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7E20FF4-648E-4E78-B814-AE6D1E4E5D7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25">'Hygiene Data'!$IR$1:$JA$2</definedName>
    <definedName name="myrangeH26">'Hygiene Data'!$JB$1:$JK$2</definedName>
    <definedName name="myrangeH27">'Hygiene Data'!$JL$1:$JU$2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25">'Sanitation Data'!$IR$1:$JA$2</definedName>
    <definedName name="myrangeS26">'Sanitation Data'!$JB$1:$JK$2</definedName>
    <definedName name="myrangeS27">'Sanitation Data'!$JL$1:$JU$2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25">'Water Data'!$IR$1:$JA$2</definedName>
    <definedName name="myrangeW26">'Water Data'!$JB$1:$JK$2</definedName>
    <definedName name="myrangeW27">'Water Data'!$JL$1:$JU$2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<sst xmlns="http://schemas.openxmlformats.org/spreadsheetml/2006/main" xmlns:r="http://schemas.openxmlformats.org/officeDocument/2006/relationships" xmlns:xdr="http://schemas.openxmlformats.org/drawingml/2006/spreadsheetDrawing" count="4556" uniqueCount="348">
  <si>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</si>
  <si>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</si>
  <si>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</si>
  <si>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</si>
  <si>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</si>
  <si>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</si>
  <si>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</si>
  <si>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</si>
  <si>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</si>
  <si>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</si>
  <si>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</si>
  <si>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</si>
  <si>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</si>
  <si>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</si>
  <si>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</si>
  <si>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</si>
  <si>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</si>
  <si>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</si>
  <si>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</si>
  <si>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</si>
  <si>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</si>
  <si>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</si>
  <si>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</si>
  <si>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</si>
  <si>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</si>
  <si>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</si>
  <si>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</si>
  <si>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</si>
  <si>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</si>
  <si>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</si>
  <si>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</si>
  <si>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</si>
  <si>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</si>
  <si>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</si>
  <si>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</si>
  <si>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</si>
  <si>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</si>
  <si>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</si>
  <si>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</si>
  <si>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</si>
  <si>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</si>
  <si>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</si>
  <si>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</si>
  <si>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</si>
  <si>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</si>
  <si>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</si>
  <si>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</si>
  <si>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</si>
  <si>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</si>
  <si>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</si>
  <si>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</si>
  <si>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</si>
  <si>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</si>
  <si>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</si>
  <si>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</si>
  <si>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</si>
  <si>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</si>
  <si>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</si>
  <si>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</si>
  <si>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</si>
  <si>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</si>
  <si>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</si>
  <si>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</si>
  <si>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</si>
  <si>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</si>
  <si>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</si>
  <si>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</si>
  <si>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</si>
  <si>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</si>
  <si>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</si>
  <si>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</si>
  <si>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</si>
  <si>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</si>
  <si>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</si>
  <si>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</si>
  <si>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</si>
  <si>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</si>
  <si>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</si>
  <si>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</si>
  <si>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</si>
  <si>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</si>
  <si>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</si>
  <si>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</si>
  <si>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</si>
  <si>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</si>
  <si>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</si>
  <si>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</si>
  <si>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</si>
  <si>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</si>
  <si>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</si>
  <si>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</si>
  <si>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</si>
  <si>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</si>
  <si>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</si>
  <si>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</si>
  <si>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</si>
  <si>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</si>
  <si>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</si>
  <si>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</si>
  <si>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</si>
  <si>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</si>
  <si>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</si>
  <si>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</si>
  <si>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</si>
  <si>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</si>
  <si>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</si>
  <si>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</si>
  <si>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</si>
  <si>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</si>
  <si>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</si>
  <si>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</si>
  <si>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</si>
  <si>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</si>
  <si>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</si>
  <si>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</si>
  <si>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</si>
  <si>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</si>
  <si>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</si>
  <si>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</si>
  <si>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</si>
  <si>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</si>
  <si>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</si>
  <si>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</si>
  <si>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</si>
  <si>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</si>
  <si>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</si>
  <si>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</si>
  <si>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</si>
  <si>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</si>
  <si>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</si>
  <si>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</si>
  <si>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</si>
  <si>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</si>
  <si>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</si>
  <si>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</si>
  <si>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</si>
  <si>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</si>
  <si>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</si>
  <si>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</si>
  <si>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</si>
  <si>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</si>
  <si>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</si>
  <si>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</si>
  <si>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</si>
  <si>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</si>
  <si>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</si>
  <si>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</si>
  <si>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</si>
  <si>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</si>
  <si>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</si>
  <si>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</si>
  <si>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</si>
  <si>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</si>
  <si>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</si>
  <si>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</si>
  <si>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</si>
  <si>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</si>
  <si>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</si>
  <si>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</si>
  <si>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Brazil</t>
  </si>
  <si>
    <t>Brazil school census</t>
  </si>
  <si>
    <t xml:space="preserve">UNESCO LLECE SERCE </t>
  </si>
  <si>
    <t xml:space="preserve">UNESCO LLECE TERCE </t>
  </si>
  <si>
    <t>Brazil school census 2014</t>
  </si>
  <si>
    <t>Brazil school census 2015</t>
  </si>
  <si>
    <t>Brazil school census 2016</t>
  </si>
  <si>
    <t>Survey</t>
  </si>
  <si>
    <t>Cacimba/cisterna/poco</t>
  </si>
  <si>
    <t>Agua Potable</t>
  </si>
  <si>
    <t>Fonte/Rio/Igarape/Riacho/Corrego</t>
  </si>
  <si>
    <t>Poco artesiano</t>
  </si>
  <si>
    <t>Rede publica</t>
  </si>
  <si>
    <t>Caminhão</t>
  </si>
  <si>
    <t>Yes</t>
  </si>
  <si>
    <t xml:space="preserve">Basic estimate used </t>
  </si>
  <si>
    <t>Banos en buen estado</t>
  </si>
  <si>
    <t>Estimated from banos en buen estado</t>
  </si>
  <si>
    <t>Fossa</t>
  </si>
  <si>
    <t>Desague</t>
  </si>
  <si>
    <t>Alcantarillado</t>
  </si>
  <si>
    <t>No</t>
  </si>
  <si>
    <t xml:space="preserve">No handwashing data.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</si>
  <si>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These estimates are not used due to the small sample size compared to other data sources which present significantly different values.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</si>
  <si>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</si>
  <si>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</si>
  <si>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</si>
  <si>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</si>
  <si>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</si>
  <si>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</si>
  <si>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</si>
  <si>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</si>
  <si>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</si>
  <si>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</si>
  <si>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</si>
  <si>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</si>
  <si>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</si>
  <si>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</si>
  <si>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Inexistente (sem fossa ou rede publica)</t>
  </si>
  <si>
    <t>POPULATION OF SCHOOL AGE CHILDREN</t>
  </si>
  <si>
    <r>
      <t xml:space="preserve">School Age Population 
</t>
    </r>
    <r>
      <rPr>
        <sz val="8"/>
        <rFont val="Arial"/>
        <family val="2"/>
      </rPr>
      <t>Source: UN Population Div &amp; UNESCO</t>
    </r>
  </si>
  <si>
    <t xml:space="preserve">Without additional information, 50% of "Cacimba/cisterna/poco" and "Poco artesiano" are assumed to be improved, while the other 50% are assumed to be unimproved. Includes both public and private schools. </t>
  </si>
  <si>
    <t xml:space="preserve">Without additional information, 50% of "Cacimba/cisterna/poco" and "Poco artesiano" are assumed to be improved, while the other 50% are assumed to be unimproved. Improved estimates not used as they are out of trend with the rest of the large dataset. Includes both public and private schools. </t>
  </si>
  <si>
    <t xml:space="preserve">Without additional information, 50% of "Cacimba/cisterna/poco" and "Poco artesiano" are assumed to be improved, while the other 50% are assumed to be unimproved.  Includes both public and private schools. </t>
  </si>
  <si>
    <t xml:space="preserve">Without additional information, the "inexistente" category are considered to be an unimproved facility type. These schools reported that they have toilets, but reported the type as "inexistente". Not used for improved based on comparison with more recent EMIS. Includes both public and private schools. </t>
  </si>
  <si>
    <t xml:space="preserve">Without additional information, the "inexistente" category are considered to be an unimproved facility type. These schools reported that they have toilets, but reported the type as "inexistente". Estimates not used as they are out of trend with the rest of the large dataset. Includes both public and private schools. </t>
  </si>
  <si>
    <t xml:space="preserve">Without additional information, the "inexistente" category are considered to be an unimproved facility type. These schools reported that they have toilets, but reported the type as "inexistente". Includes both public and private schools. </t>
  </si>
  <si>
    <t>Pesquisa Nacional de Saude do Escolar, 2015</t>
  </si>
  <si>
    <t>Basic</t>
  </si>
  <si>
    <t xml:space="preserve">Pre-primary refers to infantial (creche and pre-escola). </t>
  </si>
  <si>
    <t>Rede de abastecimento de água</t>
  </si>
  <si>
    <t>Poço ou nascente</t>
  </si>
  <si>
    <t>Água de chuva (cisterna)</t>
  </si>
  <si>
    <t>Açude, lago ou rio</t>
  </si>
  <si>
    <t>Outra fonte</t>
  </si>
  <si>
    <t>Banheiros em condições de uso separados para alunos e alunas</t>
  </si>
  <si>
    <t>Sem banheiro em condições de uso</t>
  </si>
  <si>
    <t xml:space="preserve">Pre-primary refers to infantial (creche and pre-escola). "Em condições de uso" treated as presence of any sanitation facility based on comparison with EMIS. PNSE15 reports that all functional sanitation facilities are sex separated. </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</si>
  <si>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the proportion of schools with other improved sources is unknown.</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</si>
  <si>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the proportion of schools with other improved sources is unknown.  'Banos en buen estado' are used as an estimate for improved and usable facilities, which is assumed to estimate 'basic' coverage in the absence of other data.</t>
  </si>
  <si>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</si>
  <si>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</si>
  <si>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</si>
  <si>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</si>
  <si>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</si>
  <si>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</si>
  <si>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</si>
  <si>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</si>
  <si>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</si>
  <si>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</si>
  <si>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</si>
  <si>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</si>
  <si>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</si>
  <si>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</si>
  <si>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</si>
  <si>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</si>
  <si>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</si>
  <si>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</si>
  <si>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</si>
  <si>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</si>
  <si>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</si>
  <si>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</si>
  <si>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</si>
  <si>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</si>
  <si>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</si>
  <si>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</si>
  <si>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</si>
  <si>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Brazil school census 2017 (microdata)</t>
  </si>
  <si>
    <t>Brazil school census 2018 (microdata)</t>
  </si>
  <si>
    <t>Other</t>
  </si>
  <si>
    <t>No water data</t>
  </si>
  <si>
    <t>No sanitation data</t>
  </si>
  <si>
    <t>No sanitation data+HE29:HJ34</t>
  </si>
  <si>
    <t>UNESCO UIS (http://data.uis.unesco.org/)</t>
  </si>
  <si>
    <t>Basic handwashing facilities</t>
  </si>
  <si>
    <t>Brazil school census 2019 (microdata)</t>
  </si>
  <si>
    <t>BRA_2000_EMIS</t>
  </si>
  <si>
    <t>BRA_2001_EMIS</t>
  </si>
  <si>
    <t>BRA_2002_EMIS</t>
  </si>
  <si>
    <t>BRA_2003_EMIS</t>
  </si>
  <si>
    <t>BRA_2004_EMIS</t>
  </si>
  <si>
    <t>BRA_2005_EMIS</t>
  </si>
  <si>
    <t>BRA_2006_EMIS</t>
  </si>
  <si>
    <t>BRA_2006_LLECE</t>
  </si>
  <si>
    <t>BRA_2007_EMIS</t>
  </si>
  <si>
    <t>BRA_2008_EMIS</t>
  </si>
  <si>
    <t>BRA_2009_EMIS</t>
  </si>
  <si>
    <t>BRA_2010_EMIS</t>
  </si>
  <si>
    <t>BRA_2011_EMIS</t>
  </si>
  <si>
    <t>BRA_2012_EMIS</t>
  </si>
  <si>
    <t>BRA_2013_EMIS</t>
  </si>
  <si>
    <t>BRA_2013_LLECE</t>
  </si>
  <si>
    <t>BRA_2014_EMIS</t>
  </si>
  <si>
    <t>BRA_2015_EMIS</t>
  </si>
  <si>
    <t>BRA_2015_PNSE</t>
  </si>
  <si>
    <t>BRA_2016_EMIS</t>
  </si>
  <si>
    <t>BRA_2017_EMIS</t>
  </si>
  <si>
    <t>BRA_2017_UIS</t>
  </si>
  <si>
    <t>BRA_2018_EMIS</t>
  </si>
  <si>
    <t>BRA_2019_EMIS</t>
  </si>
  <si>
    <t>2000</t>
  </si>
  <si>
    <t>2001</t>
  </si>
  <si>
    <t>2002</t>
  </si>
  <si>
    <t>2003</t>
  </si>
  <si>
    <t>2004</t>
  </si>
  <si>
    <t>2005</t>
  </si>
  <si>
    <t>2006</t>
  </si>
  <si>
    <t>2007</t>
  </si>
  <si>
    <t>2008</t>
  </si>
  <si>
    <t>2009</t>
  </si>
  <si>
    <t>2010</t>
  </si>
  <si>
    <t>2011</t>
  </si>
  <si>
    <t>2012</t>
  </si>
  <si>
    <t>2013</t>
  </si>
  <si>
    <t>2014</t>
  </si>
  <si>
    <t>2015</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</si>
  <si>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</si>
  <si>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</si>
  <si>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</si>
  <si>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</si>
  <si>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</si>
  <si>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</si>
  <si>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</si>
  <si>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</si>
  <si>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</si>
  <si>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</si>
  <si>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</si>
  <si>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</si>
  <si>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</si>
  <si>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</si>
  <si>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</si>
  <si>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</si>
  <si>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</si>
  <si>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</si>
  <si>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</si>
  <si>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</si>
  <si>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BRA_2020_EMIS</t>
  </si>
  <si>
    <t>Censo Escolar 2020 (microdata)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</si>
  <si>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</si>
  <si>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</si>
  <si>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</si>
  <si>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</si>
  <si>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</si>
  <si>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</si>
  <si>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BRA_2021_EMIS</t>
  </si>
  <si>
    <t>Censo Escolar 2021 (microdata: https://www.gov.br/inep/pt-br/acesso-a-informacao/dados-abertos/microdados/censo-escolar)</t>
  </si>
  <si>
    <t/>
  </si>
  <si>
    <t>No data on hygiene</t>
  </si>
  <si>
    <t>BRA_2022_EMIS</t>
  </si>
  <si>
    <t>Censo Escolar 2022 (microdata: https://www.gov.br/inep/pt-br/acesso-a-informacao/dados-abertos/microdados/censo-escolar)</t>
  </si>
  <si>
    <t>BRA_2019_LLECE</t>
  </si>
  <si>
    <t xml:space="preserve">Estudio Regional Comparativo y Explicativo (ERCE 2019): https://www.unesco.org/es/articles/estudio-regional-comparativo-y-explicativo-erce-2019 </t>
  </si>
  <si>
    <t>Agua potable</t>
  </si>
  <si>
    <t>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(1.2%) are not included in the estimate. Unweighted data are used. The rural estimate is not used since there are fewer than 50 schools surveyed from this domain.</t>
  </si>
  <si>
    <t>Desague o alcantarillado</t>
  </si>
  <si>
    <t xml:space="preserve">Other </t>
  </si>
  <si>
    <t>The data are based on a random sample from all schools with grades 3 and 6 in the country.  Some of these schools also offer secondary school levels and are counted as secondary schools. It is unclear if some of the schools also include pre-primary levels. Missing data (0.8%) are excluded from the analysis. The data are not used as an estimate for improved since only 'desague o alcantarillado' is included, which excludes a number of 'improved' facility types.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 Unweighted data are used. The rural value is not used since there are fewer than 50 schools surveyed from this domain.</t>
  </si>
  <si>
    <t>The secondary school estimate is based on coverage in lower and upper secondary schools and the school age population for each level. A national estimate is based on the primary school and secondary school data and the number of schools reported in the 2017 EMIS. The estimates are assumed to refer to facility with water based on comparison with primary data source (PNSE15).</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</si>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</sst>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41">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8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236"/>
    <xf numFmtId="0" fontId="15" fillId="0" borderId="236"/>
    <xf numFmtId="0" fontId="19" fillId="0" borderId="236"/>
  </cellStyleXfs>
  <cellXfs count="110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1" fontId="0" fillId="0" borderId="0" xfId="0" applyNumberFormat="true" applyFill="true" applyBorder="true"/>
    <xf numFmtId="164" fontId="62" fillId="0" borderId="2" xfId="0" applyNumberFormat="true" applyFont="true" applyBorder="true" applyAlignment="true">
      <alignment horizontal="center" vertical="center"/>
    </xf>
    <xf numFmtId="164" fontId="3" fillId="0" borderId="2" xfId="0" applyNumberFormat="true" applyFont="true" applyBorder="true" applyAlignment="true">
      <alignment horizontal="center" vertical="center"/>
    </xf>
    <xf numFmtId="0" fontId="3" fillId="0" borderId="25" xfId="0" applyFont="true" applyBorder="true" applyAlignment="true">
      <alignment horizontal="center" vertical="center" wrapText="true"/>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164" fontId="3" fillId="2" borderId="2" xfId="0" applyNumberFormat="true" applyFont="true" applyFill="true" applyBorder="true" applyAlignment="true">
      <alignment horizontal="left" vertical="center"/>
    </xf>
    <xf numFmtId="0" fontId="63" fillId="2" borderId="23" xfId="0" applyFont="true" applyFill="true" applyBorder="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2"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0" fillId="32" borderId="65" xfId="0" applyNumberFormat="true" applyFont="true" applyFill="true" applyBorder="true" applyAlignment="true" applyProtection="true">
      <alignment horizontal="center" vertical="center"/>
    </xf>
    <xf numFmtId="1"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1" fontId="77" fillId="39" borderId="68" xfId="0" applyNumberFormat="true" applyFont="true" applyFill="true" applyBorder="true" applyAlignment="true" applyProtection="true">
      <alignment horizontal="center" vertical="center"/>
    </xf>
    <xf numFmtId="1"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1" fontId="71" fillId="33" borderId="69" xfId="0" applyNumberFormat="true" applyFont="true" applyFill="true" applyBorder="true" applyAlignment="true" applyProtection="true">
      <alignment horizontal="center" vertical="center"/>
    </xf>
    <xf numFmtId="164" fontId="69" fillId="31"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1" fontId="73" fillId="35" borderId="69" xfId="0" applyNumberFormat="true" applyFont="true" applyFill="true" applyBorder="true" applyAlignment="true" applyProtection="true">
      <alignment horizontal="center" vertical="center"/>
    </xf>
    <xf numFmtId="1" fontId="74" fillId="36"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2" borderId="90" xfId="0" applyFont="true" applyFill="true" applyBorder="true" applyAlignment="true">
      <alignment horizontal="center"/>
    </xf>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1"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1" fontId="125" fillId="75" borderId="118" xfId="0" applyNumberFormat="true" applyFont="true" applyFill="true" applyBorder="true" applyAlignment="true" applyProtection="true">
      <alignment horizontal="center" vertical="center"/>
    </xf>
    <xf numFmtId="1"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1" fontId="128" fillId="78" borderId="121" xfId="0" applyNumberFormat="true" applyFont="true" applyFill="true" applyBorder="true" applyAlignment="true" applyProtection="true">
      <alignment horizontal="center" vertical="center"/>
    </xf>
    <xf numFmtId="164" fontId="129" fillId="79" borderId="122" xfId="0" applyNumberFormat="true" applyFont="true" applyFill="true" applyBorder="true" applyAlignment="true" applyProtection="true">
      <alignment horizontal="center" vertical="center"/>
    </xf>
    <xf numFmtId="0" fontId="130" fillId="80" borderId="123" xfId="0" applyNumberFormat="true" applyFont="true" applyFill="true" applyBorder="true" applyAlignment="true" applyProtection="true">
      <alignment horizontal="center" vertical="center"/>
    </xf>
    <xf numFmtId="1" fontId="131" fillId="81" borderId="124" xfId="0" applyNumberFormat="true" applyFont="true" applyFill="true" applyBorder="true" applyAlignment="true" applyProtection="true">
      <alignment horizontal="center" vertical="center"/>
    </xf>
    <xf numFmtId="1" fontId="132" fillId="82" borderId="125" xfId="0" applyNumberFormat="true" applyFont="true" applyFill="true" applyBorder="true" applyAlignment="true" applyProtection="true">
      <alignment horizontal="center" vertical="center"/>
    </xf>
    <xf numFmtId="164" fontId="133" fillId="83" borderId="126" xfId="0" applyNumberFormat="true" applyFont="true" applyFill="true" applyBorder="true" applyAlignment="true" applyProtection="true">
      <alignment horizontal="center" vertical="center"/>
    </xf>
    <xf numFmtId="164" fontId="134" fillId="84" borderId="127" xfId="0" applyNumberFormat="true" applyFont="true" applyFill="true" applyBorder="true" applyAlignment="true" applyProtection="true">
      <alignment horizontal="center" vertical="center"/>
    </xf>
    <xf numFmtId="164" fontId="135" fillId="85" borderId="128" xfId="0" applyNumberFormat="true" applyFont="true" applyFill="true" applyBorder="true" applyAlignment="true" applyProtection="true">
      <alignment horizontal="center" vertical="center"/>
    </xf>
    <xf numFmtId="164" fontId="136" fillId="86" borderId="129" xfId="0" applyNumberFormat="true" applyFont="true" applyFill="true" applyBorder="true" applyAlignment="true" applyProtection="true">
      <alignment horizontal="center" vertical="center"/>
    </xf>
    <xf numFmtId="164" fontId="137" fillId="87" borderId="130" xfId="0" applyNumberFormat="true" applyFont="true" applyFill="true" applyBorder="true" applyAlignment="true" applyProtection="true">
      <alignment horizontal="center" vertical="center"/>
    </xf>
    <xf numFmtId="164" fontId="138" fillId="88" borderId="131" xfId="0" applyNumberFormat="true" applyFont="true" applyFill="true" applyBorder="true" applyAlignment="true" applyProtection="true">
      <alignment horizontal="center" vertical="center"/>
    </xf>
    <xf numFmtId="164" fontId="139" fillId="89" borderId="132" xfId="0" applyNumberFormat="true" applyFont="true" applyFill="true" applyBorder="true" applyAlignment="true" applyProtection="true">
      <alignment horizontal="center" vertical="center"/>
    </xf>
    <xf numFmtId="164" fontId="140" fillId="90" borderId="133" xfId="0" applyNumberFormat="true" applyFont="true" applyFill="true" applyBorder="true" applyAlignment="true" applyProtection="true">
      <alignment horizontal="center" vertical="center"/>
    </xf>
    <xf numFmtId="164" fontId="141" fillId="91" borderId="134" xfId="0" applyNumberFormat="true" applyFont="true" applyFill="true" applyBorder="true" applyAlignment="true" applyProtection="true">
      <alignment horizontal="center" vertical="center"/>
    </xf>
    <xf numFmtId="164" fontId="142" fillId="92" borderId="135" xfId="0" applyNumberFormat="true" applyFont="true" applyFill="true" applyBorder="true" applyAlignment="true" applyProtection="true">
      <alignment horizontal="center" vertical="center"/>
    </xf>
    <xf numFmtId="164" fontId="143" fillId="93" borderId="136" xfId="0" applyNumberFormat="true" applyFont="true" applyFill="true" applyBorder="true" applyAlignment="true" applyProtection="true">
      <alignment horizontal="center" vertical="center"/>
    </xf>
    <xf numFmtId="164" fontId="144" fillId="94" borderId="137" xfId="0" applyNumberFormat="true" applyFont="true" applyFill="true" applyBorder="true" applyAlignment="true" applyProtection="true">
      <alignment horizontal="center" vertical="center"/>
    </xf>
    <xf numFmtId="1" fontId="145" fillId="95" borderId="138" xfId="0" applyNumberFormat="true" applyFont="true" applyFill="true" applyBorder="true" applyAlignment="true" applyProtection="true">
      <alignment horizontal="center" vertical="center"/>
    </xf>
    <xf numFmtId="164" fontId="146" fillId="96" borderId="139" xfId="0" applyNumberFormat="true" applyFont="true" applyFill="true" applyBorder="true" applyAlignment="true" applyProtection="true">
      <alignment horizontal="center" vertical="center"/>
    </xf>
    <xf numFmtId="1" fontId="147" fillId="97" borderId="140" xfId="0" applyNumberFormat="true" applyFont="true" applyFill="true" applyBorder="true" applyAlignment="true" applyProtection="true">
      <alignment horizontal="center" vertical="center"/>
    </xf>
    <xf numFmtId="1" fontId="148" fillId="98" borderId="141" xfId="0" applyNumberFormat="true" applyFont="true" applyFill="true" applyBorder="true" applyAlignment="true" applyProtection="true">
      <alignment horizontal="center" vertical="center"/>
    </xf>
    <xf numFmtId="1" fontId="149" fillId="99" borderId="142" xfId="0" applyNumberFormat="true" applyFont="true" applyFill="true" applyBorder="true" applyAlignment="true" applyProtection="true">
      <alignment horizontal="center" vertical="center"/>
    </xf>
    <xf numFmtId="0" fontId="150" fillId="100" borderId="143" xfId="0" applyNumberFormat="true" applyFont="true" applyFill="true" applyBorder="true" applyAlignment="true" applyProtection="true">
      <alignment horizontal="center" vertical="center"/>
    </xf>
    <xf numFmtId="164"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0" fontId="154" fillId="104" borderId="147" xfId="0" applyNumberFormat="true" applyFont="true" applyFill="true" applyBorder="true" applyAlignment="true" applyProtection="true">
      <alignment horizontal="center" vertical="center"/>
    </xf>
    <xf numFmtId="0" fontId="155" fillId="105" borderId="148" xfId="0" applyNumberFormat="true" applyFont="true" applyFill="true" applyBorder="true" applyAlignment="true" applyProtection="true">
      <alignment horizontal="center" vertical="center"/>
    </xf>
    <xf numFmtId="164"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0" fontId="159" fillId="109" borderId="152" xfId="0" applyNumberFormat="true" applyFont="true" applyFill="true" applyBorder="true" applyAlignment="true" applyProtection="true">
      <alignment horizontal="center" vertical="center"/>
    </xf>
    <xf numFmtId="0" fontId="160" fillId="110" borderId="153" xfId="0" applyNumberFormat="true" applyFont="true" applyFill="true" applyBorder="true" applyAlignment="true" applyProtection="true">
      <alignment horizontal="center" vertical="center"/>
    </xf>
    <xf numFmtId="164"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0" fontId="164" fillId="114" borderId="157" xfId="0" applyNumberFormat="true" applyFont="true" applyFill="true" applyBorder="true" applyAlignment="true" applyProtection="true">
      <alignment horizontal="center" vertical="center"/>
    </xf>
    <xf numFmtId="0" fontId="165" fillId="115" borderId="158" xfId="0" applyNumberFormat="true" applyFont="true" applyFill="true" applyBorder="true" applyAlignment="true" applyProtection="true">
      <alignment horizontal="center" vertical="center"/>
    </xf>
    <xf numFmtId="164"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0" fontId="169" fillId="119" borderId="162" xfId="0" applyNumberFormat="true" applyFont="true" applyFill="true" applyBorder="true" applyAlignment="true" applyProtection="true">
      <alignment horizontal="center" vertical="center"/>
    </xf>
    <xf numFmtId="1" fontId="170" fillId="120" borderId="163" xfId="0" applyNumberFormat="true" applyFont="true" applyFill="true" applyBorder="true" applyAlignment="true" applyProtection="true">
      <alignment horizontal="center" vertical="center"/>
    </xf>
    <xf numFmtId="164"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1" fontId="173" fillId="123" borderId="166" xfId="0" applyNumberFormat="true" applyFont="true" applyFill="true" applyBorder="true" applyAlignment="true" applyProtection="true">
      <alignment horizontal="center" vertical="center"/>
    </xf>
    <xf numFmtId="1" fontId="174" fillId="124" borderId="167" xfId="0" applyNumberFormat="true" applyFont="true" applyFill="true" applyBorder="true" applyAlignment="true" applyProtection="true">
      <alignment horizontal="center" vertical="center"/>
    </xf>
    <xf numFmtId="1" fontId="175" fillId="125" borderId="168" xfId="0" applyNumberFormat="true" applyFont="true" applyFill="true" applyBorder="true" applyAlignment="true" applyProtection="true">
      <alignment horizontal="center" vertical="center"/>
    </xf>
    <xf numFmtId="164"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1" fontId="178" fillId="128" borderId="171" xfId="0" applyNumberFormat="true" applyFont="true" applyFill="true" applyBorder="true" applyAlignment="true" applyProtection="true">
      <alignment horizontal="center" vertical="center"/>
    </xf>
    <xf numFmtId="1" fontId="179" fillId="129" borderId="172" xfId="0" applyNumberFormat="true" applyFont="true" applyFill="true" applyBorder="true" applyAlignment="true" applyProtection="true">
      <alignment horizontal="center" vertical="center"/>
    </xf>
    <xf numFmtId="1" fontId="180" fillId="130" borderId="173" xfId="0" applyNumberFormat="true" applyFont="true" applyFill="true" applyBorder="true" applyAlignment="true" applyProtection="true">
      <alignment horizontal="center" vertical="center"/>
    </xf>
    <xf numFmtId="164"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1" fontId="183" fillId="133" borderId="176" xfId="0" applyNumberFormat="true" applyFont="true" applyFill="true" applyBorder="true" applyAlignment="true" applyProtection="true">
      <alignment horizontal="center" vertical="center"/>
    </xf>
    <xf numFmtId="1" fontId="184" fillId="134" borderId="177" xfId="0" applyNumberFormat="true" applyFont="true" applyFill="true" applyBorder="true" applyAlignment="true" applyProtection="true">
      <alignment horizontal="center" vertical="center"/>
    </xf>
    <xf numFmtId="1" fontId="185" fillId="135" borderId="178" xfId="0" applyNumberFormat="true" applyFont="true" applyFill="true" applyBorder="true" applyAlignment="true" applyProtection="true">
      <alignment horizontal="center" vertical="center"/>
    </xf>
    <xf numFmtId="164"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1" fontId="188" fillId="138" borderId="181" xfId="0" applyNumberFormat="true" applyFont="true" applyFill="true" applyBorder="true" applyAlignment="true" applyProtection="true">
      <alignment horizontal="center" vertical="center"/>
    </xf>
    <xf numFmtId="1" fontId="189" fillId="139" borderId="182" xfId="0" applyNumberFormat="true" applyFont="true" applyFill="true" applyBorder="true" applyAlignment="true" applyProtection="true">
      <alignment horizontal="center" vertical="center"/>
    </xf>
    <xf numFmtId="1" fontId="190" fillId="140" borderId="183" xfId="0" applyNumberFormat="true" applyFont="true" applyFill="true" applyBorder="true" applyAlignment="true" applyProtection="true">
      <alignment horizontal="center" vertical="center"/>
    </xf>
    <xf numFmtId="164"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1" fontId="193" fillId="143" borderId="186" xfId="0" applyNumberFormat="true" applyFont="true" applyFill="true" applyBorder="true" applyAlignment="true" applyProtection="true">
      <alignment horizontal="center" vertical="center"/>
    </xf>
    <xf numFmtId="1" fontId="194" fillId="144" borderId="187" xfId="0" applyNumberFormat="true" applyFont="true" applyFill="true" applyBorder="true" applyAlignment="true" applyProtection="true">
      <alignment horizontal="center" vertical="center"/>
    </xf>
    <xf numFmtId="1" fontId="195" fillId="145" borderId="188" xfId="0" applyNumberFormat="true" applyFont="true" applyFill="true" applyBorder="true" applyAlignment="true" applyProtection="true">
      <alignment horizontal="center" vertical="center"/>
    </xf>
    <xf numFmtId="1" fontId="196" fillId="146" borderId="189" xfId="0" applyNumberFormat="true" applyFont="true" applyFill="true" applyBorder="true" applyAlignment="true" applyProtection="true">
      <alignment horizontal="center" vertical="center"/>
    </xf>
    <xf numFmtId="1" fontId="197" fillId="147" borderId="190" xfId="0" applyNumberFormat="true" applyFont="true" applyFill="true" applyBorder="true" applyAlignment="true" applyProtection="true">
      <alignment horizontal="center" vertical="center"/>
    </xf>
    <xf numFmtId="1" fontId="198" fillId="148" borderId="191" xfId="0" applyNumberFormat="true" applyFont="true" applyFill="true" applyBorder="true" applyAlignment="true" applyProtection="true">
      <alignment horizontal="center" vertical="center"/>
    </xf>
    <xf numFmtId="0" fontId="199" fillId="149" borderId="192" xfId="0" applyNumberFormat="true" applyFont="true" applyFill="true" applyBorder="true" applyAlignment="true" applyProtection="true">
      <alignment horizontal="center" vertical="center"/>
    </xf>
    <xf numFmtId="0"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0" fontId="204" fillId="154" borderId="197" xfId="0" applyNumberFormat="true" applyFont="true" applyFill="true" applyBorder="true" applyAlignment="true" applyProtection="true">
      <alignment horizontal="center" vertical="center"/>
    </xf>
    <xf numFmtId="0"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0" fontId="209" fillId="159" borderId="202" xfId="0" applyNumberFormat="true" applyFont="true" applyFill="true" applyBorder="true" applyAlignment="true" applyProtection="true">
      <alignment horizontal="center" vertical="center"/>
    </xf>
    <xf numFmtId="0"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0" fontId="214" fillId="164" borderId="207" xfId="0" applyNumberFormat="true" applyFont="true" applyFill="true" applyBorder="true" applyAlignment="true" applyProtection="true">
      <alignment horizontal="center" vertical="center"/>
    </xf>
    <xf numFmtId="0"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0" fontId="219" fillId="169" borderId="212" xfId="0" applyNumberFormat="true" applyFont="true" applyFill="true" applyBorder="true" applyAlignment="true" applyProtection="true">
      <alignment horizontal="center" vertical="center"/>
    </xf>
    <xf numFmtId="0"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0" fontId="224" fillId="174" borderId="217" xfId="0" applyNumberFormat="true" applyFont="true" applyFill="true" applyBorder="true" applyAlignment="true" applyProtection="true">
      <alignment horizontal="center" vertical="center"/>
    </xf>
    <xf numFmtId="0"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0" fontId="229" fillId="179" borderId="222" xfId="0" applyNumberFormat="true" applyFont="true" applyFill="true" applyBorder="true" applyAlignment="true" applyProtection="true">
      <alignment horizontal="center" vertical="center"/>
    </xf>
    <xf numFmtId="0"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0" fontId="234" fillId="184" borderId="227" xfId="0" applyNumberFormat="true" applyFont="true" applyFill="true" applyBorder="true" applyAlignment="true" applyProtection="true">
      <alignment horizontal="center" vertical="center"/>
    </xf>
    <xf numFmtId="0"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0"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243" fillId="0" borderId="236"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9" fillId="2" borderId="236" xfId="20" applyFont="true" applyFill="true"/>
    <xf numFmtId="0" fontId="26" fillId="2" borderId="236" xfId="20" applyFont="true" applyFill="true"/>
    <xf numFmtId="0" fontId="80" fillId="2" borderId="236" xfId="20" applyFont="true" applyFill="true"/>
    <xf numFmtId="0" fontId="65"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4" fillId="42" borderId="236"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236" xfId="22" applyFont="true" applyFill="true" applyAlignment="true">
      <alignment horizontal="left" vertical="center" wrapText="true"/>
    </xf>
    <xf numFmtId="0" fontId="244"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1"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1"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1"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1"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1"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1"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1"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1"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1"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1"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1"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1"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1"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1"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1"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1"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1"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1"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1"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1"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1"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1"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1"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1"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1"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1"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1"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1"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1"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1"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1"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1"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1"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1"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1"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1"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1"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1"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1"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1"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1"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1"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1"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1"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1"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1"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1"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1"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1"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1"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1"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1"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1"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1"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1"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1"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1"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1"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1"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1"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1"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1"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1"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1" fontId="786" fillId="592" borderId="635" xfId="0" applyNumberFormat="true" applyFont="true" applyFill="true" applyBorder="true" applyAlignment="true" applyProtection="true">
      <alignment horizontal="center" vertical="center" textRotation="0" wrapText="false" indent="0" shrinkToFit="false"/>
      <protection locked="true" hidden="false"/>
    </xf>
    <xf numFmtId="1" fontId="788" fillId="593" borderId="636" xfId="0" applyNumberFormat="true" applyFont="true" applyFill="true" applyBorder="true" applyAlignment="true" applyProtection="true">
      <alignment horizontal="center" vertical="center" textRotation="0" wrapText="false" indent="0" shrinkToFit="false"/>
      <protection locked="true" hidden="false"/>
    </xf>
    <xf numFmtId="1" fontId="790" fillId="594" borderId="637" xfId="0" applyNumberFormat="true" applyFont="true" applyFill="true" applyBorder="true" applyAlignment="true" applyProtection="true">
      <alignment horizontal="center" vertical="center" textRotation="0" wrapText="false" indent="0" shrinkToFit="false"/>
      <protection locked="true" hidden="false"/>
    </xf>
    <xf numFmtId="1" fontId="792" fillId="595" borderId="638" xfId="0" applyNumberFormat="true" applyFont="true" applyFill="true" applyBorder="true" applyAlignment="true" applyProtection="true">
      <alignment horizontal="center" vertical="center" textRotation="0" wrapText="false" indent="0" shrinkToFit="false"/>
      <protection locked="true" hidden="false"/>
    </xf>
    <xf numFmtId="1" fontId="794"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6" fillId="597" borderId="640" xfId="0" applyNumberFormat="true" applyFont="true" applyFill="true" applyBorder="true" applyAlignment="true" applyProtection="true">
      <alignment horizontal="center" vertical="center" textRotation="0" wrapText="false" indent="0" shrinkToFit="false"/>
      <protection locked="true" hidden="false"/>
    </xf>
    <xf numFmtId="0" fontId="798" fillId="598" borderId="641" xfId="0" applyNumberFormat="true" applyFont="true" applyFill="true" applyBorder="true" applyAlignment="true" applyProtection="true">
      <alignment horizontal="center" vertical="center" textRotation="0" wrapText="false" indent="0" shrinkToFit="false"/>
      <protection locked="true" hidden="false"/>
    </xf>
    <xf numFmtId="0" fontId="800" fillId="599" borderId="642" xfId="0" applyNumberFormat="true" applyFont="true" applyFill="true" applyBorder="true" applyAlignment="true" applyProtection="true">
      <alignment horizontal="center" vertical="center" textRotation="0" wrapText="false" indent="0" shrinkToFit="false"/>
      <protection locked="true" hidden="false"/>
    </xf>
    <xf numFmtId="0" fontId="802" fillId="600" borderId="643" xfId="0" applyNumberFormat="true" applyFont="true" applyFill="true" applyBorder="true" applyAlignment="true" applyProtection="true">
      <alignment horizontal="center" vertical="center" textRotation="0" wrapText="false" indent="0" shrinkToFit="false"/>
      <protection locked="true" hidden="false"/>
    </xf>
    <xf numFmtId="0" fontId="804" fillId="601" borderId="644" xfId="0" applyNumberFormat="true" applyFont="true" applyFill="true" applyBorder="true" applyAlignment="true" applyProtection="true">
      <alignment horizontal="center" vertical="center" textRotation="0" wrapText="false" indent="0" shrinkToFit="false"/>
      <protection locked="true" hidden="false"/>
    </xf>
    <xf numFmtId="0" fontId="806" fillId="602" borderId="645" xfId="0" applyNumberFormat="true" applyFont="true" applyFill="true" applyBorder="true" applyAlignment="true" applyProtection="true">
      <alignment horizontal="center" vertical="center" textRotation="0" wrapText="false" indent="0" shrinkToFit="false"/>
      <protection locked="true" hidden="false"/>
    </xf>
    <xf numFmtId="0" fontId="808" fillId="603" borderId="646" xfId="0" applyNumberFormat="true" applyFont="true" applyFill="true" applyBorder="true" applyAlignment="true" applyProtection="true">
      <alignment horizontal="center" vertical="center" textRotation="0" wrapText="false" indent="0" shrinkToFit="false"/>
      <protection locked="true" hidden="false"/>
    </xf>
    <xf numFmtId="0" fontId="810" fillId="604" borderId="647" xfId="0" applyNumberFormat="true" applyFont="true" applyFill="true" applyBorder="true" applyAlignment="true" applyProtection="true">
      <alignment horizontal="center" vertical="center" textRotation="0" wrapText="false" indent="0" shrinkToFit="false"/>
      <protection locked="true" hidden="false"/>
    </xf>
    <xf numFmtId="0" fontId="812" fillId="605" borderId="648" xfId="0" applyNumberFormat="true" applyFont="true" applyFill="true" applyBorder="true" applyAlignment="true" applyProtection="true">
      <alignment horizontal="center" vertical="center" textRotation="0" wrapText="false" indent="0" shrinkToFit="false"/>
      <protection locked="true" hidden="false"/>
    </xf>
    <xf numFmtId="0" fontId="814" fillId="606" borderId="649" xfId="0" applyNumberFormat="true" applyFont="true" applyFill="true" applyBorder="true" applyAlignment="true" applyProtection="true">
      <alignment horizontal="center" vertical="center" textRotation="0" wrapText="false" indent="0" shrinkToFit="false"/>
      <protection locked="true" hidden="false"/>
    </xf>
    <xf numFmtId="0" fontId="816" fillId="607" borderId="650" xfId="0" applyNumberFormat="true" applyFont="true" applyFill="true" applyBorder="true" applyAlignment="true" applyProtection="true">
      <alignment horizontal="center" vertical="center" textRotation="0" wrapText="false" indent="0" shrinkToFit="false"/>
      <protection locked="true" hidden="false"/>
    </xf>
    <xf numFmtId="0" fontId="818" fillId="608" borderId="651" xfId="0" applyNumberFormat="true" applyFont="true" applyFill="true" applyBorder="true" applyAlignment="true" applyProtection="true">
      <alignment horizontal="center" vertical="center" textRotation="0" wrapText="false" indent="0" shrinkToFit="false"/>
      <protection locked="true" hidden="false"/>
    </xf>
    <xf numFmtId="0" fontId="820" fillId="609" borderId="652" xfId="0" applyNumberFormat="true" applyFont="true" applyFill="true" applyBorder="true" applyAlignment="true" applyProtection="true">
      <alignment horizontal="center" vertical="center" textRotation="0" wrapText="false" indent="0" shrinkToFit="false"/>
      <protection locked="true" hidden="false"/>
    </xf>
    <xf numFmtId="0" fontId="822" fillId="610" borderId="653" xfId="0" applyNumberFormat="true" applyFont="true" applyFill="true" applyBorder="true" applyAlignment="true" applyProtection="true">
      <alignment horizontal="center" vertical="center" textRotation="0" wrapText="false" indent="0" shrinkToFit="false"/>
      <protection locked="true" hidden="false"/>
    </xf>
    <xf numFmtId="0" fontId="824" fillId="611" borderId="654" xfId="0" applyNumberFormat="true" applyFont="true" applyFill="true" applyBorder="true" applyAlignment="true" applyProtection="true">
      <alignment horizontal="center" vertical="center" textRotation="0" wrapText="false" indent="0" shrinkToFit="false"/>
      <protection locked="true" hidden="false"/>
    </xf>
    <xf numFmtId="0" fontId="826" fillId="612" borderId="655" xfId="0" applyNumberFormat="true" applyFont="true" applyFill="true" applyBorder="true" applyAlignment="true" applyProtection="true">
      <alignment horizontal="center" vertical="center" textRotation="0" wrapText="false" indent="0" shrinkToFit="false"/>
      <protection locked="true" hidden="false"/>
    </xf>
    <xf numFmtId="0" fontId="828" fillId="613" borderId="656" xfId="0" applyNumberFormat="true" applyFont="true" applyFill="true" applyBorder="true" applyAlignment="true" applyProtection="true">
      <alignment horizontal="center" vertical="center" textRotation="0" wrapText="false" indent="0" shrinkToFit="false"/>
      <protection locked="true" hidden="false"/>
    </xf>
    <xf numFmtId="0" fontId="830" fillId="614" borderId="657" xfId="0" applyNumberFormat="true" applyFont="true" applyFill="true" applyBorder="true" applyAlignment="true" applyProtection="true">
      <alignment horizontal="center" vertical="center" textRotation="0" wrapText="false" indent="0" shrinkToFit="false"/>
      <protection locked="true" hidden="false"/>
    </xf>
    <xf numFmtId="0" fontId="832" fillId="615" borderId="658" xfId="0" applyNumberFormat="true" applyFont="true" applyFill="true" applyBorder="true" applyAlignment="true" applyProtection="true">
      <alignment horizontal="center" vertical="center" textRotation="0" wrapText="false" indent="0" shrinkToFit="false"/>
      <protection locked="true" hidden="false"/>
    </xf>
    <xf numFmtId="0" fontId="834" fillId="616" borderId="659" xfId="0" applyNumberFormat="true" applyFont="true" applyFill="true" applyBorder="true" applyAlignment="true" applyProtection="true">
      <alignment horizontal="center" vertical="center" textRotation="0" wrapText="false" indent="0" shrinkToFit="false"/>
      <protection locked="true" hidden="false"/>
    </xf>
    <xf numFmtId="0" fontId="836" fillId="617" borderId="660" xfId="0" applyNumberFormat="true" applyFont="true" applyFill="true" applyBorder="true" applyAlignment="true" applyProtection="true">
      <alignment horizontal="center" vertical="center" textRotation="0" wrapText="false" indent="0" shrinkToFit="false"/>
      <protection locked="true" hidden="false"/>
    </xf>
    <xf numFmtId="0" fontId="838" fillId="618" borderId="661" xfId="0" applyNumberFormat="true" applyFont="true" applyFill="true" applyBorder="true" applyAlignment="true" applyProtection="true">
      <alignment horizontal="center" vertical="center" textRotation="0" wrapText="false" indent="0" shrinkToFit="false"/>
      <protection locked="true" hidden="false"/>
    </xf>
    <xf numFmtId="0" fontId="840" fillId="619" borderId="662" xfId="0" applyNumberFormat="true" applyFont="true" applyFill="true" applyBorder="true" applyAlignment="true" applyProtection="true">
      <alignment horizontal="center" vertical="center" textRotation="0" wrapText="false" indent="0" shrinkToFit="false"/>
      <protection locked="true" hidden="false"/>
    </xf>
    <xf numFmtId="0" fontId="842" fillId="620" borderId="663" xfId="0" applyNumberFormat="true" applyFont="true" applyFill="true" applyBorder="true" applyAlignment="true" applyProtection="true">
      <alignment horizontal="center" vertical="center" textRotation="0" wrapText="false" indent="0" shrinkToFit="false"/>
      <protection locked="true" hidden="false"/>
    </xf>
    <xf numFmtId="0" fontId="844" fillId="621" borderId="664" xfId="0" applyNumberFormat="true" applyFont="true" applyFill="true" applyBorder="true" applyAlignment="true" applyProtection="true">
      <alignment horizontal="center" vertical="center" textRotation="0" wrapText="false" indent="0" shrinkToFit="false"/>
      <protection locked="true" hidden="false"/>
    </xf>
    <xf numFmtId="0" fontId="846" fillId="622" borderId="665" xfId="0" applyNumberFormat="true" applyFont="true" applyFill="true" applyBorder="true" applyAlignment="true" applyProtection="true">
      <alignment horizontal="center" vertical="center" textRotation="0" wrapText="false" indent="0" shrinkToFit="false"/>
      <protection locked="true" hidden="false"/>
    </xf>
    <xf numFmtId="0" fontId="848" fillId="623" borderId="666" xfId="0" applyNumberFormat="true" applyFont="true" applyFill="true" applyBorder="true" applyAlignment="true" applyProtection="true">
      <alignment horizontal="center" vertical="center" textRotation="0" wrapText="false" indent="0" shrinkToFit="false"/>
      <protection locked="true" hidden="false"/>
    </xf>
    <xf numFmtId="0" fontId="850" fillId="624" borderId="667" xfId="0" applyNumberFormat="true" applyFont="true" applyFill="true" applyBorder="true" applyAlignment="true" applyProtection="true">
      <alignment horizontal="center" vertical="center" textRotation="0" wrapText="false" indent="0" shrinkToFit="false"/>
      <protection locked="true" hidden="false"/>
    </xf>
    <xf numFmtId="0" fontId="852" fillId="625" borderId="668" xfId="0" applyNumberFormat="true" applyFont="true" applyFill="true" applyBorder="true" applyAlignment="true" applyProtection="true">
      <alignment horizontal="center" vertical="center" textRotation="0" wrapText="false" indent="0" shrinkToFit="false"/>
      <protection locked="true" hidden="false"/>
    </xf>
    <xf numFmtId="0" fontId="854" fillId="626" borderId="669" xfId="0" applyNumberFormat="true" applyFont="true" applyFill="true" applyBorder="true" applyAlignment="true" applyProtection="true">
      <alignment horizontal="center" vertical="center" textRotation="0" wrapText="false" indent="0" shrinkToFit="false"/>
      <protection locked="true" hidden="false"/>
    </xf>
    <xf numFmtId="0" fontId="856" fillId="627" borderId="670" xfId="0" applyNumberFormat="true" applyFont="true" applyFill="true" applyBorder="true" applyAlignment="true" applyProtection="true">
      <alignment horizontal="center" vertical="center" textRotation="0" wrapText="false" indent="0" shrinkToFit="false"/>
      <protection locked="true" hidden="false"/>
    </xf>
    <xf numFmtId="0" fontId="858" fillId="628" borderId="671" xfId="0" applyNumberFormat="true" applyFont="true" applyFill="true" applyBorder="true" applyAlignment="true" applyProtection="true">
      <alignment horizontal="center" vertical="center" textRotation="0" wrapText="false" indent="0" shrinkToFit="false"/>
      <protection locked="true" hidden="false"/>
    </xf>
    <xf numFmtId="0" fontId="860" fillId="629" borderId="672" xfId="0" applyNumberFormat="true" applyFont="true" applyFill="true" applyBorder="true" applyAlignment="true" applyProtection="true">
      <alignment horizontal="center" vertical="center" textRotation="0" wrapText="false" indent="0" shrinkToFit="false"/>
      <protection locked="true" hidden="false"/>
    </xf>
    <xf numFmtId="0" fontId="862" fillId="630" borderId="673" xfId="0" applyNumberFormat="true" applyFont="true" applyFill="true" applyBorder="true" applyAlignment="true" applyProtection="true">
      <alignment horizontal="center" vertical="center" textRotation="0" wrapText="false" indent="0" shrinkToFit="false"/>
      <protection locked="true" hidden="false"/>
    </xf>
    <xf numFmtId="0" fontId="864" fillId="631" borderId="674" xfId="0" applyNumberFormat="true" applyFont="true" applyFill="true" applyBorder="true" applyAlignment="true" applyProtection="true">
      <alignment horizontal="center" vertical="center" textRotation="0" wrapText="false" indent="0" shrinkToFit="false"/>
      <protection locked="true" hidden="false"/>
    </xf>
    <xf numFmtId="0" fontId="866" fillId="632" borderId="675" xfId="0" applyNumberFormat="true" applyFont="true" applyFill="true" applyBorder="true" applyAlignment="true" applyProtection="true">
      <alignment horizontal="center" vertical="center" textRotation="0" wrapText="false" indent="0" shrinkToFit="false"/>
      <protection locked="true" hidden="false"/>
    </xf>
    <xf numFmtId="0" fontId="868" fillId="633" borderId="676" xfId="0" applyNumberFormat="true" applyFont="true" applyFill="true" applyBorder="true" applyAlignment="true" applyProtection="true">
      <alignment horizontal="center" vertical="center" textRotation="0" wrapText="false" indent="0" shrinkToFit="false"/>
      <protection locked="true" hidden="false"/>
    </xf>
    <xf numFmtId="0" fontId="870" fillId="634" borderId="677" xfId="0" applyNumberFormat="true" applyFont="true" applyFill="true" applyBorder="true" applyAlignment="true" applyProtection="true">
      <alignment horizontal="center" vertical="center" textRotation="0" wrapText="false" indent="0" shrinkToFit="false"/>
      <protection locked="true" hidden="false"/>
    </xf>
    <xf numFmtId="0" fontId="872" fillId="635" borderId="678" xfId="0" applyNumberFormat="true" applyFont="true" applyFill="true" applyBorder="true" applyAlignment="true" applyProtection="true">
      <alignment horizontal="center" vertical="center" textRotation="0" wrapText="false" indent="0" shrinkToFit="false"/>
      <protection locked="true" hidden="false"/>
    </xf>
    <xf numFmtId="0" fontId="874" fillId="636" borderId="679" xfId="0" applyNumberFormat="true" applyFont="true" applyFill="true" applyBorder="true" applyAlignment="true" applyProtection="true">
      <alignment horizontal="center" vertical="center" textRotation="0" wrapText="false" indent="0" shrinkToFit="false"/>
      <protection locked="true" hidden="false"/>
    </xf>
    <xf numFmtId="0" fontId="876" fillId="637" borderId="680" xfId="0" applyNumberFormat="true" applyFont="true" applyFill="true" applyBorder="true" applyAlignment="true" applyProtection="true">
      <alignment horizontal="center" vertical="center" textRotation="0" wrapText="false" indent="0" shrinkToFit="false"/>
      <protection locked="true" hidden="false"/>
    </xf>
    <xf numFmtId="0" fontId="878" fillId="638" borderId="681" xfId="0" applyNumberFormat="true" applyFont="true" applyFill="true" applyBorder="true" applyAlignment="true" applyProtection="true">
      <alignment horizontal="center" vertical="center" textRotation="0" wrapText="false" indent="0" shrinkToFit="false"/>
      <protection locked="true" hidden="false"/>
    </xf>
    <xf numFmtId="0" fontId="880" fillId="639" borderId="682" xfId="0" applyNumberFormat="true" applyFont="true" applyFill="true" applyBorder="true" applyAlignment="true" applyProtection="true">
      <alignment horizontal="center" vertical="center" textRotation="0" wrapText="false" indent="0" shrinkToFit="false"/>
      <protection locked="true" hidden="false"/>
    </xf>
    <xf numFmtId="0" fontId="882" fillId="640" borderId="683" xfId="0" applyNumberFormat="true" applyFont="true" applyFill="true" applyBorder="true" applyAlignment="true" applyProtection="true">
      <alignment horizontal="center" vertical="center" textRotation="0" wrapText="false" indent="0" shrinkToFit="false"/>
      <protection locked="true" hidden="false"/>
    </xf>
    <xf numFmtId="0" fontId="884" fillId="0" borderId="684" xfId="0" applyNumberFormat="true" applyFont="true" applyBorder="true" applyAlignment="true" applyProtection="true">
      <alignment horizontal="general" vertical="bottom" textRotation="0" wrapText="false" indent="0" shrinkToFit="false"/>
      <protection locked="true" hidden="false"/>
    </xf>
    <xf numFmtId="0" fontId="886" fillId="0" borderId="685"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61.021419999999999</c:v>
                </c:pt>
                <c:pt idx="1">
                  <c:v>61.132899999999999</c:v>
                </c:pt>
                <c:pt idx="2">
                  <c:v>59.796819999999997</c:v>
                </c:pt>
                <c:pt idx="3">
                  <c:v>76.963099999999997</c:v>
                </c:pt>
                <c:pt idx="4">
                  <c:v>61.241599999999998</c:v>
                </c:pt>
                <c:pt idx="5">
                  <c:v>64.866429999999994</c:v>
                </c:pt>
              </c:numCache>
            </c:numRef>
          </c:val>
          <c:extLst>
            <c:ext xmlns:c16="http://schemas.microsoft.com/office/drawing/2014/chart" uri="{C3380CC4-5D6E-409C-BE32-E72D297353CC}">
              <c16:uniqueId val="{00000000-A8D1-4A17-B106-5DB036957EC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D1-4A17-B106-5DB036957EC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D1-4A17-B106-5DB036957EC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D1-4A17-B106-5DB036957EC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D1-4A17-B106-5DB036957EC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D1-4A17-B106-5DB036957EC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D1-4A17-B106-5DB036957EC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35.125630000000001</c:v>
                </c:pt>
                <c:pt idx="1">
                  <c:v>36.100580000000001</c:v>
                </c:pt>
                <c:pt idx="2">
                  <c:v>24.415369999999999</c:v>
                </c:pt>
                <c:pt idx="3">
                  <c:v>17.030360000000002</c:v>
                </c:pt>
                <c:pt idx="4">
                  <c:v>34.993029999999997</c:v>
                </c:pt>
                <c:pt idx="5">
                  <c:v>33.062750000000001</c:v>
                </c:pt>
              </c:numCache>
            </c:numRef>
          </c:val>
          <c:extLst>
            <c:ext xmlns:c16="http://schemas.microsoft.com/office/drawing/2014/chart" uri="{C3380CC4-5D6E-409C-BE32-E72D297353CC}">
              <c16:uniqueId val="{00000007-A8D1-4A17-B106-5DB036957EC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A8D1-4A17-B106-5DB036957EC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3.8529499999999999</c:v>
                </c:pt>
                <c:pt idx="1">
                  <c:v>2.7665199999999999</c:v>
                </c:pt>
                <c:pt idx="2">
                  <c:v>15.78781</c:v>
                </c:pt>
                <c:pt idx="3">
                  <c:v>6.0065400000000002</c:v>
                </c:pt>
                <c:pt idx="4">
                  <c:v>3.7653699999999999</c:v>
                </c:pt>
                <c:pt idx="5">
                  <c:v>2.0708199999999999</c:v>
                </c:pt>
              </c:numCache>
            </c:numRef>
          </c:val>
          <c:extLst>
            <c:ext xmlns:c16="http://schemas.microsoft.com/office/drawing/2014/chart" uri="{C3380CC4-5D6E-409C-BE32-E72D297353CC}">
              <c16:uniqueId val="{00000009-A8D1-4A17-B106-5DB036957EC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2D-4002-AED7-FB434DCC4BE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2D-4002-AED7-FB434DCC4BE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2D-4002-AED7-FB434DCC4BE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2D-4002-AED7-FB434DCC4BE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2D-4002-AED7-FB434DCC4BE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2D-4002-AED7-FB434DCC4BE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2D-4002-AED7-FB434DCC4BE7}"/>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2D-4002-AED7-FB434DCC4BE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2D-4002-AED7-FB434DCC4BE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2D-4002-AED7-FB434DCC4BE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2D-4002-AED7-FB434DCC4BE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2D-4002-AED7-FB434DCC4BE7}"/>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2D-4002-AED7-FB434DCC4BE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2D-4002-AED7-FB434DCC4BE7}"/>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52D-4002-AED7-FB434DCC4BE7}"/>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52D-4002-AED7-FB434DCC4BE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52D-4002-AED7-FB434DCC4BE7}"/>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52D-4002-AED7-FB434DCC4BE7}"/>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52D-4002-AED7-FB434DCC4BE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52D-4002-AED7-FB434DCC4BE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DB-4C92-85D1-C17C3516411E}"/>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A0-4F5E-8BB8-0B6967C0831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A0-4F5E-8BB8-0B6967C0831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A0-4F5E-8BB8-0B6967C08310}"/>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23-4682-9BFD-49405A7BFB6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F4-4E50-B52C-609EBB1D128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2C-44DD-A047-93FD6046EE8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2C-44DD-A047-93FD6046EE8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2C-44DD-A047-93FD6046EE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95.959634999999992</c:v>
                </c:pt>
                <c:pt idx="1">
                  <c:v>95.935000000000002</c:v>
                </c:pt>
                <c:pt idx="2">
                  <c:v>#N/A</c:v>
                </c:pt>
                <c:pt idx="3">
                  <c:v>95.58</c:v>
                </c:pt>
                <c:pt idx="4">
                  <c:v>95.55</c:v>
                </c:pt>
                <c:pt idx="5">
                  <c:v>95.655500000000004</c:v>
                </c:pt>
                <c:pt idx="6">
                  <c:v>95.574000000000012</c:v>
                </c:pt>
                <c:pt idx="7">
                  <c:v>#N/A</c:v>
                </c:pt>
                <c:pt idx="8">
                  <c:v>95.358244999999997</c:v>
                </c:pt>
                <c:pt idx="9">
                  <c:v>94.927409999999995</c:v>
                </c:pt>
                <c:pt idx="10">
                  <c:v>94.785499999999999</c:v>
                </c:pt>
                <c:pt idx="11">
                  <c:v>94.703035</c:v>
                </c:pt>
                <c:pt idx="12">
                  <c:v>94.671320000000009</c:v>
                </c:pt>
                <c:pt idx="13">
                  <c:v>94.585070000000002</c:v>
                </c:pt>
                <c:pt idx="14">
                  <c:v>94.548014999999992</c:v>
                </c:pt>
                <c:pt idx="15">
                  <c:v>#N/A</c:v>
                </c:pt>
                <c:pt idx="16">
                  <c:v>94.373545000000007</c:v>
                </c:pt>
                <c:pt idx="17">
                  <c:v>93.906800000000004</c:v>
                </c:pt>
                <c:pt idx="18">
                  <c:v>92.819690000000008</c:v>
                </c:pt>
                <c:pt idx="19">
                  <c:v>93.975409999999997</c:v>
                </c:pt>
                <c:pt idx="20">
                  <c:v>94.114130000000003</c:v>
                </c:pt>
                <c:pt idx="21">
                  <c:v>#N/A</c:v>
                </c:pt>
                <c:pt idx="22">
                  <c:v>93.785269999999997</c:v>
                </c:pt>
                <c:pt idx="23">
                  <c:v>93.813770000000005</c:v>
                </c:pt>
                <c:pt idx="24">
                  <c:v>97.744360902255636</c:v>
                </c:pt>
                <c:pt idx="25">
                  <c:v>81.324044999999998</c:v>
                </c:pt>
                <c:pt idx="26">
                  <c:v>93.865409999999997</c:v>
                </c:pt>
                <c:pt idx="27">
                  <c:v>93.671570000000003</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96.5</c:v>
                </c:pt>
                <c:pt idx="1">
                  <c:v>96.3</c:v>
                </c:pt>
                <c:pt idx="2">
                  <c:v>96.1</c:v>
                </c:pt>
                <c:pt idx="3">
                  <c:v>95.9</c:v>
                </c:pt>
                <c:pt idx="4">
                  <c:v>95.7</c:v>
                </c:pt>
                <c:pt idx="5">
                  <c:v>95.5</c:v>
                </c:pt>
                <c:pt idx="6">
                  <c:v>95.3</c:v>
                </c:pt>
                <c:pt idx="7">
                  <c:v>95.2</c:v>
                </c:pt>
                <c:pt idx="8">
                  <c:v>95</c:v>
                </c:pt>
                <c:pt idx="9">
                  <c:v>94.8</c:v>
                </c:pt>
                <c:pt idx="10">
                  <c:v>94.6</c:v>
                </c:pt>
                <c:pt idx="11">
                  <c:v>94.4</c:v>
                </c:pt>
                <c:pt idx="12">
                  <c:v>94.2</c:v>
                </c:pt>
                <c:pt idx="13">
                  <c:v>94</c:v>
                </c:pt>
                <c:pt idx="14">
                  <c:v>93.8</c:v>
                </c:pt>
                <c:pt idx="15">
                  <c:v>93.6</c:v>
                </c:pt>
                <c:pt idx="16">
                  <c:v>93.4</c:v>
                </c:pt>
                <c:pt idx="17">
                  <c:v>93.2</c:v>
                </c:pt>
                <c:pt idx="18">
                  <c:v>93</c:v>
                </c:pt>
                <c:pt idx="19">
                  <c:v>92.8</c:v>
                </c:pt>
                <c:pt idx="20">
                  <c:v>92.7</c:v>
                </c:pt>
                <c:pt idx="21">
                  <c:v>92.5</c:v>
                </c:pt>
                <c:pt idx="22">
                  <c:v>92.3</c:v>
                </c:pt>
                <c:pt idx="23">
                  <c:v>92.1</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52D-4002-AED7-FB434DCC4BE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52D-4002-AED7-FB434DCC4BE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52D-4002-AED7-FB434DCC4BE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52D-4002-AED7-FB434DCC4BE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52D-4002-AED7-FB434DCC4BE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52D-4002-AED7-FB434DCC4BE7}"/>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52D-4002-AED7-FB434DCC4BE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52D-4002-AED7-FB434DCC4BE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52D-4002-AED7-FB434DCC4BE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52D-4002-AED7-FB434DCC4BE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52D-4002-AED7-FB434DCC4BE7}"/>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52D-4002-AED7-FB434DCC4BE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52D-4002-AED7-FB434DCC4BE7}"/>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52D-4002-AED7-FB434DCC4BE7}"/>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52D-4002-AED7-FB434DCC4BE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52D-4002-AED7-FB434DCC4BE7}"/>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52D-4002-AED7-FB434DCC4BE7}"/>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F52D-4002-AED7-FB434DCC4BE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F52D-4002-AED7-FB434DCC4BE7}"/>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DB-4C92-85D1-C17C3516411E}"/>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A0-4F5E-8BB8-0B6967C08310}"/>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A0-4F5E-8BB8-0B6967C0831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A0-4F5E-8BB8-0B6967C08310}"/>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23-4682-9BFD-49405A7BFB6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F4-4E50-B52C-609EBB1D128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2C-44DD-A047-93FD6046EE8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2C-44DD-A047-93FD6046EE8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B2C-44DD-A047-93FD6046EE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99.9</c:v>
                </c:pt>
                <c:pt idx="4">
                  <c:v>99.9</c:v>
                </c:pt>
                <c:pt idx="5">
                  <c:v>99.8</c:v>
                </c:pt>
                <c:pt idx="6">
                  <c:v>99.8</c:v>
                </c:pt>
                <c:pt idx="7">
                  <c:v>99.8</c:v>
                </c:pt>
                <c:pt idx="8">
                  <c:v>99.7</c:v>
                </c:pt>
                <c:pt idx="9">
                  <c:v>99.7</c:v>
                </c:pt>
                <c:pt idx="10">
                  <c:v>99.7</c:v>
                </c:pt>
                <c:pt idx="11">
                  <c:v>99.6</c:v>
                </c:pt>
                <c:pt idx="12">
                  <c:v>99.6</c:v>
                </c:pt>
                <c:pt idx="13">
                  <c:v>99.6</c:v>
                </c:pt>
                <c:pt idx="14">
                  <c:v>99.5</c:v>
                </c:pt>
                <c:pt idx="15">
                  <c:v>99.5</c:v>
                </c:pt>
                <c:pt idx="16">
                  <c:v>99.5</c:v>
                </c:pt>
                <c:pt idx="17">
                  <c:v>99.4</c:v>
                </c:pt>
                <c:pt idx="18">
                  <c:v>99.4</c:v>
                </c:pt>
                <c:pt idx="19">
                  <c:v>99.3</c:v>
                </c:pt>
                <c:pt idx="20">
                  <c:v>99.3</c:v>
                </c:pt>
                <c:pt idx="21">
                  <c:v>99.3</c:v>
                </c:pt>
                <c:pt idx="22">
                  <c:v>99.2</c:v>
                </c:pt>
                <c:pt idx="23">
                  <c:v>99.2</c:v>
                </c:pt>
              </c:numCache>
            </c:numRef>
          </c:yVal>
          <c:smooth val="0"/>
          <c:extLst>
            <c:ext xmlns:c16="http://schemas.microsoft.com/office/drawing/2014/chart" uri="{C3380CC4-5D6E-409C-BE32-E72D297353CC}">
              <c16:uniqueId val="{00000028-F52D-4002-AED7-FB434DCC4BE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F52D-4002-AED7-FB434DCC4BE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F52D-4002-AED7-FB434DCC4BE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F52D-4002-AED7-FB434DCC4BE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F52D-4002-AED7-FB434DCC4BE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F52D-4002-AED7-FB434DCC4BE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F52D-4002-AED7-FB434DCC4BE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F52D-4002-AED7-FB434DCC4BE7}"/>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F52D-4002-AED7-FB434DCC4BE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F52D-4002-AED7-FB434DCC4BE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F52D-4002-AED7-FB434DCC4BE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F52D-4002-AED7-FB434DCC4BE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F52D-4002-AED7-FB434DCC4BE7}"/>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F52D-4002-AED7-FB434DCC4BE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F52D-4002-AED7-FB434DCC4BE7}"/>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F52D-4002-AED7-FB434DCC4BE7}"/>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F52D-4002-AED7-FB434DCC4BE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F52D-4002-AED7-FB434DCC4BE7}"/>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F52D-4002-AED7-FB434DCC4BE7}"/>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F52D-4002-AED7-FB434DCC4BE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F52D-4002-AED7-FB434DCC4BE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DB-4C92-85D1-C17C3516411E}"/>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A0-4F5E-8BB8-0B6967C0831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A0-4F5E-8BB8-0B6967C0831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A0-4F5E-8BB8-0B6967C08310}"/>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23-4682-9BFD-49405A7BFB6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F4-4E50-B52C-609EBB1D128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2C-44DD-A047-93FD6046EE8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2C-44DD-A047-93FD6046EE8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2C-44DD-A047-93FD6046EE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99.866429999999994</c:v>
                </c:pt>
                <c:pt idx="1">
                  <c:v>99.906099999999995</c:v>
                </c:pt>
                <c:pt idx="2">
                  <c:v>99.721999999999994</c:v>
                </c:pt>
                <c:pt idx="3">
                  <c:v>99.876999999999995</c:v>
                </c:pt>
                <c:pt idx="4">
                  <c:v>99.965000000000003</c:v>
                </c:pt>
                <c:pt idx="5">
                  <c:v>99.991510000000005</c:v>
                </c:pt>
                <c:pt idx="6">
                  <c:v>99.978999999999999</c:v>
                </c:pt>
                <c:pt idx="7">
                  <c:v>#N/A</c:v>
                </c:pt>
                <c:pt idx="8">
                  <c:v>99.329490000000007</c:v>
                </c:pt>
                <c:pt idx="9">
                  <c:v>99.809780000000003</c:v>
                </c:pt>
                <c:pt idx="10">
                  <c:v>99.849469999999997</c:v>
                </c:pt>
                <c:pt idx="11">
                  <c:v>99.862250000000003</c:v>
                </c:pt>
                <c:pt idx="12">
                  <c:v>99.820809999999994</c:v>
                </c:pt>
                <c:pt idx="13">
                  <c:v>99.752510000000001</c:v>
                </c:pt>
                <c:pt idx="14">
                  <c:v>99.823779999999999</c:v>
                </c:pt>
                <c:pt idx="15">
                  <c:v>#N/A</c:v>
                </c:pt>
                <c:pt idx="16">
                  <c:v>99.719430000000003</c:v>
                </c:pt>
                <c:pt idx="17">
                  <c:v>99.570390000000003</c:v>
                </c:pt>
                <c:pt idx="18">
                  <c:v>99.015770000000003</c:v>
                </c:pt>
                <c:pt idx="19">
                  <c:v>99.707310000000007</c:v>
                </c:pt>
                <c:pt idx="20">
                  <c:v>99.586160000000007</c:v>
                </c:pt>
                <c:pt idx="21">
                  <c:v>#N/A</c:v>
                </c:pt>
                <c:pt idx="22">
                  <c:v>99.61309</c:v>
                </c:pt>
                <c:pt idx="23">
                  <c:v>99.639510000000001</c:v>
                </c:pt>
                <c:pt idx="24">
                  <c:v>#N/A</c:v>
                </c:pt>
                <c:pt idx="25">
                  <c:v>97.509469999999993</c:v>
                </c:pt>
                <c:pt idx="26">
                  <c:v>99.588579999999993</c:v>
                </c:pt>
                <c:pt idx="27">
                  <c:v>99.55001</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D-F52D-4002-AED7-FB434DCC4BE7}"/>
            </c:ext>
          </c:extLst>
        </c:ser>
        <c:dLbls>
          <c:showLegendKey val="0"/>
          <c:showVal val="0"/>
          <c:showCatName val="0"/>
          <c:showSerName val="0"/>
          <c:showPercent val="0"/>
          <c:showBubbleSize val="0"/>
        </c:dLbls>
        <c:axId val="89331200"/>
        <c:axId val="89332736"/>
      </c:scatterChart>
      <c:valAx>
        <c:axId val="89331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2736"/>
        <c:crosses val="autoZero"/>
        <c:crossBetween val="midCat"/>
        <c:majorUnit val="5"/>
      </c:valAx>
      <c:valAx>
        <c:axId val="89332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2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4B2-45B7-BFC2-12117D2B39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B2-45B7-BFC2-12117D2B39A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B2-45B7-BFC2-12117D2B39A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B2-45B7-BFC2-12117D2B39A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B2-45B7-BFC2-12117D2B39A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B2-45B7-BFC2-12117D2B39A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B2-45B7-BFC2-12117D2B39AB}"/>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B2-45B7-BFC2-12117D2B39A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B2-45B7-BFC2-12117D2B39A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B2-45B7-BFC2-12117D2B39A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B2-45B7-BFC2-12117D2B39A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B2-45B7-BFC2-12117D2B39AB}"/>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4B2-45B7-BFC2-12117D2B39A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4B2-45B7-BFC2-12117D2B39AB}"/>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4B2-45B7-BFC2-12117D2B39AB}"/>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4B2-45B7-BFC2-12117D2B39AB}"/>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4B2-45B7-BFC2-12117D2B39AB}"/>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4B2-45B7-BFC2-12117D2B39AB}"/>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4B2-45B7-BFC2-12117D2B39A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4B2-45B7-BFC2-12117D2B39A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5C-41F2-9D5A-EC2E71999F01}"/>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46-4C18-B247-ACAFEE640BF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46-4C18-B247-ACAFEE640BF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46-4C18-B247-ACAFEE640BF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9C-4156-9AE0-141F53A0202C}"/>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F1-4713-B081-96819E7BFC9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AA-47AE-91D4-1A93A39B0074}"/>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AA-47AE-91D4-1A93A39B0074}"/>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A-47AE-91D4-1A93A39B00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76.954975000000005</c:v>
                </c:pt>
                <c:pt idx="1">
                  <c:v>78.015000000000001</c:v>
                </c:pt>
                <c:pt idx="2">
                  <c:v>#N/A</c:v>
                </c:pt>
                <c:pt idx="3">
                  <c:v>78.95</c:v>
                </c:pt>
                <c:pt idx="4">
                  <c:v>77.974999999999994</c:v>
                </c:pt>
                <c:pt idx="5">
                  <c:v>79.194999999999993</c:v>
                </c:pt>
                <c:pt idx="6">
                  <c:v>79.47</c:v>
                </c:pt>
                <c:pt idx="7">
                  <c:v>#N/A</c:v>
                </c:pt>
                <c:pt idx="8">
                  <c:v>78.129294999999999</c:v>
                </c:pt>
                <c:pt idx="9">
                  <c:v>77.426744999999997</c:v>
                </c:pt>
                <c:pt idx="10">
                  <c:v>77.483784999999997</c:v>
                </c:pt>
                <c:pt idx="11">
                  <c:v>77.878720000000001</c:v>
                </c:pt>
                <c:pt idx="12">
                  <c:v>75.509315000000001</c:v>
                </c:pt>
                <c:pt idx="13">
                  <c:v>76.159184999999994</c:v>
                </c:pt>
                <c:pt idx="14">
                  <c:v>76.399175</c:v>
                </c:pt>
                <c:pt idx="15">
                  <c:v>#N/A</c:v>
                </c:pt>
                <c:pt idx="16">
                  <c:v>76.357894999999999</c:v>
                </c:pt>
                <c:pt idx="17">
                  <c:v>77.448694999999987</c:v>
                </c:pt>
                <c:pt idx="18">
                  <c:v>82.080299999999994</c:v>
                </c:pt>
                <c:pt idx="19">
                  <c:v>78.169844999999995</c:v>
                </c:pt>
                <c:pt idx="20">
                  <c:v>79.099339999999998</c:v>
                </c:pt>
                <c:pt idx="21">
                  <c:v>#N/A</c:v>
                </c:pt>
                <c:pt idx="22">
                  <c:v>79.834400000000002</c:v>
                </c:pt>
                <c:pt idx="23">
                  <c:v>80.900959999999998</c:v>
                </c:pt>
                <c:pt idx="24">
                  <c:v>#N/A</c:v>
                </c:pt>
                <c:pt idx="25">
                  <c:v>81.187389999999994</c:v>
                </c:pt>
                <c:pt idx="26">
                  <c:v>92.551715000000002</c:v>
                </c:pt>
                <c:pt idx="27">
                  <c:v>93.130400000000009</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75.2</c:v>
                </c:pt>
                <c:pt idx="1">
                  <c:v>75.5</c:v>
                </c:pt>
                <c:pt idx="2">
                  <c:v>75.900000000000006</c:v>
                </c:pt>
                <c:pt idx="3">
                  <c:v>76.3</c:v>
                </c:pt>
                <c:pt idx="4">
                  <c:v>76.7</c:v>
                </c:pt>
                <c:pt idx="5">
                  <c:v>77.099999999999994</c:v>
                </c:pt>
                <c:pt idx="6">
                  <c:v>77.400000000000006</c:v>
                </c:pt>
                <c:pt idx="7">
                  <c:v>77.8</c:v>
                </c:pt>
                <c:pt idx="8">
                  <c:v>78.2</c:v>
                </c:pt>
                <c:pt idx="9">
                  <c:v>78.599999999999994</c:v>
                </c:pt>
                <c:pt idx="10">
                  <c:v>79</c:v>
                </c:pt>
                <c:pt idx="11">
                  <c:v>79.400000000000006</c:v>
                </c:pt>
                <c:pt idx="12">
                  <c:v>79.7</c:v>
                </c:pt>
                <c:pt idx="13">
                  <c:v>80.099999999999994</c:v>
                </c:pt>
                <c:pt idx="14">
                  <c:v>80.5</c:v>
                </c:pt>
                <c:pt idx="15">
                  <c:v>80.900000000000006</c:v>
                </c:pt>
                <c:pt idx="16">
                  <c:v>81.3</c:v>
                </c:pt>
                <c:pt idx="17">
                  <c:v>81.7</c:v>
                </c:pt>
                <c:pt idx="18">
                  <c:v>82</c:v>
                </c:pt>
                <c:pt idx="19">
                  <c:v>82.4</c:v>
                </c:pt>
                <c:pt idx="20">
                  <c:v>82.8</c:v>
                </c:pt>
                <c:pt idx="21">
                  <c:v>83.2</c:v>
                </c:pt>
                <c:pt idx="22">
                  <c:v>83.6</c:v>
                </c:pt>
                <c:pt idx="23">
                  <c:v>84</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4B2-45B7-BFC2-12117D2B39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4B2-45B7-BFC2-12117D2B39A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4B2-45B7-BFC2-12117D2B39A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4B2-45B7-BFC2-12117D2B39A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4B2-45B7-BFC2-12117D2B39AB}"/>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4B2-45B7-BFC2-12117D2B39A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4B2-45B7-BFC2-12117D2B39A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4B2-45B7-BFC2-12117D2B39A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4B2-45B7-BFC2-12117D2B39A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4B2-45B7-BFC2-12117D2B39AB}"/>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4B2-45B7-BFC2-12117D2B39A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4B2-45B7-BFC2-12117D2B39AB}"/>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4B2-45B7-BFC2-12117D2B39AB}"/>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4B2-45B7-BFC2-12117D2B39AB}"/>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4B2-45B7-BFC2-12117D2B39AB}"/>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44B2-45B7-BFC2-12117D2B39AB}"/>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44B2-45B7-BFC2-12117D2B39A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44B2-45B7-BFC2-12117D2B39AB}"/>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5C-41F2-9D5A-EC2E71999F01}"/>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46-4C18-B247-ACAFEE640BF4}"/>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46-4C18-B247-ACAFEE640BF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746-4C18-B247-ACAFEE640BF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9C-4156-9AE0-141F53A0202C}"/>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F1-4713-B081-96819E7BFC9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AA-47AE-91D4-1A93A39B0074}"/>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AA-47AE-91D4-1A93A39B0074}"/>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7AA-47AE-91D4-1A93A39B00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98.7</c:v>
                </c:pt>
                <c:pt idx="1">
                  <c:v>98.6</c:v>
                </c:pt>
                <c:pt idx="2">
                  <c:v>98.5</c:v>
                </c:pt>
                <c:pt idx="3">
                  <c:v>98.3</c:v>
                </c:pt>
                <c:pt idx="4">
                  <c:v>98.2</c:v>
                </c:pt>
                <c:pt idx="5">
                  <c:v>98.1</c:v>
                </c:pt>
                <c:pt idx="6">
                  <c:v>97.9</c:v>
                </c:pt>
                <c:pt idx="7">
                  <c:v>97.8</c:v>
                </c:pt>
                <c:pt idx="8">
                  <c:v>97.6</c:v>
                </c:pt>
                <c:pt idx="9">
                  <c:v>97.5</c:v>
                </c:pt>
                <c:pt idx="10">
                  <c:v>97.4</c:v>
                </c:pt>
                <c:pt idx="11">
                  <c:v>97.2</c:v>
                </c:pt>
                <c:pt idx="12">
                  <c:v>97.1</c:v>
                </c:pt>
                <c:pt idx="13">
                  <c:v>97</c:v>
                </c:pt>
                <c:pt idx="14">
                  <c:v>96.8</c:v>
                </c:pt>
                <c:pt idx="15">
                  <c:v>96.7</c:v>
                </c:pt>
                <c:pt idx="16">
                  <c:v>96.6</c:v>
                </c:pt>
                <c:pt idx="17">
                  <c:v>96.4</c:v>
                </c:pt>
                <c:pt idx="18">
                  <c:v>96.3</c:v>
                </c:pt>
                <c:pt idx="19">
                  <c:v>96.1</c:v>
                </c:pt>
                <c:pt idx="20">
                  <c:v>96</c:v>
                </c:pt>
                <c:pt idx="21">
                  <c:v>95.9</c:v>
                </c:pt>
                <c:pt idx="22">
                  <c:v>95.7</c:v>
                </c:pt>
                <c:pt idx="23">
                  <c:v>95.6</c:v>
                </c:pt>
              </c:numCache>
            </c:numRef>
          </c:yVal>
          <c:smooth val="0"/>
          <c:extLst>
            <c:ext xmlns:c16="http://schemas.microsoft.com/office/drawing/2014/chart" uri="{C3380CC4-5D6E-409C-BE32-E72D297353CC}">
              <c16:uniqueId val="{00000028-44B2-45B7-BFC2-12117D2B39A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44B2-45B7-BFC2-12117D2B39A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44B2-45B7-BFC2-12117D2B39A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44B2-45B7-BFC2-12117D2B39A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44B2-45B7-BFC2-12117D2B39A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44B2-45B7-BFC2-12117D2B39A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44B2-45B7-BFC2-12117D2B39A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44B2-45B7-BFC2-12117D2B39AB}"/>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44B2-45B7-BFC2-12117D2B39A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44B2-45B7-BFC2-12117D2B39A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44B2-45B7-BFC2-12117D2B39A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44B2-45B7-BFC2-12117D2B39A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44B2-45B7-BFC2-12117D2B39AB}"/>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44B2-45B7-BFC2-12117D2B39A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44B2-45B7-BFC2-12117D2B39AB}"/>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44B2-45B7-BFC2-12117D2B39AB}"/>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44B2-45B7-BFC2-12117D2B39AB}"/>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44B2-45B7-BFC2-12117D2B39AB}"/>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44B2-45B7-BFC2-12117D2B39AB}"/>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44B2-45B7-BFC2-12117D2B39A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44B2-45B7-BFC2-12117D2B39A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5C-41F2-9D5A-EC2E71999F01}"/>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46-4C18-B247-ACAFEE640BF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46-4C18-B247-ACAFEE640BF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46-4C18-B247-ACAFEE640BF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9C-4156-9AE0-141F53A0202C}"/>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F1-4713-B081-96819E7BFC9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AA-47AE-91D4-1A93A39B0074}"/>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AA-47AE-91D4-1A93A39B0074}"/>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7AA-47AE-91D4-1A93A39B00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96.632000000000005</c:v>
                </c:pt>
                <c:pt idx="1">
                  <c:v>98.32</c:v>
                </c:pt>
                <c:pt idx="2">
                  <c:v>98.33</c:v>
                </c:pt>
                <c:pt idx="3">
                  <c:v>98.464200000000005</c:v>
                </c:pt>
                <c:pt idx="4">
                  <c:v>99.191000000000003</c:v>
                </c:pt>
                <c:pt idx="5">
                  <c:v>99.54</c:v>
                </c:pt>
                <c:pt idx="6">
                  <c:v>99.706999999999994</c:v>
                </c:pt>
                <c:pt idx="7">
                  <c:v>#N/A</c:v>
                </c:pt>
                <c:pt idx="8">
                  <c:v>99.601380000000006</c:v>
                </c:pt>
                <c:pt idx="9">
                  <c:v>99.585939999999994</c:v>
                </c:pt>
                <c:pt idx="10">
                  <c:v>99.573539999999994</c:v>
                </c:pt>
                <c:pt idx="11">
                  <c:v>99.538240000000002</c:v>
                </c:pt>
                <c:pt idx="12">
                  <c:v>94.65164</c:v>
                </c:pt>
                <c:pt idx="13">
                  <c:v>94.515640000000005</c:v>
                </c:pt>
                <c:pt idx="14">
                  <c:v>93.841679999999997</c:v>
                </c:pt>
                <c:pt idx="15">
                  <c:v>#N/A</c:v>
                </c:pt>
                <c:pt idx="16">
                  <c:v>93.222449999999995</c:v>
                </c:pt>
                <c:pt idx="17">
                  <c:v>94.118039999999993</c:v>
                </c:pt>
                <c:pt idx="18">
                  <c:v>97.815280000000001</c:v>
                </c:pt>
                <c:pt idx="19">
                  <c:v>94.978530000000006</c:v>
                </c:pt>
                <c:pt idx="20">
                  <c:v>95.826049999999995</c:v>
                </c:pt>
                <c:pt idx="21">
                  <c:v>#N/A</c:v>
                </c:pt>
                <c:pt idx="22">
                  <c:v>95.826049999999995</c:v>
                </c:pt>
                <c:pt idx="23">
                  <c:v>97.319590000000005</c:v>
                </c:pt>
                <c:pt idx="24">
                  <c:v>#N/A</c:v>
                </c:pt>
                <c:pt idx="25">
                  <c:v>97.561679999999996</c:v>
                </c:pt>
                <c:pt idx="26">
                  <c:v>97.383250000000004</c:v>
                </c:pt>
                <c:pt idx="27">
                  <c:v>97.575770000000006</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D-44B2-45B7-BFC2-12117D2B39AB}"/>
            </c:ext>
          </c:extLst>
        </c:ser>
        <c:dLbls>
          <c:showLegendKey val="0"/>
          <c:showVal val="0"/>
          <c:showCatName val="0"/>
          <c:showSerName val="0"/>
          <c:showPercent val="0"/>
          <c:showBubbleSize val="0"/>
        </c:dLbls>
        <c:axId val="90740224"/>
        <c:axId val="90741760"/>
      </c:scatterChart>
      <c:valAx>
        <c:axId val="90740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1760"/>
        <c:crosses val="autoZero"/>
        <c:crossBetween val="midCat"/>
        <c:majorUnit val="5"/>
      </c:valAx>
      <c:valAx>
        <c:axId val="90741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402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9A-454F-BBAB-C7777A06EF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9A-454F-BBAB-C7777A06EFF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9A-454F-BBAB-C7777A06EF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9A-454F-BBAB-C7777A06EFF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9A-454F-BBAB-C7777A06EFF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9A-454F-BBAB-C7777A06EF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9A-454F-BBAB-C7777A06EFF0}"/>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9A-454F-BBAB-C7777A06EFF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9A-454F-BBAB-C7777A06EFF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9A-454F-BBAB-C7777A06EFF0}"/>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9A-454F-BBAB-C7777A06EFF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9A-454F-BBAB-C7777A06EFF0}"/>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9A-454F-BBAB-C7777A06EFF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99A-454F-BBAB-C7777A06EFF0}"/>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99A-454F-BBAB-C7777A06EFF0}"/>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99A-454F-BBAB-C7777A06EFF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99A-454F-BBAB-C7777A06EFF0}"/>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99A-454F-BBAB-C7777A06EFF0}"/>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99A-454F-BBAB-C7777A06EFF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99A-454F-BBAB-C7777A06EFF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2E-416B-BB72-236ED68D8215}"/>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BD-430B-B3F1-1AA806E5E1A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BD-430B-B3F1-1AA806E5E1A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BD-430B-B3F1-1AA806E5E1A3}"/>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BC-4D35-9FD9-064CE201FE7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3C-409A-958E-EED271840CA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A1-4E88-BFFA-D7F3346FCB9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A1-4E88-BFFA-D7F3346FCB9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A1-4E88-BFFA-D7F3346FC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59.52525</c:v>
                </c:pt>
                <c:pt idx="1">
                  <c:v>61.368399999999994</c:v>
                </c:pt>
                <c:pt idx="2">
                  <c:v>#N/A</c:v>
                </c:pt>
                <c:pt idx="3">
                  <c:v>64.400000000000006</c:v>
                </c:pt>
                <c:pt idx="4">
                  <c:v>65.901499999999999</c:v>
                </c:pt>
                <c:pt idx="5">
                  <c:v>68.58</c:v>
                </c:pt>
                <c:pt idx="6">
                  <c:v>70.140000000000015</c:v>
                </c:pt>
                <c:pt idx="7">
                  <c:v>#N/A</c:v>
                </c:pt>
                <c:pt idx="8">
                  <c:v>72.334514999999996</c:v>
                </c:pt>
                <c:pt idx="9">
                  <c:v>72.336839999999995</c:v>
                </c:pt>
                <c:pt idx="10">
                  <c:v>73.391964999999999</c:v>
                </c:pt>
                <c:pt idx="11">
                  <c:v>74.245500000000007</c:v>
                </c:pt>
                <c:pt idx="12">
                  <c:v>72.854900000000001</c:v>
                </c:pt>
                <c:pt idx="13">
                  <c:v>73.587479999999999</c:v>
                </c:pt>
                <c:pt idx="14">
                  <c:v>74.189189999999996</c:v>
                </c:pt>
                <c:pt idx="15">
                  <c:v>#N/A</c:v>
                </c:pt>
                <c:pt idx="16">
                  <c:v>74.675129999999996</c:v>
                </c:pt>
                <c:pt idx="17">
                  <c:v>76.061400000000006</c:v>
                </c:pt>
                <c:pt idx="18">
                  <c:v>90.150235000000009</c:v>
                </c:pt>
                <c:pt idx="19">
                  <c:v>77.080205000000007</c:v>
                </c:pt>
                <c:pt idx="20">
                  <c:v>78.113384999999994</c:v>
                </c:pt>
                <c:pt idx="21">
                  <c:v>#N/A</c:v>
                </c:pt>
                <c:pt idx="22">
                  <c:v>78.898929999999993</c:v>
                </c:pt>
                <c:pt idx="23">
                  <c:v>80.066045000000003</c:v>
                </c:pt>
                <c:pt idx="24">
                  <c:v>97.526501766784463</c:v>
                </c:pt>
                <c:pt idx="25">
                  <c:v>80.487295000000003</c:v>
                </c:pt>
                <c:pt idx="26">
                  <c:v>80.707269999999994</c:v>
                </c:pt>
                <c:pt idx="27">
                  <c:v>81.22509500000001</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62.3</c:v>
                </c:pt>
                <c:pt idx="1">
                  <c:v>63.3</c:v>
                </c:pt>
                <c:pt idx="2">
                  <c:v>64.400000000000006</c:v>
                </c:pt>
                <c:pt idx="3">
                  <c:v>65.5</c:v>
                </c:pt>
                <c:pt idx="4">
                  <c:v>66.5</c:v>
                </c:pt>
                <c:pt idx="5">
                  <c:v>67.599999999999994</c:v>
                </c:pt>
                <c:pt idx="6">
                  <c:v>68.7</c:v>
                </c:pt>
                <c:pt idx="7">
                  <c:v>69.7</c:v>
                </c:pt>
                <c:pt idx="8">
                  <c:v>70.8</c:v>
                </c:pt>
                <c:pt idx="9">
                  <c:v>71.900000000000006</c:v>
                </c:pt>
                <c:pt idx="10">
                  <c:v>72.900000000000006</c:v>
                </c:pt>
                <c:pt idx="11">
                  <c:v>74</c:v>
                </c:pt>
                <c:pt idx="12">
                  <c:v>75</c:v>
                </c:pt>
                <c:pt idx="13">
                  <c:v>76.099999999999994</c:v>
                </c:pt>
                <c:pt idx="14">
                  <c:v>77.2</c:v>
                </c:pt>
                <c:pt idx="15">
                  <c:v>78.2</c:v>
                </c:pt>
                <c:pt idx="16">
                  <c:v>79.3</c:v>
                </c:pt>
                <c:pt idx="17">
                  <c:v>80.400000000000006</c:v>
                </c:pt>
                <c:pt idx="18">
                  <c:v>81.400000000000006</c:v>
                </c:pt>
                <c:pt idx="19">
                  <c:v>82.5</c:v>
                </c:pt>
                <c:pt idx="20">
                  <c:v>83.5</c:v>
                </c:pt>
                <c:pt idx="21">
                  <c:v>84.6</c:v>
                </c:pt>
                <c:pt idx="22">
                  <c:v>85.7</c:v>
                </c:pt>
                <c:pt idx="23">
                  <c:v>86.7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99A-454F-BBAB-C7777A06EF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99A-454F-BBAB-C7777A06EF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99A-454F-BBAB-C7777A06EFF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99A-454F-BBAB-C7777A06EF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99A-454F-BBAB-C7777A06EFF0}"/>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99A-454F-BBAB-C7777A06EFF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99A-454F-BBAB-C7777A06EFF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99A-454F-BBAB-C7777A06EFF0}"/>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99A-454F-BBAB-C7777A06EFF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99A-454F-BBAB-C7777A06EFF0}"/>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99A-454F-BBAB-C7777A06EFF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99A-454F-BBAB-C7777A06EFF0}"/>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99A-454F-BBAB-C7777A06EFF0}"/>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99A-454F-BBAB-C7777A06EFF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99A-454F-BBAB-C7777A06EFF0}"/>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F99A-454F-BBAB-C7777A06EFF0}"/>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F99A-454F-BBAB-C7777A06EFF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F99A-454F-BBAB-C7777A06EFF0}"/>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2E-416B-BB72-236ED68D8215}"/>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BD-430B-B3F1-1AA806E5E1A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BD-430B-B3F1-1AA806E5E1A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BD-430B-B3F1-1AA806E5E1A3}"/>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BC-4D35-9FD9-064CE201FE7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3C-409A-958E-EED271840CA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A1-4E88-BFFA-D7F3346FCB9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A1-4E88-BFFA-D7F3346FCB9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A1-4E88-BFFA-D7F3346FC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97.8</c:v>
                </c:pt>
                <c:pt idx="1">
                  <c:v>97.7</c:v>
                </c:pt>
                <c:pt idx="2">
                  <c:v>97.6</c:v>
                </c:pt>
                <c:pt idx="3">
                  <c:v>97.5</c:v>
                </c:pt>
                <c:pt idx="4">
                  <c:v>97.5</c:v>
                </c:pt>
                <c:pt idx="5">
                  <c:v>97.4</c:v>
                </c:pt>
                <c:pt idx="6">
                  <c:v>97.3</c:v>
                </c:pt>
                <c:pt idx="7">
                  <c:v>97.3</c:v>
                </c:pt>
                <c:pt idx="8">
                  <c:v>97.2</c:v>
                </c:pt>
                <c:pt idx="9">
                  <c:v>97.1</c:v>
                </c:pt>
                <c:pt idx="10">
                  <c:v>97.1</c:v>
                </c:pt>
                <c:pt idx="11">
                  <c:v>97</c:v>
                </c:pt>
                <c:pt idx="12">
                  <c:v>96.9</c:v>
                </c:pt>
                <c:pt idx="13">
                  <c:v>96.8</c:v>
                </c:pt>
                <c:pt idx="14">
                  <c:v>96.8</c:v>
                </c:pt>
                <c:pt idx="15">
                  <c:v>96.7</c:v>
                </c:pt>
                <c:pt idx="16">
                  <c:v>96.6</c:v>
                </c:pt>
                <c:pt idx="17">
                  <c:v>96.6</c:v>
                </c:pt>
                <c:pt idx="18">
                  <c:v>96.5</c:v>
                </c:pt>
                <c:pt idx="19">
                  <c:v>96.4</c:v>
                </c:pt>
                <c:pt idx="20">
                  <c:v>96.4</c:v>
                </c:pt>
                <c:pt idx="21">
                  <c:v>96.3</c:v>
                </c:pt>
                <c:pt idx="22">
                  <c:v>96.2</c:v>
                </c:pt>
                <c:pt idx="23">
                  <c:v>96.1</c:v>
                </c:pt>
              </c:numCache>
            </c:numRef>
          </c:yVal>
          <c:smooth val="0"/>
          <c:extLst>
            <c:ext xmlns:c16="http://schemas.microsoft.com/office/drawing/2014/chart" uri="{C3380CC4-5D6E-409C-BE32-E72D297353CC}">
              <c16:uniqueId val="{00000029-F99A-454F-BBAB-C7777A06EFF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F99A-454F-BBAB-C7777A06EF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F99A-454F-BBAB-C7777A06EFF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F99A-454F-BBAB-C7777A06EF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F99A-454F-BBAB-C7777A06EFF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F99A-454F-BBAB-C7777A06EFF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F99A-454F-BBAB-C7777A06EF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F99A-454F-BBAB-C7777A06EFF0}"/>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F99A-454F-BBAB-C7777A06EFF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F99A-454F-BBAB-C7777A06EFF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F99A-454F-BBAB-C7777A06EFF0}"/>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F99A-454F-BBAB-C7777A06EFF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F99A-454F-BBAB-C7777A06EFF0}"/>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F99A-454F-BBAB-C7777A06EFF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F99A-454F-BBAB-C7777A06EFF0}"/>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F99A-454F-BBAB-C7777A06EFF0}"/>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F99A-454F-BBAB-C7777A06EFF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F99A-454F-BBAB-C7777A06EFF0}"/>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F99A-454F-BBAB-C7777A06EFF0}"/>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F99A-454F-BBAB-C7777A06EFF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F99A-454F-BBAB-C7777A06EFF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2E-416B-BB72-236ED68D8215}"/>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BD-430B-B3F1-1AA806E5E1A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BD-430B-B3F1-1AA806E5E1A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BD-430B-B3F1-1AA806E5E1A3}"/>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BC-4D35-9FD9-064CE201FE7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3C-409A-958E-EED271840CA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A1-4E88-BFFA-D7F3346FCB9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A1-4E88-BFFA-D7F3346FCB9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A1-4E88-BFFA-D7F3346FCB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94.037000000000006</c:v>
                </c:pt>
                <c:pt idx="1">
                  <c:v>96.932000000000002</c:v>
                </c:pt>
                <c:pt idx="2">
                  <c:v>97.45</c:v>
                </c:pt>
                <c:pt idx="3">
                  <c:v>97.62</c:v>
                </c:pt>
                <c:pt idx="4">
                  <c:v>98.831000000000003</c:v>
                </c:pt>
                <c:pt idx="5">
                  <c:v>99.31</c:v>
                </c:pt>
                <c:pt idx="6">
                  <c:v>99.57</c:v>
                </c:pt>
                <c:pt idx="7">
                  <c:v>#N/A</c:v>
                </c:pt>
                <c:pt idx="8">
                  <c:v>99.280869999999993</c:v>
                </c:pt>
                <c:pt idx="9">
                  <c:v>99.475020000000001</c:v>
                </c:pt>
                <c:pt idx="10">
                  <c:v>99.482309999999998</c:v>
                </c:pt>
                <c:pt idx="11">
                  <c:v>99.403649999999999</c:v>
                </c:pt>
                <c:pt idx="12">
                  <c:v>94.68929</c:v>
                </c:pt>
                <c:pt idx="13">
                  <c:v>94.639150000000001</c:v>
                </c:pt>
                <c:pt idx="14">
                  <c:v>94.054969999999997</c:v>
                </c:pt>
                <c:pt idx="15">
                  <c:v>#N/A</c:v>
                </c:pt>
                <c:pt idx="16">
                  <c:v>93.530439999999999</c:v>
                </c:pt>
                <c:pt idx="17">
                  <c:v>94.349080000000001</c:v>
                </c:pt>
                <c:pt idx="18">
                  <c:v>98.302790000000002</c:v>
                </c:pt>
                <c:pt idx="19">
                  <c:v>95.180850000000007</c:v>
                </c:pt>
                <c:pt idx="20">
                  <c:v>95.848820000000003</c:v>
                </c:pt>
                <c:pt idx="21">
                  <c:v>#N/A</c:v>
                </c:pt>
                <c:pt idx="22">
                  <c:v>95.848820000000003</c:v>
                </c:pt>
                <c:pt idx="23">
                  <c:v>97.230069999999998</c:v>
                </c:pt>
                <c:pt idx="24">
                  <c:v>#N/A</c:v>
                </c:pt>
                <c:pt idx="25">
                  <c:v>97.444649999999996</c:v>
                </c:pt>
                <c:pt idx="26">
                  <c:v>97.324939999999998</c:v>
                </c:pt>
                <c:pt idx="27">
                  <c:v>97.554119999999998</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E-F99A-454F-BBAB-C7777A06EFF0}"/>
            </c:ext>
          </c:extLst>
        </c:ser>
        <c:dLbls>
          <c:showLegendKey val="0"/>
          <c:showVal val="0"/>
          <c:showCatName val="0"/>
          <c:showSerName val="0"/>
          <c:showPercent val="0"/>
          <c:showBubbleSize val="0"/>
        </c:dLbls>
        <c:axId val="93026560"/>
        <c:axId val="93044736"/>
      </c:scatterChart>
      <c:valAx>
        <c:axId val="93026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4736"/>
        <c:crosses val="autoZero"/>
        <c:crossBetween val="midCat"/>
        <c:majorUnit val="5"/>
      </c:valAx>
      <c:valAx>
        <c:axId val="93044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26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BD-494A-A086-1B62F2855A7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BD-494A-A086-1B62F2855A7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BD-494A-A086-1B62F2855A7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BD-494A-A086-1B62F2855A7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BD-494A-A086-1B62F2855A7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BD-494A-A086-1B62F2855A7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BD-494A-A086-1B62F2855A79}"/>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BD-494A-A086-1B62F2855A7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BD-494A-A086-1B62F2855A7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BD-494A-A086-1B62F2855A7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ABD-494A-A086-1B62F2855A7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ABD-494A-A086-1B62F2855A7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ABD-494A-A086-1B62F2855A7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ABD-494A-A086-1B62F2855A7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ABD-494A-A086-1B62F2855A79}"/>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ABD-494A-A086-1B62F2855A7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ABD-494A-A086-1B62F2855A7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ABD-494A-A086-1B62F2855A79}"/>
                </c:ext>
              </c:extLst>
            </c:dLbl>
            <c:dLbl>
              <c:idx val="18"/>
              <c:tx>
                <c:rich>
                  <a:bodyPr/>
                  <a:lstStyle/>
                  <a:p>
                    <a:pPr>
                      <a:defRPr sz="600" b="0" i="0">
                        <a:solidFill>
                          <a:srgbClr val="000000"/>
                        </a:solidFill>
                        <a:latin typeface="Arial"/>
                        <a:ea typeface="Arial"/>
                        <a:cs typeface="Arial"/>
                      </a:defRPr>
                    </a:pPr>
                    <a:r>
                      <a:rPr lang="en-US" sz="600"/>
                      <a:t>PNSE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ABD-494A-A086-1B62F2855A7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ABD-494A-A086-1B62F2855A7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D0-4DDC-8CD9-0DD9E8E0774D}"/>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D2-489C-8507-B194EEBC4D0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D2-489C-8507-B194EEBC4D0B}"/>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D2-489C-8507-B194EEBC4D0B}"/>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55-4065-AF63-16E04563B98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AE-4333-BC8E-4BA89C4DC1F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18-4FD8-BA8B-4AF5261BCE70}"/>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18-4FD8-BA8B-4AF5261BCE70}"/>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FD8-BA8B-4AF5261BCE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97.416499999999999</c:v>
                </c:pt>
                <c:pt idx="1">
                  <c:v>96.761341800000011</c:v>
                </c:pt>
                <c:pt idx="2">
                  <c:v>#N/A</c:v>
                </c:pt>
                <c:pt idx="3">
                  <c:v>99.18</c:v>
                </c:pt>
                <c:pt idx="4">
                  <c:v>99.09</c:v>
                </c:pt>
                <c:pt idx="5">
                  <c:v>99.46</c:v>
                </c:pt>
                <c:pt idx="6">
                  <c:v>99.32</c:v>
                </c:pt>
                <c:pt idx="7">
                  <c:v>#N/A</c:v>
                </c:pt>
                <c:pt idx="8">
                  <c:v>97.857114999999993</c:v>
                </c:pt>
                <c:pt idx="9">
                  <c:v>96.032045000000011</c:v>
                </c:pt>
                <c:pt idx="10">
                  <c:v>98.89067</c:v>
                </c:pt>
                <c:pt idx="11">
                  <c:v>98.65453500000001</c:v>
                </c:pt>
                <c:pt idx="12">
                  <c:v>98.490995000000012</c:v>
                </c:pt>
                <c:pt idx="13">
                  <c:v>98.682684999999992</c:v>
                </c:pt>
                <c:pt idx="14">
                  <c:v>98.449569999999994</c:v>
                </c:pt>
                <c:pt idx="15">
                  <c:v>#N/A</c:v>
                </c:pt>
                <c:pt idx="16">
                  <c:v>97.622710000000012</c:v>
                </c:pt>
                <c:pt idx="17">
                  <c:v>97.397765000000007</c:v>
                </c:pt>
                <c:pt idx="18">
                  <c:v>#N/A</c:v>
                </c:pt>
                <c:pt idx="19">
                  <c:v>95.502285000000015</c:v>
                </c:pt>
                <c:pt idx="20">
                  <c:v>86.26576</c:v>
                </c:pt>
                <c:pt idx="21">
                  <c:v>#N/A</c:v>
                </c:pt>
                <c:pt idx="22">
                  <c:v>95.966469999999987</c:v>
                </c:pt>
                <c:pt idx="23">
                  <c:v>96.882745</c:v>
                </c:pt>
                <c:pt idx="24">
                  <c:v>#N/A</c:v>
                </c:pt>
                <c:pt idx="25">
                  <c:v>96.059574999999995</c:v>
                </c:pt>
                <c:pt idx="26">
                  <c:v>96.780409999999989</c:v>
                </c:pt>
                <c:pt idx="27">
                  <c:v>98.133469999999988</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98.9</c:v>
                </c:pt>
                <c:pt idx="1">
                  <c:v>98.8</c:v>
                </c:pt>
                <c:pt idx="2">
                  <c:v>98.6</c:v>
                </c:pt>
                <c:pt idx="3">
                  <c:v>98.5</c:v>
                </c:pt>
                <c:pt idx="4">
                  <c:v>98.3</c:v>
                </c:pt>
                <c:pt idx="5">
                  <c:v>98.2</c:v>
                </c:pt>
                <c:pt idx="6">
                  <c:v>98</c:v>
                </c:pt>
                <c:pt idx="7">
                  <c:v>97.9</c:v>
                </c:pt>
                <c:pt idx="8">
                  <c:v>97.7</c:v>
                </c:pt>
                <c:pt idx="9">
                  <c:v>97.6</c:v>
                </c:pt>
                <c:pt idx="10">
                  <c:v>97.4</c:v>
                </c:pt>
                <c:pt idx="11">
                  <c:v>97.3</c:v>
                </c:pt>
                <c:pt idx="12">
                  <c:v>97.1</c:v>
                </c:pt>
                <c:pt idx="13">
                  <c:v>97</c:v>
                </c:pt>
                <c:pt idx="14">
                  <c:v>96.8</c:v>
                </c:pt>
                <c:pt idx="15">
                  <c:v>96.7</c:v>
                </c:pt>
                <c:pt idx="16">
                  <c:v>96.5</c:v>
                </c:pt>
                <c:pt idx="17">
                  <c:v>96.4</c:v>
                </c:pt>
                <c:pt idx="18">
                  <c:v>96.2</c:v>
                </c:pt>
                <c:pt idx="19">
                  <c:v>96.1</c:v>
                </c:pt>
                <c:pt idx="20">
                  <c:v>95.9</c:v>
                </c:pt>
                <c:pt idx="21">
                  <c:v>95.8</c:v>
                </c:pt>
                <c:pt idx="22">
                  <c:v>95.6</c:v>
                </c:pt>
                <c:pt idx="23">
                  <c:v>95.5</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86.6</c:v>
                </c:pt>
                <c:pt idx="16">
                  <c:v>86.6</c:v>
                </c:pt>
                <c:pt idx="17">
                  <c:v>86.6</c:v>
                </c:pt>
                <c:pt idx="18">
                  <c:v>86.6</c:v>
                </c:pt>
                <c:pt idx="19">
                  <c:v>86.6</c:v>
                </c:pt>
                <c:pt idx="20">
                  <c:v>86.6</c:v>
                </c:pt>
                <c:pt idx="21">
                  <c:v>86.6</c:v>
                </c:pt>
                <c:pt idx="22">
                  <c:v>86.6</c:v>
                </c:pt>
                <c:pt idx="23">
                  <c:v>86.6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ABD-494A-A086-1B62F2855A7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ABD-494A-A086-1B62F2855A7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ABD-494A-A086-1B62F2855A7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ABD-494A-A086-1B62F2855A7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ABD-494A-A086-1B62F2855A7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ABD-494A-A086-1B62F2855A79}"/>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ABD-494A-A086-1B62F2855A7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ABD-494A-A086-1B62F2855A7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ABD-494A-A086-1B62F2855A79}"/>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ABD-494A-A086-1B62F2855A7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ABD-494A-A086-1B62F2855A79}"/>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ABD-494A-A086-1B62F2855A79}"/>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CABD-494A-A086-1B62F2855A79}"/>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CABD-494A-A086-1B62F2855A79}"/>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CABD-494A-A086-1B62F2855A79}"/>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CABD-494A-A086-1B62F2855A79}"/>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CABD-494A-A086-1B62F2855A79}"/>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CABD-494A-A086-1B62F2855A7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CABD-494A-A086-1B62F2855A79}"/>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D0-4DDC-8CD9-0DD9E8E0774D}"/>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D2-489C-8507-B194EEBC4D0B}"/>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D2-489C-8507-B194EEBC4D0B}"/>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D2-489C-8507-B194EEBC4D0B}"/>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55-4065-AF63-16E04563B98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AE-4333-BC8E-4BA89C4DC1F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18-4FD8-BA8B-4AF5261BCE70}"/>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18-4FD8-BA8B-4AF5261BCE70}"/>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FD8-BA8B-4AF5261BCE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86.567164179104466</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99.1</c:v>
                </c:pt>
                <c:pt idx="1">
                  <c:v>98.9</c:v>
                </c:pt>
                <c:pt idx="2">
                  <c:v>98.8</c:v>
                </c:pt>
                <c:pt idx="3">
                  <c:v>98.7</c:v>
                </c:pt>
                <c:pt idx="4">
                  <c:v>98.6</c:v>
                </c:pt>
                <c:pt idx="5">
                  <c:v>98.4</c:v>
                </c:pt>
                <c:pt idx="6">
                  <c:v>98.3</c:v>
                </c:pt>
                <c:pt idx="7">
                  <c:v>98.2</c:v>
                </c:pt>
                <c:pt idx="8">
                  <c:v>98</c:v>
                </c:pt>
                <c:pt idx="9">
                  <c:v>97.9</c:v>
                </c:pt>
                <c:pt idx="10">
                  <c:v>97.8</c:v>
                </c:pt>
                <c:pt idx="11">
                  <c:v>97.6</c:v>
                </c:pt>
                <c:pt idx="12">
                  <c:v>97.5</c:v>
                </c:pt>
                <c:pt idx="13">
                  <c:v>97.4</c:v>
                </c:pt>
                <c:pt idx="14">
                  <c:v>97.3</c:v>
                </c:pt>
                <c:pt idx="15">
                  <c:v>97.1</c:v>
                </c:pt>
                <c:pt idx="16">
                  <c:v>97</c:v>
                </c:pt>
                <c:pt idx="17">
                  <c:v>96.9</c:v>
                </c:pt>
                <c:pt idx="18">
                  <c:v>96.7</c:v>
                </c:pt>
                <c:pt idx="19">
                  <c:v>96.6</c:v>
                </c:pt>
                <c:pt idx="20">
                  <c:v>96.5</c:v>
                </c:pt>
                <c:pt idx="21">
                  <c:v>96.3</c:v>
                </c:pt>
                <c:pt idx="22">
                  <c:v>96.2</c:v>
                </c:pt>
                <c:pt idx="23">
                  <c:v>96.1</c:v>
                </c:pt>
              </c:numCache>
            </c:numRef>
          </c:yVal>
          <c:smooth val="0"/>
          <c:extLst>
            <c:ext xmlns:c16="http://schemas.microsoft.com/office/drawing/2014/chart" uri="{C3380CC4-5D6E-409C-BE32-E72D297353CC}">
              <c16:uniqueId val="{00000028-CABD-494A-A086-1B62F2855A7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CABD-494A-A086-1B62F2855A7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CABD-494A-A086-1B62F2855A7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CABD-494A-A086-1B62F2855A7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CABD-494A-A086-1B62F2855A7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CABD-494A-A086-1B62F2855A7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CABD-494A-A086-1B62F2855A7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CABD-494A-A086-1B62F2855A79}"/>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CABD-494A-A086-1B62F2855A7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CABD-494A-A086-1B62F2855A7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CABD-494A-A086-1B62F2855A79}"/>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CABD-494A-A086-1B62F2855A7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CABD-494A-A086-1B62F2855A79}"/>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CABD-494A-A086-1B62F2855A79}"/>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CABD-494A-A086-1B62F2855A79}"/>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CABD-494A-A086-1B62F2855A79}"/>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CABD-494A-A086-1B62F2855A79}"/>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CABD-494A-A086-1B62F2855A79}"/>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CABD-494A-A086-1B62F2855A79}"/>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CABD-494A-A086-1B62F2855A7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CABD-494A-A086-1B62F2855A7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D0-4DDC-8CD9-0DD9E8E0774D}"/>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D2-489C-8507-B194EEBC4D0B}"/>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D2-489C-8507-B194EEBC4D0B}"/>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D2-489C-8507-B194EEBC4D0B}"/>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55-4065-AF63-16E04563B98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AE-4333-BC8E-4BA89C4DC1F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18-4FD8-BA8B-4AF5261BCE70}"/>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18-4FD8-BA8B-4AF5261BCE70}"/>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FD8-BA8B-4AF5261BCE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97.55</c:v>
                </c:pt>
                <c:pt idx="1">
                  <c:v>96.93</c:v>
                </c:pt>
                <c:pt idx="2">
                  <c:v>#N/A</c:v>
                </c:pt>
                <c:pt idx="3">
                  <c:v>99.326999999999998</c:v>
                </c:pt>
                <c:pt idx="4">
                  <c:v>99.406999999999996</c:v>
                </c:pt>
                <c:pt idx="5">
                  <c:v>99.626999999999995</c:v>
                </c:pt>
                <c:pt idx="6">
                  <c:v>99.482200000000006</c:v>
                </c:pt>
                <c:pt idx="7">
                  <c:v>#N/A</c:v>
                </c:pt>
                <c:pt idx="8">
                  <c:v>98.544910000000002</c:v>
                </c:pt>
                <c:pt idx="9">
                  <c:v>96.39913</c:v>
                </c:pt>
                <c:pt idx="10">
                  <c:v>99.096829999999997</c:v>
                </c:pt>
                <c:pt idx="11">
                  <c:v>98.859570000000005</c:v>
                </c:pt>
                <c:pt idx="12">
                  <c:v>98.695329999999998</c:v>
                </c:pt>
                <c:pt idx="13">
                  <c:v>98.875349999999997</c:v>
                </c:pt>
                <c:pt idx="14">
                  <c:v>98.633529999999993</c:v>
                </c:pt>
                <c:pt idx="15">
                  <c:v>#N/A</c:v>
                </c:pt>
                <c:pt idx="16">
                  <c:v>97.806749999999994</c:v>
                </c:pt>
                <c:pt idx="17">
                  <c:v>97.671599999999998</c:v>
                </c:pt>
                <c:pt idx="18">
                  <c:v>98.345119999999994</c:v>
                </c:pt>
                <c:pt idx="19">
                  <c:v>95.768969999999996</c:v>
                </c:pt>
                <c:pt idx="20">
                  <c:v>86.598770000000002</c:v>
                </c:pt>
                <c:pt idx="21">
                  <c:v>#N/A</c:v>
                </c:pt>
                <c:pt idx="22">
                  <c:v>96.314689999999999</c:v>
                </c:pt>
                <c:pt idx="23">
                  <c:v>97.631079999999997</c:v>
                </c:pt>
                <c:pt idx="24">
                  <c:v>#N/A</c:v>
                </c:pt>
                <c:pt idx="25">
                  <c:v>96.616060000000004</c:v>
                </c:pt>
                <c:pt idx="26">
                  <c:v>97.282730000000001</c:v>
                </c:pt>
                <c:pt idx="27">
                  <c:v>98.61833</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D-CABD-494A-A086-1B62F2855A79}"/>
            </c:ext>
          </c:extLst>
        </c:ser>
        <c:dLbls>
          <c:showLegendKey val="0"/>
          <c:showVal val="0"/>
          <c:showCatName val="0"/>
          <c:showSerName val="0"/>
          <c:showPercent val="0"/>
          <c:showBubbleSize val="0"/>
        </c:dLbls>
        <c:axId val="94214400"/>
        <c:axId val="94236672"/>
      </c:scatterChart>
      <c:valAx>
        <c:axId val="94214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36672"/>
        <c:crosses val="autoZero"/>
        <c:crossBetween val="midCat"/>
        <c:majorUnit val="5"/>
      </c:valAx>
      <c:valAx>
        <c:axId val="942366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144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2FD-467D-A07B-332F52506EB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FD-467D-A07B-332F52506EB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FD-467D-A07B-332F52506EB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FD-467D-A07B-332F52506EB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FD-467D-A07B-332F52506EB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FD-467D-A07B-332F52506EB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FD-467D-A07B-332F52506EBE}"/>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FD-467D-A07B-332F52506EB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FD-467D-A07B-332F52506EB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FD-467D-A07B-332F52506EB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FD-467D-A07B-332F52506EB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FD-467D-A07B-332F52506EB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2FD-467D-A07B-332F52506EB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2FD-467D-A07B-332F52506EB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2FD-467D-A07B-332F52506EBE}"/>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2FD-467D-A07B-332F52506EB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2FD-467D-A07B-332F52506EB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2FD-467D-A07B-332F52506EBE}"/>
                </c:ext>
              </c:extLst>
            </c:dLbl>
            <c:dLbl>
              <c:idx val="18"/>
              <c:tx>
                <c:rich>
                  <a:bodyPr/>
                  <a:lstStyle/>
                  <a:p>
                    <a:pPr>
                      <a:defRPr sz="600" b="0" i="0">
                        <a:solidFill>
                          <a:srgbClr val="000000"/>
                        </a:solidFill>
                        <a:latin typeface="Arial"/>
                        <a:ea typeface="Arial"/>
                        <a:cs typeface="Arial"/>
                      </a:defRPr>
                    </a:pPr>
                    <a:r>
                      <a:rPr lang="en-US" sz="600"/>
                      <a:t>PNSE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2FD-467D-A07B-332F52506EB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2FD-467D-A07B-332F52506EB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7A-4883-A3A4-7C51D26E0C7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98-458F-86AF-DD9BC3616C3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98-458F-86AF-DD9BC3616C3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98-458F-86AF-DD9BC3616C33}"/>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4A-489D-87DA-8165C03B7467}"/>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E0-4F22-AD4B-5A35984095F5}"/>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38-4538-9D04-EC04D71A8E4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38-4538-9D04-EC04D71A8E45}"/>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938-4538-9D04-EC04D71A8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89.037999999999997</c:v>
                </c:pt>
                <c:pt idx="1">
                  <c:v>86.857793999999998</c:v>
                </c:pt>
                <c:pt idx="2">
                  <c:v>#N/A</c:v>
                </c:pt>
                <c:pt idx="3">
                  <c:v>93.010999999999996</c:v>
                </c:pt>
                <c:pt idx="4">
                  <c:v>92.19</c:v>
                </c:pt>
                <c:pt idx="5">
                  <c:v>92.52000000000001</c:v>
                </c:pt>
                <c:pt idx="6">
                  <c:v>92.73</c:v>
                </c:pt>
                <c:pt idx="7">
                  <c:v>#N/A</c:v>
                </c:pt>
                <c:pt idx="8">
                  <c:v>93.272280000000009</c:v>
                </c:pt>
                <c:pt idx="9">
                  <c:v>92.568944999999999</c:v>
                </c:pt>
                <c:pt idx="10">
                  <c:v>93.152715000000001</c:v>
                </c:pt>
                <c:pt idx="11">
                  <c:v>93.236919999999998</c:v>
                </c:pt>
                <c:pt idx="12">
                  <c:v>93.324655000000007</c:v>
                </c:pt>
                <c:pt idx="13">
                  <c:v>92.628950000000003</c:v>
                </c:pt>
                <c:pt idx="14">
                  <c:v>92.108374999999995</c:v>
                </c:pt>
                <c:pt idx="15">
                  <c:v>#N/A</c:v>
                </c:pt>
                <c:pt idx="16">
                  <c:v>91.552710000000005</c:v>
                </c:pt>
                <c:pt idx="17">
                  <c:v>91.904044999999996</c:v>
                </c:pt>
                <c:pt idx="18">
                  <c:v>#N/A</c:v>
                </c:pt>
                <c:pt idx="19">
                  <c:v>91.98948</c:v>
                </c:pt>
                <c:pt idx="20">
                  <c:v>88.705804999999998</c:v>
                </c:pt>
                <c:pt idx="21">
                  <c:v>#N/A</c:v>
                </c:pt>
                <c:pt idx="22">
                  <c:v>93.400634999999994</c:v>
                </c:pt>
                <c:pt idx="23">
                  <c:v>94.722729999999984</c:v>
                </c:pt>
                <c:pt idx="24">
                  <c:v>#N/A</c:v>
                </c:pt>
                <c:pt idx="25">
                  <c:v>94.706575000000001</c:v>
                </c:pt>
                <c:pt idx="26">
                  <c:v>95.042794999999984</c:v>
                </c:pt>
                <c:pt idx="27">
                  <c:v>95.082854999999995</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90.6</c:v>
                </c:pt>
                <c:pt idx="1">
                  <c:v>90.7</c:v>
                </c:pt>
                <c:pt idx="2">
                  <c:v>90.9</c:v>
                </c:pt>
                <c:pt idx="3">
                  <c:v>91.1</c:v>
                </c:pt>
                <c:pt idx="4">
                  <c:v>91.2</c:v>
                </c:pt>
                <c:pt idx="5">
                  <c:v>91.4</c:v>
                </c:pt>
                <c:pt idx="6">
                  <c:v>91.6</c:v>
                </c:pt>
                <c:pt idx="7">
                  <c:v>91.7</c:v>
                </c:pt>
                <c:pt idx="8">
                  <c:v>91.9</c:v>
                </c:pt>
                <c:pt idx="9">
                  <c:v>92</c:v>
                </c:pt>
                <c:pt idx="10">
                  <c:v>92.2</c:v>
                </c:pt>
                <c:pt idx="11">
                  <c:v>92.4</c:v>
                </c:pt>
                <c:pt idx="12">
                  <c:v>92.5</c:v>
                </c:pt>
                <c:pt idx="13">
                  <c:v>92.7</c:v>
                </c:pt>
                <c:pt idx="14">
                  <c:v>92.9</c:v>
                </c:pt>
                <c:pt idx="15">
                  <c:v>93</c:v>
                </c:pt>
                <c:pt idx="16">
                  <c:v>93.2</c:v>
                </c:pt>
                <c:pt idx="17">
                  <c:v>93.4</c:v>
                </c:pt>
                <c:pt idx="18">
                  <c:v>93.5</c:v>
                </c:pt>
                <c:pt idx="19">
                  <c:v>93.7</c:v>
                </c:pt>
                <c:pt idx="20">
                  <c:v>93.9</c:v>
                </c:pt>
                <c:pt idx="21">
                  <c:v>94</c:v>
                </c:pt>
                <c:pt idx="22">
                  <c:v>94.2</c:v>
                </c:pt>
                <c:pt idx="23">
                  <c:v>94.4</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2FD-467D-A07B-332F52506EB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2FD-467D-A07B-332F52506EB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2FD-467D-A07B-332F52506EB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2FD-467D-A07B-332F52506EB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2FD-467D-A07B-332F52506EBE}"/>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2FD-467D-A07B-332F52506EB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2FD-467D-A07B-332F52506EB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2FD-467D-A07B-332F52506EB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2FD-467D-A07B-332F52506EB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2FD-467D-A07B-332F52506EBE}"/>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2FD-467D-A07B-332F52506EBE}"/>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2FD-467D-A07B-332F52506EBE}"/>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2FD-467D-A07B-332F52506EBE}"/>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2FD-467D-A07B-332F52506EBE}"/>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2FD-467D-A07B-332F52506EBE}"/>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2FD-467D-A07B-332F52506EBE}"/>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2FD-467D-A07B-332F52506EB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2FD-467D-A07B-332F52506EBE}"/>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7A-4883-A3A4-7C51D26E0C7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98-458F-86AF-DD9BC3616C3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98-458F-86AF-DD9BC3616C3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98-458F-86AF-DD9BC3616C33}"/>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4A-489D-87DA-8165C03B7467}"/>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E0-4F22-AD4B-5A35984095F5}"/>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38-4538-9D04-EC04D71A8E4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38-4538-9D04-EC04D71A8E45}"/>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938-4538-9D04-EC04D71A8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92.3</c:v>
                </c:pt>
                <c:pt idx="1">
                  <c:v>92.5</c:v>
                </c:pt>
                <c:pt idx="2">
                  <c:v>92.7</c:v>
                </c:pt>
                <c:pt idx="3">
                  <c:v>92.8</c:v>
                </c:pt>
                <c:pt idx="4">
                  <c:v>93</c:v>
                </c:pt>
                <c:pt idx="5">
                  <c:v>93.2</c:v>
                </c:pt>
                <c:pt idx="6">
                  <c:v>93.3</c:v>
                </c:pt>
                <c:pt idx="7">
                  <c:v>93.5</c:v>
                </c:pt>
                <c:pt idx="8">
                  <c:v>93.7</c:v>
                </c:pt>
                <c:pt idx="9">
                  <c:v>93.8</c:v>
                </c:pt>
                <c:pt idx="10">
                  <c:v>94</c:v>
                </c:pt>
                <c:pt idx="11">
                  <c:v>94.2</c:v>
                </c:pt>
                <c:pt idx="12">
                  <c:v>94.4</c:v>
                </c:pt>
                <c:pt idx="13">
                  <c:v>94.5</c:v>
                </c:pt>
                <c:pt idx="14">
                  <c:v>94.7</c:v>
                </c:pt>
                <c:pt idx="15">
                  <c:v>94.9</c:v>
                </c:pt>
                <c:pt idx="16">
                  <c:v>95</c:v>
                </c:pt>
                <c:pt idx="17">
                  <c:v>95.2</c:v>
                </c:pt>
                <c:pt idx="18">
                  <c:v>95.4</c:v>
                </c:pt>
                <c:pt idx="19">
                  <c:v>95.5</c:v>
                </c:pt>
                <c:pt idx="20">
                  <c:v>95.7</c:v>
                </c:pt>
                <c:pt idx="21">
                  <c:v>95.9</c:v>
                </c:pt>
                <c:pt idx="22">
                  <c:v>96</c:v>
                </c:pt>
                <c:pt idx="23">
                  <c:v>96.2</c:v>
                </c:pt>
              </c:numCache>
            </c:numRef>
          </c:yVal>
          <c:smooth val="0"/>
          <c:extLst>
            <c:ext xmlns:c16="http://schemas.microsoft.com/office/drawing/2014/chart" uri="{C3380CC4-5D6E-409C-BE32-E72D297353CC}">
              <c16:uniqueId val="{00000028-02FD-467D-A07B-332F52506EB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2FD-467D-A07B-332F52506EB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02FD-467D-A07B-332F52506EB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02FD-467D-A07B-332F52506EB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02FD-467D-A07B-332F52506EB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02FD-467D-A07B-332F52506EB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02FD-467D-A07B-332F52506EB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02FD-467D-A07B-332F52506EBE}"/>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02FD-467D-A07B-332F52506EB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02FD-467D-A07B-332F52506EB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02FD-467D-A07B-332F52506EB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02FD-467D-A07B-332F52506EB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02FD-467D-A07B-332F52506EBE}"/>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02FD-467D-A07B-332F52506EBE}"/>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02FD-467D-A07B-332F52506EBE}"/>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02FD-467D-A07B-332F52506EBE}"/>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02FD-467D-A07B-332F52506EBE}"/>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02FD-467D-A07B-332F52506EBE}"/>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02FD-467D-A07B-332F52506EBE}"/>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02FD-467D-A07B-332F52506EB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02FD-467D-A07B-332F52506EB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7A-4883-A3A4-7C51D26E0C7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98-458F-86AF-DD9BC3616C3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98-458F-86AF-DD9BC3616C3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98-458F-86AF-DD9BC3616C33}"/>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4A-489D-87DA-8165C03B7467}"/>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E0-4F22-AD4B-5A35984095F5}"/>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38-4538-9D04-EC04D71A8E4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38-4538-9D04-EC04D71A8E45}"/>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38-4538-9D04-EC04D71A8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90.63</c:v>
                </c:pt>
                <c:pt idx="1">
                  <c:v>90.27</c:v>
                </c:pt>
                <c:pt idx="2">
                  <c:v>#N/A</c:v>
                </c:pt>
                <c:pt idx="3">
                  <c:v>93.87</c:v>
                </c:pt>
                <c:pt idx="4">
                  <c:v>94.43</c:v>
                </c:pt>
                <c:pt idx="5">
                  <c:v>94.31</c:v>
                </c:pt>
                <c:pt idx="6">
                  <c:v>94.58</c:v>
                </c:pt>
                <c:pt idx="7">
                  <c:v>#N/A</c:v>
                </c:pt>
                <c:pt idx="8">
                  <c:v>94.407979999999995</c:v>
                </c:pt>
                <c:pt idx="9">
                  <c:v>93.814409999999995</c:v>
                </c:pt>
                <c:pt idx="10">
                  <c:v>94.413820000000001</c:v>
                </c:pt>
                <c:pt idx="11">
                  <c:v>94.518959999999993</c:v>
                </c:pt>
                <c:pt idx="12">
                  <c:v>94.896069999999995</c:v>
                </c:pt>
                <c:pt idx="13">
                  <c:v>94.282880000000006</c:v>
                </c:pt>
                <c:pt idx="14">
                  <c:v>93.821190000000001</c:v>
                </c:pt>
                <c:pt idx="15">
                  <c:v>#N/A</c:v>
                </c:pt>
                <c:pt idx="16">
                  <c:v>93.282520000000005</c:v>
                </c:pt>
                <c:pt idx="17">
                  <c:v>93.624570000000006</c:v>
                </c:pt>
                <c:pt idx="18">
                  <c:v>97.15522</c:v>
                </c:pt>
                <c:pt idx="19">
                  <c:v>93.665019999999998</c:v>
                </c:pt>
                <c:pt idx="20">
                  <c:v>90.322239999999994</c:v>
                </c:pt>
                <c:pt idx="21">
                  <c:v>#N/A</c:v>
                </c:pt>
                <c:pt idx="22">
                  <c:v>94.915750000000003</c:v>
                </c:pt>
                <c:pt idx="23">
                  <c:v>96.969759999999994</c:v>
                </c:pt>
                <c:pt idx="24">
                  <c:v>#N/A</c:v>
                </c:pt>
                <c:pt idx="25">
                  <c:v>96.691479999999999</c:v>
                </c:pt>
                <c:pt idx="26">
                  <c:v>96.837680000000006</c:v>
                </c:pt>
                <c:pt idx="27">
                  <c:v>96.719570000000004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D-02FD-467D-A07B-332F52506EBE}"/>
            </c:ext>
          </c:extLst>
        </c:ser>
        <c:dLbls>
          <c:showLegendKey val="0"/>
          <c:showVal val="0"/>
          <c:showCatName val="0"/>
          <c:showSerName val="0"/>
          <c:showPercent val="0"/>
          <c:showBubbleSize val="0"/>
        </c:dLbls>
        <c:axId val="95386240"/>
        <c:axId val="95621504"/>
      </c:scatterChart>
      <c:valAx>
        <c:axId val="95386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21504"/>
        <c:crosses val="autoZero"/>
        <c:crossBetween val="midCat"/>
        <c:majorUnit val="5"/>
      </c:valAx>
      <c:valAx>
        <c:axId val="95621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3862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AE-49CF-AA31-8FCC015E878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AE-49CF-AA31-8FCC015E878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AE-49CF-AA31-8FCC015E878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AE-49CF-AA31-8FCC015E878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AE-49CF-AA31-8FCC015E878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AE-49CF-AA31-8FCC015E8789}"/>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AE-49CF-AA31-8FCC015E878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AE-49CF-AA31-8FCC015E878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AE-49CF-AA31-8FCC015E878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AE-49CF-AA31-8FCC015E878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AE-49CF-AA31-8FCC015E878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AE-49CF-AA31-8FCC015E878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AE-49CF-AA31-8FCC015E878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3AE-49CF-AA31-8FCC015E8789}"/>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3AE-49CF-AA31-8FCC015E878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3AE-49CF-AA31-8FCC015E878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3AE-49CF-AA31-8FCC015E8789}"/>
                </c:ext>
              </c:extLst>
            </c:dLbl>
            <c:dLbl>
              <c:idx val="18"/>
              <c:tx>
                <c:rich>
                  <a:bodyPr/>
                  <a:lstStyle/>
                  <a:p>
                    <a:pPr>
                      <a:defRPr sz="600" b="0" i="0">
                        <a:solidFill>
                          <a:srgbClr val="000000"/>
                        </a:solidFill>
                        <a:latin typeface="Arial"/>
                        <a:ea typeface="Arial"/>
                        <a:cs typeface="Arial"/>
                      </a:defRPr>
                    </a:pPr>
                    <a:r>
                      <a:rPr lang="en-US" sz="600"/>
                      <a:t>PNSE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3AE-49CF-AA31-8FCC015E878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3AE-49CF-AA31-8FCC015E878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9B-41CA-B1E1-AD276CFE1F59}"/>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39-44AA-9B44-4ABA097CD30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39-44AA-9B44-4ABA097CD30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39-44AA-9B44-4ABA097CD30D}"/>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FB-40E9-8E7D-3ECF91542ED4}"/>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1A-4517-A9FC-F0A6F1707131}"/>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9F-4D8B-A954-E65383288C0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9F-4D8B-A954-E65383288C0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9F-4D8B-A954-E65383288C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73.930000000000007</c:v>
                </c:pt>
                <c:pt idx="1">
                  <c:v>77.227229999999992</c:v>
                </c:pt>
                <c:pt idx="2">
                  <c:v>#N/A</c:v>
                </c:pt>
                <c:pt idx="3">
                  <c:v>87.625</c:v>
                </c:pt>
                <c:pt idx="4">
                  <c:v>87.4</c:v>
                </c:pt>
                <c:pt idx="5">
                  <c:v>88.756</c:v>
                </c:pt>
                <c:pt idx="6">
                  <c:v>89.03</c:v>
                </c:pt>
                <c:pt idx="7">
                  <c:v>#N/A</c:v>
                </c:pt>
                <c:pt idx="8">
                  <c:v>91.259254999999996</c:v>
                </c:pt>
                <c:pt idx="9">
                  <c:v>90.908344999999997</c:v>
                </c:pt>
                <c:pt idx="10">
                  <c:v>92.174635000000009</c:v>
                </c:pt>
                <c:pt idx="11">
                  <c:v>92.252700000000004</c:v>
                </c:pt>
                <c:pt idx="12">
                  <c:v>92.528919999999999</c:v>
                </c:pt>
                <c:pt idx="13">
                  <c:v>92.713355000000007</c:v>
                </c:pt>
                <c:pt idx="14">
                  <c:v>92.839269999999999</c:v>
                </c:pt>
                <c:pt idx="15">
                  <c:v>#N/A</c:v>
                </c:pt>
                <c:pt idx="16">
                  <c:v>92.815374999999989</c:v>
                </c:pt>
                <c:pt idx="17">
                  <c:v>93.23912</c:v>
                </c:pt>
                <c:pt idx="18">
                  <c:v>#N/A</c:v>
                </c:pt>
                <c:pt idx="19">
                  <c:v>92.988659999999996</c:v>
                </c:pt>
                <c:pt idx="20">
                  <c:v>88.268990000000002</c:v>
                </c:pt>
                <c:pt idx="21">
                  <c:v>#N/A</c:v>
                </c:pt>
                <c:pt idx="22">
                  <c:v>93.407730000000015</c:v>
                </c:pt>
                <c:pt idx="23">
                  <c:v>93.663465000000016</c:v>
                </c:pt>
                <c:pt idx="24">
                  <c:v>#N/A</c:v>
                </c:pt>
                <c:pt idx="25">
                  <c:v>93.700280000000006</c:v>
                </c:pt>
                <c:pt idx="26">
                  <c:v>94.433575000000005</c:v>
                </c:pt>
                <c:pt idx="27">
                  <c:v>94.796810000000008</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83.4</c:v>
                </c:pt>
                <c:pt idx="1">
                  <c:v>84</c:v>
                </c:pt>
                <c:pt idx="2">
                  <c:v>84.6</c:v>
                </c:pt>
                <c:pt idx="3">
                  <c:v>85.2</c:v>
                </c:pt>
                <c:pt idx="4">
                  <c:v>85.8</c:v>
                </c:pt>
                <c:pt idx="5">
                  <c:v>86.4</c:v>
                </c:pt>
                <c:pt idx="6">
                  <c:v>87</c:v>
                </c:pt>
                <c:pt idx="7">
                  <c:v>87.6</c:v>
                </c:pt>
                <c:pt idx="8">
                  <c:v>88.2</c:v>
                </c:pt>
                <c:pt idx="9">
                  <c:v>88.8</c:v>
                </c:pt>
                <c:pt idx="10">
                  <c:v>89.4</c:v>
                </c:pt>
                <c:pt idx="11">
                  <c:v>90</c:v>
                </c:pt>
                <c:pt idx="12">
                  <c:v>90.6</c:v>
                </c:pt>
                <c:pt idx="13">
                  <c:v>91.2</c:v>
                </c:pt>
                <c:pt idx="14">
                  <c:v>91.8</c:v>
                </c:pt>
                <c:pt idx="15">
                  <c:v>92.4</c:v>
                </c:pt>
                <c:pt idx="16">
                  <c:v>93</c:v>
                </c:pt>
                <c:pt idx="17">
                  <c:v>93.6</c:v>
                </c:pt>
                <c:pt idx="18">
                  <c:v>94.2</c:v>
                </c:pt>
                <c:pt idx="19">
                  <c:v>94.8</c:v>
                </c:pt>
                <c:pt idx="20">
                  <c:v>95.4</c:v>
                </c:pt>
                <c:pt idx="21">
                  <c:v>96</c:v>
                </c:pt>
                <c:pt idx="22">
                  <c:v>96.6</c:v>
                </c:pt>
                <c:pt idx="23">
                  <c:v>97.2</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83.4</c:v>
                </c:pt>
                <c:pt idx="8">
                  <c:v>83.4</c:v>
                </c:pt>
                <c:pt idx="9">
                  <c:v>83.4</c:v>
                </c:pt>
                <c:pt idx="10">
                  <c:v>83.4</c:v>
                </c:pt>
                <c:pt idx="11">
                  <c:v>83.4</c:v>
                </c:pt>
                <c:pt idx="12">
                  <c:v>83.6</c:v>
                </c:pt>
                <c:pt idx="13">
                  <c:v>83.9</c:v>
                </c:pt>
                <c:pt idx="14">
                  <c:v>84.2</c:v>
                </c:pt>
                <c:pt idx="15">
                  <c:v>84.5</c:v>
                </c:pt>
                <c:pt idx="16">
                  <c:v>84.7</c:v>
                </c:pt>
                <c:pt idx="17">
                  <c:v>85</c:v>
                </c:pt>
                <c:pt idx="18">
                  <c:v>85.3</c:v>
                </c:pt>
                <c:pt idx="19">
                  <c:v>85.6</c:v>
                </c:pt>
                <c:pt idx="20">
                  <c:v>85.8</c:v>
                </c:pt>
                <c:pt idx="21">
                  <c:v>86.1</c:v>
                </c:pt>
                <c:pt idx="22">
                  <c:v>86.1</c:v>
                </c:pt>
                <c:pt idx="23">
                  <c:v>86.1</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3AE-49CF-AA31-8FCC015E878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3AE-49CF-AA31-8FCC015E878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3AE-49CF-AA31-8FCC015E878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3AE-49CF-AA31-8FCC015E878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3AE-49CF-AA31-8FCC015E8789}"/>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3AE-49CF-AA31-8FCC015E878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3AE-49CF-AA31-8FCC015E878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3AE-49CF-AA31-8FCC015E8789}"/>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3AE-49CF-AA31-8FCC015E878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3AE-49CF-AA31-8FCC015E8789}"/>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3AE-49CF-AA31-8FCC015E8789}"/>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3AE-49CF-AA31-8FCC015E8789}"/>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3AE-49CF-AA31-8FCC015E8789}"/>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3AE-49CF-AA31-8FCC015E8789}"/>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3AE-49CF-AA31-8FCC015E8789}"/>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3AE-49CF-AA31-8FCC015E8789}"/>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3AE-49CF-AA31-8FCC015E878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3AE-49CF-AA31-8FCC015E8789}"/>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9B-41CA-B1E1-AD276CFE1F59}"/>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39-44AA-9B44-4ABA097CD30D}"/>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39-44AA-9B44-4ABA097CD30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39-44AA-9B44-4ABA097CD30D}"/>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FB-40E9-8E7D-3ECF91542ED4}"/>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1A-4517-A9FC-F0A6F1707131}"/>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89F-4D8B-A954-E65383288C0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89F-4D8B-A954-E65383288C0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89F-4D8B-A954-E65383288C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83.904109589041099</c:v>
                </c:pt>
                <c:pt idx="16">
                  <c:v>#N/A</c:v>
                </c:pt>
                <c:pt idx="17">
                  <c:v>#N/A</c:v>
                </c:pt>
                <c:pt idx="18">
                  <c:v>#N/A</c:v>
                </c:pt>
                <c:pt idx="19">
                  <c:v>#N/A</c:v>
                </c:pt>
                <c:pt idx="20">
                  <c:v>#N/A</c:v>
                </c:pt>
                <c:pt idx="21">
                  <c:v>#N/A</c:v>
                </c:pt>
                <c:pt idx="22">
                  <c:v>#N/A</c:v>
                </c:pt>
                <c:pt idx="23">
                  <c:v>#N/A</c:v>
                </c:pt>
                <c:pt idx="24">
                  <c:v>85.563380281690144</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88.3</c:v>
                </c:pt>
                <c:pt idx="1">
                  <c:v>88.7</c:v>
                </c:pt>
                <c:pt idx="2">
                  <c:v>89.1</c:v>
                </c:pt>
                <c:pt idx="3">
                  <c:v>89.6</c:v>
                </c:pt>
                <c:pt idx="4">
                  <c:v>90</c:v>
                </c:pt>
                <c:pt idx="5">
                  <c:v>90.4</c:v>
                </c:pt>
                <c:pt idx="6">
                  <c:v>90.8</c:v>
                </c:pt>
                <c:pt idx="7">
                  <c:v>91.2</c:v>
                </c:pt>
                <c:pt idx="8">
                  <c:v>91.7</c:v>
                </c:pt>
                <c:pt idx="9">
                  <c:v>92.1</c:v>
                </c:pt>
                <c:pt idx="10">
                  <c:v>92.5</c:v>
                </c:pt>
                <c:pt idx="11">
                  <c:v>92.9</c:v>
                </c:pt>
                <c:pt idx="12">
                  <c:v>93.3</c:v>
                </c:pt>
                <c:pt idx="13">
                  <c:v>93.8</c:v>
                </c:pt>
                <c:pt idx="14">
                  <c:v>94.2</c:v>
                </c:pt>
                <c:pt idx="15">
                  <c:v>94.6</c:v>
                </c:pt>
                <c:pt idx="16">
                  <c:v>95</c:v>
                </c:pt>
                <c:pt idx="17">
                  <c:v>95.4</c:v>
                </c:pt>
                <c:pt idx="18">
                  <c:v>95.9</c:v>
                </c:pt>
                <c:pt idx="19">
                  <c:v>96.3</c:v>
                </c:pt>
                <c:pt idx="20">
                  <c:v>96.7</c:v>
                </c:pt>
                <c:pt idx="21">
                  <c:v>97.1</c:v>
                </c:pt>
                <c:pt idx="22">
                  <c:v>97.5</c:v>
                </c:pt>
                <c:pt idx="23">
                  <c:v>98</c:v>
                </c:pt>
              </c:numCache>
            </c:numRef>
          </c:yVal>
          <c:smooth val="0"/>
          <c:extLst>
            <c:ext xmlns:c16="http://schemas.microsoft.com/office/drawing/2014/chart" uri="{C3380CC4-5D6E-409C-BE32-E72D297353CC}">
              <c16:uniqueId val="{00000028-13AE-49CF-AA31-8FCC015E878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13AE-49CF-AA31-8FCC015E878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13AE-49CF-AA31-8FCC015E878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13AE-49CF-AA31-8FCC015E878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13AE-49CF-AA31-8FCC015E878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13AE-49CF-AA31-8FCC015E878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13AE-49CF-AA31-8FCC015E878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13AE-49CF-AA31-8FCC015E8789}"/>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13AE-49CF-AA31-8FCC015E8789}"/>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13AE-49CF-AA31-8FCC015E878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13AE-49CF-AA31-8FCC015E8789}"/>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13AE-49CF-AA31-8FCC015E878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13AE-49CF-AA31-8FCC015E8789}"/>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13AE-49CF-AA31-8FCC015E8789}"/>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13AE-49CF-AA31-8FCC015E8789}"/>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13AE-49CF-AA31-8FCC015E8789}"/>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13AE-49CF-AA31-8FCC015E8789}"/>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13AE-49CF-AA31-8FCC015E8789}"/>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13AE-49CF-AA31-8FCC015E8789}"/>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13AE-49CF-AA31-8FCC015E878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13AE-49CF-AA31-8FCC015E878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9B-41CA-B1E1-AD276CFE1F59}"/>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39-44AA-9B44-4ABA097CD30D}"/>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39-44AA-9B44-4ABA097CD30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39-44AA-9B44-4ABA097CD30D}"/>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FB-40E9-8E7D-3ECF91542ED4}"/>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1A-4517-A9FC-F0A6F1707131}"/>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9F-4D8B-A954-E65383288C0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9F-4D8B-A954-E65383288C0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9F-4D8B-A954-E65383288C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83.94</c:v>
                </c:pt>
                <c:pt idx="1">
                  <c:v>84.31</c:v>
                </c:pt>
                <c:pt idx="2">
                  <c:v>#N/A</c:v>
                </c:pt>
                <c:pt idx="3">
                  <c:v>89.28</c:v>
                </c:pt>
                <c:pt idx="4">
                  <c:v>91.4</c:v>
                </c:pt>
                <c:pt idx="5">
                  <c:v>91.9345</c:v>
                </c:pt>
                <c:pt idx="6">
                  <c:v>92.45</c:v>
                </c:pt>
                <c:pt idx="7">
                  <c:v>#N/A</c:v>
                </c:pt>
                <c:pt idx="8">
                  <c:v>93.146730000000005</c:v>
                </c:pt>
                <c:pt idx="9">
                  <c:v>92.744830000000007</c:v>
                </c:pt>
                <c:pt idx="10">
                  <c:v>93.896619999999999</c:v>
                </c:pt>
                <c:pt idx="11">
                  <c:v>93.950819999999993</c:v>
                </c:pt>
                <c:pt idx="12">
                  <c:v>94.427040000000005</c:v>
                </c:pt>
                <c:pt idx="13">
                  <c:v>94.650019999999998</c:v>
                </c:pt>
                <c:pt idx="14">
                  <c:v>94.802179999999993</c:v>
                </c:pt>
                <c:pt idx="15">
                  <c:v>#N/A</c:v>
                </c:pt>
                <c:pt idx="16">
                  <c:v>94.753529999999998</c:v>
                </c:pt>
                <c:pt idx="17">
                  <c:v>95.132620000000003</c:v>
                </c:pt>
                <c:pt idx="18">
                  <c:v>97.234790000000004</c:v>
                </c:pt>
                <c:pt idx="19">
                  <c:v>94.792739999999995</c:v>
                </c:pt>
                <c:pt idx="20">
                  <c:v>90.028379999999999</c:v>
                </c:pt>
                <c:pt idx="21">
                  <c:v>#N/A</c:v>
                </c:pt>
                <c:pt idx="22">
                  <c:v>95.065420000000003</c:v>
                </c:pt>
                <c:pt idx="23">
                  <c:v>96.099279999999993</c:v>
                </c:pt>
                <c:pt idx="24">
                  <c:v>#N/A</c:v>
                </c:pt>
                <c:pt idx="25">
                  <c:v>95.817449999999994</c:v>
                </c:pt>
                <c:pt idx="26">
                  <c:v>96.317040000000006</c:v>
                </c:pt>
                <c:pt idx="27">
                  <c:v>96.47372</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D-13AE-49CF-AA31-8FCC015E8789}"/>
            </c:ext>
          </c:extLst>
        </c:ser>
        <c:dLbls>
          <c:showLegendKey val="0"/>
          <c:showVal val="0"/>
          <c:showCatName val="0"/>
          <c:showSerName val="0"/>
          <c:showPercent val="0"/>
          <c:showBubbleSize val="0"/>
        </c:dLbls>
        <c:axId val="97463680"/>
        <c:axId val="97498240"/>
      </c:scatterChart>
      <c:valAx>
        <c:axId val="97463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98240"/>
        <c:crosses val="autoZero"/>
        <c:crossBetween val="midCat"/>
        <c:majorUnit val="5"/>
      </c:valAx>
      <c:valAx>
        <c:axId val="97498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4636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99.1</c:v>
                </c:pt>
                <c:pt idx="12">
                  <c:v>99.1</c:v>
                </c:pt>
                <c:pt idx="13">
                  <c:v>99.1</c:v>
                </c:pt>
                <c:pt idx="14">
                  <c:v>99.1</c:v>
                </c:pt>
                <c:pt idx="15">
                  <c:v>99.1</c:v>
                </c:pt>
                <c:pt idx="16">
                  <c:v>99.1</c:v>
                </c:pt>
                <c:pt idx="17">
                  <c:v>99.1</c:v>
                </c:pt>
                <c:pt idx="18">
                  <c:v>99.1</c:v>
                </c:pt>
                <c:pt idx="19">
                  <c:v>99.1</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5B-4459-8001-FBDEAA3286A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5B-4459-8001-FBDEAA3286A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5B-4459-8001-FBDEAA3286A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5B-4459-8001-FBDEAA3286A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5B-4459-8001-FBDEAA3286A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5B-4459-8001-FBDEAA3286A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5B-4459-8001-FBDEAA3286A8}"/>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5B-4459-8001-FBDEAA3286A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5B-4459-8001-FBDEAA3286A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5B-4459-8001-FBDEAA3286A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5B-4459-8001-FBDEAA3286A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5B-4459-8001-FBDEAA3286A8}"/>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5B-4459-8001-FBDEAA3286A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5B-4459-8001-FBDEAA3286A8}"/>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65B-4459-8001-FBDEAA3286A8}"/>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65B-4459-8001-FBDEAA3286A8}"/>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65B-4459-8001-FBDEAA3286A8}"/>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65B-4459-8001-FBDEAA3286A8}"/>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65B-4459-8001-FBDEAA3286A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65B-4459-8001-FBDEAA3286A8}"/>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43-4E93-BD23-020803AAE93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A4-4013-99BB-70ACC0370E44}"/>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A4-4013-99BB-70ACC0370E4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A4-4013-99BB-70ACC0370E4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07-4910-9F79-DB66A6618A42}"/>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F1-4AE4-A90B-E88EB75AB6CA}"/>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7D-44F1-B53F-59370BA358F3}"/>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7D-44F1-B53F-59370BA358F3}"/>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7D-44F1-B53F-59370BA358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99.119039999999998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96.1</c:v>
                </c:pt>
                <c:pt idx="10">
                  <c:v>96.1</c:v>
                </c:pt>
                <c:pt idx="11">
                  <c:v>96.1</c:v>
                </c:pt>
                <c:pt idx="12">
                  <c:v>96.1</c:v>
                </c:pt>
                <c:pt idx="13">
                  <c:v>96.1</c:v>
                </c:pt>
                <c:pt idx="14">
                  <c:v>96.1</c:v>
                </c:pt>
                <c:pt idx="15">
                  <c:v>96.1</c:v>
                </c:pt>
                <c:pt idx="16">
                  <c:v>96.1</c:v>
                </c:pt>
                <c:pt idx="17">
                  <c:v>96.1</c:v>
                </c:pt>
                <c:pt idx="18">
                  <c:v>96.1</c:v>
                </c:pt>
                <c:pt idx="19">
                  <c:v>96.1</c:v>
                </c:pt>
                <c:pt idx="20">
                  <c:v>96.1</c:v>
                </c:pt>
                <c:pt idx="21">
                  <c:v>96.1</c:v>
                </c:pt>
                <c:pt idx="22">
                  <c:v>96.1</c:v>
                </c:pt>
                <c:pt idx="23">
                  <c:v>96.1</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65B-4459-8001-FBDEAA3286A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65B-4459-8001-FBDEAA3286A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65B-4459-8001-FBDEAA3286A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65B-4459-8001-FBDEAA3286A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65B-4459-8001-FBDEAA3286A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65B-4459-8001-FBDEAA3286A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65B-4459-8001-FBDEAA3286A8}"/>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65B-4459-8001-FBDEAA3286A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65B-4459-8001-FBDEAA3286A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65B-4459-8001-FBDEAA3286A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65B-4459-8001-FBDEAA3286A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65B-4459-8001-FBDEAA3286A8}"/>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65B-4459-8001-FBDEAA3286A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65B-4459-8001-FBDEAA3286A8}"/>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65B-4459-8001-FBDEAA3286A8}"/>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65B-4459-8001-FBDEAA3286A8}"/>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65B-4459-8001-FBDEAA3286A8}"/>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65B-4459-8001-FBDEAA3286A8}"/>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B65B-4459-8001-FBDEAA3286A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B65B-4459-8001-FBDEAA3286A8}"/>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43-4E93-BD23-020803AAE93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A4-4013-99BB-70ACC0370E44}"/>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A4-4013-99BB-70ACC0370E4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A4-4013-99BB-70ACC0370E4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07-4910-9F79-DB66A6618A42}"/>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F1-4AE4-A90B-E88EB75AB6CA}"/>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7D-44F1-B53F-59370BA358F3}"/>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7D-44F1-B53F-59370BA358F3}"/>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87D-44F1-B53F-59370BA358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96.147050000000007</c:v>
                </c:pt>
                <c:pt idx="19">
                  <c:v>#N/A</c:v>
                </c:pt>
                <c:pt idx="20">
                  <c:v>#N/A</c:v>
                </c:pt>
                <c:pt idx="21">
                  <c:v>95.962651175377317</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61</c:v>
                </c:pt>
                <c:pt idx="12">
                  <c:v>61</c:v>
                </c:pt>
                <c:pt idx="13">
                  <c:v>61</c:v>
                </c:pt>
                <c:pt idx="14">
                  <c:v>61</c:v>
                </c:pt>
                <c:pt idx="15">
                  <c:v>61</c:v>
                </c:pt>
                <c:pt idx="16">
                  <c:v>61</c:v>
                </c:pt>
                <c:pt idx="17">
                  <c:v>61</c:v>
                </c:pt>
                <c:pt idx="18">
                  <c:v>61</c:v>
                </c:pt>
                <c:pt idx="19">
                  <c:v>61</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B65B-4459-8001-FBDEAA3286A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B65B-4459-8001-FBDEAA3286A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B65B-4459-8001-FBDEAA3286A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B65B-4459-8001-FBDEAA3286A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B65B-4459-8001-FBDEAA3286A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B65B-4459-8001-FBDEAA3286A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B65B-4459-8001-FBDEAA3286A8}"/>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B65B-4459-8001-FBDEAA3286A8}"/>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B65B-4459-8001-FBDEAA3286A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B65B-4459-8001-FBDEAA3286A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B65B-4459-8001-FBDEAA3286A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B65B-4459-8001-FBDEAA3286A8}"/>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B65B-4459-8001-FBDEAA3286A8}"/>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B65B-4459-8001-FBDEAA3286A8}"/>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B65B-4459-8001-FBDEAA3286A8}"/>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B65B-4459-8001-FBDEAA3286A8}"/>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B65B-4459-8001-FBDEAA3286A8}"/>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B65B-4459-8001-FBDEAA3286A8}"/>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B65B-4459-8001-FBDEAA3286A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B65B-4459-8001-FBDEAA3286A8}"/>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43-4E93-BD23-020803AAE93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A4-4013-99BB-70ACC0370E44}"/>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A4-4013-99BB-70ACC0370E4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A4-4013-99BB-70ACC0370E4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07-4910-9F79-DB66A6618A42}"/>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F1-4AE4-A90B-E88EB75AB6CA}"/>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7D-44F1-B53F-59370BA358F3}"/>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7D-44F1-B53F-59370BA358F3}"/>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7D-44F1-B53F-59370BA358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61.021419999999999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113396352"/>
        <c:axId val="113418624"/>
      </c:scatterChart>
      <c:valAx>
        <c:axId val="113396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418624"/>
        <c:crosses val="autoZero"/>
        <c:crossBetween val="midCat"/>
        <c:majorUnit val="5"/>
      </c:valAx>
      <c:valAx>
        <c:axId val="113418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39635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97.2</c:v>
                </c:pt>
                <c:pt idx="12">
                  <c:v>97.2</c:v>
                </c:pt>
                <c:pt idx="13">
                  <c:v>97.2</c:v>
                </c:pt>
                <c:pt idx="14">
                  <c:v>97.2</c:v>
                </c:pt>
                <c:pt idx="15">
                  <c:v>97.2</c:v>
                </c:pt>
                <c:pt idx="16">
                  <c:v>97.2</c:v>
                </c:pt>
                <c:pt idx="17">
                  <c:v>97.2</c:v>
                </c:pt>
                <c:pt idx="18">
                  <c:v>97.2</c:v>
                </c:pt>
                <c:pt idx="19">
                  <c:v>97.2</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5E-43C6-B02F-7B58DF2E78D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5E-43C6-B02F-7B58DF2E78D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5E-43C6-B02F-7B58DF2E78D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5E-43C6-B02F-7B58DF2E78D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5E-43C6-B02F-7B58DF2E78D2}"/>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5E-43C6-B02F-7B58DF2E78D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5E-43C6-B02F-7B58DF2E78D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5E-43C6-B02F-7B58DF2E78D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5E-43C6-B02F-7B58DF2E78D2}"/>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5E-43C6-B02F-7B58DF2E78D2}"/>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5E-43C6-B02F-7B58DF2E78D2}"/>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35E-43C6-B02F-7B58DF2E78D2}"/>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35E-43C6-B02F-7B58DF2E78D2}"/>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35E-43C6-B02F-7B58DF2E78D2}"/>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35E-43C6-B02F-7B58DF2E78D2}"/>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35E-43C6-B02F-7B58DF2E78D2}"/>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35E-43C6-B02F-7B58DF2E78D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35E-43C6-B02F-7B58DF2E78D2}"/>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0D-4E1A-95E0-B4E24AA7329B}"/>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4B-4DB5-A44B-BFD3E1ECE5E5}"/>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4B-4DB5-A44B-BFD3E1ECE5E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D4B-4DB5-A44B-BFD3E1ECE5E5}"/>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7F-4667-A212-CAA68CBC7F0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FE-4B48-A8B3-2510CEED0B84}"/>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9F-47B7-9072-281D6017F55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9F-47B7-9072-281D6017F55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D9F-47B7-9072-281D6017F5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97.23348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61.1</c:v>
                </c:pt>
                <c:pt idx="12">
                  <c:v>61.1</c:v>
                </c:pt>
                <c:pt idx="13">
                  <c:v>61.1</c:v>
                </c:pt>
                <c:pt idx="14">
                  <c:v>61.1</c:v>
                </c:pt>
                <c:pt idx="15">
                  <c:v>61.1</c:v>
                </c:pt>
                <c:pt idx="16">
                  <c:v>61.1</c:v>
                </c:pt>
                <c:pt idx="17">
                  <c:v>61.1</c:v>
                </c:pt>
                <c:pt idx="18">
                  <c:v>61.1</c:v>
                </c:pt>
                <c:pt idx="19">
                  <c:v>61.1</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35E-43C6-B02F-7B58DF2E78D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35E-43C6-B02F-7B58DF2E78D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35E-43C6-B02F-7B58DF2E78D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35E-43C6-B02F-7B58DF2E78D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35E-43C6-B02F-7B58DF2E78D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35E-43C6-B02F-7B58DF2E78D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35E-43C6-B02F-7B58DF2E78D2}"/>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35E-43C6-B02F-7B58DF2E78D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35E-43C6-B02F-7B58DF2E78D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35E-43C6-B02F-7B58DF2E78D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35E-43C6-B02F-7B58DF2E78D2}"/>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35E-43C6-B02F-7B58DF2E78D2}"/>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35E-43C6-B02F-7B58DF2E78D2}"/>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35E-43C6-B02F-7B58DF2E78D2}"/>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35E-43C6-B02F-7B58DF2E78D2}"/>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35E-43C6-B02F-7B58DF2E78D2}"/>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35E-43C6-B02F-7B58DF2E78D2}"/>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35E-43C6-B02F-7B58DF2E78D2}"/>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35E-43C6-B02F-7B58DF2E78D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35E-43C6-B02F-7B58DF2E78D2}"/>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0D-4E1A-95E0-B4E24AA7329B}"/>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4B-4DB5-A44B-BFD3E1ECE5E5}"/>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4B-4DB5-A44B-BFD3E1ECE5E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4B-4DB5-A44B-BFD3E1ECE5E5}"/>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7F-4667-A212-CAA68CBC7F0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FE-4B48-A8B3-2510CEED0B84}"/>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9F-47B7-9072-281D6017F55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9F-47B7-9072-281D6017F55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D9F-47B7-9072-281D6017F5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61.132899999999999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99.5</c:v>
                </c:pt>
                <c:pt idx="1">
                  <c:v>99.5</c:v>
                </c:pt>
                <c:pt idx="2">
                  <c:v>99.5</c:v>
                </c:pt>
                <c:pt idx="3">
                  <c:v>99.5</c:v>
                </c:pt>
                <c:pt idx="4">
                  <c:v>99.5</c:v>
                </c:pt>
                <c:pt idx="5">
                  <c:v>99.5</c:v>
                </c:pt>
                <c:pt idx="6">
                  <c:v>99.5</c:v>
                </c:pt>
                <c:pt idx="7">
                  <c:v>99.5</c:v>
                </c:pt>
                <c:pt idx="8">
                  <c:v>99.5</c:v>
                </c:pt>
                <c:pt idx="9">
                  <c:v>99.5</c:v>
                </c:pt>
                <c:pt idx="10">
                  <c:v>99.5</c:v>
                </c:pt>
                <c:pt idx="11">
                  <c:v>99.5</c:v>
                </c:pt>
                <c:pt idx="12">
                  <c:v>99.5</c:v>
                </c:pt>
                <c:pt idx="13">
                  <c:v>99.5</c:v>
                </c:pt>
                <c:pt idx="14">
                  <c:v>99.5</c:v>
                </c:pt>
                <c:pt idx="15">
                  <c:v>99.5</c:v>
                </c:pt>
                <c:pt idx="16">
                  <c:v>99.5</c:v>
                </c:pt>
                <c:pt idx="17">
                  <c:v>99.5</c:v>
                </c:pt>
                <c:pt idx="18">
                  <c:v>99.5</c:v>
                </c:pt>
                <c:pt idx="19">
                  <c:v>99.5</c:v>
                </c:pt>
                <c:pt idx="20">
                  <c:v>99.5</c:v>
                </c:pt>
                <c:pt idx="21">
                  <c:v>99.5</c:v>
                </c:pt>
                <c:pt idx="22">
                  <c:v>99.5</c:v>
                </c:pt>
                <c:pt idx="23">
                  <c:v>99.5</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735E-43C6-B02F-7B58DF2E78D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735E-43C6-B02F-7B58DF2E78D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735E-43C6-B02F-7B58DF2E78D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735E-43C6-B02F-7B58DF2E78D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735E-43C6-B02F-7B58DF2E78D2}"/>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735E-43C6-B02F-7B58DF2E78D2}"/>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735E-43C6-B02F-7B58DF2E78D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735E-43C6-B02F-7B58DF2E78D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735E-43C6-B02F-7B58DF2E78D2}"/>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735E-43C6-B02F-7B58DF2E78D2}"/>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735E-43C6-B02F-7B58DF2E78D2}"/>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735E-43C6-B02F-7B58DF2E78D2}"/>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735E-43C6-B02F-7B58DF2E78D2}"/>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735E-43C6-B02F-7B58DF2E78D2}"/>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735E-43C6-B02F-7B58DF2E78D2}"/>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735E-43C6-B02F-7B58DF2E78D2}"/>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735E-43C6-B02F-7B58DF2E78D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735E-43C6-B02F-7B58DF2E78D2}"/>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0D-4E1A-95E0-B4E24AA7329B}"/>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4B-4DB5-A44B-BFD3E1ECE5E5}"/>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4B-4DB5-A44B-BFD3E1ECE5E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4B-4DB5-A44B-BFD3E1ECE5E5}"/>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7F-4667-A212-CAA68CBC7F0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FE-4B48-A8B3-2510CEED0B84}"/>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9F-47B7-9072-281D6017F55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9F-47B7-9072-281D6017F55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9F-47B7-9072-281D6017F5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99.503079999999997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113987968"/>
        <c:axId val="113989504"/>
      </c:scatterChart>
      <c:valAx>
        <c:axId val="113987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89504"/>
        <c:crosses val="autoZero"/>
        <c:crossBetween val="midCat"/>
        <c:majorUnit val="5"/>
      </c:valAx>
      <c:valAx>
        <c:axId val="11398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987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84.2</c:v>
                </c:pt>
                <c:pt idx="12">
                  <c:v>84.2</c:v>
                </c:pt>
                <c:pt idx="13">
                  <c:v>84.2</c:v>
                </c:pt>
                <c:pt idx="14">
                  <c:v>84.2</c:v>
                </c:pt>
                <c:pt idx="15">
                  <c:v>84.2</c:v>
                </c:pt>
                <c:pt idx="16">
                  <c:v>84.2</c:v>
                </c:pt>
                <c:pt idx="17">
                  <c:v>84.2</c:v>
                </c:pt>
                <c:pt idx="18">
                  <c:v>84.2</c:v>
                </c:pt>
                <c:pt idx="19">
                  <c:v>84.2</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59.8</c:v>
                </c:pt>
                <c:pt idx="12">
                  <c:v>59.8</c:v>
                </c:pt>
                <c:pt idx="13">
                  <c:v>59.8</c:v>
                </c:pt>
                <c:pt idx="14">
                  <c:v>59.8</c:v>
                </c:pt>
                <c:pt idx="15">
                  <c:v>59.8</c:v>
                </c:pt>
                <c:pt idx="16">
                  <c:v>59.8</c:v>
                </c:pt>
                <c:pt idx="17">
                  <c:v>59.8</c:v>
                </c:pt>
                <c:pt idx="18">
                  <c:v>59.8</c:v>
                </c:pt>
                <c:pt idx="19">
                  <c:v>59.8</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F8-4A4C-B990-447B4591792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F8-4A4C-B990-447B459179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F8-4A4C-B990-447B4591792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F8-4A4C-B990-447B4591792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F8-4A4C-B990-447B4591792B}"/>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F8-4A4C-B990-447B4591792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F8-4A4C-B990-447B4591792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F8-4A4C-B990-447B4591792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F8-4A4C-B990-447B4591792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F8-4A4C-B990-447B4591792B}"/>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F8-4A4C-B990-447B4591792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BF8-4A4C-B990-447B4591792B}"/>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F8-4A4C-B990-447B4591792B}"/>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BF8-4A4C-B990-447B4591792B}"/>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BF8-4A4C-B990-447B4591792B}"/>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BF8-4A4C-B990-447B4591792B}"/>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BF8-4A4C-B990-447B4591792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BF8-4A4C-B990-447B4591792B}"/>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5F-4972-8AB9-9F1729EA2A3B}"/>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F0-4ADC-AB19-28DFF9D7905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DF0-4ADC-AB19-28DFF9D7905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DF0-4ADC-AB19-28DFF9D79053}"/>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C9-4E01-BF87-EC37C77A59B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24-4C52-A5B7-8C4D9936B83D}"/>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B6-4D93-9BB1-2C6950C28FA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B6-4D93-9BB1-2C6950C28FA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DB6-4D93-9BB1-2C6950C28F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84.212189999999993</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BF8-4A4C-B990-447B4591792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BF8-4A4C-B990-447B459179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BF8-4A4C-B990-447B459179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BF8-4A4C-B990-447B459179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BF8-4A4C-B990-447B4591792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BF8-4A4C-B990-447B4591792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BF8-4A4C-B990-447B4591792B}"/>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BF8-4A4C-B990-447B4591792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BF8-4A4C-B990-447B4591792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BF8-4A4C-B990-447B4591792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BF8-4A4C-B990-447B4591792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BF8-4A4C-B990-447B4591792B}"/>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BF8-4A4C-B990-447B4591792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BF8-4A4C-B990-447B4591792B}"/>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BF8-4A4C-B990-447B4591792B}"/>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BF8-4A4C-B990-447B4591792B}"/>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BF8-4A4C-B990-447B4591792B}"/>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BF8-4A4C-B990-447B4591792B}"/>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BF8-4A4C-B990-447B4591792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BF8-4A4C-B990-447B4591792B}"/>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5F-4972-8AB9-9F1729EA2A3B}"/>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F0-4ADC-AB19-28DFF9D7905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F0-4ADC-AB19-28DFF9D7905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F0-4ADC-AB19-28DFF9D79053}"/>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C9-4E01-BF87-EC37C77A59B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24-4C52-A5B7-8C4D9936B83D}"/>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B6-4D93-9BB1-2C6950C28FA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B6-4D93-9BB1-2C6950C28FA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DB6-4D93-9BB1-2C6950C28F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59.796819999999997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94.9</c:v>
                </c:pt>
                <c:pt idx="12">
                  <c:v>94.9</c:v>
                </c:pt>
                <c:pt idx="13">
                  <c:v>94.9</c:v>
                </c:pt>
                <c:pt idx="14">
                  <c:v>94.9</c:v>
                </c:pt>
                <c:pt idx="15">
                  <c:v>94.9</c:v>
                </c:pt>
                <c:pt idx="16">
                  <c:v>94.9</c:v>
                </c:pt>
                <c:pt idx="17">
                  <c:v>94.9</c:v>
                </c:pt>
                <c:pt idx="18">
                  <c:v>94.9</c:v>
                </c:pt>
                <c:pt idx="19">
                  <c:v>94.9</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1BF8-4A4C-B990-447B4591792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1BF8-4A4C-B990-447B459179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1BF8-4A4C-B990-447B4591792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1BF8-4A4C-B990-447B4591792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1BF8-4A4C-B990-447B4591792B}"/>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1BF8-4A4C-B990-447B4591792B}"/>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1BF8-4A4C-B990-447B4591792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1BF8-4A4C-B990-447B4591792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1BF8-4A4C-B990-447B4591792B}"/>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1BF8-4A4C-B990-447B4591792B}"/>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1BF8-4A4C-B990-447B4591792B}"/>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1BF8-4A4C-B990-447B4591792B}"/>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1BF8-4A4C-B990-447B4591792B}"/>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1BF8-4A4C-B990-447B4591792B}"/>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1BF8-4A4C-B990-447B4591792B}"/>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1BF8-4A4C-B990-447B4591792B}"/>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1BF8-4A4C-B990-447B4591792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1BF8-4A4C-B990-447B4591792B}"/>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5F-4972-8AB9-9F1729EA2A3B}"/>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F0-4ADC-AB19-28DFF9D7905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F0-4ADC-AB19-28DFF9D79053}"/>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F0-4ADC-AB19-28DFF9D79053}"/>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C9-4E01-BF87-EC37C77A59B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24-4C52-A5B7-8C4D9936B83D}"/>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B6-4D93-9BB1-2C6950C28FA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B6-4D93-9BB1-2C6950C28FA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B6-4D93-9BB1-2C6950C28F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94.900109999999998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121619968"/>
        <c:axId val="121621504"/>
      </c:scatterChart>
      <c:valAx>
        <c:axId val="121619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621504"/>
        <c:crosses val="autoZero"/>
        <c:crossBetween val="midCat"/>
        <c:majorUnit val="5"/>
      </c:valAx>
      <c:valAx>
        <c:axId val="12162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619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98.3</c:v>
                </c:pt>
                <c:pt idx="10">
                  <c:v>98.3</c:v>
                </c:pt>
                <c:pt idx="11">
                  <c:v>98.3</c:v>
                </c:pt>
                <c:pt idx="12">
                  <c:v>98.3</c:v>
                </c:pt>
                <c:pt idx="13">
                  <c:v>98.3</c:v>
                </c:pt>
                <c:pt idx="14">
                  <c:v>98.3</c:v>
                </c:pt>
                <c:pt idx="15">
                  <c:v>98.3</c:v>
                </c:pt>
                <c:pt idx="16">
                  <c:v>98.3</c:v>
                </c:pt>
                <c:pt idx="17">
                  <c:v>98.3</c:v>
                </c:pt>
                <c:pt idx="18">
                  <c:v>98.3</c:v>
                </c:pt>
                <c:pt idx="19">
                  <c:v>98.3</c:v>
                </c:pt>
                <c:pt idx="20">
                  <c:v>98.3</c:v>
                </c:pt>
                <c:pt idx="21">
                  <c:v>98.3</c:v>
                </c:pt>
                <c:pt idx="22">
                  <c:v>98.3</c:v>
                </c:pt>
                <c:pt idx="23">
                  <c:v>98.3</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64.900000000000006</c:v>
                </c:pt>
                <c:pt idx="12">
                  <c:v>64.900000000000006</c:v>
                </c:pt>
                <c:pt idx="13">
                  <c:v>64.900000000000006</c:v>
                </c:pt>
                <c:pt idx="14">
                  <c:v>64.900000000000006</c:v>
                </c:pt>
                <c:pt idx="15">
                  <c:v>64.900000000000006</c:v>
                </c:pt>
                <c:pt idx="16">
                  <c:v>64.900000000000006</c:v>
                </c:pt>
                <c:pt idx="17">
                  <c:v>64.900000000000006</c:v>
                </c:pt>
                <c:pt idx="18">
                  <c:v>64.900000000000006</c:v>
                </c:pt>
                <c:pt idx="19">
                  <c:v>64.900000000000006</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8F-480A-9422-1502EBEBDD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8F-480A-9422-1502EBEBDD1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8F-480A-9422-1502EBEBDD1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8F-480A-9422-1502EBEBDD1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8F-480A-9422-1502EBEBDD1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8F-480A-9422-1502EBEBDD16}"/>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8F-480A-9422-1502EBEBDD1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8F-480A-9422-1502EBEBDD1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8F-480A-9422-1502EBEBDD1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8F-480A-9422-1502EBEBDD1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8F-480A-9422-1502EBEBDD16}"/>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8F-480A-9422-1502EBEBDD1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08F-480A-9422-1502EBEBDD16}"/>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08F-480A-9422-1502EBEBDD16}"/>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08F-480A-9422-1502EBEBDD1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08F-480A-9422-1502EBEBDD16}"/>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08F-480A-9422-1502EBEBDD16}"/>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08F-480A-9422-1502EBEBDD1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08F-480A-9422-1502EBEBDD16}"/>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01-431C-902C-397E8EA175C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8C-46C5-9488-C0083A38003D}"/>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8C-46C5-9488-C0083A38003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8C-46C5-9488-C0083A38003D}"/>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75-4B82-B58F-B65DFC07E0CE}"/>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A6-4548-B5C7-278AAC3690B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46-4C77-B29F-28B4F199995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46-4C77-B29F-28B4F199995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B46-4C77-B29F-28B4F19999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97.929180000000002</c:v>
                </c:pt>
                <c:pt idx="19">
                  <c:v>#N/A</c:v>
                </c:pt>
                <c:pt idx="20">
                  <c:v>#N/A</c:v>
                </c:pt>
                <c:pt idx="21">
                  <c:v>98.708659999999995</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08F-480A-9422-1502EBEBDD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08F-480A-9422-1502EBEBDD1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08F-480A-9422-1502EBEBDD1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08F-480A-9422-1502EBEBDD1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08F-480A-9422-1502EBEBDD1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08F-480A-9422-1502EBEBDD1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08F-480A-9422-1502EBEBDD16}"/>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08F-480A-9422-1502EBEBDD1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08F-480A-9422-1502EBEBDD1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08F-480A-9422-1502EBEBDD1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08F-480A-9422-1502EBEBDD1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08F-480A-9422-1502EBEBDD16}"/>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08F-480A-9422-1502EBEBDD1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08F-480A-9422-1502EBEBDD16}"/>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08F-480A-9422-1502EBEBDD16}"/>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08F-480A-9422-1502EBEBDD1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08F-480A-9422-1502EBEBDD16}"/>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08F-480A-9422-1502EBEBDD16}"/>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08F-480A-9422-1502EBEBDD1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08F-480A-9422-1502EBEBDD16}"/>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01-431C-902C-397E8EA175C6}"/>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8C-46C5-9488-C0083A38003D}"/>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8C-46C5-9488-C0083A38003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8C-46C5-9488-C0083A38003D}"/>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75-4B82-B58F-B65DFC07E0CE}"/>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A6-4548-B5C7-278AAC3690B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46-4C77-B29F-28B4F199995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46-4C77-B29F-28B4F199995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46-4C77-B29F-28B4F19999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64.866429999999994</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99.3</c:v>
                </c:pt>
                <c:pt idx="12">
                  <c:v>99.3</c:v>
                </c:pt>
                <c:pt idx="13">
                  <c:v>99.3</c:v>
                </c:pt>
                <c:pt idx="14">
                  <c:v>99.3</c:v>
                </c:pt>
                <c:pt idx="15">
                  <c:v>99.3</c:v>
                </c:pt>
                <c:pt idx="16">
                  <c:v>99.3</c:v>
                </c:pt>
                <c:pt idx="17">
                  <c:v>99.3</c:v>
                </c:pt>
                <c:pt idx="18">
                  <c:v>99.3</c:v>
                </c:pt>
                <c:pt idx="19">
                  <c:v>99.3</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08F-480A-9422-1502EBEBDD1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208F-480A-9422-1502EBEBDD1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208F-480A-9422-1502EBEBDD1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208F-480A-9422-1502EBEBDD1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208F-480A-9422-1502EBEBDD1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208F-480A-9422-1502EBEBDD16}"/>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208F-480A-9422-1502EBEBDD16}"/>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208F-480A-9422-1502EBEBDD1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208F-480A-9422-1502EBEBDD1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208F-480A-9422-1502EBEBDD1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208F-480A-9422-1502EBEBDD16}"/>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208F-480A-9422-1502EBEBDD1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208F-480A-9422-1502EBEBDD16}"/>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208F-480A-9422-1502EBEBDD16}"/>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208F-480A-9422-1502EBEBDD16}"/>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208F-480A-9422-1502EBEBDD16}"/>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208F-480A-9422-1502EBEBDD16}"/>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208F-480A-9422-1502EBEBDD1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208F-480A-9422-1502EBEBDD16}"/>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01-431C-902C-397E8EA175C6}"/>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8C-46C5-9488-C0083A38003D}"/>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8C-46C5-9488-C0083A38003D}"/>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8C-46C5-9488-C0083A38003D}"/>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75-4B82-B58F-B65DFC07E0CE}"/>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A6-4548-B5C7-278AAC3690B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46-4C77-B29F-28B4F199995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46-4C77-B29F-28B4F199995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46-4C77-B29F-28B4F19999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99.32016999999999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122468224"/>
        <c:axId val="122469760"/>
      </c:scatterChart>
      <c:valAx>
        <c:axId val="1224682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469760"/>
        <c:crosses val="autoZero"/>
        <c:crossBetween val="midCat"/>
        <c:majorUnit val="5"/>
      </c:valAx>
      <c:valAx>
        <c:axId val="1224697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4682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0D8-4A65-BE3E-ACBEFD5874F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D0D8-4A65-BE3E-ACBEFD5874F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D0D8-4A65-BE3E-ACBEFD5874F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88.835872989999999</c:v>
                </c:pt>
                <c:pt idx="1">
                  <c:v>96.997695820000004</c:v>
                </c:pt>
                <c:pt idx="2">
                  <c:v>58.116265370000001</c:v>
                </c:pt>
                <c:pt idx="3">
                  <c:v>83.953558209999997</c:v>
                </c:pt>
                <c:pt idx="4">
                  <c:v>86.737060360000001</c:v>
                </c:pt>
                <c:pt idx="5">
                  <c:v>92.076306829999993</c:v>
                </c:pt>
              </c:numCache>
            </c:numRef>
          </c:val>
          <c:extLst>
            <c:ext xmlns:c16="http://schemas.microsoft.com/office/drawing/2014/chart" uri="{C3380CC4-5D6E-409C-BE32-E72D297353CC}">
              <c16:uniqueId val="{00000004-D0D8-4A65-BE3E-ACBEFD5874F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11.16412701</c:v>
                </c:pt>
                <c:pt idx="1">
                  <c:v>3.002304176</c:v>
                </c:pt>
                <c:pt idx="2">
                  <c:v>41.883734629999999</c:v>
                </c:pt>
                <c:pt idx="3">
                  <c:v>16.046441789999999</c:v>
                </c:pt>
                <c:pt idx="4">
                  <c:v>13.262939640000001</c:v>
                </c:pt>
                <c:pt idx="5">
                  <c:v>7.9236931669999997</c:v>
                </c:pt>
              </c:numCache>
            </c:numRef>
          </c:val>
          <c:extLst>
            <c:ext xmlns:c16="http://schemas.microsoft.com/office/drawing/2014/chart" uri="{C3380CC4-5D6E-409C-BE32-E72D297353CC}">
              <c16:uniqueId val="{00000005-D0D8-4A65-BE3E-ACBEFD5874F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94</c:v>
                </c:pt>
                <c:pt idx="12">
                  <c:v>94</c:v>
                </c:pt>
                <c:pt idx="13">
                  <c:v>94</c:v>
                </c:pt>
                <c:pt idx="14">
                  <c:v>94</c:v>
                </c:pt>
                <c:pt idx="15">
                  <c:v>94</c:v>
                </c:pt>
                <c:pt idx="16">
                  <c:v>94</c:v>
                </c:pt>
                <c:pt idx="17">
                  <c:v>94</c:v>
                </c:pt>
                <c:pt idx="18">
                  <c:v>94</c:v>
                </c:pt>
                <c:pt idx="19">
                  <c:v>94</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77</c:v>
                </c:pt>
                <c:pt idx="12">
                  <c:v>77</c:v>
                </c:pt>
                <c:pt idx="13">
                  <c:v>77</c:v>
                </c:pt>
                <c:pt idx="14">
                  <c:v>77</c:v>
                </c:pt>
                <c:pt idx="15">
                  <c:v>77</c:v>
                </c:pt>
                <c:pt idx="16">
                  <c:v>77</c:v>
                </c:pt>
                <c:pt idx="17">
                  <c:v>77</c:v>
                </c:pt>
                <c:pt idx="18">
                  <c:v>77</c:v>
                </c:pt>
                <c:pt idx="19">
                  <c:v>77</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C5-4A4B-BCAE-3E2D6EC4D9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C5-4A4B-BCAE-3E2D6EC4D9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C5-4A4B-BCAE-3E2D6EC4D9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C5-4A4B-BCAE-3E2D6EC4D9B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C5-4A4B-BCAE-3E2D6EC4D9B1}"/>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C5-4A4B-BCAE-3E2D6EC4D9B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C5-4A4B-BCAE-3E2D6EC4D9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C5-4A4B-BCAE-3E2D6EC4D9B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C5-4A4B-BCAE-3E2D6EC4D9B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C5-4A4B-BCAE-3E2D6EC4D9B1}"/>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7C5-4A4B-BCAE-3E2D6EC4D9B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7C5-4A4B-BCAE-3E2D6EC4D9B1}"/>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7C5-4A4B-BCAE-3E2D6EC4D9B1}"/>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7C5-4A4B-BCAE-3E2D6EC4D9B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7C5-4A4B-BCAE-3E2D6EC4D9B1}"/>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7C5-4A4B-BCAE-3E2D6EC4D9B1}"/>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7C5-4A4B-BCAE-3E2D6EC4D9B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7C5-4A4B-BCAE-3E2D6EC4D9B1}"/>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16-47FF-9420-7D9E246FF885}"/>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8C9-4733-9C17-652381B77778}"/>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8C9-4733-9C17-652381B7777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8C9-4733-9C17-652381B77778}"/>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DE-4C02-BCB4-2D562B4D7F9A}"/>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ED-44FD-BCFC-613FC834643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D1-42E1-9905-96F72D8DB93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D1-42E1-9905-96F72D8DB93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8D1-42E1-9905-96F72D8DB9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93.993459999999999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7C5-4A4B-BCAE-3E2D6EC4D9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7C5-4A4B-BCAE-3E2D6EC4D9B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7C5-4A4B-BCAE-3E2D6EC4D9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7C5-4A4B-BCAE-3E2D6EC4D9B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7C5-4A4B-BCAE-3E2D6EC4D9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7C5-4A4B-BCAE-3E2D6EC4D9B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7C5-4A4B-BCAE-3E2D6EC4D9B1}"/>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7C5-4A4B-BCAE-3E2D6EC4D9B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7C5-4A4B-BCAE-3E2D6EC4D9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7C5-4A4B-BCAE-3E2D6EC4D9B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7C5-4A4B-BCAE-3E2D6EC4D9B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7C5-4A4B-BCAE-3E2D6EC4D9B1}"/>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7C5-4A4B-BCAE-3E2D6EC4D9B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7C5-4A4B-BCAE-3E2D6EC4D9B1}"/>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7C5-4A4B-BCAE-3E2D6EC4D9B1}"/>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7C5-4A4B-BCAE-3E2D6EC4D9B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7C5-4A4B-BCAE-3E2D6EC4D9B1}"/>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7C5-4A4B-BCAE-3E2D6EC4D9B1}"/>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7C5-4A4B-BCAE-3E2D6EC4D9B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7C5-4A4B-BCAE-3E2D6EC4D9B1}"/>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16-47FF-9420-7D9E246FF885}"/>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C9-4733-9C17-652381B77778}"/>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C9-4733-9C17-652381B7777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C9-4733-9C17-652381B77778}"/>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DE-4C02-BCB4-2D562B4D7F9A}"/>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ED-44FD-BCFC-613FC834643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D1-42E1-9905-96F72D8DB93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D1-42E1-9905-96F72D8DB93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D1-42E1-9905-96F72D8DB9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76.963099999999997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98.2</c:v>
                </c:pt>
                <c:pt idx="12">
                  <c:v>98.2</c:v>
                </c:pt>
                <c:pt idx="13">
                  <c:v>98.2</c:v>
                </c:pt>
                <c:pt idx="14">
                  <c:v>98.2</c:v>
                </c:pt>
                <c:pt idx="15">
                  <c:v>98.2</c:v>
                </c:pt>
                <c:pt idx="16">
                  <c:v>98.2</c:v>
                </c:pt>
                <c:pt idx="17">
                  <c:v>98.2</c:v>
                </c:pt>
                <c:pt idx="18">
                  <c:v>98.2</c:v>
                </c:pt>
                <c:pt idx="19">
                  <c:v>98.2</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7C5-4A4B-BCAE-3E2D6EC4D9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D7C5-4A4B-BCAE-3E2D6EC4D9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D7C5-4A4B-BCAE-3E2D6EC4D9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D7C5-4A4B-BCAE-3E2D6EC4D9B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D7C5-4A4B-BCAE-3E2D6EC4D9B1}"/>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7C5-4A4B-BCAE-3E2D6EC4D9B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D7C5-4A4B-BCAE-3E2D6EC4D9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7C5-4A4B-BCAE-3E2D6EC4D9B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D7C5-4A4B-BCAE-3E2D6EC4D9B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D7C5-4A4B-BCAE-3E2D6EC4D9B1}"/>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D7C5-4A4B-BCAE-3E2D6EC4D9B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D7C5-4A4B-BCAE-3E2D6EC4D9B1}"/>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D7C5-4A4B-BCAE-3E2D6EC4D9B1}"/>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D7C5-4A4B-BCAE-3E2D6EC4D9B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D7C5-4A4B-BCAE-3E2D6EC4D9B1}"/>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D7C5-4A4B-BCAE-3E2D6EC4D9B1}"/>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D7C5-4A4B-BCAE-3E2D6EC4D9B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7C5-4A4B-BCAE-3E2D6EC4D9B1}"/>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16-47FF-9420-7D9E246FF885}"/>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C9-4733-9C17-652381B77778}"/>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C9-4733-9C17-652381B77778}"/>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C9-4733-9C17-652381B77778}"/>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DE-4C02-BCB4-2D562B4D7F9A}"/>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ED-44FD-BCFC-613FC834643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D1-42E1-9905-96F72D8DB93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D1-42E1-9905-96F72D8DB93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D1-42E1-9905-96F72D8DB9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98.183229999999995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129785216"/>
        <c:axId val="129823872"/>
      </c:scatterChart>
      <c:valAx>
        <c:axId val="12978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823872"/>
        <c:crosses val="autoZero"/>
        <c:crossBetween val="midCat"/>
        <c:majorUnit val="5"/>
      </c:valAx>
      <c:valAx>
        <c:axId val="129823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7852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95.8</c:v>
                </c:pt>
                <c:pt idx="10">
                  <c:v>95.8</c:v>
                </c:pt>
                <c:pt idx="11">
                  <c:v>95.8</c:v>
                </c:pt>
                <c:pt idx="12">
                  <c:v>95.8</c:v>
                </c:pt>
                <c:pt idx="13">
                  <c:v>95.8</c:v>
                </c:pt>
                <c:pt idx="14">
                  <c:v>95.8</c:v>
                </c:pt>
                <c:pt idx="15">
                  <c:v>95.8</c:v>
                </c:pt>
                <c:pt idx="16">
                  <c:v>95.8</c:v>
                </c:pt>
                <c:pt idx="17">
                  <c:v>95.8</c:v>
                </c:pt>
                <c:pt idx="18">
                  <c:v>95.8</c:v>
                </c:pt>
                <c:pt idx="19">
                  <c:v>95.8</c:v>
                </c:pt>
                <c:pt idx="20">
                  <c:v>95.8</c:v>
                </c:pt>
                <c:pt idx="21">
                  <c:v>95.8</c:v>
                </c:pt>
                <c:pt idx="22">
                  <c:v>95.8</c:v>
                </c:pt>
                <c:pt idx="23">
                  <c:v>95.8</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61.2</c:v>
                </c:pt>
                <c:pt idx="12">
                  <c:v>61.2</c:v>
                </c:pt>
                <c:pt idx="13">
                  <c:v>61.2</c:v>
                </c:pt>
                <c:pt idx="14">
                  <c:v>61.2</c:v>
                </c:pt>
                <c:pt idx="15">
                  <c:v>61.2</c:v>
                </c:pt>
                <c:pt idx="16">
                  <c:v>61.2</c:v>
                </c:pt>
                <c:pt idx="17">
                  <c:v>61.2</c:v>
                </c:pt>
                <c:pt idx="18">
                  <c:v>61.2</c:v>
                </c:pt>
                <c:pt idx="19">
                  <c:v>61.2</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A2-4594-8E21-508940CC196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A2-4594-8E21-508940CC196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A2-4594-8E21-508940CC196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A2-4594-8E21-508940CC196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A2-4594-8E21-508940CC1967}"/>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A2-4594-8E21-508940CC196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A2-4594-8E21-508940CC196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A2-4594-8E21-508940CC196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7A2-4594-8E21-508940CC196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7A2-4594-8E21-508940CC1967}"/>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7A2-4594-8E21-508940CC196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7A2-4594-8E21-508940CC1967}"/>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7A2-4594-8E21-508940CC1967}"/>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7A2-4594-8E21-508940CC196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7A2-4594-8E21-508940CC1967}"/>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7A2-4594-8E21-508940CC1967}"/>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7A2-4594-8E21-508940CC196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7A2-4594-8E21-508940CC1967}"/>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D6-46C8-B8D6-A925716077A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AE-4F6A-9176-2EA6947FA4D4}"/>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AE-4F6A-9176-2EA6947FA4D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EAE-4F6A-9176-2EA6947FA4D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9A-4C0D-824A-1C4C35B78A42}"/>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D6-475C-8C88-26F4E94BA078}"/>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9C-4F1C-B5A7-2B731CA47690}"/>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9C-4F1C-B5A7-2B731CA47690}"/>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9C-4F1C-B5A7-2B731CA476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96.234629999999996</c:v>
                </c:pt>
                <c:pt idx="19">
                  <c:v>#N/A</c:v>
                </c:pt>
                <c:pt idx="20">
                  <c:v>#N/A</c:v>
                </c:pt>
                <c:pt idx="21">
                  <c:v>95.33</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7A2-4594-8E21-508940CC196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7A2-4594-8E21-508940CC196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7A2-4594-8E21-508940CC196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7A2-4594-8E21-508940CC196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7A2-4594-8E21-508940CC196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7A2-4594-8E21-508940CC196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7A2-4594-8E21-508940CC1967}"/>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7A2-4594-8E21-508940CC196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7A2-4594-8E21-508940CC196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7A2-4594-8E21-508940CC196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7A2-4594-8E21-508940CC196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7A2-4594-8E21-508940CC1967}"/>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7A2-4594-8E21-508940CC196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7A2-4594-8E21-508940CC1967}"/>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7A2-4594-8E21-508940CC1967}"/>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7A2-4594-8E21-508940CC196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7A2-4594-8E21-508940CC1967}"/>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7A2-4594-8E21-508940CC1967}"/>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7A2-4594-8E21-508940CC196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7A2-4594-8E21-508940CC1967}"/>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D6-46C8-B8D6-A925716077AD}"/>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AE-4F6A-9176-2EA6947FA4D4}"/>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AE-4F6A-9176-2EA6947FA4D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AE-4F6A-9176-2EA6947FA4D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9A-4C0D-824A-1C4C35B78A42}"/>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D6-475C-8C88-26F4E94BA078}"/>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9C-4F1C-B5A7-2B731CA47690}"/>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9C-4F1C-B5A7-2B731CA47690}"/>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79C-4F1C-B5A7-2B731CA476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61.241599999999998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99.1</c:v>
                </c:pt>
                <c:pt idx="12">
                  <c:v>99.1</c:v>
                </c:pt>
                <c:pt idx="13">
                  <c:v>99.1</c:v>
                </c:pt>
                <c:pt idx="14">
                  <c:v>99.1</c:v>
                </c:pt>
                <c:pt idx="15">
                  <c:v>99.1</c:v>
                </c:pt>
                <c:pt idx="16">
                  <c:v>99.1</c:v>
                </c:pt>
                <c:pt idx="17">
                  <c:v>99.1</c:v>
                </c:pt>
                <c:pt idx="18">
                  <c:v>99.1</c:v>
                </c:pt>
                <c:pt idx="19">
                  <c:v>99.1</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77A2-4594-8E21-508940CC196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77A2-4594-8E21-508940CC196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77A2-4594-8E21-508940CC196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77A2-4594-8E21-508940CC196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77A2-4594-8E21-508940CC196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77A2-4594-8E21-508940CC1967}"/>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77A2-4594-8E21-508940CC196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77A2-4594-8E21-508940CC196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77A2-4594-8E21-508940CC196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77A2-4594-8E21-508940CC196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77A2-4594-8E21-508940CC1967}"/>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77A2-4594-8E21-508940CC196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77A2-4594-8E21-508940CC1967}"/>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77A2-4594-8E21-508940CC1967}"/>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77A2-4594-8E21-508940CC196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77A2-4594-8E21-508940CC1967}"/>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77A2-4594-8E21-508940CC1967}"/>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77A2-4594-8E21-508940CC196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77A2-4594-8E21-508940CC1967}"/>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D6-46C8-B8D6-A925716077AD}"/>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AE-4F6A-9176-2EA6947FA4D4}"/>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AE-4F6A-9176-2EA6947FA4D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AE-4F6A-9176-2EA6947FA4D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9A-4C0D-824A-1C4C35B78A42}"/>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D6-475C-8C88-26F4E94BA078}"/>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9C-4F1C-B5A7-2B731CA47690}"/>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9C-4F1C-B5A7-2B731CA47690}"/>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9C-4F1C-B5A7-2B731CA476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99.107929999999982</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31478272"/>
        <c:axId val="131479808"/>
      </c:scatterChart>
      <c:valAx>
        <c:axId val="131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479808"/>
        <c:crosses val="autoZero"/>
        <c:crossBetween val="midCat"/>
        <c:majorUnit val="5"/>
      </c:valAx>
      <c:valAx>
        <c:axId val="131479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4782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86.116470509999999</c:v>
                </c:pt>
                <c:pt idx="1">
                  <c:v>86.774628879999995</c:v>
                </c:pt>
                <c:pt idx="2">
                  <c:v>1E-10</c:v>
                </c:pt>
                <c:pt idx="3">
                  <c:v>1E-10</c:v>
                </c:pt>
                <c:pt idx="4">
                  <c:v>86.116470509999999</c:v>
                </c:pt>
                <c:pt idx="5">
                  <c:v>86.567164180000006</c:v>
                </c:pt>
              </c:numCache>
            </c:numRef>
          </c:val>
          <c:extLst>
            <c:ext xmlns:c16="http://schemas.microsoft.com/office/drawing/2014/chart" uri="{C3380CC4-5D6E-409C-BE32-E72D297353CC}">
              <c16:uniqueId val="{00000000-4BCF-4563-8D25-70F0EE23433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10.24027881</c:v>
                </c:pt>
                <c:pt idx="1">
                  <c:v>10.134179079999999</c:v>
                </c:pt>
                <c:pt idx="2">
                  <c:v>1E-10</c:v>
                </c:pt>
                <c:pt idx="3">
                  <c:v>1E-10</c:v>
                </c:pt>
                <c:pt idx="4">
                  <c:v>11.09312465</c:v>
                </c:pt>
                <c:pt idx="5">
                  <c:v>8.9204223900000006</c:v>
                </c:pt>
              </c:numCache>
            </c:numRef>
          </c:val>
          <c:extLst>
            <c:ext xmlns:c16="http://schemas.microsoft.com/office/drawing/2014/chart" uri="{C3380CC4-5D6E-409C-BE32-E72D297353CC}">
              <c16:uniqueId val="{00000001-4BCF-4563-8D25-70F0EE23433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90.941893129999997</c:v>
                </c:pt>
                <c:pt idx="3">
                  <c:v>94.356429820000002</c:v>
                </c:pt>
                <c:pt idx="4">
                  <c:v>0</c:v>
                </c:pt>
                <c:pt idx="5">
                  <c:v>0</c:v>
                </c:pt>
              </c:numCache>
            </c:numRef>
          </c:val>
          <c:extLst>
            <c:ext xmlns:c16="http://schemas.microsoft.com/office/drawing/2014/chart" uri="{C3380CC4-5D6E-409C-BE32-E72D297353CC}">
              <c16:uniqueId val="{00000002-4BCF-4563-8D25-70F0EE23433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3.6432506779999998</c:v>
                </c:pt>
                <c:pt idx="1">
                  <c:v>3.0911920450000001</c:v>
                </c:pt>
                <c:pt idx="2">
                  <c:v>9.0581068699999996</c:v>
                </c:pt>
                <c:pt idx="3">
                  <c:v>5.643570177</c:v>
                </c:pt>
                <c:pt idx="4">
                  <c:v>2.7904048420000001</c:v>
                </c:pt>
                <c:pt idx="5">
                  <c:v>4.5124134309999997</c:v>
                </c:pt>
              </c:numCache>
            </c:numRef>
          </c:val>
          <c:extLst>
            <c:ext xmlns:c16="http://schemas.microsoft.com/office/drawing/2014/chart" uri="{C3380CC4-5D6E-409C-BE32-E72D297353CC}">
              <c16:uniqueId val="{00000003-4BCF-4563-8D25-70F0EE23433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98.1</c:v>
                </c:pt>
                <c:pt idx="1">
                  <c:v>98</c:v>
                </c:pt>
                <c:pt idx="2">
                  <c:v>98</c:v>
                </c:pt>
                <c:pt idx="3">
                  <c:v>97.9</c:v>
                </c:pt>
                <c:pt idx="4">
                  <c:v>97.9</c:v>
                </c:pt>
                <c:pt idx="5">
                  <c:v>97.8</c:v>
                </c:pt>
                <c:pt idx="6">
                  <c:v>97.8</c:v>
                </c:pt>
                <c:pt idx="7">
                  <c:v>97.7</c:v>
                </c:pt>
                <c:pt idx="8">
                  <c:v>97.6</c:v>
                </c:pt>
                <c:pt idx="9">
                  <c:v>97.6</c:v>
                </c:pt>
                <c:pt idx="10">
                  <c:v>97.5</c:v>
                </c:pt>
                <c:pt idx="11">
                  <c:v>97.5</c:v>
                </c:pt>
                <c:pt idx="12">
                  <c:v>97.4</c:v>
                </c:pt>
                <c:pt idx="13">
                  <c:v>97.4</c:v>
                </c:pt>
                <c:pt idx="14">
                  <c:v>97.3</c:v>
                </c:pt>
                <c:pt idx="15">
                  <c:v>97.3</c:v>
                </c:pt>
                <c:pt idx="16">
                  <c:v>97.2</c:v>
                </c:pt>
                <c:pt idx="17">
                  <c:v>97.2</c:v>
                </c:pt>
                <c:pt idx="18">
                  <c:v>97.1</c:v>
                </c:pt>
                <c:pt idx="19">
                  <c:v>97.1</c:v>
                </c:pt>
                <c:pt idx="20">
                  <c:v>97</c:v>
                </c:pt>
                <c:pt idx="21">
                  <c:v>96.9</c:v>
                </c:pt>
                <c:pt idx="22">
                  <c:v>96.9</c:v>
                </c:pt>
                <c:pt idx="23">
                  <c:v>96.8</c:v>
                </c:pt>
              </c:numCache>
            </c:numRef>
          </c:yVal>
          <c:smooth val="0"/>
          <c:extLst>
            <c:ext xmlns:c16="http://schemas.microsoft.com/office/drawing/2014/chart" uri="{C3380CC4-5D6E-409C-BE32-E72D297353CC}">
              <c16:uniqueId val="{00000000-E2A1-48D9-B55E-02983C580E3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A1-48D9-B55E-02983C580E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A1-48D9-B55E-02983C580E3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A1-48D9-B55E-02983C580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A1-48D9-B55E-02983C580E3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A1-48D9-B55E-02983C580E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A1-48D9-B55E-02983C580E3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A1-48D9-B55E-02983C580E3E}"/>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A1-48D9-B55E-02983C580E3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A1-48D9-B55E-02983C580E3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A1-48D9-B55E-02983C580E3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2A1-48D9-B55E-02983C580E3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2A1-48D9-B55E-02983C580E3E}"/>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2A1-48D9-B55E-02983C580E3E}"/>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2A1-48D9-B55E-02983C580E3E}"/>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2A1-48D9-B55E-02983C580E3E}"/>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2A1-48D9-B55E-02983C580E3E}"/>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2A1-48D9-B55E-02983C580E3E}"/>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2A1-48D9-B55E-02983C580E3E}"/>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2A1-48D9-B55E-02983C580E3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2A1-48D9-B55E-02983C580E3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5F-474D-ACE4-473E29F79BF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0D-4C3D-A2A5-DF2446096612}"/>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0D-4C3D-A2A5-DF244609661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0D-4C3D-A2A5-DF2446096612}"/>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E3F-4A86-8FAF-D08E773A78C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E6-4B6C-9627-0934F582FA3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3D-4554-8093-40BE64F1AE3D}"/>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3D-4554-8093-40BE64F1AE3D}"/>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3D-4554-8093-40BE64F1AE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94.82253</c:v>
                </c:pt>
                <c:pt idx="1">
                  <c:v>97.399000000000001</c:v>
                </c:pt>
                <c:pt idx="2">
                  <c:v>97.855999999999995</c:v>
                </c:pt>
                <c:pt idx="3">
                  <c:v>98.034000000000006</c:v>
                </c:pt>
                <c:pt idx="4">
                  <c:v>99.05</c:v>
                </c:pt>
                <c:pt idx="5">
                  <c:v>99.441999999999993</c:v>
                </c:pt>
                <c:pt idx="6">
                  <c:v>99.650199999999998</c:v>
                </c:pt>
                <c:pt idx="7">
                  <c:v>#N/A</c:v>
                </c:pt>
                <c:pt idx="8">
                  <c:v>99.343739999999997</c:v>
                </c:pt>
                <c:pt idx="9">
                  <c:v>99.517179999999996</c:v>
                </c:pt>
                <c:pt idx="10">
                  <c:v>99.542689999999993</c:v>
                </c:pt>
                <c:pt idx="11">
                  <c:v>99.485110000000006</c:v>
                </c:pt>
                <c:pt idx="12">
                  <c:v>95.5304</c:v>
                </c:pt>
                <c:pt idx="13">
                  <c:v>95.534589999999994</c:v>
                </c:pt>
                <c:pt idx="14">
                  <c:v>95.113979999999998</c:v>
                </c:pt>
                <c:pt idx="15">
                  <c:v>#N/A</c:v>
                </c:pt>
                <c:pt idx="16">
                  <c:v>94.739010000000007</c:v>
                </c:pt>
                <c:pt idx="17">
                  <c:v>95.327680000000001</c:v>
                </c:pt>
                <c:pt idx="18">
                  <c:v>98.301320000000004</c:v>
                </c:pt>
                <c:pt idx="19">
                  <c:v>96.046530000000004</c:v>
                </c:pt>
                <c:pt idx="20">
                  <c:v>96.595410000000001</c:v>
                </c:pt>
                <c:pt idx="21">
                  <c:v>#N/A</c:v>
                </c:pt>
                <c:pt idx="22">
                  <c:v>96.595410000000001</c:v>
                </c:pt>
                <c:pt idx="23">
                  <c:v>97.730419999999995</c:v>
                </c:pt>
                <c:pt idx="24">
                  <c:v>#N/A</c:v>
                </c:pt>
                <c:pt idx="25">
                  <c:v>97.906260000000003</c:v>
                </c:pt>
                <c:pt idx="26">
                  <c:v>97.803830000000005</c:v>
                </c:pt>
                <c:pt idx="27">
                  <c:v>98.008330000000001</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5-E2A1-48D9-B55E-02983C580E3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67.900000000000006</c:v>
                </c:pt>
                <c:pt idx="1">
                  <c:v>68.8</c:v>
                </c:pt>
                <c:pt idx="2">
                  <c:v>69.7</c:v>
                </c:pt>
                <c:pt idx="3">
                  <c:v>70.599999999999994</c:v>
                </c:pt>
                <c:pt idx="4">
                  <c:v>71.5</c:v>
                </c:pt>
                <c:pt idx="5">
                  <c:v>72.400000000000006</c:v>
                </c:pt>
                <c:pt idx="6">
                  <c:v>73.3</c:v>
                </c:pt>
                <c:pt idx="7">
                  <c:v>74.2</c:v>
                </c:pt>
                <c:pt idx="8">
                  <c:v>75.2</c:v>
                </c:pt>
                <c:pt idx="9">
                  <c:v>76.099999999999994</c:v>
                </c:pt>
                <c:pt idx="10">
                  <c:v>77</c:v>
                </c:pt>
                <c:pt idx="11">
                  <c:v>77.900000000000006</c:v>
                </c:pt>
                <c:pt idx="12">
                  <c:v>78.8</c:v>
                </c:pt>
                <c:pt idx="13">
                  <c:v>79.7</c:v>
                </c:pt>
                <c:pt idx="14">
                  <c:v>80.599999999999994</c:v>
                </c:pt>
                <c:pt idx="15">
                  <c:v>81.5</c:v>
                </c:pt>
                <c:pt idx="16">
                  <c:v>82.4</c:v>
                </c:pt>
                <c:pt idx="17">
                  <c:v>83.4</c:v>
                </c:pt>
                <c:pt idx="18">
                  <c:v>84.3</c:v>
                </c:pt>
                <c:pt idx="19">
                  <c:v>85.2</c:v>
                </c:pt>
                <c:pt idx="20">
                  <c:v>86.1</c:v>
                </c:pt>
                <c:pt idx="21">
                  <c:v>87</c:v>
                </c:pt>
                <c:pt idx="22">
                  <c:v>87.9</c:v>
                </c:pt>
                <c:pt idx="23">
                  <c:v>88.8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2A1-48D9-B55E-02983C580E3E}"/>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2A1-48D9-B55E-02983C580E3E}"/>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2A1-48D9-B55E-02983C580E3E}"/>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2A1-48D9-B55E-02983C580E3E}"/>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2A1-48D9-B55E-02983C580E3E}"/>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2A1-48D9-B55E-02983C580E3E}"/>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2A1-48D9-B55E-02983C580E3E}"/>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2A1-48D9-B55E-02983C580E3E}"/>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2A1-48D9-B55E-02983C580E3E}"/>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2A1-48D9-B55E-02983C580E3E}"/>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2A1-48D9-B55E-02983C580E3E}"/>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PNSE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2A1-48D9-B55E-02983C580E3E}"/>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2A1-48D9-B55E-02983C580E3E}"/>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5F-474D-ACE4-473E29F79BFF}"/>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0D-4C3D-A2A5-DF2446096612}"/>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0D-4C3D-A2A5-DF2446096612}"/>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0D-4C3D-A2A5-DF2446096612}"/>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3F-4A86-8FAF-D08E773A78C9}"/>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E6-4B6C-9627-0934F582FA3C}"/>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3D-4554-8093-40BE64F1AE3D}"/>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3D-4554-8093-40BE64F1AE3D}"/>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3D-4554-8093-40BE64F1AE3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64.66154499999999</c:v>
                </c:pt>
                <c:pt idx="1">
                  <c:v>66.916499999999999</c:v>
                </c:pt>
                <c:pt idx="2">
                  <c:v>#N/A</c:v>
                </c:pt>
                <c:pt idx="3">
                  <c:v>70.12</c:v>
                </c:pt>
                <c:pt idx="4">
                  <c:v>71.578000000000003</c:v>
                </c:pt>
                <c:pt idx="5">
                  <c:v>74.037500000000009</c:v>
                </c:pt>
                <c:pt idx="6">
                  <c:v>75.510000000000005</c:v>
                </c:pt>
                <c:pt idx="7">
                  <c:v>#N/A</c:v>
                </c:pt>
                <c:pt idx="8">
                  <c:v>76.027000000000001</c:v>
                </c:pt>
                <c:pt idx="9">
                  <c:v>76.072035</c:v>
                </c:pt>
                <c:pt idx="10">
                  <c:v>77.016035000000002</c:v>
                </c:pt>
                <c:pt idx="11">
                  <c:v>77.898454999999998</c:v>
                </c:pt>
                <c:pt idx="12">
                  <c:v>76.751289999999997</c:v>
                </c:pt>
                <c:pt idx="13">
                  <c:v>77.554625000000001</c:v>
                </c:pt>
                <c:pt idx="14">
                  <c:v>78.220519999999993</c:v>
                </c:pt>
                <c:pt idx="15">
                  <c:v>#N/A</c:v>
                </c:pt>
                <c:pt idx="16">
                  <c:v>78.817685000000012</c:v>
                </c:pt>
                <c:pt idx="17">
                  <c:v>79.732115000000007</c:v>
                </c:pt>
                <c:pt idx="18">
                  <c:v>90.077434999999994</c:v>
                </c:pt>
                <c:pt idx="19">
                  <c:v>80.671589999999995</c:v>
                </c:pt>
                <c:pt idx="20">
                  <c:v>81.646355</c:v>
                </c:pt>
                <c:pt idx="21">
                  <c:v>#N/A</c:v>
                </c:pt>
                <c:pt idx="22">
                  <c:v>82.334769999999992</c:v>
                </c:pt>
                <c:pt idx="23">
                  <c:v>83.343770000000006</c:v>
                </c:pt>
                <c:pt idx="24">
                  <c:v>97.526501766784463</c:v>
                </c:pt>
                <c:pt idx="25">
                  <c:v>83.695349999999991</c:v>
                </c:pt>
                <c:pt idx="26">
                  <c:v>83.892214999999993</c:v>
                </c:pt>
                <c:pt idx="27">
                  <c:v>84.370260000000002</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2A1-48D9-B55E-02983C580E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2A1-48D9-B55E-02983C580E3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2A1-48D9-B55E-02983C580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2A1-48D9-B55E-02983C580E3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2A1-48D9-B55E-02983C580E3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2A1-48D9-B55E-02983C580E3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2A1-48D9-B55E-02983C580E3E}"/>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2A1-48D9-B55E-02983C580E3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2A1-48D9-B55E-02983C580E3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2A1-48D9-B55E-02983C580E3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2A1-48D9-B55E-02983C580E3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2A1-48D9-B55E-02983C580E3E}"/>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2A1-48D9-B55E-02983C580E3E}"/>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E2A1-48D9-B55E-02983C580E3E}"/>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E2A1-48D9-B55E-02983C580E3E}"/>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E2A1-48D9-B55E-02983C580E3E}"/>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E2A1-48D9-B55E-02983C580E3E}"/>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E2A1-48D9-B55E-02983C580E3E}"/>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E2A1-48D9-B55E-02983C580E3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E2A1-48D9-B55E-02983C580E3E}"/>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5F-474D-ACE4-473E29F79BF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0D-4C3D-A2A5-DF244609661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0D-4C3D-A2A5-DF2446096612}"/>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50D-4C3D-A2A5-DF2446096612}"/>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3F-4A86-8FAF-D08E773A78C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E6-4B6C-9627-0934F582FA3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3D-4554-8093-40BE64F1AE3D}"/>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3D-4554-8093-40BE64F1AE3D}"/>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3D-4554-8093-40BE64F1AE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31770240"/>
        <c:axId val="131787776"/>
      </c:scatterChart>
      <c:valAx>
        <c:axId val="1317702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87776"/>
        <c:crosses val="autoZero"/>
        <c:crossBetween val="midCat"/>
        <c:majorUnit val="5"/>
      </c:valAx>
      <c:valAx>
        <c:axId val="1317877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317702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95.9</c:v>
                </c:pt>
                <c:pt idx="1">
                  <c:v>95.9</c:v>
                </c:pt>
                <c:pt idx="2">
                  <c:v>96</c:v>
                </c:pt>
                <c:pt idx="3">
                  <c:v>96</c:v>
                </c:pt>
                <c:pt idx="4">
                  <c:v>96.1</c:v>
                </c:pt>
                <c:pt idx="5">
                  <c:v>96.1</c:v>
                </c:pt>
                <c:pt idx="6">
                  <c:v>96.2</c:v>
                </c:pt>
                <c:pt idx="7">
                  <c:v>96.2</c:v>
                </c:pt>
                <c:pt idx="8">
                  <c:v>96.3</c:v>
                </c:pt>
                <c:pt idx="9">
                  <c:v>96.3</c:v>
                </c:pt>
                <c:pt idx="10">
                  <c:v>96.4</c:v>
                </c:pt>
                <c:pt idx="11">
                  <c:v>96.4</c:v>
                </c:pt>
                <c:pt idx="12">
                  <c:v>96.5</c:v>
                </c:pt>
                <c:pt idx="13">
                  <c:v>96.5</c:v>
                </c:pt>
                <c:pt idx="14">
                  <c:v>96.6</c:v>
                </c:pt>
                <c:pt idx="15">
                  <c:v>96.6</c:v>
                </c:pt>
                <c:pt idx="16">
                  <c:v>96.7</c:v>
                </c:pt>
                <c:pt idx="17">
                  <c:v>96.7</c:v>
                </c:pt>
                <c:pt idx="18">
                  <c:v>96.8</c:v>
                </c:pt>
                <c:pt idx="19">
                  <c:v>96.8</c:v>
                </c:pt>
                <c:pt idx="20">
                  <c:v>96.9</c:v>
                </c:pt>
                <c:pt idx="21">
                  <c:v>96.9</c:v>
                </c:pt>
                <c:pt idx="22">
                  <c:v>96.9</c:v>
                </c:pt>
                <c:pt idx="23">
                  <c:v>97</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C6-4FAB-9127-AFE05AD0DBE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C6-4FAB-9127-AFE05AD0DBE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C6-4FAB-9127-AFE05AD0DBE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C6-4FAB-9127-AFE05AD0DBE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C6-4FAB-9127-AFE05AD0DBE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C6-4FAB-9127-AFE05AD0DBE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C6-4FAB-9127-AFE05AD0DBE3}"/>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C6-4FAB-9127-AFE05AD0DBE3}"/>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C6-4FAB-9127-AFE05AD0DBE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C6-4FAB-9127-AFE05AD0DBE3}"/>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4C6-4FAB-9127-AFE05AD0DBE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4C6-4FAB-9127-AFE05AD0DBE3}"/>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4C6-4FAB-9127-AFE05AD0DBE3}"/>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4C6-4FAB-9127-AFE05AD0DBE3}"/>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4C6-4FAB-9127-AFE05AD0DBE3}"/>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4C6-4FAB-9127-AFE05AD0DBE3}"/>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4C6-4FAB-9127-AFE05AD0DBE3}"/>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4C6-4FAB-9127-AFE05AD0DBE3}"/>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4C6-4FAB-9127-AFE05AD0DBE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4C6-4FAB-9127-AFE05AD0DBE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7C-4C38-9860-58B6A2E82A11}"/>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6D-41EE-8B4C-C27254B6503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6D-41EE-8B4C-C27254B6503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6D-41EE-8B4C-C27254B65039}"/>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8A-4625-B218-3EC5D7242A3C}"/>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91-4D6D-94DF-159F434B37C5}"/>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3B-477B-A4CC-977E2BF03C1E}"/>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3B-477B-A4CC-977E2BF03C1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3B-477B-A4CC-977E2BF03C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95.389984999999996</c:v>
                </c:pt>
                <c:pt idx="1">
                  <c:v>95.568999999999988</c:v>
                </c:pt>
                <c:pt idx="2">
                  <c:v>#N/A</c:v>
                </c:pt>
                <c:pt idx="3">
                  <c:v>95.936499999999995</c:v>
                </c:pt>
                <c:pt idx="4">
                  <c:v>96.143500000000003</c:v>
                </c:pt>
                <c:pt idx="5">
                  <c:v>96.47699999999999</c:v>
                </c:pt>
                <c:pt idx="6">
                  <c:v>96.618750000000006</c:v>
                </c:pt>
                <c:pt idx="7">
                  <c:v>#N/A</c:v>
                </c:pt>
                <c:pt idx="8">
                  <c:v>96.786794999999998</c:v>
                </c:pt>
                <c:pt idx="9">
                  <c:v>96.583605000000006</c:v>
                </c:pt>
                <c:pt idx="10">
                  <c:v>96.703369999999993</c:v>
                </c:pt>
                <c:pt idx="11">
                  <c:v>96.725290000000001</c:v>
                </c:pt>
                <c:pt idx="12">
                  <c:v>96.637640000000005</c:v>
                </c:pt>
                <c:pt idx="13">
                  <c:v>96.652419999999992</c:v>
                </c:pt>
                <c:pt idx="14">
                  <c:v>96.623179999999991</c:v>
                </c:pt>
                <c:pt idx="15">
                  <c:v>#N/A</c:v>
                </c:pt>
                <c:pt idx="16">
                  <c:v>96.618245000000002</c:v>
                </c:pt>
                <c:pt idx="17">
                  <c:v>96.594210000000004</c:v>
                </c:pt>
                <c:pt idx="18">
                  <c:v>92.779250000000005</c:v>
                </c:pt>
                <c:pt idx="19">
                  <c:v>96.659885000000003</c:v>
                </c:pt>
                <c:pt idx="20">
                  <c:v>96.711505000000002</c:v>
                </c:pt>
                <c:pt idx="21">
                  <c:v>#N/A</c:v>
                </c:pt>
                <c:pt idx="22">
                  <c:v>96.661829999999995</c:v>
                </c:pt>
                <c:pt idx="23">
                  <c:v>96.706474999999998</c:v>
                </c:pt>
                <c:pt idx="24">
                  <c:v>99.1869918699187</c:v>
                </c:pt>
                <c:pt idx="25">
                  <c:v>96.741554999999991</c:v>
                </c:pt>
                <c:pt idx="26">
                  <c:v>96.789995000000005</c:v>
                </c:pt>
                <c:pt idx="27">
                  <c:v>96.797515000000004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4C6-4FAB-9127-AFE05AD0DBE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4C6-4FAB-9127-AFE05AD0DBE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4C6-4FAB-9127-AFE05AD0DBE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4C6-4FAB-9127-AFE05AD0DBE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4C6-4FAB-9127-AFE05AD0DBE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4C6-4FAB-9127-AFE05AD0DBE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4C6-4FAB-9127-AFE05AD0DBE3}"/>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4C6-4FAB-9127-AFE05AD0DBE3}"/>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4C6-4FAB-9127-AFE05AD0DBE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4C6-4FAB-9127-AFE05AD0DBE3}"/>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4C6-4FAB-9127-AFE05AD0DBE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4C6-4FAB-9127-AFE05AD0DBE3}"/>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4C6-4FAB-9127-AFE05AD0DBE3}"/>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4C6-4FAB-9127-AFE05AD0DBE3}"/>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4C6-4FAB-9127-AFE05AD0DBE3}"/>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4C6-4FAB-9127-AFE05AD0DBE3}"/>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4C6-4FAB-9127-AFE05AD0DBE3}"/>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4C6-4FAB-9127-AFE05AD0DBE3}"/>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4C6-4FAB-9127-AFE05AD0DBE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B4C6-4FAB-9127-AFE05AD0DBE3}"/>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7C-4C38-9860-58B6A2E82A11}"/>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6D-41EE-8B4C-C27254B65039}"/>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6D-41EE-8B4C-C27254B6503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6D-41EE-8B4C-C27254B65039}"/>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8A-4625-B218-3EC5D7242A3C}"/>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91-4D6D-94DF-159F434B37C5}"/>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3B-477B-A4CC-977E2BF03C1E}"/>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3B-477B-A4CC-977E2BF03C1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3B-477B-A4CC-977E2BF03C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99.8</c:v>
                </c:pt>
                <c:pt idx="1">
                  <c:v>99.8</c:v>
                </c:pt>
                <c:pt idx="2">
                  <c:v>99.8</c:v>
                </c:pt>
                <c:pt idx="3">
                  <c:v>99.8</c:v>
                </c:pt>
                <c:pt idx="4">
                  <c:v>99.8</c:v>
                </c:pt>
                <c:pt idx="5">
                  <c:v>99.8</c:v>
                </c:pt>
                <c:pt idx="6">
                  <c:v>99.8</c:v>
                </c:pt>
                <c:pt idx="7">
                  <c:v>99.8</c:v>
                </c:pt>
                <c:pt idx="8">
                  <c:v>99.8</c:v>
                </c:pt>
                <c:pt idx="9">
                  <c:v>99.8</c:v>
                </c:pt>
                <c:pt idx="10">
                  <c:v>99.8</c:v>
                </c:pt>
                <c:pt idx="11">
                  <c:v>99.8</c:v>
                </c:pt>
                <c:pt idx="12">
                  <c:v>99.8</c:v>
                </c:pt>
                <c:pt idx="13">
                  <c:v>99.8</c:v>
                </c:pt>
                <c:pt idx="14">
                  <c:v>99.8</c:v>
                </c:pt>
                <c:pt idx="15">
                  <c:v>99.8</c:v>
                </c:pt>
                <c:pt idx="16">
                  <c:v>99.8</c:v>
                </c:pt>
                <c:pt idx="17">
                  <c:v>99.8</c:v>
                </c:pt>
                <c:pt idx="18">
                  <c:v>99.7</c:v>
                </c:pt>
                <c:pt idx="19">
                  <c:v>99.7</c:v>
                </c:pt>
                <c:pt idx="20">
                  <c:v>99.7</c:v>
                </c:pt>
                <c:pt idx="21">
                  <c:v>99.7</c:v>
                </c:pt>
                <c:pt idx="22">
                  <c:v>99.7</c:v>
                </c:pt>
                <c:pt idx="23">
                  <c:v>99.7</c:v>
                </c:pt>
              </c:numCache>
            </c:numRef>
          </c:yVal>
          <c:smooth val="0"/>
          <c:extLst>
            <c:ext xmlns:c16="http://schemas.microsoft.com/office/drawing/2014/chart" uri="{C3380CC4-5D6E-409C-BE32-E72D297353CC}">
              <c16:uniqueId val="{00000028-B4C6-4FAB-9127-AFE05AD0DBE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B4C6-4FAB-9127-AFE05AD0DBE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B4C6-4FAB-9127-AFE05AD0DBE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B4C6-4FAB-9127-AFE05AD0DBE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B4C6-4FAB-9127-AFE05AD0DBE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B4C6-4FAB-9127-AFE05AD0DBE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B4C6-4FAB-9127-AFE05AD0DBE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B4C6-4FAB-9127-AFE05AD0DBE3}"/>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B4C6-4FAB-9127-AFE05AD0DBE3}"/>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B4C6-4FAB-9127-AFE05AD0DBE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B4C6-4FAB-9127-AFE05AD0DBE3}"/>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B4C6-4FAB-9127-AFE05AD0DBE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B4C6-4FAB-9127-AFE05AD0DBE3}"/>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B4C6-4FAB-9127-AFE05AD0DBE3}"/>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B4C6-4FAB-9127-AFE05AD0DBE3}"/>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B4C6-4FAB-9127-AFE05AD0DBE3}"/>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B4C6-4FAB-9127-AFE05AD0DBE3}"/>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B4C6-4FAB-9127-AFE05AD0DBE3}"/>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B4C6-4FAB-9127-AFE05AD0DBE3}"/>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B4C6-4FAB-9127-AFE05AD0DBE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B4C6-4FAB-9127-AFE05AD0DBE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7C-4C38-9860-58B6A2E82A11}"/>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6D-41EE-8B4C-C27254B6503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6D-41EE-8B4C-C27254B6503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6D-41EE-8B4C-C27254B65039}"/>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8A-4625-B218-3EC5D7242A3C}"/>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91-4D6D-94DF-159F434B37C5}"/>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3B-477B-A4CC-977E2BF03C1E}"/>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3B-477B-A4CC-977E2BF03C1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3B-477B-A4CC-977E2BF03C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99.633949999999999</c:v>
                </c:pt>
                <c:pt idx="1">
                  <c:v>99.789000000000001</c:v>
                </c:pt>
                <c:pt idx="2">
                  <c:v>99.832999999999998</c:v>
                </c:pt>
                <c:pt idx="3">
                  <c:v>99.863</c:v>
                </c:pt>
                <c:pt idx="4">
                  <c:v>99.95</c:v>
                </c:pt>
                <c:pt idx="5">
                  <c:v>99.974100000000007</c:v>
                </c:pt>
                <c:pt idx="6">
                  <c:v>99.98</c:v>
                </c:pt>
                <c:pt idx="7">
                  <c:v>#N/A</c:v>
                </c:pt>
                <c:pt idx="8">
                  <c:v>99.706199999999995</c:v>
                </c:pt>
                <c:pt idx="9">
                  <c:v>99.866439999999997</c:v>
                </c:pt>
                <c:pt idx="10">
                  <c:v>99.923439999999999</c:v>
                </c:pt>
                <c:pt idx="11">
                  <c:v>99.923209999999997</c:v>
                </c:pt>
                <c:pt idx="12">
                  <c:v>99.794240000000002</c:v>
                </c:pt>
                <c:pt idx="13">
                  <c:v>99.785359999999997</c:v>
                </c:pt>
                <c:pt idx="14">
                  <c:v>99.771929999999998</c:v>
                </c:pt>
                <c:pt idx="15">
                  <c:v>#N/A</c:v>
                </c:pt>
                <c:pt idx="16">
                  <c:v>99.739170000000001</c:v>
                </c:pt>
                <c:pt idx="17">
                  <c:v>99.703800000000001</c:v>
                </c:pt>
                <c:pt idx="18">
                  <c:v>98.967259999999996</c:v>
                </c:pt>
                <c:pt idx="19">
                  <c:v>99.787400000000005</c:v>
                </c:pt>
                <c:pt idx="20">
                  <c:v>99.778840000000002</c:v>
                </c:pt>
                <c:pt idx="21">
                  <c:v>#N/A</c:v>
                </c:pt>
                <c:pt idx="22">
                  <c:v>99.778840000000002</c:v>
                </c:pt>
                <c:pt idx="23">
                  <c:v>99.81326</c:v>
                </c:pt>
                <c:pt idx="24">
                  <c:v>#N/A</c:v>
                </c:pt>
                <c:pt idx="25">
                  <c:v>99.817750000000004</c:v>
                </c:pt>
                <c:pt idx="26">
                  <c:v>99.827100000000002</c:v>
                </c:pt>
                <c:pt idx="27">
                  <c:v>99.807929999999999</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D-B4C6-4FAB-9127-AFE05AD0DBE3}"/>
            </c:ext>
          </c:extLst>
        </c:ser>
        <c:dLbls>
          <c:showLegendKey val="0"/>
          <c:showVal val="0"/>
          <c:showCatName val="0"/>
          <c:showSerName val="0"/>
          <c:showPercent val="0"/>
          <c:showBubbleSize val="0"/>
        </c:dLbls>
        <c:axId val="194503424"/>
        <c:axId val="194504960"/>
      </c:scatterChart>
      <c:valAx>
        <c:axId val="19450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4960"/>
        <c:crosses val="autoZero"/>
        <c:crossBetween val="midCat"/>
        <c:majorUnit val="5"/>
      </c:valAx>
      <c:valAx>
        <c:axId val="1945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3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44.7</c:v>
                </c:pt>
                <c:pt idx="1">
                  <c:v>45.3</c:v>
                </c:pt>
                <c:pt idx="2">
                  <c:v>45.9</c:v>
                </c:pt>
                <c:pt idx="3">
                  <c:v>46.5</c:v>
                </c:pt>
                <c:pt idx="4">
                  <c:v>47.1</c:v>
                </c:pt>
                <c:pt idx="5">
                  <c:v>47.6</c:v>
                </c:pt>
                <c:pt idx="6">
                  <c:v>48.2</c:v>
                </c:pt>
                <c:pt idx="7">
                  <c:v>48.8</c:v>
                </c:pt>
                <c:pt idx="8">
                  <c:v>49.4</c:v>
                </c:pt>
                <c:pt idx="9">
                  <c:v>50</c:v>
                </c:pt>
                <c:pt idx="10">
                  <c:v>50.6</c:v>
                </c:pt>
                <c:pt idx="11">
                  <c:v>51.1</c:v>
                </c:pt>
                <c:pt idx="12">
                  <c:v>51.7</c:v>
                </c:pt>
                <c:pt idx="13">
                  <c:v>52.3</c:v>
                </c:pt>
                <c:pt idx="14">
                  <c:v>52.9</c:v>
                </c:pt>
                <c:pt idx="15">
                  <c:v>53.5</c:v>
                </c:pt>
                <c:pt idx="16">
                  <c:v>54</c:v>
                </c:pt>
                <c:pt idx="17">
                  <c:v>54.6</c:v>
                </c:pt>
                <c:pt idx="18">
                  <c:v>55.2</c:v>
                </c:pt>
                <c:pt idx="19">
                  <c:v>55.8</c:v>
                </c:pt>
                <c:pt idx="20">
                  <c:v>56.4</c:v>
                </c:pt>
                <c:pt idx="21">
                  <c:v>57</c:v>
                </c:pt>
                <c:pt idx="22">
                  <c:v>57.5</c:v>
                </c:pt>
                <c:pt idx="23">
                  <c:v>58.1</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0A-4D95-917F-08D469804DD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0A-4D95-917F-08D469804DD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0A-4D95-917F-08D469804DD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0A-4D95-917F-08D469804DD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0A-4D95-917F-08D469804DD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0A-4D95-917F-08D469804DD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0A-4D95-917F-08D469804DD7}"/>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0A-4D95-917F-08D469804DD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0A-4D95-917F-08D469804DD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0A-4D95-917F-08D469804DD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0A-4D95-917F-08D469804DD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0A-4D95-917F-08D469804DD7}"/>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0A-4D95-917F-08D469804DD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20A-4D95-917F-08D469804DD7}"/>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20A-4D95-917F-08D469804DD7}"/>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20A-4D95-917F-08D469804DD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20A-4D95-917F-08D469804DD7}"/>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20A-4D95-917F-08D469804DD7}"/>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20A-4D95-917F-08D469804DD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20A-4D95-917F-08D469804DD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A9-44C1-96CC-6C792A60B351}"/>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22-47C9-9822-EB8A633FC6A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22-47C9-9822-EB8A633FC6A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22-47C9-9822-EB8A633FC6AF}"/>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1D-4DDC-817C-FF3E1A042DA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64-4742-B3C8-EE90DEA91251}"/>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A4-4BBE-91A2-3604567514BE}"/>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A4-4BBE-91A2-3604567514B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A4-4BBE-91A2-3604567514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40.976844999999997</c:v>
                </c:pt>
                <c:pt idx="1">
                  <c:v>43.132499999999993</c:v>
                </c:pt>
                <c:pt idx="2">
                  <c:v>#N/A</c:v>
                </c:pt>
                <c:pt idx="3">
                  <c:v>45.7</c:v>
                </c:pt>
                <c:pt idx="4">
                  <c:v>47.442999999999998</c:v>
                </c:pt>
                <c:pt idx="5">
                  <c:v>50.910000000000004</c:v>
                </c:pt>
                <c:pt idx="6">
                  <c:v>52.387999999999998</c:v>
                </c:pt>
                <c:pt idx="7">
                  <c:v>#N/A</c:v>
                </c:pt>
                <c:pt idx="8">
                  <c:v>51.189214999999997</c:v>
                </c:pt>
                <c:pt idx="9">
                  <c:v>50.9938</c:v>
                </c:pt>
                <c:pt idx="10">
                  <c:v>51.690574999999995</c:v>
                </c:pt>
                <c:pt idx="11">
                  <c:v>52.349095000000005</c:v>
                </c:pt>
                <c:pt idx="12">
                  <c:v>48.627695000000003</c:v>
                </c:pt>
                <c:pt idx="13">
                  <c:v>49.369174999999998</c:v>
                </c:pt>
                <c:pt idx="14">
                  <c:v>49.520524999999999</c:v>
                </c:pt>
                <c:pt idx="15">
                  <c:v>#N/A</c:v>
                </c:pt>
                <c:pt idx="16">
                  <c:v>49.500304999999997</c:v>
                </c:pt>
                <c:pt idx="17">
                  <c:v>50.909759999999999</c:v>
                </c:pt>
                <c:pt idx="18">
                  <c:v>60.374085000000001</c:v>
                </c:pt>
                <c:pt idx="19">
                  <c:v>52.396685000000005</c:v>
                </c:pt>
                <c:pt idx="20">
                  <c:v>53.880584999999996</c:v>
                </c:pt>
                <c:pt idx="21">
                  <c:v>#N/A</c:v>
                </c:pt>
                <c:pt idx="22">
                  <c:v>54.441185000000004</c:v>
                </c:pt>
                <c:pt idx="23">
                  <c:v>56.167725000000004</c:v>
                </c:pt>
                <c:pt idx="24">
                  <c:v>#N/A</c:v>
                </c:pt>
                <c:pt idx="25">
                  <c:v>56.817975000000004</c:v>
                </c:pt>
                <c:pt idx="26">
                  <c:v>56.986255</c:v>
                </c:pt>
                <c:pt idx="27">
                  <c:v>57.933859999999996</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20A-4D95-917F-08D469804DD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20A-4D95-917F-08D469804DD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20A-4D95-917F-08D469804DD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20A-4D95-917F-08D469804DD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20A-4D95-917F-08D469804DD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20A-4D95-917F-08D469804DD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20A-4D95-917F-08D469804DD7}"/>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20A-4D95-917F-08D469804DD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20A-4D95-917F-08D469804DD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20A-4D95-917F-08D469804DD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20A-4D95-917F-08D469804DD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20A-4D95-917F-08D469804DD7}"/>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20A-4D95-917F-08D469804DD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20A-4D95-917F-08D469804DD7}"/>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20A-4D95-917F-08D469804DD7}"/>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20A-4D95-917F-08D469804DD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520A-4D95-917F-08D469804DD7}"/>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20A-4D95-917F-08D469804DD7}"/>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20A-4D95-917F-08D469804DD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20A-4D95-917F-08D469804DD7}"/>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A9-44C1-96CC-6C792A60B351}"/>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22-47C9-9822-EB8A633FC6AF}"/>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22-47C9-9822-EB8A633FC6A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22-47C9-9822-EB8A633FC6AF}"/>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1D-4DDC-817C-FF3E1A042DA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64-4742-B3C8-EE90DEA91251}"/>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A4-4BBE-91A2-3604567514BE}"/>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A4-4BBE-91A2-3604567514B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CA4-4BBE-91A2-3604567514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97</c:v>
                </c:pt>
                <c:pt idx="1">
                  <c:v>96.7</c:v>
                </c:pt>
                <c:pt idx="2">
                  <c:v>96.4</c:v>
                </c:pt>
                <c:pt idx="3">
                  <c:v>96.1</c:v>
                </c:pt>
                <c:pt idx="4">
                  <c:v>95.8</c:v>
                </c:pt>
                <c:pt idx="5">
                  <c:v>95.5</c:v>
                </c:pt>
                <c:pt idx="6">
                  <c:v>95.3</c:v>
                </c:pt>
                <c:pt idx="7">
                  <c:v>95</c:v>
                </c:pt>
                <c:pt idx="8">
                  <c:v>94.7</c:v>
                </c:pt>
                <c:pt idx="9">
                  <c:v>94.4</c:v>
                </c:pt>
                <c:pt idx="10">
                  <c:v>94.1</c:v>
                </c:pt>
                <c:pt idx="11">
                  <c:v>93.8</c:v>
                </c:pt>
                <c:pt idx="12">
                  <c:v>93.5</c:v>
                </c:pt>
                <c:pt idx="13">
                  <c:v>93.2</c:v>
                </c:pt>
                <c:pt idx="14">
                  <c:v>92.9</c:v>
                </c:pt>
                <c:pt idx="15">
                  <c:v>92.6</c:v>
                </c:pt>
                <c:pt idx="16">
                  <c:v>92.3</c:v>
                </c:pt>
                <c:pt idx="17">
                  <c:v>92</c:v>
                </c:pt>
                <c:pt idx="18">
                  <c:v>91.7</c:v>
                </c:pt>
                <c:pt idx="19">
                  <c:v>91.4</c:v>
                </c:pt>
                <c:pt idx="20">
                  <c:v>91.1</c:v>
                </c:pt>
                <c:pt idx="21">
                  <c:v>90.8</c:v>
                </c:pt>
                <c:pt idx="22">
                  <c:v>90.5</c:v>
                </c:pt>
                <c:pt idx="23">
                  <c:v>90.2</c:v>
                </c:pt>
              </c:numCache>
            </c:numRef>
          </c:yVal>
          <c:smooth val="0"/>
          <c:extLst>
            <c:ext xmlns:c16="http://schemas.microsoft.com/office/drawing/2014/chart" uri="{C3380CC4-5D6E-409C-BE32-E72D297353CC}">
              <c16:uniqueId val="{00000028-520A-4D95-917F-08D469804DD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20A-4D95-917F-08D469804DD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520A-4D95-917F-08D469804DD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520A-4D95-917F-08D469804DD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520A-4D95-917F-08D469804DD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520A-4D95-917F-08D469804DD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520A-4D95-917F-08D469804DD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520A-4D95-917F-08D469804DD7}"/>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520A-4D95-917F-08D469804DD7}"/>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520A-4D95-917F-08D469804DD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520A-4D95-917F-08D469804DD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520A-4D95-917F-08D469804DD7}"/>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520A-4D95-917F-08D469804DD7}"/>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520A-4D95-917F-08D469804DD7}"/>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520A-4D95-917F-08D469804DD7}"/>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520A-4D95-917F-08D469804DD7}"/>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520A-4D95-917F-08D469804DD7}"/>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520A-4D95-917F-08D469804DD7}"/>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520A-4D95-917F-08D469804DD7}"/>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520A-4D95-917F-08D469804DD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520A-4D95-917F-08D469804DD7}"/>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A9-44C1-96CC-6C792A60B351}"/>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22-47C9-9822-EB8A633FC6AF}"/>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22-47C9-9822-EB8A633FC6AF}"/>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22-47C9-9822-EB8A633FC6AF}"/>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1D-4DDC-817C-FF3E1A042DA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64-4742-B3C8-EE90DEA91251}"/>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A4-4BBE-91A2-3604567514BE}"/>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A4-4BBE-91A2-3604567514B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A4-4BBE-91A2-3604567514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91.114419999999996</c:v>
                </c:pt>
                <c:pt idx="1">
                  <c:v>95.414199999999994</c:v>
                </c:pt>
                <c:pt idx="2">
                  <c:v>96.28</c:v>
                </c:pt>
                <c:pt idx="3">
                  <c:v>96.305000000000007</c:v>
                </c:pt>
                <c:pt idx="4">
                  <c:v>98.164000000000001</c:v>
                </c:pt>
                <c:pt idx="5">
                  <c:v>98.894000000000005</c:v>
                </c:pt>
                <c:pt idx="6">
                  <c:v>99.289400000000001</c:v>
                </c:pt>
                <c:pt idx="7">
                  <c:v>#N/A</c:v>
                </c:pt>
                <c:pt idx="8">
                  <c:v>98.910079999999994</c:v>
                </c:pt>
                <c:pt idx="9">
                  <c:v>99.090180000000004</c:v>
                </c:pt>
                <c:pt idx="10">
                  <c:v>99.052890000000005</c:v>
                </c:pt>
                <c:pt idx="11">
                  <c:v>98.89058</c:v>
                </c:pt>
                <c:pt idx="12">
                  <c:v>89.500420000000005</c:v>
                </c:pt>
                <c:pt idx="13">
                  <c:v>89.261099999999999</c:v>
                </c:pt>
                <c:pt idx="14">
                  <c:v>87.849639999999994</c:v>
                </c:pt>
                <c:pt idx="15">
                  <c:v>#N/A</c:v>
                </c:pt>
                <c:pt idx="16">
                  <c:v>86.503780000000006</c:v>
                </c:pt>
                <c:pt idx="17">
                  <c:v>87.847579999999994</c:v>
                </c:pt>
                <c:pt idx="18">
                  <c:v>90.980080000000001</c:v>
                </c:pt>
                <c:pt idx="19">
                  <c:v>89.430909999999997</c:v>
                </c:pt>
                <c:pt idx="20">
                  <c:v>90.728200000000001</c:v>
                </c:pt>
                <c:pt idx="21">
                  <c:v>#N/A</c:v>
                </c:pt>
                <c:pt idx="22">
                  <c:v>90.728200000000001</c:v>
                </c:pt>
                <c:pt idx="23">
                  <c:v>93.494500000000002</c:v>
                </c:pt>
                <c:pt idx="24">
                  <c:v>#N/A</c:v>
                </c:pt>
                <c:pt idx="25">
                  <c:v>93.968289999999996</c:v>
                </c:pt>
                <c:pt idx="26">
                  <c:v>93.583110000000005</c:v>
                </c:pt>
                <c:pt idx="27">
                  <c:v>94.180049999999994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D-520A-4D95-917F-08D469804DD7}"/>
            </c:ext>
          </c:extLst>
        </c:ser>
        <c:dLbls>
          <c:showLegendKey val="0"/>
          <c:showVal val="0"/>
          <c:showCatName val="0"/>
          <c:showSerName val="0"/>
          <c:showPercent val="0"/>
          <c:showBubbleSize val="0"/>
        </c:dLbls>
        <c:axId val="74531584"/>
        <c:axId val="74533120"/>
      </c:scatterChart>
      <c:valAx>
        <c:axId val="74531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3120"/>
        <c:crosses val="autoZero"/>
        <c:crossBetween val="midCat"/>
        <c:majorUnit val="5"/>
      </c:valAx>
      <c:valAx>
        <c:axId val="74533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15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89.7</c:v>
                </c:pt>
                <c:pt idx="1">
                  <c:v>90</c:v>
                </c:pt>
                <c:pt idx="2">
                  <c:v>90.4</c:v>
                </c:pt>
                <c:pt idx="3">
                  <c:v>90.7</c:v>
                </c:pt>
                <c:pt idx="4">
                  <c:v>91.1</c:v>
                </c:pt>
                <c:pt idx="5">
                  <c:v>91.4</c:v>
                </c:pt>
                <c:pt idx="6">
                  <c:v>91.7</c:v>
                </c:pt>
                <c:pt idx="7">
                  <c:v>92.1</c:v>
                </c:pt>
                <c:pt idx="8">
                  <c:v>92.4</c:v>
                </c:pt>
                <c:pt idx="9">
                  <c:v>92.7</c:v>
                </c:pt>
                <c:pt idx="10">
                  <c:v>93.1</c:v>
                </c:pt>
                <c:pt idx="11">
                  <c:v>93.4</c:v>
                </c:pt>
                <c:pt idx="12">
                  <c:v>93.8</c:v>
                </c:pt>
                <c:pt idx="13">
                  <c:v>94.1</c:v>
                </c:pt>
                <c:pt idx="14">
                  <c:v>94.4</c:v>
                </c:pt>
                <c:pt idx="15">
                  <c:v>94.8</c:v>
                </c:pt>
                <c:pt idx="16">
                  <c:v>95.1</c:v>
                </c:pt>
                <c:pt idx="17">
                  <c:v>95.4</c:v>
                </c:pt>
                <c:pt idx="18">
                  <c:v>95.8</c:v>
                </c:pt>
                <c:pt idx="19">
                  <c:v>96.1</c:v>
                </c:pt>
                <c:pt idx="20">
                  <c:v>96.5</c:v>
                </c:pt>
                <c:pt idx="21">
                  <c:v>96.8</c:v>
                </c:pt>
                <c:pt idx="22">
                  <c:v>97.1</c:v>
                </c:pt>
                <c:pt idx="23">
                  <c:v>97.5</c:v>
                </c:pt>
              </c:numCache>
            </c:numRef>
          </c:yVal>
          <c:smooth val="0"/>
          <c:extLst>
            <c:ext xmlns:c16="http://schemas.microsoft.com/office/drawing/2014/chart" uri="{C3380CC4-5D6E-409C-BE32-E72D297353CC}">
              <c16:uniqueId val="{00000000-32D4-4282-BA98-81E90BA7ACE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D4-4282-BA98-81E90BA7ACE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D4-4282-BA98-81E90BA7ACE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D4-4282-BA98-81E90BA7ACE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D4-4282-BA98-81E90BA7ACE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D4-4282-BA98-81E90BA7ACE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D4-4282-BA98-81E90BA7ACE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D4-4282-BA98-81E90BA7ACE0}"/>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D4-4282-BA98-81E90BA7ACE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D4-4282-BA98-81E90BA7ACE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D4-4282-BA98-81E90BA7ACE0}"/>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D4-4282-BA98-81E90BA7ACE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D4-4282-BA98-81E90BA7ACE0}"/>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2D4-4282-BA98-81E90BA7ACE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2D4-4282-BA98-81E90BA7ACE0}"/>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2D4-4282-BA98-81E90BA7ACE0}"/>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2D4-4282-BA98-81E90BA7ACE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2D4-4282-BA98-81E90BA7ACE0}"/>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2D4-4282-BA98-81E90BA7ACE0}"/>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2D4-4282-BA98-81E90BA7ACE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2D4-4282-BA98-81E90BA7ACE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D3-4BBB-8320-7F17BCD1981A}"/>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77-4882-9336-1ADDC2DF4BFA}"/>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77-4882-9336-1ADDC2DF4BF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77-4882-9336-1ADDC2DF4BFA}"/>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57-4B34-8570-A3F359CF65D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A9-4987-90DD-0C725F8DD544}"/>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57-4D23-A091-D1FA2122BA4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57-4D23-A091-D1FA2122BA41}"/>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57-4D23-A091-D1FA2122BA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85.5</c:v>
                </c:pt>
                <c:pt idx="1">
                  <c:v>85.88</c:v>
                </c:pt>
                <c:pt idx="2">
                  <c:v>#N/A</c:v>
                </c:pt>
                <c:pt idx="3">
                  <c:v>90.784000000000006</c:v>
                </c:pt>
                <c:pt idx="4">
                  <c:v>92.69</c:v>
                </c:pt>
                <c:pt idx="5">
                  <c:v>93.25</c:v>
                </c:pt>
                <c:pt idx="6">
                  <c:v>93.74</c:v>
                </c:pt>
                <c:pt idx="7">
                  <c:v>#N/A</c:v>
                </c:pt>
                <c:pt idx="8">
                  <c:v>93.922179999999997</c:v>
                </c:pt>
                <c:pt idx="9">
                  <c:v>93.430030000000002</c:v>
                </c:pt>
                <c:pt idx="10">
                  <c:v>94.512780000000006</c:v>
                </c:pt>
                <c:pt idx="11">
                  <c:v>94.588040000000007</c:v>
                </c:pt>
                <c:pt idx="12">
                  <c:v>95.012110000000007</c:v>
                </c:pt>
                <c:pt idx="13">
                  <c:v>94.727930000000001</c:v>
                </c:pt>
                <c:pt idx="14">
                  <c:v>94.493080000000006</c:v>
                </c:pt>
                <c:pt idx="15">
                  <c:v>#N/A</c:v>
                </c:pt>
                <c:pt idx="16">
                  <c:v>94.052080000000004</c:v>
                </c:pt>
                <c:pt idx="17">
                  <c:v>94.330089999999998</c:v>
                </c:pt>
                <c:pt idx="18">
                  <c:v>97.068380000000005</c:v>
                </c:pt>
                <c:pt idx="19">
                  <c:v>94.003050000000002</c:v>
                </c:pt>
                <c:pt idx="20">
                  <c:v>89.605410000000006</c:v>
                </c:pt>
                <c:pt idx="21">
                  <c:v>#N/A</c:v>
                </c:pt>
                <c:pt idx="22">
                  <c:v>94.964349999999996</c:v>
                </c:pt>
                <c:pt idx="23">
                  <c:v>96.690420000000003</c:v>
                </c:pt>
                <c:pt idx="24">
                  <c:v>#N/A</c:v>
                </c:pt>
                <c:pt idx="25">
                  <c:v>96.271119999999996</c:v>
                </c:pt>
                <c:pt idx="26">
                  <c:v>96.645470000000003</c:v>
                </c:pt>
                <c:pt idx="27">
                  <c:v>96.890739999999994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5-32D4-4282-BA98-81E90BA7ACE0}"/>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86.6</c:v>
                </c:pt>
                <c:pt idx="1">
                  <c:v>87</c:v>
                </c:pt>
                <c:pt idx="2">
                  <c:v>87.4</c:v>
                </c:pt>
                <c:pt idx="3">
                  <c:v>87.9</c:v>
                </c:pt>
                <c:pt idx="4">
                  <c:v>88.3</c:v>
                </c:pt>
                <c:pt idx="5">
                  <c:v>88.7</c:v>
                </c:pt>
                <c:pt idx="6">
                  <c:v>89.1</c:v>
                </c:pt>
                <c:pt idx="7">
                  <c:v>89.6</c:v>
                </c:pt>
                <c:pt idx="8">
                  <c:v>90</c:v>
                </c:pt>
                <c:pt idx="9">
                  <c:v>90.4</c:v>
                </c:pt>
                <c:pt idx="10">
                  <c:v>90.8</c:v>
                </c:pt>
                <c:pt idx="11">
                  <c:v>91.3</c:v>
                </c:pt>
                <c:pt idx="12">
                  <c:v>91.7</c:v>
                </c:pt>
                <c:pt idx="13">
                  <c:v>92.1</c:v>
                </c:pt>
                <c:pt idx="14">
                  <c:v>92.5</c:v>
                </c:pt>
                <c:pt idx="15">
                  <c:v>93</c:v>
                </c:pt>
                <c:pt idx="16">
                  <c:v>93.4</c:v>
                </c:pt>
                <c:pt idx="17">
                  <c:v>93.8</c:v>
                </c:pt>
                <c:pt idx="18">
                  <c:v>94.2</c:v>
                </c:pt>
                <c:pt idx="19">
                  <c:v>94.7</c:v>
                </c:pt>
                <c:pt idx="20">
                  <c:v>95.1</c:v>
                </c:pt>
                <c:pt idx="21">
                  <c:v>95.5</c:v>
                </c:pt>
                <c:pt idx="22">
                  <c:v>95.9</c:v>
                </c:pt>
                <c:pt idx="23">
                  <c:v>96.4</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PNSE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82.22999999999999</c:v>
                </c:pt>
                <c:pt idx="1">
                  <c:v>79.842635999999999</c:v>
                </c:pt>
                <c:pt idx="2">
                  <c:v>#N/A</c:v>
                </c:pt>
                <c:pt idx="3">
                  <c:v>89.414999999999992</c:v>
                </c:pt>
                <c:pt idx="4">
                  <c:v>89.4</c:v>
                </c:pt>
                <c:pt idx="5">
                  <c:v>90.69</c:v>
                </c:pt>
                <c:pt idx="6">
                  <c:v>90.990000000000009</c:v>
                </c:pt>
                <c:pt idx="7">
                  <c:v>#N/A</c:v>
                </c:pt>
                <c:pt idx="8">
                  <c:v>92.273485000000008</c:v>
                </c:pt>
                <c:pt idx="9">
                  <c:v>91.841470000000001</c:v>
                </c:pt>
                <c:pt idx="10">
                  <c:v>93.040604999999999</c:v>
                </c:pt>
                <c:pt idx="11">
                  <c:v>93.150125000000003</c:v>
                </c:pt>
                <c:pt idx="12">
                  <c:v>93.41422</c:v>
                </c:pt>
                <c:pt idx="13">
                  <c:v>93.114639999999994</c:v>
                </c:pt>
                <c:pt idx="14">
                  <c:v>92.872474999999994</c:v>
                </c:pt>
                <c:pt idx="15">
                  <c:v>#N/A</c:v>
                </c:pt>
                <c:pt idx="16">
                  <c:v>92.471414999999993</c:v>
                </c:pt>
                <c:pt idx="17">
                  <c:v>92.763834999999986</c:v>
                </c:pt>
                <c:pt idx="18">
                  <c:v>#N/A</c:v>
                </c:pt>
                <c:pt idx="19">
                  <c:v>92.516094999999993</c:v>
                </c:pt>
                <c:pt idx="20">
                  <c:v>88.167034999999998</c:v>
                </c:pt>
                <c:pt idx="21">
                  <c:v>#N/A</c:v>
                </c:pt>
                <c:pt idx="22">
                  <c:v>93.613209999999995</c:v>
                </c:pt>
                <c:pt idx="23">
                  <c:v>94.662179999999992</c:v>
                </c:pt>
                <c:pt idx="24">
                  <c:v>#N/A</c:v>
                </c:pt>
                <c:pt idx="25">
                  <c:v>94.522705000000002</c:v>
                </c:pt>
                <c:pt idx="26">
                  <c:v>95.087845000000016</c:v>
                </c:pt>
                <c:pt idx="27">
                  <c:v>95.505394999999993</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83.4</c:v>
                </c:pt>
                <c:pt idx="8">
                  <c:v>83.4</c:v>
                </c:pt>
                <c:pt idx="9">
                  <c:v>83.4</c:v>
                </c:pt>
                <c:pt idx="10">
                  <c:v>83.4</c:v>
                </c:pt>
                <c:pt idx="11">
                  <c:v>83.4</c:v>
                </c:pt>
                <c:pt idx="12">
                  <c:v>83.6</c:v>
                </c:pt>
                <c:pt idx="13">
                  <c:v>83.9</c:v>
                </c:pt>
                <c:pt idx="14">
                  <c:v>84.2</c:v>
                </c:pt>
                <c:pt idx="15">
                  <c:v>84.5</c:v>
                </c:pt>
                <c:pt idx="16">
                  <c:v>84.7</c:v>
                </c:pt>
                <c:pt idx="17">
                  <c:v>85</c:v>
                </c:pt>
                <c:pt idx="18">
                  <c:v>85.3</c:v>
                </c:pt>
                <c:pt idx="19">
                  <c:v>85.6</c:v>
                </c:pt>
                <c:pt idx="20">
                  <c:v>85.8</c:v>
                </c:pt>
                <c:pt idx="21">
                  <c:v>86.1</c:v>
                </c:pt>
                <c:pt idx="22">
                  <c:v>86.1</c:v>
                </c:pt>
                <c:pt idx="23">
                  <c:v>86.1</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2D4-4282-BA98-81E90BA7ACE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2D4-4282-BA98-81E90BA7ACE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2D4-4282-BA98-81E90BA7ACE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2D4-4282-BA98-81E90BA7ACE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2D4-4282-BA98-81E90BA7ACE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2D4-4282-BA98-81E90BA7ACE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2D4-4282-BA98-81E90BA7ACE0}"/>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2D4-4282-BA98-81E90BA7ACE0}"/>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2D4-4282-BA98-81E90BA7ACE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2D4-4282-BA98-81E90BA7ACE0}"/>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2D4-4282-BA98-81E90BA7ACE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2D4-4282-BA98-81E90BA7ACE0}"/>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2D4-4282-BA98-81E90BA7ACE0}"/>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2D4-4282-BA98-81E90BA7ACE0}"/>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2D4-4282-BA98-81E90BA7ACE0}"/>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2D4-4282-BA98-81E90BA7ACE0}"/>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2D4-4282-BA98-81E90BA7ACE0}"/>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2D4-4282-BA98-81E90BA7ACE0}"/>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32D4-4282-BA98-81E90BA7ACE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32D4-4282-BA98-81E90BA7ACE0}"/>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D3-4BBB-8320-7F17BCD1981A}"/>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77-4882-9336-1ADDC2DF4BFA}"/>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77-4882-9336-1ADDC2DF4BF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77-4882-9336-1ADDC2DF4BFA}"/>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57-4B34-8570-A3F359CF65D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A9-4987-90DD-0C725F8DD544}"/>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57-4D23-A091-D1FA2122BA4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57-4D23-A091-D1FA2122BA41}"/>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57-4D23-A091-D1FA2122BA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83.904109589041099</c:v>
                </c:pt>
                <c:pt idx="16">
                  <c:v>#N/A</c:v>
                </c:pt>
                <c:pt idx="17">
                  <c:v>#N/A</c:v>
                </c:pt>
                <c:pt idx="18">
                  <c:v>#N/A</c:v>
                </c:pt>
                <c:pt idx="19">
                  <c:v>#N/A</c:v>
                </c:pt>
                <c:pt idx="20">
                  <c:v>#N/A</c:v>
                </c:pt>
                <c:pt idx="21">
                  <c:v>#N/A</c:v>
                </c:pt>
                <c:pt idx="22">
                  <c:v>#N/A</c:v>
                </c:pt>
                <c:pt idx="23">
                  <c:v>#N/A</c:v>
                </c:pt>
                <c:pt idx="24">
                  <c:v>85.563380281690144</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84679680"/>
        <c:axId val="84706048"/>
      </c:scatterChart>
      <c:valAx>
        <c:axId val="84679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048"/>
        <c:crosses val="autoZero"/>
        <c:crossBetween val="midCat"/>
        <c:majorUnit val="5"/>
      </c:valAx>
      <c:valAx>
        <c:axId val="84706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968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97.8</c:v>
                </c:pt>
                <c:pt idx="1">
                  <c:v>97.7</c:v>
                </c:pt>
                <c:pt idx="2">
                  <c:v>97.7</c:v>
                </c:pt>
                <c:pt idx="3">
                  <c:v>97.7</c:v>
                </c:pt>
                <c:pt idx="4">
                  <c:v>97.6</c:v>
                </c:pt>
                <c:pt idx="5">
                  <c:v>97.6</c:v>
                </c:pt>
                <c:pt idx="6">
                  <c:v>97.6</c:v>
                </c:pt>
                <c:pt idx="7">
                  <c:v>97.5</c:v>
                </c:pt>
                <c:pt idx="8">
                  <c:v>97.5</c:v>
                </c:pt>
                <c:pt idx="9">
                  <c:v>97.4</c:v>
                </c:pt>
                <c:pt idx="10">
                  <c:v>97.4</c:v>
                </c:pt>
                <c:pt idx="11">
                  <c:v>97.4</c:v>
                </c:pt>
                <c:pt idx="12">
                  <c:v>97.3</c:v>
                </c:pt>
                <c:pt idx="13">
                  <c:v>97.3</c:v>
                </c:pt>
                <c:pt idx="14">
                  <c:v>97.3</c:v>
                </c:pt>
                <c:pt idx="15">
                  <c:v>97.2</c:v>
                </c:pt>
                <c:pt idx="16">
                  <c:v>97.2</c:v>
                </c:pt>
                <c:pt idx="17">
                  <c:v>97.1</c:v>
                </c:pt>
                <c:pt idx="18">
                  <c:v>97.1</c:v>
                </c:pt>
                <c:pt idx="19">
                  <c:v>97.1</c:v>
                </c:pt>
                <c:pt idx="20">
                  <c:v>97</c:v>
                </c:pt>
                <c:pt idx="21">
                  <c:v>97</c:v>
                </c:pt>
                <c:pt idx="22">
                  <c:v>96.9</c:v>
                </c:pt>
                <c:pt idx="23">
                  <c:v>96.9</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79-405A-ACAD-333B4CF2DFD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79-405A-ACAD-333B4CF2DFD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79-405A-ACAD-333B4CF2DFD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79-405A-ACAD-333B4CF2DFD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79-405A-ACAD-333B4CF2DFD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79-405A-ACAD-333B4CF2DFD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79-405A-ACAD-333B4CF2DFDE}"/>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79-405A-ACAD-333B4CF2DFD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79-405A-ACAD-333B4CF2DFD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79-405A-ACAD-333B4CF2DFD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79-405A-ACAD-333B4CF2DFD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679-405A-ACAD-333B4CF2DFDE}"/>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679-405A-ACAD-333B4CF2DFDE}"/>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679-405A-ACAD-333B4CF2DFDE}"/>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679-405A-ACAD-333B4CF2DFDE}"/>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679-405A-ACAD-333B4CF2DFDE}"/>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679-405A-ACAD-333B4CF2DFDE}"/>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679-405A-ACAD-333B4CF2DFDE}"/>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679-405A-ACAD-333B4CF2DFD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679-405A-ACAD-333B4CF2DFD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A0-4A4A-A3FF-7DCE2B7B62D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DC-47F5-BDDD-EF2B8594855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DC-47F5-BDDD-EF2B8594855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DC-47F5-BDDD-EF2B85948559}"/>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95-4972-98AC-A358DA73F91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93-4FE8-9679-F3F31B39FDF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7A-408C-AC3A-293D91CE8B8A}"/>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7A-408C-AC3A-293D91CE8B8A}"/>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7A-408C-AC3A-293D91CE8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96.28</c:v>
                </c:pt>
                <c:pt idx="1">
                  <c:v>95.704537400000021</c:v>
                </c:pt>
                <c:pt idx="2">
                  <c:v>#N/A</c:v>
                </c:pt>
                <c:pt idx="3">
                  <c:v>98.502499999999998</c:v>
                </c:pt>
                <c:pt idx="4">
                  <c:v>98.57</c:v>
                </c:pt>
                <c:pt idx="5">
                  <c:v>99.03</c:v>
                </c:pt>
                <c:pt idx="6">
                  <c:v>99.05</c:v>
                </c:pt>
                <c:pt idx="7">
                  <c:v>#N/A</c:v>
                </c:pt>
                <c:pt idx="8">
                  <c:v>98.306349999999995</c:v>
                </c:pt>
                <c:pt idx="9">
                  <c:v>97.145049999999998</c:v>
                </c:pt>
                <c:pt idx="10">
                  <c:v>98.701855000000009</c:v>
                </c:pt>
                <c:pt idx="11">
                  <c:v>98.494215000000011</c:v>
                </c:pt>
                <c:pt idx="12">
                  <c:v>98.650845000000018</c:v>
                </c:pt>
                <c:pt idx="13">
                  <c:v>97.678614999999994</c:v>
                </c:pt>
                <c:pt idx="14">
                  <c:v>97.162795000000003</c:v>
                </c:pt>
                <c:pt idx="15">
                  <c:v>#N/A</c:v>
                </c:pt>
                <c:pt idx="16">
                  <c:v>96.235595000000004</c:v>
                </c:pt>
                <c:pt idx="17">
                  <c:v>96.239239999999995</c:v>
                </c:pt>
                <c:pt idx="18">
                  <c:v>#N/A</c:v>
                </c:pt>
                <c:pt idx="19">
                  <c:v>95.561579999999992</c:v>
                </c:pt>
                <c:pt idx="20">
                  <c:v>89.134770000000003</c:v>
                </c:pt>
                <c:pt idx="21">
                  <c:v>#N/A</c:v>
                </c:pt>
                <c:pt idx="22">
                  <c:v>96.743340000000003</c:v>
                </c:pt>
                <c:pt idx="23">
                  <c:v>98.769130000000004</c:v>
                </c:pt>
                <c:pt idx="24">
                  <c:v>96.558704453441294</c:v>
                </c:pt>
                <c:pt idx="25">
                  <c:v>98.485584999999986</c:v>
                </c:pt>
                <c:pt idx="26">
                  <c:v>98.784255000000002</c:v>
                </c:pt>
                <c:pt idx="27">
                  <c:v>99.004035000000002</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90.1</c:v>
                </c:pt>
                <c:pt idx="8">
                  <c:v>90.1</c:v>
                </c:pt>
                <c:pt idx="9">
                  <c:v>90.1</c:v>
                </c:pt>
                <c:pt idx="10">
                  <c:v>90.1</c:v>
                </c:pt>
                <c:pt idx="11">
                  <c:v>90.1</c:v>
                </c:pt>
                <c:pt idx="12">
                  <c:v>89.8</c:v>
                </c:pt>
                <c:pt idx="13">
                  <c:v>89.5</c:v>
                </c:pt>
                <c:pt idx="14">
                  <c:v>89.1</c:v>
                </c:pt>
                <c:pt idx="15">
                  <c:v>88.8</c:v>
                </c:pt>
                <c:pt idx="16">
                  <c:v>88.5</c:v>
                </c:pt>
                <c:pt idx="17">
                  <c:v>88.1</c:v>
                </c:pt>
                <c:pt idx="18">
                  <c:v>87.8</c:v>
                </c:pt>
                <c:pt idx="19">
                  <c:v>87.4</c:v>
                </c:pt>
                <c:pt idx="20">
                  <c:v>87.1</c:v>
                </c:pt>
                <c:pt idx="21">
                  <c:v>86.8</c:v>
                </c:pt>
                <c:pt idx="22">
                  <c:v>86.8</c:v>
                </c:pt>
                <c:pt idx="23">
                  <c:v>86.8</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679-405A-ACAD-333B4CF2DFD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679-405A-ACAD-333B4CF2DFD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679-405A-ACAD-333B4CF2DFD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679-405A-ACAD-333B4CF2DFDE}"/>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679-405A-ACAD-333B4CF2DFD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679-405A-ACAD-333B4CF2DFD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679-405A-ACAD-333B4CF2DFD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679-405A-ACAD-333B4CF2DFD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679-405A-ACAD-333B4CF2DFDE}"/>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679-405A-ACAD-333B4CF2DFDE}"/>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679-405A-ACAD-333B4CF2DFDE}"/>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679-405A-ACAD-333B4CF2DFDE}"/>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679-405A-ACAD-333B4CF2DFDE}"/>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679-405A-ACAD-333B4CF2DFDE}"/>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679-405A-ACAD-333B4CF2DFDE}"/>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679-405A-ACAD-333B4CF2DFD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679-405A-ACAD-333B4CF2DFDE}"/>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A0-4A4A-A3FF-7DCE2B7B62D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DC-47F5-BDDD-EF2B85948559}"/>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DC-47F5-BDDD-EF2B8594855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4DC-47F5-BDDD-EF2B85948559}"/>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95-4972-98AC-A358DA73F91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93-4FE8-9679-F3F31B39FDF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7A-408C-AC3A-293D91CE8B8A}"/>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7A-408C-AC3A-293D91CE8B8A}"/>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7A-408C-AC3A-293D91CE8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89.473684210526315</c:v>
                </c:pt>
                <c:pt idx="16">
                  <c:v>#N/A</c:v>
                </c:pt>
                <c:pt idx="17">
                  <c:v>#N/A</c:v>
                </c:pt>
                <c:pt idx="18">
                  <c:v>#N/A</c:v>
                </c:pt>
                <c:pt idx="19">
                  <c:v>#N/A</c:v>
                </c:pt>
                <c:pt idx="20">
                  <c:v>#N/A</c:v>
                </c:pt>
                <c:pt idx="21">
                  <c:v>#N/A</c:v>
                </c:pt>
                <c:pt idx="22">
                  <c:v>#N/A</c:v>
                </c:pt>
                <c:pt idx="23">
                  <c:v>#N/A</c:v>
                </c:pt>
                <c:pt idx="24">
                  <c:v>87.449392712550605</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98</c:v>
                </c:pt>
                <c:pt idx="1">
                  <c:v>97.9</c:v>
                </c:pt>
                <c:pt idx="2">
                  <c:v>97.9</c:v>
                </c:pt>
                <c:pt idx="3">
                  <c:v>97.9</c:v>
                </c:pt>
                <c:pt idx="4">
                  <c:v>97.8</c:v>
                </c:pt>
                <c:pt idx="5">
                  <c:v>97.8</c:v>
                </c:pt>
                <c:pt idx="6">
                  <c:v>97.8</c:v>
                </c:pt>
                <c:pt idx="7">
                  <c:v>97.7</c:v>
                </c:pt>
                <c:pt idx="8">
                  <c:v>97.7</c:v>
                </c:pt>
                <c:pt idx="9">
                  <c:v>97.7</c:v>
                </c:pt>
                <c:pt idx="10">
                  <c:v>97.6</c:v>
                </c:pt>
                <c:pt idx="11">
                  <c:v>97.6</c:v>
                </c:pt>
                <c:pt idx="12">
                  <c:v>97.5</c:v>
                </c:pt>
                <c:pt idx="13">
                  <c:v>97.5</c:v>
                </c:pt>
                <c:pt idx="14">
                  <c:v>97.5</c:v>
                </c:pt>
                <c:pt idx="15">
                  <c:v>97.4</c:v>
                </c:pt>
                <c:pt idx="16">
                  <c:v>97.4</c:v>
                </c:pt>
                <c:pt idx="17">
                  <c:v>97.4</c:v>
                </c:pt>
                <c:pt idx="18">
                  <c:v>97.3</c:v>
                </c:pt>
                <c:pt idx="19">
                  <c:v>97.3</c:v>
                </c:pt>
                <c:pt idx="20">
                  <c:v>97.3</c:v>
                </c:pt>
                <c:pt idx="21">
                  <c:v>97.2</c:v>
                </c:pt>
                <c:pt idx="22">
                  <c:v>97.2</c:v>
                </c:pt>
                <c:pt idx="23">
                  <c:v>97.2</c:v>
                </c:pt>
              </c:numCache>
            </c:numRef>
          </c:yVal>
          <c:smooth val="0"/>
          <c:extLst>
            <c:ext xmlns:c16="http://schemas.microsoft.com/office/drawing/2014/chart" uri="{C3380CC4-5D6E-409C-BE32-E72D297353CC}">
              <c16:uniqueId val="{00000028-6679-405A-ACAD-333B4CF2DFD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679-405A-ACAD-333B4CF2DFD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6679-405A-ACAD-333B4CF2DFD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6679-405A-ACAD-333B4CF2DFD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6679-405A-ACAD-333B4CF2DFD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6679-405A-ACAD-333B4CF2DFD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6679-405A-ACAD-333B4CF2DFD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6679-405A-ACAD-333B4CF2DFDE}"/>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6679-405A-ACAD-333B4CF2DFDE}"/>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6679-405A-ACAD-333B4CF2DFD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6679-405A-ACAD-333B4CF2DFD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6679-405A-ACAD-333B4CF2DFD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6679-405A-ACAD-333B4CF2DFDE}"/>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6679-405A-ACAD-333B4CF2DFDE}"/>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6679-405A-ACAD-333B4CF2DFDE}"/>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6679-405A-ACAD-333B4CF2DFDE}"/>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6679-405A-ACAD-333B4CF2DFDE}"/>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6679-405A-ACAD-333B4CF2DFDE}"/>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6679-405A-ACAD-333B4CF2DFDE}"/>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6679-405A-ACAD-333B4CF2DFD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6679-405A-ACAD-333B4CF2DFD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A0-4A4A-A3FF-7DCE2B7B62DF}"/>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DC-47F5-BDDD-EF2B8594855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DC-47F5-BDDD-EF2B85948559}"/>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DC-47F5-BDDD-EF2B85948559}"/>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95-4972-98AC-A358DA73F91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93-4FE8-9679-F3F31B39FDF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7A-408C-AC3A-293D91CE8B8A}"/>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7A-408C-AC3A-293D91CE8B8A}"/>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7A-408C-AC3A-293D91CE8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96.534999999999997</c:v>
                </c:pt>
                <c:pt idx="1">
                  <c:v>95.98</c:v>
                </c:pt>
                <c:pt idx="2">
                  <c:v>#N/A</c:v>
                </c:pt>
                <c:pt idx="3">
                  <c:v>98.66</c:v>
                </c:pt>
                <c:pt idx="4">
                  <c:v>98.86</c:v>
                </c:pt>
                <c:pt idx="5">
                  <c:v>99.198999999999998</c:v>
                </c:pt>
                <c:pt idx="6">
                  <c:v>99.205200000000005</c:v>
                </c:pt>
                <c:pt idx="7">
                  <c:v>#N/A</c:v>
                </c:pt>
                <c:pt idx="8">
                  <c:v>98.631159999999994</c:v>
                </c:pt>
                <c:pt idx="9">
                  <c:v>97.35924</c:v>
                </c:pt>
                <c:pt idx="10">
                  <c:v>98.828040000000001</c:v>
                </c:pt>
                <c:pt idx="11">
                  <c:v>98.613150000000005</c:v>
                </c:pt>
                <c:pt idx="12">
                  <c:v>98.772899999999993</c:v>
                </c:pt>
                <c:pt idx="13">
                  <c:v>97.791920000000005</c:v>
                </c:pt>
                <c:pt idx="14">
                  <c:v>97.276830000000004</c:v>
                </c:pt>
                <c:pt idx="15">
                  <c:v>#N/A</c:v>
                </c:pt>
                <c:pt idx="16">
                  <c:v>96.350160000000002</c:v>
                </c:pt>
                <c:pt idx="17">
                  <c:v>96.368200000000002</c:v>
                </c:pt>
                <c:pt idx="18">
                  <c:v>97.503699999999995</c:v>
                </c:pt>
                <c:pt idx="19">
                  <c:v>95.687340000000006</c:v>
                </c:pt>
                <c:pt idx="20">
                  <c:v>89.271529999999998</c:v>
                </c:pt>
                <c:pt idx="21">
                  <c:v>#N/A</c:v>
                </c:pt>
                <c:pt idx="22">
                  <c:v>96.890630000000002</c:v>
                </c:pt>
                <c:pt idx="23">
                  <c:v>99.157870000000003</c:v>
                </c:pt>
                <c:pt idx="24">
                  <c:v>#N/A</c:v>
                </c:pt>
                <c:pt idx="25">
                  <c:v>98.761219999999994</c:v>
                </c:pt>
                <c:pt idx="26">
                  <c:v>99.019620000000003</c:v>
                </c:pt>
                <c:pt idx="27">
                  <c:v>99.205579999999998</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D-6679-405A-ACAD-333B4CF2DFDE}"/>
            </c:ext>
          </c:extLst>
        </c:ser>
        <c:dLbls>
          <c:showLegendKey val="0"/>
          <c:showVal val="0"/>
          <c:showCatName val="0"/>
          <c:showSerName val="0"/>
          <c:showPercent val="0"/>
          <c:showBubbleSize val="0"/>
        </c:dLbls>
        <c:axId val="85545344"/>
        <c:axId val="85546880"/>
      </c:scatterChart>
      <c:valAx>
        <c:axId val="85545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6880"/>
        <c:crosses val="autoZero"/>
        <c:crossBetween val="midCat"/>
        <c:majorUnit val="5"/>
      </c:valAx>
      <c:valAx>
        <c:axId val="85546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53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77.099999999999994</c:v>
                </c:pt>
                <c:pt idx="1">
                  <c:v>77.7</c:v>
                </c:pt>
                <c:pt idx="2">
                  <c:v>78.3</c:v>
                </c:pt>
                <c:pt idx="3">
                  <c:v>78.900000000000006</c:v>
                </c:pt>
                <c:pt idx="4">
                  <c:v>79.5</c:v>
                </c:pt>
                <c:pt idx="5">
                  <c:v>80.099999999999994</c:v>
                </c:pt>
                <c:pt idx="6">
                  <c:v>80.7</c:v>
                </c:pt>
                <c:pt idx="7">
                  <c:v>81.3</c:v>
                </c:pt>
                <c:pt idx="8">
                  <c:v>81.900000000000006</c:v>
                </c:pt>
                <c:pt idx="9">
                  <c:v>82.5</c:v>
                </c:pt>
                <c:pt idx="10">
                  <c:v>83.1</c:v>
                </c:pt>
                <c:pt idx="11">
                  <c:v>83.7</c:v>
                </c:pt>
                <c:pt idx="12">
                  <c:v>84.3</c:v>
                </c:pt>
                <c:pt idx="13">
                  <c:v>84.9</c:v>
                </c:pt>
                <c:pt idx="14">
                  <c:v>85.5</c:v>
                </c:pt>
                <c:pt idx="15">
                  <c:v>86.1</c:v>
                </c:pt>
                <c:pt idx="16">
                  <c:v>86.7</c:v>
                </c:pt>
                <c:pt idx="17">
                  <c:v>87.3</c:v>
                </c:pt>
                <c:pt idx="18">
                  <c:v>87.9</c:v>
                </c:pt>
                <c:pt idx="19">
                  <c:v>88.5</c:v>
                </c:pt>
                <c:pt idx="20">
                  <c:v>89.1</c:v>
                </c:pt>
                <c:pt idx="21">
                  <c:v>89.7</c:v>
                </c:pt>
                <c:pt idx="22">
                  <c:v>90.3</c:v>
                </c:pt>
                <c:pt idx="23">
                  <c:v>90.9</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80-42E4-938D-1A1F1CF1AF1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80-42E4-938D-1A1F1CF1AF1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80-42E4-938D-1A1F1CF1AF1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80-42E4-938D-1A1F1CF1AF1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80-42E4-938D-1A1F1CF1AF1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80-42E4-938D-1A1F1CF1AF1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80-42E4-938D-1A1F1CF1AF11}"/>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80-42E4-938D-1A1F1CF1AF1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80-42E4-938D-1A1F1CF1AF1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80-42E4-938D-1A1F1CF1AF1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80-42E4-938D-1A1F1CF1AF1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80-42E4-938D-1A1F1CF1AF1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480-42E4-938D-1A1F1CF1AF1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480-42E4-938D-1A1F1CF1AF1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80-42E4-938D-1A1F1CF1AF11}"/>
                </c:ext>
              </c:extLst>
            </c:dLbl>
            <c:dLbl>
              <c:idx val="15"/>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80-42E4-938D-1A1F1CF1AF1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480-42E4-938D-1A1F1CF1AF1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480-42E4-938D-1A1F1CF1AF11}"/>
                </c:ext>
              </c:extLst>
            </c:dLbl>
            <c:dLbl>
              <c:idx val="18"/>
              <c:tx>
                <c:rich>
                  <a:bodyPr/>
                  <a:lstStyle/>
                  <a:p>
                    <a:pPr>
                      <a:defRPr sz="600" b="0" i="0">
                        <a:solidFill>
                          <a:srgbClr val="000000"/>
                        </a:solidFill>
                        <a:latin typeface="Arial"/>
                        <a:ea typeface="Arial"/>
                        <a:cs typeface="Arial"/>
                      </a:defRPr>
                    </a:pPr>
                    <a:r>
                      <a:rPr lang="en-US" sz="600"/>
                      <a:t>PNSE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480-42E4-938D-1A1F1CF1AF1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480-42E4-938D-1A1F1CF1AF1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8D-46F7-AD75-40D7EE9A0BA5}"/>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E0-4D79-B30C-B07E19EE84C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E0-4D79-B30C-B07E19EE84C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E0-4D79-B30C-B07E19EE84C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60-4A21-8C79-48EC3947DFF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55-47A4-9D20-62D57B78ABD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73-406D-9489-771BA6785D9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73-406D-9489-771BA6785D9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273-406D-9489-771BA6785D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71.384999999999991</c:v>
                </c:pt>
                <c:pt idx="1">
                  <c:v>67.673000000000002</c:v>
                </c:pt>
                <c:pt idx="2">
                  <c:v>#N/A</c:v>
                </c:pt>
                <c:pt idx="3">
                  <c:v>80.807500000000005</c:v>
                </c:pt>
                <c:pt idx="4">
                  <c:v>80.39</c:v>
                </c:pt>
                <c:pt idx="5">
                  <c:v>82.1</c:v>
                </c:pt>
                <c:pt idx="6">
                  <c:v>82.150999999999996</c:v>
                </c:pt>
                <c:pt idx="7">
                  <c:v>#N/A</c:v>
                </c:pt>
                <c:pt idx="8">
                  <c:v>85.055525000000003</c:v>
                </c:pt>
                <c:pt idx="9">
                  <c:v>85.357105000000004</c:v>
                </c:pt>
                <c:pt idx="10">
                  <c:v>85.758044999999996</c:v>
                </c:pt>
                <c:pt idx="11">
                  <c:v>85.897825000000012</c:v>
                </c:pt>
                <c:pt idx="12">
                  <c:v>86.008490000000009</c:v>
                </c:pt>
                <c:pt idx="13">
                  <c:v>86.378900000000002</c:v>
                </c:pt>
                <c:pt idx="14">
                  <c:v>86.181455</c:v>
                </c:pt>
                <c:pt idx="15">
                  <c:v>#N/A</c:v>
                </c:pt>
                <c:pt idx="16">
                  <c:v>86.27183500000001</c:v>
                </c:pt>
                <c:pt idx="17">
                  <c:v>86.823325000000011</c:v>
                </c:pt>
                <c:pt idx="18">
                  <c:v>#N/A</c:v>
                </c:pt>
                <c:pt idx="19">
                  <c:v>87.130215000000007</c:v>
                </c:pt>
                <c:pt idx="20">
                  <c:v>86.383444999999995</c:v>
                </c:pt>
                <c:pt idx="21">
                  <c:v>#N/A</c:v>
                </c:pt>
                <c:pt idx="22">
                  <c:v>87.519069999999999</c:v>
                </c:pt>
                <c:pt idx="23">
                  <c:v>86.309775000000002</c:v>
                </c:pt>
                <c:pt idx="24">
                  <c:v>#N/A</c:v>
                </c:pt>
                <c:pt idx="25">
                  <c:v>86.358474999999999</c:v>
                </c:pt>
                <c:pt idx="26">
                  <c:v>87.376780000000011</c:v>
                </c:pt>
                <c:pt idx="27">
                  <c:v>88.062764999999999</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69.900000000000006</c:v>
                </c:pt>
                <c:pt idx="10">
                  <c:v>69.900000000000006</c:v>
                </c:pt>
                <c:pt idx="11">
                  <c:v>69.900000000000006</c:v>
                </c:pt>
                <c:pt idx="12">
                  <c:v>69.900000000000006</c:v>
                </c:pt>
                <c:pt idx="13">
                  <c:v>69.900000000000006</c:v>
                </c:pt>
                <c:pt idx="14">
                  <c:v>69.900000000000006</c:v>
                </c:pt>
                <c:pt idx="15">
                  <c:v>69.900000000000006</c:v>
                </c:pt>
                <c:pt idx="16">
                  <c:v>69.900000000000006</c:v>
                </c:pt>
                <c:pt idx="17">
                  <c:v>69.900000000000006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480-42E4-938D-1A1F1CF1AF1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480-42E4-938D-1A1F1CF1AF1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480-42E4-938D-1A1F1CF1AF1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480-42E4-938D-1A1F1CF1AF11}"/>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480-42E4-938D-1A1F1CF1AF1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480-42E4-938D-1A1F1CF1AF1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480-42E4-938D-1A1F1CF1AF1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480-42E4-938D-1A1F1CF1AF1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480-42E4-938D-1A1F1CF1AF11}"/>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480-42E4-938D-1A1F1CF1AF1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480-42E4-938D-1A1F1CF1AF11}"/>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480-42E4-938D-1A1F1CF1AF11}"/>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480-42E4-938D-1A1F1CF1AF1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480-42E4-938D-1A1F1CF1AF11}"/>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480-42E4-938D-1A1F1CF1AF11}"/>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480-42E4-938D-1A1F1CF1AF1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480-42E4-938D-1A1F1CF1AF11}"/>
                </c:ext>
              </c:extLst>
            </c:dLbl>
            <c:dLbl>
              <c:idx val="2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8D-46F7-AD75-40D7EE9A0BA5}"/>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E0-4D79-B30C-B07E19EE84C4}"/>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E0-4D79-B30C-B07E19EE84C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E0-4D79-B30C-B07E19EE84C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60-4A21-8C79-48EC3947DFF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55-47A4-9D20-62D57B78ABD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73-406D-9489-771BA6785D9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73-406D-9489-771BA6785D9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273-406D-9489-771BA6785D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69.879518072289159</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82.4</c:v>
                </c:pt>
                <c:pt idx="1">
                  <c:v>83</c:v>
                </c:pt>
                <c:pt idx="2">
                  <c:v>83.5</c:v>
                </c:pt>
                <c:pt idx="3">
                  <c:v>84</c:v>
                </c:pt>
                <c:pt idx="4">
                  <c:v>84.5</c:v>
                </c:pt>
                <c:pt idx="5">
                  <c:v>85.1</c:v>
                </c:pt>
                <c:pt idx="6">
                  <c:v>85.6</c:v>
                </c:pt>
                <c:pt idx="7">
                  <c:v>86.1</c:v>
                </c:pt>
                <c:pt idx="8">
                  <c:v>86.7</c:v>
                </c:pt>
                <c:pt idx="9">
                  <c:v>87.2</c:v>
                </c:pt>
                <c:pt idx="10">
                  <c:v>87.7</c:v>
                </c:pt>
                <c:pt idx="11">
                  <c:v>88.3</c:v>
                </c:pt>
                <c:pt idx="12">
                  <c:v>88.8</c:v>
                </c:pt>
                <c:pt idx="13">
                  <c:v>89.3</c:v>
                </c:pt>
                <c:pt idx="14">
                  <c:v>89.8</c:v>
                </c:pt>
                <c:pt idx="15">
                  <c:v>90.4</c:v>
                </c:pt>
                <c:pt idx="16">
                  <c:v>90.9</c:v>
                </c:pt>
                <c:pt idx="17">
                  <c:v>91.4</c:v>
                </c:pt>
                <c:pt idx="18">
                  <c:v>92</c:v>
                </c:pt>
                <c:pt idx="19">
                  <c:v>92.5</c:v>
                </c:pt>
                <c:pt idx="20">
                  <c:v>93</c:v>
                </c:pt>
                <c:pt idx="21">
                  <c:v>93.5</c:v>
                </c:pt>
                <c:pt idx="22">
                  <c:v>94.1</c:v>
                </c:pt>
                <c:pt idx="23">
                  <c:v>94.6</c:v>
                </c:pt>
              </c:numCache>
            </c:numRef>
          </c:yVal>
          <c:smooth val="0"/>
          <c:extLst>
            <c:ext xmlns:c16="http://schemas.microsoft.com/office/drawing/2014/chart" uri="{C3380CC4-5D6E-409C-BE32-E72D297353CC}">
              <c16:uniqueId val="{00000028-8480-42E4-938D-1A1F1CF1AF1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480-42E4-938D-1A1F1CF1AF1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8480-42E4-938D-1A1F1CF1AF1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8480-42E4-938D-1A1F1CF1AF1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8480-42E4-938D-1A1F1CF1AF1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8480-42E4-938D-1A1F1CF1AF1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8480-42E4-938D-1A1F1CF1AF1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8480-42E4-938D-1A1F1CF1AF11}"/>
                </c:ext>
              </c:extLst>
            </c:dLbl>
            <c:dLbl>
              <c:idx val="7"/>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8480-42E4-938D-1A1F1CF1AF11}"/>
                </c:ext>
              </c:extLst>
            </c:dLbl>
            <c:dLbl>
              <c:idx val="8"/>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8480-42E4-938D-1A1F1CF1AF1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8480-42E4-938D-1A1F1CF1AF1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8480-42E4-938D-1A1F1CF1AF1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8480-42E4-938D-1A1F1CF1AF11}"/>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8480-42E4-938D-1A1F1CF1AF11}"/>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8480-42E4-938D-1A1F1CF1AF11}"/>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8480-42E4-938D-1A1F1CF1AF11}"/>
                </c:ext>
              </c:extLst>
            </c:dLbl>
            <c:dLbl>
              <c:idx val="15"/>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8480-42E4-938D-1A1F1CF1AF11}"/>
                </c:ext>
              </c:extLst>
            </c:dLbl>
            <c:dLbl>
              <c:idx val="1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8480-42E4-938D-1A1F1CF1AF11}"/>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8480-42E4-938D-1A1F1CF1AF11}"/>
                </c:ext>
              </c:extLst>
            </c:dLbl>
            <c:dLbl>
              <c:idx val="18"/>
              <c:tx>
                <c:rich>
                  <a:bodyPr/>
                  <a:lstStyle/>
                  <a:p>
                    <a:pPr>
                      <a:defRPr sz="600" b="0" i="0">
                        <a:solidFill>
                          <a:srgbClr val="000000"/>
                        </a:solidFill>
                        <a:latin typeface="Arial"/>
                        <a:ea typeface="Arial"/>
                        <a:cs typeface="Arial"/>
                      </a:defRPr>
                    </a:pPr>
                    <a:r>
                      <a:rPr lang="en-US" sz="600"/>
                      <a:t>PNSE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8480-42E4-938D-1A1F1CF1AF1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8480-42E4-938D-1A1F1CF1AF1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8D-46F7-AD75-40D7EE9A0BA5}"/>
                </c:ext>
              </c:extLst>
            </c:dLbl>
            <c:dLbl>
              <c:idx val="2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E0-4D79-B30C-B07E19EE84C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E0-4D79-B30C-B07E19EE84C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E0-4D79-B30C-B07E19EE84C4}"/>
                </c:ext>
              </c:extLst>
            </c:dLbl>
            <c:dLbl>
              <c:idx val="24"/>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60-4A21-8C79-48EC3947DFF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55-47A4-9D20-62D57B78ABD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73-406D-9489-771BA6785D9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73-406D-9489-771BA6785D9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73-406D-9489-771BA6785D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2006</c:v>
                </c:pt>
                <c:pt idx="8">
                  <c:v>2007</c:v>
                </c:pt>
                <c:pt idx="9">
                  <c:v>2008</c:v>
                </c:pt>
                <c:pt idx="10">
                  <c:v>2009</c:v>
                </c:pt>
                <c:pt idx="11">
                  <c:v>2010</c:v>
                </c:pt>
                <c:pt idx="12">
                  <c:v>2011</c:v>
                </c:pt>
                <c:pt idx="13">
                  <c:v>2012</c:v>
                </c:pt>
                <c:pt idx="14">
                  <c:v>2013</c:v>
                </c:pt>
                <c:pt idx="15">
                  <c:v>2013</c:v>
                </c:pt>
                <c:pt idx="16">
                  <c:v>2014</c:v>
                </c:pt>
                <c:pt idx="17">
                  <c:v>2015</c:v>
                </c:pt>
                <c:pt idx="18">
                  <c:v>2015</c:v>
                </c:pt>
                <c:pt idx="19">
                  <c:v>2016</c:v>
                </c:pt>
                <c:pt idx="20">
                  <c:v>2017</c:v>
                </c:pt>
                <c:pt idx="21">
                  <c:v>2017</c:v>
                </c:pt>
                <c:pt idx="22">
                  <c:v>2018</c:v>
                </c:pt>
                <c:pt idx="23">
                  <c:v>2019</c:v>
                </c:pt>
                <c:pt idx="24">
                  <c:v>2019</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76.98</c:v>
                </c:pt>
                <c:pt idx="1">
                  <c:v>77.5</c:v>
                </c:pt>
                <c:pt idx="2">
                  <c:v>#N/A</c:v>
                </c:pt>
                <c:pt idx="3">
                  <c:v>83.34</c:v>
                </c:pt>
                <c:pt idx="4">
                  <c:v>86.62</c:v>
                </c:pt>
                <c:pt idx="5">
                  <c:v>87.13</c:v>
                </c:pt>
                <c:pt idx="6">
                  <c:v>87.75</c:v>
                </c:pt>
                <c:pt idx="7">
                  <c:v>#N/A</c:v>
                </c:pt>
                <c:pt idx="8">
                  <c:v>88.288200000000003</c:v>
                </c:pt>
                <c:pt idx="9">
                  <c:v>88.626050000000006</c:v>
                </c:pt>
                <c:pt idx="10">
                  <c:v>88.961700000000008</c:v>
                </c:pt>
                <c:pt idx="11">
                  <c:v>89.125680000000003</c:v>
                </c:pt>
                <c:pt idx="12">
                  <c:v>89.693529999999996</c:v>
                </c:pt>
                <c:pt idx="13">
                  <c:v>90.205970000000008</c:v>
                </c:pt>
                <c:pt idx="14">
                  <c:v>90.151669999999996</c:v>
                </c:pt>
                <c:pt idx="15">
                  <c:v>#N/A</c:v>
                </c:pt>
                <c:pt idx="16">
                  <c:v>90.267150000000001</c:v>
                </c:pt>
                <c:pt idx="17">
                  <c:v>90.846350000000001</c:v>
                </c:pt>
                <c:pt idx="18">
                  <c:v>92.282489999999996</c:v>
                </c:pt>
                <c:pt idx="19">
                  <c:v>91.024429999999995</c:v>
                </c:pt>
                <c:pt idx="20">
                  <c:v>90.220770000000002</c:v>
                </c:pt>
                <c:pt idx="21">
                  <c:v>#N/A</c:v>
                </c:pt>
                <c:pt idx="22">
                  <c:v>91.214069999999992</c:v>
                </c:pt>
                <c:pt idx="23">
                  <c:v>91.672300000000007</c:v>
                </c:pt>
                <c:pt idx="24">
                  <c:v>#N/A</c:v>
                </c:pt>
                <c:pt idx="25">
                  <c:v>91.141099999999994</c:v>
                </c:pt>
                <c:pt idx="26">
                  <c:v>91.692790000000002</c:v>
                </c:pt>
                <c:pt idx="27">
                  <c:v>91.966390000000004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D-8480-42E4-938D-1A1F1CF1AF11}"/>
            </c:ext>
          </c:extLst>
        </c:ser>
        <c:dLbls>
          <c:showLegendKey val="0"/>
          <c:showVal val="0"/>
          <c:showCatName val="0"/>
          <c:showSerName val="0"/>
          <c:showPercent val="0"/>
          <c:showBubbleSize val="0"/>
        </c:dLbls>
        <c:axId val="85886848"/>
        <c:axId val="85888384"/>
      </c:scatterChart>
      <c:valAx>
        <c:axId val="85886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8384"/>
        <c:crosses val="autoZero"/>
        <c:crossBetween val="midCat"/>
        <c:majorUnit val="5"/>
      </c:valAx>
      <c:valAx>
        <c:axId val="85888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A1FF08A-F204-46EE-9352-96E966C6D4E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95139F29-B0F6-47E7-8DF9-C4DE25D1A2B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84AC883-A4C6-403C-A310-363B7DCF99E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3BCEC9A-D77A-4743-8174-A478227AC36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B28D05B-BD80-46EF-B31C-3A96EBD2E3C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AD75F98-4B82-4E10-A3D8-0DA1D693F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C2C5370-5F7C-4D26-9DB0-C4FFFEB16D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F98E409-785B-4071-8E05-3C46B075C8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C03AFCF-68D6-4B01-9DD3-278B58ECB146}"/>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C169A84-A514-40FE-A583-DB596B63F9A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AD967A3-FCF3-43C7-91B7-93B26D13BA8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C472A3D0-9977-4838-BF0C-4E5C5A9BBD3E}"/>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C8C7F96-BDE0-4C9B-AB6D-C7189105F6D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34B59E4-3E2D-4A57-A94C-98DB62DA823F}"/>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FF50F71-AEAC-42F8-A89D-3FC9790BF7C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36FC-4695-49D8-9D65-E1292C28263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2" customWidth="true"/>
    <col min="2" max="2" width="2.375" style="292" customWidth="true"/>
    <col min="3" max="3" width="58" style="292" customWidth="true"/>
    <col min="4" max="4" width="7.75" style="292" customWidth="true"/>
    <col min="5" max="16384" width="7.75" style="292"/>
  </cols>
  <sheetData>
    <row xmlns:x14ac="http://schemas.microsoft.com/office/spreadsheetml/2009/9/ac" r="1" ht="29.25" customHeight="true" x14ac:dyDescent="0.25">
      <c r="A1" s="289"/>
      <c r="B1" s="290"/>
      <c r="C1" s="290"/>
      <c r="D1" s="290"/>
      <c r="E1" s="291"/>
      <c r="F1" s="291"/>
      <c r="G1" s="291"/>
      <c r="H1" s="291"/>
      <c r="I1" s="291"/>
      <c r="J1" s="291"/>
      <c r="K1" s="291"/>
      <c r="L1" s="291"/>
      <c r="M1" s="291"/>
      <c r="N1" s="291"/>
      <c r="O1" s="291"/>
      <c r="P1" s="291"/>
      <c r="Q1" s="291"/>
      <c r="R1" s="291"/>
    </row>
    <row xmlns:x14ac="http://schemas.microsoft.com/office/spreadsheetml/2009/9/ac" r="2" ht="23.25" x14ac:dyDescent="0.35">
      <c r="A2" s="290"/>
      <c r="B2" s="290"/>
      <c r="C2" s="293"/>
      <c r="D2" s="290"/>
      <c r="E2" s="291"/>
      <c r="F2" s="291"/>
      <c r="G2" s="290"/>
      <c r="H2" s="291"/>
      <c r="I2" s="291"/>
      <c r="J2" s="291"/>
      <c r="K2" s="291"/>
      <c r="L2" s="291"/>
      <c r="M2" s="291"/>
      <c r="N2" s="291"/>
      <c r="O2" s="291"/>
      <c r="P2" s="291"/>
      <c r="Q2" s="291"/>
      <c r="R2" s="291"/>
    </row>
    <row xmlns:x14ac="http://schemas.microsoft.com/office/spreadsheetml/2009/9/ac" r="3" ht="15" x14ac:dyDescent="0.2">
      <c r="A3" s="290"/>
      <c r="B3" s="290"/>
      <c r="C3" s="290"/>
      <c r="D3" s="290"/>
      <c r="F3" s="290"/>
      <c r="G3" s="290"/>
      <c r="H3" s="294"/>
      <c r="I3" s="294"/>
      <c r="J3" s="294"/>
      <c r="K3" s="294"/>
      <c r="L3" s="291"/>
      <c r="M3" s="291"/>
      <c r="N3" s="291"/>
      <c r="O3" s="291"/>
      <c r="P3" s="291"/>
      <c r="Q3" s="291"/>
      <c r="R3" s="291"/>
    </row>
    <row xmlns:x14ac="http://schemas.microsoft.com/office/spreadsheetml/2009/9/ac" r="4" ht="40.5" x14ac:dyDescent="0.2">
      <c r="A4" s="290"/>
      <c r="B4" s="290"/>
      <c r="C4" s="295" t="s">
        <v>144</v>
      </c>
      <c r="D4" s="290"/>
      <c r="E4" s="296"/>
      <c r="F4" s="291"/>
      <c r="G4" s="290"/>
      <c r="H4" s="291"/>
      <c r="I4" s="291"/>
      <c r="J4" s="291"/>
      <c r="K4" s="291"/>
      <c r="L4" s="291"/>
      <c r="M4" s="291"/>
      <c r="N4" s="291"/>
      <c r="O4" s="291"/>
      <c r="P4" s="291"/>
      <c r="Q4" s="291"/>
      <c r="R4" s="291"/>
    </row>
    <row xmlns:x14ac="http://schemas.microsoft.com/office/spreadsheetml/2009/9/ac" r="5" ht="20.25" x14ac:dyDescent="0.2">
      <c r="A5" s="290"/>
      <c r="B5" s="290"/>
      <c r="C5" s="297"/>
      <c r="D5" s="290"/>
      <c r="E5" s="296"/>
      <c r="F5" s="291"/>
      <c r="G5" s="290"/>
      <c r="H5" s="291"/>
      <c r="I5" s="291"/>
      <c r="J5" s="291"/>
      <c r="K5" s="291"/>
      <c r="L5" s="291"/>
      <c r="M5" s="291"/>
      <c r="N5" s="291"/>
      <c r="O5" s="291"/>
      <c r="P5" s="291"/>
      <c r="Q5" s="291"/>
      <c r="R5" s="291"/>
    </row>
    <row xmlns:x14ac="http://schemas.microsoft.com/office/spreadsheetml/2009/9/ac" r="6" ht="15" x14ac:dyDescent="0.2">
      <c r="A6" s="290"/>
      <c r="B6" s="290"/>
      <c r="C6" s="298" t="s">
        <v>151</v>
      </c>
      <c r="D6" s="291"/>
      <c r="E6" s="291"/>
      <c r="F6" s="291"/>
      <c r="G6" s="291"/>
      <c r="H6" s="291"/>
      <c r="I6" s="291"/>
      <c r="J6" s="291"/>
      <c r="K6" s="291"/>
      <c r="L6" s="291"/>
      <c r="M6" s="291"/>
      <c r="N6" s="291"/>
      <c r="O6" s="291"/>
      <c r="P6" s="291"/>
      <c r="Q6" s="291"/>
      <c r="R6" s="291"/>
    </row>
    <row xmlns:x14ac="http://schemas.microsoft.com/office/spreadsheetml/2009/9/ac" r="7" ht="26.25" x14ac:dyDescent="0.4">
      <c r="A7" s="290"/>
      <c r="B7" s="290"/>
      <c r="C7" s="299" t="str">
        <f>+'Water Data'!D1</f>
        <v>Brazil</v>
      </c>
      <c r="D7" s="291"/>
      <c r="E7" s="291"/>
      <c r="F7" s="291"/>
      <c r="G7" s="291"/>
      <c r="H7" s="291"/>
      <c r="I7" s="291"/>
      <c r="J7" s="291"/>
      <c r="K7" s="291"/>
      <c r="L7" s="291"/>
      <c r="M7" s="291"/>
      <c r="N7" s="291"/>
      <c r="O7" s="291"/>
      <c r="P7" s="291"/>
      <c r="Q7" s="291"/>
      <c r="R7" s="291"/>
    </row>
    <row xmlns:x14ac="http://schemas.microsoft.com/office/spreadsheetml/2009/9/ac" r="8" ht="15" x14ac:dyDescent="0.2">
      <c r="A8" s="290"/>
      <c r="B8" s="290"/>
      <c r="C8" s="290"/>
      <c r="D8" s="291"/>
      <c r="E8" s="291"/>
      <c r="F8" s="291"/>
      <c r="G8" s="291"/>
      <c r="H8" s="291"/>
      <c r="I8" s="291"/>
      <c r="J8" s="291"/>
      <c r="K8" s="291"/>
      <c r="L8" s="291"/>
      <c r="M8" s="291"/>
      <c r="N8" s="291"/>
      <c r="O8" s="291"/>
      <c r="P8" s="291"/>
      <c r="Q8" s="291"/>
      <c r="R8" s="291"/>
    </row>
    <row xmlns:x14ac="http://schemas.microsoft.com/office/spreadsheetml/2009/9/ac" r="9" ht="15" x14ac:dyDescent="0.2">
      <c r="A9" s="290"/>
      <c r="B9" s="290"/>
      <c r="C9" s="300" t="s">
        <v>337</v>
      </c>
      <c r="D9" s="291"/>
      <c r="E9" s="291"/>
      <c r="F9" s="291"/>
      <c r="G9" s="291"/>
      <c r="H9" s="291"/>
      <c r="I9" s="291"/>
      <c r="J9" s="291"/>
      <c r="K9" s="291"/>
      <c r="L9" s="291"/>
      <c r="M9" s="291"/>
      <c r="N9" s="291"/>
      <c r="O9" s="291"/>
      <c r="P9" s="291"/>
      <c r="Q9" s="291"/>
      <c r="R9" s="291"/>
    </row>
    <row xmlns:x14ac="http://schemas.microsoft.com/office/spreadsheetml/2009/9/ac" r="10" ht="15" x14ac:dyDescent="0.2">
      <c r="A10" s="290"/>
      <c r="B10" s="290"/>
      <c r="C10" s="298"/>
      <c r="D10" s="291"/>
      <c r="E10" s="291"/>
      <c r="F10" s="291"/>
      <c r="G10" s="291"/>
      <c r="H10" s="291"/>
      <c r="I10" s="291"/>
      <c r="J10" s="291"/>
      <c r="K10" s="291"/>
      <c r="L10" s="291"/>
      <c r="M10" s="291"/>
      <c r="N10" s="291"/>
      <c r="O10" s="291"/>
      <c r="P10" s="291"/>
      <c r="Q10" s="291"/>
      <c r="R10" s="291"/>
    </row>
    <row xmlns:x14ac="http://schemas.microsoft.com/office/spreadsheetml/2009/9/ac" r="11" ht="15.95" customHeight="true" x14ac:dyDescent="0.2">
      <c r="A11" s="290"/>
      <c r="C11" s="324" t="s">
        <v>32</v>
      </c>
      <c r="D11" s="301"/>
      <c r="E11" s="302"/>
      <c r="F11" s="301"/>
      <c r="G11" s="301"/>
      <c r="H11" s="291"/>
      <c r="I11" s="291"/>
      <c r="J11" s="291"/>
      <c r="K11" s="291"/>
      <c r="L11" s="291"/>
      <c r="M11" s="291"/>
      <c r="N11" s="291"/>
      <c r="O11" s="291"/>
      <c r="P11" s="291"/>
      <c r="Q11" s="291"/>
      <c r="R11" s="291"/>
    </row>
    <row xmlns:x14ac="http://schemas.microsoft.com/office/spreadsheetml/2009/9/ac" r="12" ht="9" customHeight="true" x14ac:dyDescent="0.2">
      <c r="A12" s="290"/>
      <c r="B12" s="291"/>
      <c r="C12" s="303"/>
      <c r="D12" s="301"/>
      <c r="E12" s="302"/>
      <c r="F12" s="301"/>
      <c r="G12" s="301"/>
      <c r="H12" s="291"/>
      <c r="I12" s="291"/>
      <c r="J12" s="291"/>
      <c r="K12" s="291"/>
      <c r="L12" s="291"/>
      <c r="M12" s="291"/>
      <c r="N12" s="291"/>
      <c r="O12" s="291"/>
      <c r="P12" s="291"/>
      <c r="Q12" s="291"/>
      <c r="R12" s="291"/>
    </row>
    <row xmlns:x14ac="http://schemas.microsoft.com/office/spreadsheetml/2009/9/ac" r="13" ht="24.95" customHeight="true" x14ac:dyDescent="0.25">
      <c r="A13" s="290"/>
      <c r="B13" s="291"/>
      <c r="C13" s="304" t="s">
        <v>145</v>
      </c>
      <c r="D13" s="301"/>
      <c r="E13" s="302"/>
      <c r="F13" s="301"/>
      <c r="G13" s="301"/>
      <c r="H13" s="291"/>
      <c r="I13" s="291"/>
      <c r="J13" s="291"/>
      <c r="K13" s="291"/>
      <c r="L13" s="291"/>
      <c r="M13" s="291"/>
      <c r="N13" s="291"/>
      <c r="O13" s="291"/>
      <c r="P13" s="291"/>
      <c r="Q13" s="291"/>
      <c r="R13" s="291"/>
    </row>
    <row xmlns:x14ac="http://schemas.microsoft.com/office/spreadsheetml/2009/9/ac" r="14" ht="21.95" customHeight="true" x14ac:dyDescent="0.2">
      <c r="A14" s="290"/>
      <c r="B14" s="305"/>
      <c r="C14" s="306" t="s">
        <v>152</v>
      </c>
      <c r="D14" s="301"/>
      <c r="E14" s="302"/>
      <c r="F14" s="301"/>
      <c r="G14" s="301"/>
      <c r="H14" s="291"/>
      <c r="I14" s="291"/>
      <c r="J14" s="291"/>
      <c r="K14" s="291"/>
      <c r="L14" s="291"/>
      <c r="M14" s="291"/>
      <c r="N14" s="291"/>
      <c r="O14" s="291"/>
      <c r="P14" s="291"/>
      <c r="Q14" s="291"/>
      <c r="R14" s="291"/>
    </row>
    <row xmlns:x14ac="http://schemas.microsoft.com/office/spreadsheetml/2009/9/ac" r="15" ht="15" x14ac:dyDescent="0.2">
      <c r="A15" s="290"/>
      <c r="B15" s="305"/>
      <c r="C15" s="307" t="s">
        <v>153</v>
      </c>
      <c r="D15" s="301"/>
      <c r="E15" s="302"/>
      <c r="F15" s="301"/>
      <c r="G15" s="301"/>
      <c r="H15" s="291"/>
      <c r="I15" s="291"/>
      <c r="J15" s="291"/>
      <c r="K15" s="291"/>
      <c r="L15" s="291"/>
      <c r="M15" s="291"/>
      <c r="N15" s="291"/>
      <c r="O15" s="291"/>
      <c r="P15" s="291"/>
      <c r="Q15" s="291"/>
      <c r="R15" s="291"/>
    </row>
    <row xmlns:x14ac="http://schemas.microsoft.com/office/spreadsheetml/2009/9/ac" r="16" ht="15" x14ac:dyDescent="0.2">
      <c r="A16" s="290"/>
      <c r="B16" s="305"/>
      <c r="C16" s="306" t="s">
        <v>319</v>
      </c>
      <c r="D16" s="301"/>
      <c r="E16" s="302"/>
      <c r="F16" s="301"/>
      <c r="G16" s="301"/>
      <c r="H16" s="291"/>
      <c r="I16" s="291"/>
      <c r="J16" s="291"/>
      <c r="K16" s="291"/>
      <c r="L16" s="291"/>
      <c r="M16" s="291"/>
      <c r="N16" s="291"/>
      <c r="O16" s="291"/>
      <c r="P16" s="291"/>
      <c r="Q16" s="291"/>
      <c r="R16" s="291"/>
    </row>
    <row xmlns:x14ac="http://schemas.microsoft.com/office/spreadsheetml/2009/9/ac" r="17" ht="26.1" customHeight="true" x14ac:dyDescent="0.2">
      <c r="A17" s="290"/>
      <c r="B17" s="302"/>
      <c r="C17" s="308"/>
      <c r="D17" s="301"/>
      <c r="E17" s="305"/>
      <c r="F17" s="301"/>
      <c r="G17" s="301"/>
      <c r="H17" s="291"/>
      <c r="I17" s="291"/>
      <c r="J17" s="291"/>
      <c r="K17" s="291"/>
      <c r="L17" s="291"/>
      <c r="M17" s="291"/>
      <c r="N17" s="291"/>
      <c r="O17" s="291"/>
      <c r="P17" s="291"/>
      <c r="Q17" s="291"/>
      <c r="R17" s="291"/>
    </row>
    <row xmlns:x14ac="http://schemas.microsoft.com/office/spreadsheetml/2009/9/ac" r="18" ht="15.75" x14ac:dyDescent="0.25">
      <c r="A18" s="290"/>
      <c r="B18" s="302"/>
      <c r="C18" s="309" t="s">
        <v>33</v>
      </c>
      <c r="D18" s="301"/>
      <c r="E18" s="310"/>
      <c r="F18" s="301"/>
      <c r="G18" s="301"/>
      <c r="H18" s="291"/>
      <c r="I18" s="291"/>
      <c r="J18" s="291"/>
      <c r="K18" s="291"/>
      <c r="L18" s="291"/>
      <c r="M18" s="291"/>
      <c r="N18" s="291"/>
      <c r="O18" s="291"/>
      <c r="P18" s="291"/>
      <c r="Q18" s="291"/>
      <c r="R18" s="291"/>
    </row>
    <row xmlns:x14ac="http://schemas.microsoft.com/office/spreadsheetml/2009/9/ac" r="19" ht="15" x14ac:dyDescent="0.2">
      <c r="A19" s="290"/>
      <c r="B19" s="302"/>
      <c r="C19" s="311" t="s">
        <v>146</v>
      </c>
      <c r="D19" s="301"/>
      <c r="E19" s="312"/>
      <c r="F19" s="301"/>
      <c r="G19" s="301"/>
      <c r="H19" s="291"/>
      <c r="I19" s="291"/>
      <c r="J19" s="291"/>
      <c r="K19" s="291"/>
      <c r="L19" s="291"/>
      <c r="M19" s="291"/>
      <c r="N19" s="291"/>
      <c r="O19" s="291"/>
      <c r="P19" s="291"/>
      <c r="Q19" s="291"/>
      <c r="R19" s="291"/>
    </row>
    <row xmlns:x14ac="http://schemas.microsoft.com/office/spreadsheetml/2009/9/ac" r="20" ht="15" x14ac:dyDescent="0.2">
      <c r="A20" s="290"/>
      <c r="B20" s="302"/>
      <c r="C20" s="381" t="s">
        <v>147</v>
      </c>
      <c r="D20" s="301"/>
      <c r="E20" s="313"/>
      <c r="F20" s="301"/>
      <c r="G20" s="301"/>
      <c r="H20" s="291"/>
      <c r="I20" s="291"/>
      <c r="J20" s="291"/>
      <c r="K20" s="291"/>
      <c r="L20" s="291"/>
      <c r="M20" s="291"/>
      <c r="N20" s="291"/>
      <c r="O20" s="291"/>
      <c r="P20" s="291"/>
      <c r="Q20" s="291"/>
      <c r="R20" s="291"/>
    </row>
    <row xmlns:x14ac="http://schemas.microsoft.com/office/spreadsheetml/2009/9/ac" r="21" ht="15" x14ac:dyDescent="0.2">
      <c r="A21" s="290"/>
      <c r="B21" s="302"/>
      <c r="C21" s="382" t="s">
        <v>148</v>
      </c>
      <c r="D21" s="301"/>
      <c r="E21" s="314"/>
      <c r="F21" s="301"/>
      <c r="G21" s="301"/>
      <c r="H21" s="291"/>
      <c r="I21" s="291"/>
      <c r="J21" s="291"/>
      <c r="K21" s="291"/>
      <c r="L21" s="291"/>
      <c r="M21" s="291"/>
      <c r="N21" s="291"/>
      <c r="O21" s="291"/>
      <c r="P21" s="291"/>
      <c r="Q21" s="291"/>
      <c r="R21" s="291"/>
    </row>
    <row xmlns:x14ac="http://schemas.microsoft.com/office/spreadsheetml/2009/9/ac" r="22" ht="15" x14ac:dyDescent="0.2">
      <c r="A22" s="290"/>
      <c r="B22" s="302"/>
      <c r="C22" s="383" t="s">
        <v>149</v>
      </c>
      <c r="D22" s="301"/>
      <c r="E22" s="301"/>
      <c r="F22" s="301"/>
      <c r="G22" s="301"/>
      <c r="H22" s="291"/>
      <c r="I22" s="291"/>
      <c r="J22" s="291"/>
      <c r="K22" s="291"/>
      <c r="L22" s="291"/>
      <c r="M22" s="291"/>
      <c r="N22" s="291"/>
      <c r="O22" s="291"/>
      <c r="P22" s="291"/>
      <c r="Q22" s="291"/>
      <c r="R22" s="291"/>
    </row>
    <row xmlns:x14ac="http://schemas.microsoft.com/office/spreadsheetml/2009/9/ac" r="23" ht="15" x14ac:dyDescent="0.2">
      <c r="A23" s="290"/>
      <c r="B23" s="302"/>
      <c r="C23" s="311" t="s">
        <v>150</v>
      </c>
      <c r="D23" s="301"/>
      <c r="E23" s="301"/>
      <c r="F23" s="301"/>
      <c r="G23" s="301"/>
      <c r="H23" s="291"/>
      <c r="I23" s="291"/>
      <c r="J23" s="291"/>
      <c r="K23" s="291"/>
      <c r="L23" s="291"/>
      <c r="M23" s="291"/>
      <c r="N23" s="291"/>
      <c r="O23" s="291"/>
      <c r="P23" s="291"/>
      <c r="Q23" s="291"/>
      <c r="R23" s="291"/>
    </row>
    <row xmlns:x14ac="http://schemas.microsoft.com/office/spreadsheetml/2009/9/ac" r="24" ht="15" x14ac:dyDescent="0.2">
      <c r="A24" s="290"/>
      <c r="B24" s="302"/>
      <c r="C24" s="315"/>
      <c r="D24" s="301"/>
      <c r="E24" s="301"/>
      <c r="F24" s="301"/>
      <c r="G24" s="301"/>
      <c r="H24" s="291"/>
      <c r="I24" s="291"/>
      <c r="J24" s="291"/>
      <c r="K24" s="291"/>
      <c r="L24" s="291"/>
      <c r="M24" s="291"/>
      <c r="N24" s="291"/>
      <c r="O24" s="291"/>
      <c r="P24" s="291"/>
      <c r="Q24" s="291"/>
      <c r="R24" s="291"/>
    </row>
    <row xmlns:x14ac="http://schemas.microsoft.com/office/spreadsheetml/2009/9/ac" r="25" ht="15.95" customHeight="true" x14ac:dyDescent="0.2">
      <c r="A25" s="316"/>
      <c r="B25" s="316"/>
      <c r="C25" s="317"/>
      <c r="D25" s="290"/>
      <c r="E25" s="291"/>
      <c r="F25" s="291"/>
      <c r="G25" s="291"/>
      <c r="H25" s="291"/>
      <c r="I25" s="291"/>
      <c r="J25" s="291"/>
      <c r="K25" s="291"/>
      <c r="L25" s="291"/>
      <c r="M25" s="291"/>
      <c r="N25" s="291"/>
      <c r="O25" s="291"/>
      <c r="P25" s="291"/>
      <c r="Q25" s="291"/>
      <c r="R25" s="291"/>
    </row>
    <row xmlns:x14ac="http://schemas.microsoft.com/office/spreadsheetml/2009/9/ac" r="26" ht="23.25" x14ac:dyDescent="0.2">
      <c r="A26" s="316"/>
      <c r="B26" s="316"/>
      <c r="C26" s="316"/>
      <c r="D26" s="290"/>
      <c r="E26" s="291"/>
      <c r="F26" s="291"/>
      <c r="G26" s="291"/>
      <c r="H26" s="291"/>
      <c r="I26" s="291"/>
      <c r="J26" s="291"/>
      <c r="K26" s="291"/>
      <c r="L26" s="291"/>
      <c r="M26" s="291"/>
      <c r="N26" s="291"/>
      <c r="O26" s="291"/>
      <c r="P26" s="291"/>
      <c r="Q26" s="291"/>
      <c r="R26" s="291"/>
    </row>
    <row xmlns:x14ac="http://schemas.microsoft.com/office/spreadsheetml/2009/9/ac" r="27" ht="15" x14ac:dyDescent="0.2">
      <c r="A27" s="318"/>
      <c r="B27" s="319"/>
      <c r="C27" s="320"/>
      <c r="D27" s="290"/>
      <c r="E27" s="291"/>
      <c r="F27" s="291"/>
      <c r="G27" s="291"/>
      <c r="H27" s="291"/>
      <c r="I27" s="291"/>
      <c r="J27" s="291"/>
      <c r="K27" s="291"/>
      <c r="L27" s="291"/>
      <c r="M27" s="291"/>
      <c r="N27" s="291"/>
      <c r="O27" s="291"/>
      <c r="P27" s="291"/>
      <c r="Q27" s="291"/>
      <c r="R27" s="291"/>
    </row>
    <row xmlns:x14ac="http://schemas.microsoft.com/office/spreadsheetml/2009/9/ac" r="28" ht="15" x14ac:dyDescent="0.2">
      <c r="A28" s="318"/>
      <c r="B28" s="319"/>
      <c r="C28" s="321"/>
      <c r="D28" s="290"/>
      <c r="E28" s="291"/>
      <c r="F28" s="291"/>
      <c r="G28" s="291"/>
      <c r="H28" s="291"/>
      <c r="I28" s="291"/>
      <c r="J28" s="291"/>
      <c r="K28" s="291"/>
      <c r="L28" s="291"/>
      <c r="M28" s="291"/>
      <c r="N28" s="291"/>
      <c r="O28" s="291"/>
      <c r="P28" s="291"/>
      <c r="Q28" s="291"/>
      <c r="R28" s="291"/>
    </row>
    <row xmlns:x14ac="http://schemas.microsoft.com/office/spreadsheetml/2009/9/ac" r="29" ht="15" x14ac:dyDescent="0.2">
      <c r="A29" s="318"/>
      <c r="B29" s="319"/>
      <c r="C29" s="322"/>
      <c r="D29" s="290"/>
      <c r="E29" s="291"/>
      <c r="F29" s="291"/>
      <c r="G29" s="291"/>
      <c r="H29" s="291"/>
      <c r="I29" s="291"/>
      <c r="J29" s="291"/>
      <c r="K29" s="291"/>
      <c r="L29" s="291"/>
      <c r="M29" s="291"/>
      <c r="N29" s="291"/>
      <c r="O29" s="291"/>
      <c r="P29" s="291"/>
      <c r="Q29" s="291"/>
      <c r="R29" s="291"/>
    </row>
    <row xmlns:x14ac="http://schemas.microsoft.com/office/spreadsheetml/2009/9/ac" r="30" ht="15" x14ac:dyDescent="0.2">
      <c r="A30" s="318"/>
      <c r="B30" s="319"/>
      <c r="C30" s="322"/>
      <c r="D30" s="290"/>
      <c r="E30" s="291"/>
      <c r="F30" s="291"/>
      <c r="G30" s="291"/>
      <c r="H30" s="291"/>
      <c r="I30" s="291"/>
      <c r="J30" s="291"/>
      <c r="K30" s="291"/>
      <c r="L30" s="291"/>
      <c r="M30" s="291"/>
      <c r="N30" s="291"/>
      <c r="O30" s="291"/>
      <c r="P30" s="291"/>
      <c r="Q30" s="291"/>
      <c r="R30" s="291"/>
    </row>
    <row xmlns:x14ac="http://schemas.microsoft.com/office/spreadsheetml/2009/9/ac" r="31" ht="15" x14ac:dyDescent="0.2">
      <c r="A31" s="318"/>
      <c r="B31" s="319"/>
      <c r="C31" s="322"/>
      <c r="D31" s="290"/>
      <c r="E31" s="291"/>
      <c r="F31" s="291"/>
      <c r="G31" s="291"/>
      <c r="H31" s="291"/>
      <c r="I31" s="291"/>
      <c r="J31" s="291"/>
      <c r="K31" s="291"/>
      <c r="L31" s="291"/>
      <c r="M31" s="291"/>
      <c r="N31" s="291"/>
      <c r="O31" s="291"/>
      <c r="P31" s="291"/>
      <c r="Q31" s="291"/>
      <c r="R31" s="291"/>
    </row>
    <row xmlns:x14ac="http://schemas.microsoft.com/office/spreadsheetml/2009/9/ac" r="32" ht="15" x14ac:dyDescent="0.2">
      <c r="A32" s="318"/>
      <c r="B32" s="319"/>
      <c r="C32" s="322"/>
      <c r="D32" s="290"/>
      <c r="E32" s="291"/>
      <c r="F32" s="291"/>
      <c r="G32" s="291"/>
      <c r="H32" s="291"/>
      <c r="I32" s="291"/>
      <c r="J32" s="291"/>
      <c r="K32" s="291"/>
      <c r="L32" s="291"/>
      <c r="M32" s="291"/>
      <c r="N32" s="291"/>
      <c r="O32" s="291"/>
      <c r="P32" s="291"/>
      <c r="Q32" s="291"/>
      <c r="R32" s="291"/>
    </row>
    <row xmlns:x14ac="http://schemas.microsoft.com/office/spreadsheetml/2009/9/ac" r="33" ht="15" x14ac:dyDescent="0.2">
      <c r="A33" s="318"/>
      <c r="B33" s="319"/>
      <c r="C33" s="322"/>
      <c r="D33" s="290"/>
      <c r="E33" s="291"/>
      <c r="F33" s="291"/>
      <c r="G33" s="291"/>
      <c r="H33" s="291"/>
      <c r="I33" s="291"/>
      <c r="J33" s="291"/>
      <c r="K33" s="291"/>
      <c r="L33" s="291"/>
      <c r="M33" s="291"/>
      <c r="N33" s="291"/>
      <c r="O33" s="291"/>
      <c r="P33" s="291"/>
      <c r="Q33" s="291"/>
      <c r="R33" s="291"/>
    </row>
    <row xmlns:x14ac="http://schemas.microsoft.com/office/spreadsheetml/2009/9/ac" r="34" ht="15" x14ac:dyDescent="0.2">
      <c r="A34" s="318"/>
      <c r="B34" s="319"/>
      <c r="D34" s="290"/>
      <c r="E34" s="291"/>
      <c r="F34" s="291"/>
      <c r="G34" s="291"/>
      <c r="H34" s="291"/>
      <c r="I34" s="291"/>
      <c r="J34" s="291"/>
      <c r="K34" s="291"/>
      <c r="L34" s="291"/>
      <c r="M34" s="291"/>
      <c r="N34" s="291"/>
      <c r="O34" s="291"/>
      <c r="P34" s="291"/>
      <c r="Q34" s="291"/>
      <c r="R34" s="291"/>
    </row>
    <row xmlns:x14ac="http://schemas.microsoft.com/office/spreadsheetml/2009/9/ac" r="35" ht="15" x14ac:dyDescent="0.2">
      <c r="A35" s="290"/>
      <c r="B35" s="290"/>
      <c r="C35" s="290"/>
      <c r="D35" s="290"/>
      <c r="E35" s="291"/>
      <c r="F35" s="291"/>
      <c r="G35" s="291"/>
      <c r="H35" s="291"/>
      <c r="I35" s="291"/>
      <c r="J35" s="291"/>
      <c r="K35" s="291"/>
      <c r="L35" s="291"/>
      <c r="M35" s="291"/>
      <c r="N35" s="291"/>
      <c r="O35" s="291"/>
      <c r="P35" s="291"/>
      <c r="Q35" s="291"/>
      <c r="R35" s="291"/>
    </row>
    <row xmlns:x14ac="http://schemas.microsoft.com/office/spreadsheetml/2009/9/ac" r="36" ht="15" x14ac:dyDescent="0.2">
      <c r="A36" s="290"/>
      <c r="B36" s="290"/>
      <c r="C36" s="290"/>
      <c r="D36" s="290"/>
      <c r="E36" s="291"/>
      <c r="F36" s="291"/>
      <c r="G36" s="291"/>
      <c r="H36" s="291"/>
      <c r="I36" s="291"/>
      <c r="J36" s="291"/>
      <c r="K36" s="291"/>
      <c r="L36" s="291"/>
      <c r="M36" s="291"/>
      <c r="N36" s="291"/>
      <c r="O36" s="291"/>
      <c r="P36" s="291"/>
      <c r="Q36" s="291"/>
      <c r="R36" s="291"/>
    </row>
    <row xmlns:x14ac="http://schemas.microsoft.com/office/spreadsheetml/2009/9/ac" r="37" ht="15" x14ac:dyDescent="0.2">
      <c r="A37" s="290"/>
      <c r="B37" s="290"/>
      <c r="C37" s="290"/>
      <c r="D37" s="290"/>
    </row>
    <row xmlns:x14ac="http://schemas.microsoft.com/office/spreadsheetml/2009/9/ac" r="38" ht="15" x14ac:dyDescent="0.2">
      <c r="A38" s="290"/>
      <c r="B38" s="290"/>
      <c r="C38" s="290"/>
      <c r="D38" s="290"/>
    </row>
    <row xmlns:x14ac="http://schemas.microsoft.com/office/spreadsheetml/2009/9/ac" r="39" ht="15" x14ac:dyDescent="0.2">
      <c r="A39" s="290"/>
      <c r="B39" s="290"/>
      <c r="C39" s="290"/>
      <c r="D39" s="290"/>
    </row>
    <row xmlns:x14ac="http://schemas.microsoft.com/office/spreadsheetml/2009/9/ac" r="40" ht="15" x14ac:dyDescent="0.2">
      <c r="A40" s="290"/>
      <c r="B40" s="290"/>
      <c r="C40" s="290"/>
      <c r="D40" s="290"/>
    </row>
    <row xmlns:x14ac="http://schemas.microsoft.com/office/spreadsheetml/2009/9/ac" r="46" x14ac:dyDescent="0.2">
      <c r="L46" s="32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U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7" customWidth="true"/>
    <col min="3" max="3" width="29.75" customWidth="true"/>
    <col min="4" max="9" width="7.875" customWidth="true"/>
    <col min="10" max="11" width="1.125" customWidth="true"/>
    <col min="12" max="12" width="24.625" style="137" customWidth="true"/>
    <col min="13" max="13" width="29.75" customWidth="true"/>
    <col min="14" max="19" width="7.875" customWidth="true"/>
    <col min="20" max="21" width="1.125" customWidth="true"/>
    <col min="22" max="22" width="24.625" style="137" customWidth="true"/>
    <col min="23" max="23" width="29.75" customWidth="true"/>
    <col min="24" max="29" width="7.875" customWidth="true"/>
    <col min="30" max="31" width="1.125" customWidth="true"/>
    <col min="32" max="32" width="24.625" style="137" customWidth="true"/>
    <col min="33" max="33" width="29.75" customWidth="true"/>
    <col min="34" max="39" width="7.875" customWidth="true"/>
    <col min="40" max="41" width="1.125" customWidth="true"/>
    <col min="42" max="42" width="24.625" style="137" customWidth="true"/>
    <col min="43" max="43" width="29.75" customWidth="true"/>
    <col min="44" max="49" width="7.875" customWidth="true"/>
    <col min="50" max="51" width="1.125" customWidth="true"/>
    <col min="52" max="52" width="24.625" style="137" customWidth="true"/>
    <col min="53" max="53" width="29.75" style="137" customWidth="true"/>
    <col min="54" max="59" width="7.875" style="137" customWidth="true"/>
    <col min="60" max="61" width="1.125" customWidth="true"/>
    <col min="62" max="62" width="24.625" style="137" customWidth="true"/>
    <col min="63" max="63" width="29.75" customWidth="true"/>
    <col min="64" max="69" width="7.875" customWidth="true"/>
    <col min="70" max="71" width="1.125" customWidth="true"/>
    <col min="72" max="72" width="24.625" style="137" customWidth="true"/>
    <col min="73" max="73" width="29.75" customWidth="true"/>
    <col min="74" max="79" width="7.875" customWidth="true"/>
    <col min="80" max="81" width="1.125" customWidth="true"/>
    <col min="82" max="82" width="24.625" style="137" customWidth="true"/>
    <col min="83" max="83" width="29.75" customWidth="true"/>
    <col min="84" max="89" width="7.875" customWidth="true"/>
    <col min="90" max="91" width="1.125" customWidth="true"/>
    <col min="92" max="92" width="24.625" style="137" customWidth="true"/>
    <col min="93" max="93" width="29.75" customWidth="true"/>
    <col min="94" max="99" width="7.875" customWidth="true"/>
    <col min="100" max="101" width="1.125" customWidth="true"/>
    <col min="102" max="102" width="24.625" style="137" customWidth="true"/>
    <col min="103" max="103" width="29.75" customWidth="true"/>
    <col min="104" max="109" width="7.875" customWidth="true"/>
    <col min="110" max="111" width="1.125" customWidth="true"/>
    <col min="112" max="112" width="24.625" style="137" customWidth="true"/>
    <col min="113" max="113" width="29.75" customWidth="true"/>
    <col min="114" max="119" width="7.875" customWidth="true"/>
    <col min="120" max="121" width="1.125" customWidth="true"/>
    <col min="122" max="122" width="24.625" style="137" customWidth="true"/>
    <col min="123" max="123" width="29.75" customWidth="true"/>
    <col min="124" max="129" width="7.875" customWidth="true"/>
    <col min="130" max="131" width="1.125" customWidth="true"/>
    <col min="132" max="132" width="24.625" style="137" customWidth="true"/>
    <col min="133" max="133" width="29.75" customWidth="true"/>
    <col min="134" max="139" width="7.875" customWidth="true"/>
    <col min="140" max="141" width="1.125" customWidth="true"/>
    <col min="142" max="142" width="24.625" style="137" customWidth="true"/>
    <col min="143" max="143" width="29.75" customWidth="true"/>
    <col min="144" max="149" width="7.875" customWidth="true"/>
    <col min="150" max="151" width="1.125" customWidth="true"/>
    <col min="152" max="152" width="24.625" style="137" customWidth="true"/>
    <col min="153" max="153" width="29.75" customWidth="true"/>
    <col min="154" max="159" width="7.875" customWidth="true"/>
    <col min="160" max="161" width="1.125" customWidth="true"/>
    <col min="162" max="162" width="24.625" style="137" customWidth="true"/>
    <col min="163" max="163" width="29.75" customWidth="true"/>
    <col min="164" max="169" width="7.875" customWidth="true"/>
    <col min="170" max="171" width="1.125" customWidth="true"/>
    <col min="172" max="172" width="24.625" style="137" customWidth="true"/>
    <col min="173" max="173" width="29.75" customWidth="true"/>
    <col min="174" max="179" width="7.875" customWidth="true"/>
    <col min="180" max="181" width="1.125" customWidth="true"/>
    <col min="182" max="182" width="24.625" style="137" customWidth="true"/>
    <col min="183" max="183" width="29.75" customWidth="true"/>
    <col min="184" max="189" width="7.875" customWidth="true"/>
    <col min="190" max="191" width="1.125" customWidth="true"/>
    <col min="192" max="192" width="24.625" style="137" customWidth="true"/>
    <col min="193" max="193" width="29.75" customWidth="true"/>
    <col min="194" max="199" width="7.875" customWidth="true"/>
    <col min="200" max="201" width="1.125" customWidth="true"/>
    <col min="202" max="202" width="24.625" style="137" customWidth="true"/>
    <col min="203" max="203" width="29.75" customWidth="true"/>
    <col min="204" max="209" width="7.875" customWidth="true"/>
    <col min="210" max="211" width="1.125" customWidth="true"/>
    <col min="212" max="212" width="24.625" style="137" customWidth="true"/>
    <col min="213" max="213" width="29.75" customWidth="true"/>
    <col min="214" max="219" width="7.875" customWidth="true"/>
    <col min="220" max="221" width="1.125" customWidth="true"/>
    <col min="222" max="222" width="24.625" style="137" customWidth="true"/>
    <col min="223" max="223" width="29.75" customWidth="true"/>
    <col min="224" max="229" width="7.875" customWidth="true"/>
    <col min="230" max="231" width="1.125" customWidth="true"/>
    <col min="232" max="232" width="24.625" style="137" customWidth="true"/>
    <col min="233" max="233" width="29.75" customWidth="true"/>
    <col min="234" max="239" width="7.875" customWidth="true"/>
    <col min="240" max="241" width="1.125" customWidth="true"/>
    <col min="242" max="242" width="24.625" customWidth="true"/>
    <col min="243" max="243" width="29.75" customWidth="true"/>
    <col min="244" max="249" width="7.875" customWidth="true"/>
    <col min="250" max="251" width="1.125" customWidth="true"/>
    <col min="252" max="252" width="24.625" customWidth="true"/>
    <col min="253" max="253" width="29.75" customWidth="true"/>
    <col min="254" max="259" width="7.875" customWidth="true"/>
    <col min="260" max="261" width="1.125" customWidth="true"/>
    <col min="262" max="262" width="24.625" customWidth="true"/>
    <col min="263" max="263" width="29.75" customWidth="true"/>
    <col min="264" max="269" width="7.875" customWidth="true"/>
    <col min="270" max="271" width="1.125" customWidth="true"/>
    <col min="272" max="272" width="24.625" customWidth="true"/>
    <col min="273" max="273" width="29.75" customWidth="true"/>
    <col min="274" max="279" width="7.875" customWidth="true"/>
    <col min="280" max="281" width="1.125" customWidth="true"/>
  </cols>
  <sheetData>
    <row xmlns:x14ac="http://schemas.microsoft.com/office/spreadsheetml/2009/9/ac" r="1" s="329" customFormat="true" ht="30" customHeight="true" x14ac:dyDescent="0.25">
      <c r="B1" s="347" t="s">
        <v>31</v>
      </c>
      <c r="C1" s="397" t="s">
        <v>279</v>
      </c>
      <c r="D1" s="335" t="s">
        <v>159</v>
      </c>
      <c r="E1" s="335"/>
      <c r="F1" s="335"/>
      <c r="G1" s="335"/>
      <c r="H1" s="335"/>
      <c r="I1" s="336"/>
      <c r="J1" s="326"/>
      <c r="K1" s="326"/>
      <c r="L1" s="347" t="s">
        <v>31</v>
      </c>
      <c r="M1" s="397" t="s">
        <v>280</v>
      </c>
      <c r="N1" s="335" t="s">
        <v>159</v>
      </c>
      <c r="O1" s="335"/>
      <c r="P1" s="335"/>
      <c r="Q1" s="335"/>
      <c r="R1" s="335"/>
      <c r="S1" s="336"/>
      <c r="T1" s="326"/>
      <c r="U1" s="326"/>
      <c r="V1" s="347" t="s">
        <v>31</v>
      </c>
      <c r="W1" s="397" t="s">
        <v>281</v>
      </c>
      <c r="X1" s="335" t="s">
        <v>159</v>
      </c>
      <c r="Y1" s="335"/>
      <c r="Z1" s="335"/>
      <c r="AA1" s="335"/>
      <c r="AB1" s="335"/>
      <c r="AC1" s="336"/>
      <c r="AD1" s="326"/>
      <c r="AE1" s="326"/>
      <c r="AF1" s="347" t="s">
        <v>31</v>
      </c>
      <c r="AG1" s="397" t="s">
        <v>282</v>
      </c>
      <c r="AH1" s="335" t="s">
        <v>159</v>
      </c>
      <c r="AI1" s="335"/>
      <c r="AJ1" s="335"/>
      <c r="AK1" s="335"/>
      <c r="AL1" s="335"/>
      <c r="AM1" s="336"/>
      <c r="AN1" s="326"/>
      <c r="AO1" s="326"/>
      <c r="AP1" s="347" t="s">
        <v>31</v>
      </c>
      <c r="AQ1" s="397" t="s">
        <v>283</v>
      </c>
      <c r="AR1" s="335" t="s">
        <v>159</v>
      </c>
      <c r="AS1" s="335"/>
      <c r="AT1" s="335"/>
      <c r="AU1" s="335"/>
      <c r="AV1" s="335"/>
      <c r="AW1" s="336"/>
      <c r="AX1" s="326"/>
      <c r="AY1" s="326"/>
      <c r="AZ1" s="347" t="s">
        <v>31</v>
      </c>
      <c r="BA1" s="397" t="s">
        <v>284</v>
      </c>
      <c r="BB1" s="335" t="s">
        <v>159</v>
      </c>
      <c r="BC1" s="335"/>
      <c r="BD1" s="335"/>
      <c r="BE1" s="335"/>
      <c r="BF1" s="335"/>
      <c r="BG1" s="336"/>
      <c r="BH1" s="326"/>
      <c r="BI1" s="326"/>
      <c r="BJ1" s="347" t="s">
        <v>31</v>
      </c>
      <c r="BK1" s="397" t="s">
        <v>285</v>
      </c>
      <c r="BL1" s="335" t="s">
        <v>159</v>
      </c>
      <c r="BM1" s="335"/>
      <c r="BN1" s="335"/>
      <c r="BO1" s="335"/>
      <c r="BP1" s="335"/>
      <c r="BQ1" s="336"/>
      <c r="BR1" s="326"/>
      <c r="BS1" s="326"/>
      <c r="BT1" s="347" t="s">
        <v>31</v>
      </c>
      <c r="BU1" s="397" t="s">
        <v>285</v>
      </c>
      <c r="BV1" s="335" t="s">
        <v>159</v>
      </c>
      <c r="BW1" s="335"/>
      <c r="BX1" s="335"/>
      <c r="BY1" s="335"/>
      <c r="BZ1" s="335"/>
      <c r="CA1" s="336"/>
      <c r="CB1" s="326"/>
      <c r="CC1" s="326"/>
      <c r="CD1" s="347" t="s">
        <v>31</v>
      </c>
      <c r="CE1" s="397" t="s">
        <v>286</v>
      </c>
      <c r="CF1" s="335" t="s">
        <v>159</v>
      </c>
      <c r="CG1" s="335"/>
      <c r="CH1" s="335"/>
      <c r="CI1" s="335"/>
      <c r="CJ1" s="335"/>
      <c r="CK1" s="336"/>
      <c r="CL1" s="326"/>
      <c r="CM1" s="326"/>
      <c r="CN1" s="347" t="s">
        <v>31</v>
      </c>
      <c r="CO1" s="397" t="s">
        <v>287</v>
      </c>
      <c r="CP1" s="335" t="s">
        <v>159</v>
      </c>
      <c r="CQ1" s="335"/>
      <c r="CR1" s="335"/>
      <c r="CS1" s="335"/>
      <c r="CT1" s="335"/>
      <c r="CU1" s="336"/>
      <c r="CV1" s="326"/>
      <c r="CW1" s="326"/>
      <c r="CX1" s="347" t="s">
        <v>31</v>
      </c>
      <c r="CY1" s="397" t="s">
        <v>288</v>
      </c>
      <c r="CZ1" s="335" t="s">
        <v>159</v>
      </c>
      <c r="DA1" s="335"/>
      <c r="DB1" s="335"/>
      <c r="DC1" s="335"/>
      <c r="DD1" s="335"/>
      <c r="DE1" s="336"/>
      <c r="DF1" s="326"/>
      <c r="DG1" s="326"/>
      <c r="DH1" s="347" t="s">
        <v>31</v>
      </c>
      <c r="DI1" s="397" t="s">
        <v>289</v>
      </c>
      <c r="DJ1" s="335" t="s">
        <v>159</v>
      </c>
      <c r="DK1" s="335"/>
      <c r="DL1" s="335"/>
      <c r="DM1" s="335"/>
      <c r="DN1" s="335"/>
      <c r="DO1" s="336"/>
      <c r="DP1" s="326"/>
      <c r="DQ1" s="326"/>
      <c r="DR1" s="347" t="s">
        <v>31</v>
      </c>
      <c r="DS1" s="397" t="s">
        <v>290</v>
      </c>
      <c r="DT1" s="335" t="s">
        <v>159</v>
      </c>
      <c r="DU1" s="335"/>
      <c r="DV1" s="335"/>
      <c r="DW1" s="335"/>
      <c r="DX1" s="335"/>
      <c r="DY1" s="336"/>
      <c r="DZ1" s="326"/>
      <c r="EA1" s="326"/>
      <c r="EB1" s="347" t="s">
        <v>31</v>
      </c>
      <c r="EC1" s="397" t="s">
        <v>291</v>
      </c>
      <c r="ED1" s="335" t="s">
        <v>159</v>
      </c>
      <c r="EE1" s="335"/>
      <c r="EF1" s="335"/>
      <c r="EG1" s="335"/>
      <c r="EH1" s="335"/>
      <c r="EI1" s="336"/>
      <c r="EJ1" s="326"/>
      <c r="EK1" s="326"/>
      <c r="EL1" s="347" t="s">
        <v>31</v>
      </c>
      <c r="EM1" s="397" t="s">
        <v>292</v>
      </c>
      <c r="EN1" s="335" t="s">
        <v>159</v>
      </c>
      <c r="EO1" s="335"/>
      <c r="EP1" s="335"/>
      <c r="EQ1" s="335"/>
      <c r="ER1" s="335"/>
      <c r="ES1" s="336"/>
      <c r="ET1" s="326"/>
      <c r="EU1" s="326"/>
      <c r="EV1" s="347" t="s">
        <v>31</v>
      </c>
      <c r="EW1" s="397" t="s">
        <v>292</v>
      </c>
      <c r="EX1" s="335" t="s">
        <v>159</v>
      </c>
      <c r="EY1" s="335"/>
      <c r="EZ1" s="335"/>
      <c r="FA1" s="335"/>
      <c r="FB1" s="335"/>
      <c r="FC1" s="336"/>
      <c r="FD1" s="326"/>
      <c r="FE1" s="326"/>
      <c r="FF1" s="347" t="s">
        <v>31</v>
      </c>
      <c r="FG1" s="397" t="s">
        <v>293</v>
      </c>
      <c r="FH1" s="335" t="s">
        <v>159</v>
      </c>
      <c r="FI1" s="335"/>
      <c r="FJ1" s="335"/>
      <c r="FK1" s="335"/>
      <c r="FL1" s="335"/>
      <c r="FM1" s="336"/>
      <c r="FN1" s="326"/>
      <c r="FO1" s="326"/>
      <c r="FP1" s="347" t="s">
        <v>31</v>
      </c>
      <c r="FQ1" s="397" t="s">
        <v>294</v>
      </c>
      <c r="FR1" s="335" t="s">
        <v>159</v>
      </c>
      <c r="FS1" s="335"/>
      <c r="FT1" s="335"/>
      <c r="FU1" s="335"/>
      <c r="FV1" s="335"/>
      <c r="FW1" s="336"/>
      <c r="FX1" s="326"/>
      <c r="FY1" s="326"/>
      <c r="FZ1" s="347" t="s">
        <v>31</v>
      </c>
      <c r="GA1" s="397" t="s">
        <v>294</v>
      </c>
      <c r="GB1" s="335" t="s">
        <v>159</v>
      </c>
      <c r="GC1" s="335"/>
      <c r="GD1" s="335"/>
      <c r="GE1" s="335"/>
      <c r="GF1" s="335"/>
      <c r="GG1" s="336"/>
      <c r="GH1" s="326"/>
      <c r="GI1" s="326"/>
      <c r="GJ1" s="347" t="s">
        <v>31</v>
      </c>
      <c r="GK1" s="397" t="s">
        <v>295</v>
      </c>
      <c r="GL1" s="335" t="s">
        <v>159</v>
      </c>
      <c r="GM1" s="335"/>
      <c r="GN1" s="335"/>
      <c r="GO1" s="335"/>
      <c r="GP1" s="335"/>
      <c r="GQ1" s="336"/>
      <c r="GR1" s="326"/>
      <c r="GS1" s="326"/>
      <c r="GT1" s="347" t="s">
        <v>31</v>
      </c>
      <c r="GU1" s="397" t="s">
        <v>296</v>
      </c>
      <c r="GV1" s="335" t="s">
        <v>159</v>
      </c>
      <c r="GW1" s="335"/>
      <c r="GX1" s="335"/>
      <c r="GY1" s="335"/>
      <c r="GZ1" s="335"/>
      <c r="HA1" s="336"/>
      <c r="HB1" s="326"/>
      <c r="HC1" s="326"/>
      <c r="HD1" s="347" t="s">
        <v>31</v>
      </c>
      <c r="HE1" s="397" t="s">
        <v>296</v>
      </c>
      <c r="HF1" s="335" t="s">
        <v>159</v>
      </c>
      <c r="HG1" s="335"/>
      <c r="HH1" s="335"/>
      <c r="HI1" s="335"/>
      <c r="HJ1" s="335"/>
      <c r="HK1" s="336"/>
      <c r="HL1" s="326"/>
      <c r="HM1" s="326"/>
      <c r="HN1" s="347" t="s">
        <v>31</v>
      </c>
      <c r="HO1" s="397" t="s">
        <v>297</v>
      </c>
      <c r="HP1" s="335" t="s">
        <v>159</v>
      </c>
      <c r="HQ1" s="335"/>
      <c r="HR1" s="335"/>
      <c r="HS1" s="335"/>
      <c r="HT1" s="335"/>
      <c r="HU1" s="336"/>
      <c r="HV1" s="326"/>
      <c r="HW1" s="326"/>
      <c r="HX1" s="347" t="s">
        <v>31</v>
      </c>
      <c r="HY1" s="397" t="s">
        <v>298</v>
      </c>
      <c r="HZ1" s="335" t="s">
        <v>159</v>
      </c>
      <c r="IA1" s="335"/>
      <c r="IB1" s="335"/>
      <c r="IC1" s="335"/>
      <c r="ID1" s="335"/>
      <c r="IE1" s="336"/>
      <c r="IF1" s="326"/>
      <c r="IG1" s="326"/>
      <c r="IH1" s="347" t="s">
        <v>31</v>
      </c>
      <c r="II1" s="397">
        <v>2019</v>
      </c>
      <c r="IJ1" s="335" t="s">
        <v>159</v>
      </c>
      <c r="IK1" s="335"/>
      <c r="IL1" s="335"/>
      <c r="IM1" s="335"/>
      <c r="IN1" s="335"/>
      <c r="IO1" s="336"/>
      <c r="IP1" s="326"/>
      <c r="IQ1" s="326"/>
      <c r="IR1" s="347" t="s">
        <v>31</v>
      </c>
      <c r="IS1" s="397">
        <v>2020</v>
      </c>
      <c r="IT1" s="335" t="s">
        <v>159</v>
      </c>
      <c r="IU1" s="335"/>
      <c r="IV1" s="335"/>
      <c r="IW1" s="335"/>
      <c r="IX1" s="335"/>
      <c r="IY1" s="336"/>
      <c r="IZ1" s="326"/>
      <c r="JA1" s="326"/>
      <c r="JB1" s="347" t="s">
        <v>31</v>
      </c>
      <c r="JC1" s="397">
        <v>2021</v>
      </c>
      <c r="JD1" s="335" t="s">
        <v>159</v>
      </c>
      <c r="JE1" s="335"/>
      <c r="JF1" s="335"/>
      <c r="JG1" s="335"/>
      <c r="JH1" s="335"/>
      <c r="JI1" s="336"/>
      <c r="JJ1" s="326"/>
      <c r="JK1" s="326"/>
      <c r="JL1" s="347" t="s">
        <v>31</v>
      </c>
      <c r="JM1" s="397">
        <v>2022</v>
      </c>
      <c r="JN1" s="335" t="s">
        <v>159</v>
      </c>
      <c r="JO1" s="335"/>
      <c r="JP1" s="335"/>
      <c r="JQ1" s="335"/>
      <c r="JR1" s="335"/>
      <c r="JS1" s="336"/>
      <c r="JT1" s="326"/>
      <c r="JU1" s="326"/>
    </row>
    <row xmlns:x14ac="http://schemas.microsoft.com/office/spreadsheetml/2009/9/ac" r="2" s="329" customFormat="true" ht="30" customHeight="true" x14ac:dyDescent="0.25">
      <c r="A2" s="591" t="s">
        <v>318</v>
      </c>
      <c r="B2" s="337" t="s">
        <v>255</v>
      </c>
      <c r="C2" s="288" t="s">
        <v>196</v>
      </c>
      <c r="D2" s="288" t="s">
        <v>160</v>
      </c>
      <c r="E2" s="338"/>
      <c r="F2" s="338"/>
      <c r="G2" s="338"/>
      <c r="H2" s="338"/>
      <c r="I2" s="339"/>
      <c r="J2" s="330" t="s">
        <v>299</v>
      </c>
      <c r="K2" s="330"/>
      <c r="L2" s="337" t="s">
        <v>256</v>
      </c>
      <c r="M2" s="288" t="s">
        <v>196</v>
      </c>
      <c r="N2" s="288" t="s">
        <v>160</v>
      </c>
      <c r="O2" s="338"/>
      <c r="P2" s="338"/>
      <c r="Q2" s="338"/>
      <c r="R2" s="338"/>
      <c r="S2" s="339"/>
      <c r="T2" s="330" t="s">
        <v>299</v>
      </c>
      <c r="U2" s="330"/>
      <c r="V2" s="337" t="s">
        <v>257</v>
      </c>
      <c r="W2" s="288" t="s">
        <v>196</v>
      </c>
      <c r="X2" s="288" t="s">
        <v>160</v>
      </c>
      <c r="Y2" s="338"/>
      <c r="Z2" s="338"/>
      <c r="AA2" s="338"/>
      <c r="AB2" s="338"/>
      <c r="AC2" s="339"/>
      <c r="AD2" s="330" t="s">
        <v>299</v>
      </c>
      <c r="AE2" s="330"/>
      <c r="AF2" s="337" t="s">
        <v>258</v>
      </c>
      <c r="AG2" s="288" t="s">
        <v>196</v>
      </c>
      <c r="AH2" s="288" t="s">
        <v>160</v>
      </c>
      <c r="AI2" s="338"/>
      <c r="AJ2" s="338"/>
      <c r="AK2" s="338"/>
      <c r="AL2" s="338"/>
      <c r="AM2" s="339"/>
      <c r="AN2" s="330" t="s">
        <v>299</v>
      </c>
      <c r="AO2" s="330"/>
      <c r="AP2" s="337" t="s">
        <v>259</v>
      </c>
      <c r="AQ2" s="288" t="s">
        <v>196</v>
      </c>
      <c r="AR2" s="288" t="s">
        <v>160</v>
      </c>
      <c r="AS2" s="338"/>
      <c r="AT2" s="338"/>
      <c r="AU2" s="338"/>
      <c r="AV2" s="338"/>
      <c r="AW2" s="339"/>
      <c r="AX2" s="330" t="s">
        <v>299</v>
      </c>
      <c r="AY2" s="330"/>
      <c r="AZ2" s="337" t="s">
        <v>260</v>
      </c>
      <c r="BA2" s="288" t="s">
        <v>196</v>
      </c>
      <c r="BB2" s="288" t="s">
        <v>160</v>
      </c>
      <c r="BC2" s="338"/>
      <c r="BD2" s="338"/>
      <c r="BE2" s="338"/>
      <c r="BF2" s="338"/>
      <c r="BG2" s="339"/>
      <c r="BH2" s="330" t="s">
        <v>299</v>
      </c>
      <c r="BI2" s="330"/>
      <c r="BJ2" s="337" t="s">
        <v>261</v>
      </c>
      <c r="BK2" s="288" t="s">
        <v>196</v>
      </c>
      <c r="BL2" s="288" t="s">
        <v>160</v>
      </c>
      <c r="BM2" s="338"/>
      <c r="BN2" s="338"/>
      <c r="BO2" s="338"/>
      <c r="BP2" s="338"/>
      <c r="BQ2" s="339"/>
      <c r="BR2" s="330" t="s">
        <v>299</v>
      </c>
      <c r="BS2" s="330"/>
      <c r="BT2" s="337" t="s">
        <v>262</v>
      </c>
      <c r="BU2" s="288" t="s">
        <v>196</v>
      </c>
      <c r="BV2" s="288" t="s">
        <v>161</v>
      </c>
      <c r="BW2" s="338"/>
      <c r="BX2" s="338"/>
      <c r="BY2" s="338"/>
      <c r="BZ2" s="338"/>
      <c r="CA2" s="339"/>
      <c r="CB2" s="330" t="s">
        <v>299</v>
      </c>
      <c r="CC2" s="330"/>
      <c r="CD2" s="337" t="s">
        <v>263</v>
      </c>
      <c r="CE2" s="288" t="s">
        <v>196</v>
      </c>
      <c r="CF2" s="288" t="s">
        <v>160</v>
      </c>
      <c r="CG2" s="338"/>
      <c r="CH2" s="338"/>
      <c r="CI2" s="338"/>
      <c r="CJ2" s="338"/>
      <c r="CK2" s="339"/>
      <c r="CL2" s="330" t="s">
        <v>299</v>
      </c>
      <c r="CM2" s="330"/>
      <c r="CN2" s="337" t="s">
        <v>264</v>
      </c>
      <c r="CO2" s="288" t="s">
        <v>196</v>
      </c>
      <c r="CP2" s="288" t="s">
        <v>160</v>
      </c>
      <c r="CQ2" s="338"/>
      <c r="CR2" s="338"/>
      <c r="CS2" s="338"/>
      <c r="CT2" s="338"/>
      <c r="CU2" s="339"/>
      <c r="CV2" s="330" t="s">
        <v>299</v>
      </c>
      <c r="CW2" s="330"/>
      <c r="CX2" s="337" t="s">
        <v>265</v>
      </c>
      <c r="CY2" s="288" t="s">
        <v>196</v>
      </c>
      <c r="CZ2" s="288" t="s">
        <v>160</v>
      </c>
      <c r="DA2" s="338"/>
      <c r="DB2" s="338"/>
      <c r="DC2" s="338"/>
      <c r="DD2" s="338"/>
      <c r="DE2" s="339"/>
      <c r="DF2" s="330" t="s">
        <v>299</v>
      </c>
      <c r="DG2" s="330"/>
      <c r="DH2" s="337" t="s">
        <v>266</v>
      </c>
      <c r="DI2" s="288" t="s">
        <v>196</v>
      </c>
      <c r="DJ2" s="288" t="s">
        <v>160</v>
      </c>
      <c r="DK2" s="338"/>
      <c r="DL2" s="338"/>
      <c r="DM2" s="338"/>
      <c r="DN2" s="338"/>
      <c r="DO2" s="339"/>
      <c r="DP2" s="330" t="s">
        <v>299</v>
      </c>
      <c r="DQ2" s="330"/>
      <c r="DR2" s="337" t="s">
        <v>267</v>
      </c>
      <c r="DS2" s="288" t="s">
        <v>196</v>
      </c>
      <c r="DT2" s="288" t="s">
        <v>160</v>
      </c>
      <c r="DU2" s="338"/>
      <c r="DV2" s="338"/>
      <c r="DW2" s="338"/>
      <c r="DX2" s="338"/>
      <c r="DY2" s="339"/>
      <c r="DZ2" s="330" t="s">
        <v>299</v>
      </c>
      <c r="EA2" s="330"/>
      <c r="EB2" s="337" t="s">
        <v>268</v>
      </c>
      <c r="EC2" s="288" t="s">
        <v>196</v>
      </c>
      <c r="ED2" s="288" t="s">
        <v>160</v>
      </c>
      <c r="EE2" s="338"/>
      <c r="EF2" s="338"/>
      <c r="EG2" s="338"/>
      <c r="EH2" s="338"/>
      <c r="EI2" s="339"/>
      <c r="EJ2" s="330" t="s">
        <v>299</v>
      </c>
      <c r="EK2" s="330"/>
      <c r="EL2" s="337" t="s">
        <v>269</v>
      </c>
      <c r="EM2" s="288" t="s">
        <v>196</v>
      </c>
      <c r="EN2" s="288" t="s">
        <v>160</v>
      </c>
      <c r="EO2" s="338"/>
      <c r="EP2" s="338"/>
      <c r="EQ2" s="338"/>
      <c r="ER2" s="338"/>
      <c r="ES2" s="339"/>
      <c r="ET2" s="330" t="s">
        <v>299</v>
      </c>
      <c r="EU2" s="330"/>
      <c r="EV2" s="337" t="s">
        <v>270</v>
      </c>
      <c r="EW2" s="288" t="s">
        <v>166</v>
      </c>
      <c r="EX2" s="288" t="s">
        <v>162</v>
      </c>
      <c r="EY2" s="338"/>
      <c r="EZ2" s="338"/>
      <c r="FA2" s="338"/>
      <c r="FB2" s="338"/>
      <c r="FC2" s="339"/>
      <c r="FD2" s="330" t="s">
        <v>299</v>
      </c>
      <c r="FE2" s="330"/>
      <c r="FF2" s="337" t="s">
        <v>271</v>
      </c>
      <c r="FG2" s="288" t="s">
        <v>196</v>
      </c>
      <c r="FH2" s="288" t="s">
        <v>163</v>
      </c>
      <c r="FI2" s="338"/>
      <c r="FJ2" s="338"/>
      <c r="FK2" s="338"/>
      <c r="FL2" s="338"/>
      <c r="FM2" s="339"/>
      <c r="FN2" s="330" t="s">
        <v>299</v>
      </c>
      <c r="FO2" s="330"/>
      <c r="FP2" s="337" t="s">
        <v>272</v>
      </c>
      <c r="FQ2" s="288" t="s">
        <v>196</v>
      </c>
      <c r="FR2" s="288" t="s">
        <v>164</v>
      </c>
      <c r="FS2" s="338"/>
      <c r="FT2" s="338"/>
      <c r="FU2" s="338"/>
      <c r="FV2" s="338"/>
      <c r="FW2" s="339"/>
      <c r="FX2" s="330" t="s">
        <v>299</v>
      </c>
      <c r="FY2" s="330"/>
      <c r="FZ2" s="337" t="s">
        <v>273</v>
      </c>
      <c r="GA2" s="288" t="s">
        <v>166</v>
      </c>
      <c r="GB2" s="288" t="s">
        <v>206</v>
      </c>
      <c r="GC2" s="338"/>
      <c r="GD2" s="338"/>
      <c r="GE2" s="338"/>
      <c r="GF2" s="338"/>
      <c r="GG2" s="339"/>
      <c r="GH2" s="330" t="s">
        <v>299</v>
      </c>
      <c r="GI2" s="330"/>
      <c r="GJ2" s="337" t="s">
        <v>274</v>
      </c>
      <c r="GK2" s="288" t="s">
        <v>196</v>
      </c>
      <c r="GL2" s="288" t="s">
        <v>165</v>
      </c>
      <c r="GM2" s="338"/>
      <c r="GN2" s="338"/>
      <c r="GO2" s="338"/>
      <c r="GP2" s="338"/>
      <c r="GQ2" s="339"/>
      <c r="GR2" s="330" t="s">
        <v>299</v>
      </c>
      <c r="GS2" s="330"/>
      <c r="GT2" s="337" t="s">
        <v>275</v>
      </c>
      <c r="GU2" s="288" t="s">
        <v>196</v>
      </c>
      <c r="GV2" s="288" t="s">
        <v>246</v>
      </c>
      <c r="GW2" s="338"/>
      <c r="GX2" s="338"/>
      <c r="GY2" s="338"/>
      <c r="GZ2" s="338"/>
      <c r="HA2" s="339"/>
      <c r="HB2" s="330" t="s">
        <v>299</v>
      </c>
      <c r="HC2" s="330"/>
      <c r="HD2" s="337" t="s">
        <v>276</v>
      </c>
      <c r="HE2" s="288" t="s">
        <v>248</v>
      </c>
      <c r="HF2" s="288" t="s">
        <v>252</v>
      </c>
      <c r="HG2" s="338"/>
      <c r="HH2" s="338"/>
      <c r="HI2" s="338"/>
      <c r="HJ2" s="338"/>
      <c r="HK2" s="339"/>
      <c r="HL2" s="330" t="s">
        <v>299</v>
      </c>
      <c r="HM2" s="330"/>
      <c r="HN2" s="337" t="s">
        <v>277</v>
      </c>
      <c r="HO2" s="288" t="s">
        <v>196</v>
      </c>
      <c r="HP2" s="288" t="s">
        <v>247</v>
      </c>
      <c r="HQ2" s="338"/>
      <c r="HR2" s="338"/>
      <c r="HS2" s="338"/>
      <c r="HT2" s="338"/>
      <c r="HU2" s="339"/>
      <c r="HV2" s="330" t="s">
        <v>299</v>
      </c>
      <c r="HW2" s="330"/>
      <c r="HX2" s="337" t="s">
        <v>278</v>
      </c>
      <c r="HY2" s="288" t="s">
        <v>196</v>
      </c>
      <c r="HZ2" s="288" t="s">
        <v>254</v>
      </c>
      <c r="IA2" s="338"/>
      <c r="IB2" s="338"/>
      <c r="IC2" s="338"/>
      <c r="ID2" s="338"/>
      <c r="IE2" s="339"/>
      <c r="IF2" s="330" t="s">
        <v>299</v>
      </c>
      <c r="IG2" s="330"/>
      <c r="IH2" s="337" t="s">
        <v>329</v>
      </c>
      <c r="II2" s="288" t="s">
        <v>166</v>
      </c>
      <c r="IJ2" s="288" t="s">
        <v>330</v>
      </c>
      <c r="IK2" s="338"/>
      <c r="IL2" s="338"/>
      <c r="IM2" s="338"/>
      <c r="IN2" s="338"/>
      <c r="IO2" s="339"/>
      <c r="IP2" s="330" t="s">
        <v>299</v>
      </c>
      <c r="IQ2" s="330"/>
      <c r="IR2" s="337" t="s">
        <v>315</v>
      </c>
      <c r="IS2" s="288" t="s">
        <v>196</v>
      </c>
      <c r="IT2" s="288" t="s">
        <v>316</v>
      </c>
      <c r="IU2" s="338"/>
      <c r="IV2" s="338"/>
      <c r="IW2" s="338"/>
      <c r="IX2" s="338"/>
      <c r="IY2" s="339"/>
      <c r="IZ2" s="330" t="s">
        <v>299</v>
      </c>
      <c r="JA2" s="330"/>
      <c r="JB2" s="337" t="s">
        <v>323</v>
      </c>
      <c r="JC2" s="288" t="s">
        <v>196</v>
      </c>
      <c r="JD2" s="288" t="s">
        <v>324</v>
      </c>
      <c r="JE2" s="338"/>
      <c r="JF2" s="338"/>
      <c r="JG2" s="338"/>
      <c r="JH2" s="338"/>
      <c r="JI2" s="339"/>
      <c r="JJ2" s="330" t="s">
        <v>299</v>
      </c>
      <c r="JK2" s="330"/>
      <c r="JL2" s="337" t="s">
        <v>327</v>
      </c>
      <c r="JM2" s="288" t="s">
        <v>196</v>
      </c>
      <c r="JN2" s="288" t="s">
        <v>328</v>
      </c>
      <c r="JO2" s="338"/>
      <c r="JP2" s="338"/>
      <c r="JQ2" s="338"/>
      <c r="JR2" s="338"/>
      <c r="JS2" s="339"/>
      <c r="JT2" s="330" t="s">
        <v>299</v>
      </c>
      <c r="JU2" s="330"/>
    </row>
    <row xmlns:x14ac="http://schemas.microsoft.com/office/spreadsheetml/2009/9/ac" r="3" s="262" customFormat="true" ht="18" customHeight="true" x14ac:dyDescent="0.25">
      <c r="A3" s="591"/>
      <c r="B3" s="376" t="s">
        <v>188</v>
      </c>
      <c r="C3" s="377" t="s">
        <v>56</v>
      </c>
      <c r="D3" s="378" t="s">
        <v>7</v>
      </c>
      <c r="E3" s="378" t="s">
        <v>1</v>
      </c>
      <c r="F3" s="378" t="s">
        <v>2</v>
      </c>
      <c r="G3" s="378" t="s">
        <v>16</v>
      </c>
      <c r="H3" s="378" t="s">
        <v>17</v>
      </c>
      <c r="I3" s="379" t="s">
        <v>18</v>
      </c>
      <c r="J3" s="260"/>
      <c r="K3" s="260"/>
      <c r="L3" s="376" t="s">
        <v>188</v>
      </c>
      <c r="M3" s="377" t="s">
        <v>56</v>
      </c>
      <c r="N3" s="378" t="s">
        <v>7</v>
      </c>
      <c r="O3" s="378" t="s">
        <v>1</v>
      </c>
      <c r="P3" s="378" t="s">
        <v>2</v>
      </c>
      <c r="Q3" s="378" t="s">
        <v>16</v>
      </c>
      <c r="R3" s="378" t="s">
        <v>17</v>
      </c>
      <c r="S3" s="379" t="s">
        <v>18</v>
      </c>
      <c r="T3" s="260"/>
      <c r="U3" s="260"/>
      <c r="V3" s="376" t="s">
        <v>188</v>
      </c>
      <c r="W3" s="377" t="s">
        <v>56</v>
      </c>
      <c r="X3" s="378" t="s">
        <v>7</v>
      </c>
      <c r="Y3" s="378" t="s">
        <v>1</v>
      </c>
      <c r="Z3" s="378" t="s">
        <v>2</v>
      </c>
      <c r="AA3" s="378" t="s">
        <v>16</v>
      </c>
      <c r="AB3" s="378" t="s">
        <v>17</v>
      </c>
      <c r="AC3" s="379" t="s">
        <v>18</v>
      </c>
      <c r="AD3" s="260"/>
      <c r="AE3" s="260"/>
      <c r="AF3" s="376" t="s">
        <v>188</v>
      </c>
      <c r="AG3" s="377" t="s">
        <v>56</v>
      </c>
      <c r="AH3" s="378" t="s">
        <v>7</v>
      </c>
      <c r="AI3" s="378" t="s">
        <v>1</v>
      </c>
      <c r="AJ3" s="378" t="s">
        <v>2</v>
      </c>
      <c r="AK3" s="378" t="s">
        <v>16</v>
      </c>
      <c r="AL3" s="378" t="s">
        <v>17</v>
      </c>
      <c r="AM3" s="379" t="s">
        <v>18</v>
      </c>
      <c r="AN3" s="260"/>
      <c r="AO3" s="260"/>
      <c r="AP3" s="376" t="s">
        <v>188</v>
      </c>
      <c r="AQ3" s="377" t="s">
        <v>56</v>
      </c>
      <c r="AR3" s="378" t="s">
        <v>7</v>
      </c>
      <c r="AS3" s="378" t="s">
        <v>1</v>
      </c>
      <c r="AT3" s="378" t="s">
        <v>2</v>
      </c>
      <c r="AU3" s="378" t="s">
        <v>16</v>
      </c>
      <c r="AV3" s="378" t="s">
        <v>17</v>
      </c>
      <c r="AW3" s="379" t="s">
        <v>18</v>
      </c>
      <c r="AX3" s="260"/>
      <c r="AY3" s="260"/>
      <c r="AZ3" s="376" t="s">
        <v>188</v>
      </c>
      <c r="BA3" s="380" t="s">
        <v>56</v>
      </c>
      <c r="BB3" s="378" t="s">
        <v>7</v>
      </c>
      <c r="BC3" s="378" t="s">
        <v>1</v>
      </c>
      <c r="BD3" s="378" t="s">
        <v>2</v>
      </c>
      <c r="BE3" s="378" t="s">
        <v>16</v>
      </c>
      <c r="BF3" s="378" t="s">
        <v>17</v>
      </c>
      <c r="BG3" s="379" t="s">
        <v>18</v>
      </c>
      <c r="BH3" s="260"/>
      <c r="BI3" s="260"/>
      <c r="BJ3" s="376" t="s">
        <v>188</v>
      </c>
      <c r="BK3" s="377" t="s">
        <v>56</v>
      </c>
      <c r="BL3" s="378" t="s">
        <v>7</v>
      </c>
      <c r="BM3" s="378" t="s">
        <v>1</v>
      </c>
      <c r="BN3" s="378" t="s">
        <v>2</v>
      </c>
      <c r="BO3" s="378" t="s">
        <v>16</v>
      </c>
      <c r="BP3" s="378" t="s">
        <v>17</v>
      </c>
      <c r="BQ3" s="379" t="s">
        <v>18</v>
      </c>
      <c r="BR3" s="260"/>
      <c r="BS3" s="260"/>
      <c r="BT3" s="376" t="s">
        <v>188</v>
      </c>
      <c r="BU3" s="377" t="s">
        <v>56</v>
      </c>
      <c r="BV3" s="378" t="s">
        <v>7</v>
      </c>
      <c r="BW3" s="378" t="s">
        <v>1</v>
      </c>
      <c r="BX3" s="378" t="s">
        <v>2</v>
      </c>
      <c r="BY3" s="378" t="s">
        <v>16</v>
      </c>
      <c r="BZ3" s="378" t="s">
        <v>17</v>
      </c>
      <c r="CA3" s="379" t="s">
        <v>18</v>
      </c>
      <c r="CB3" s="260"/>
      <c r="CC3" s="260"/>
      <c r="CD3" s="376" t="s">
        <v>188</v>
      </c>
      <c r="CE3" s="377" t="s">
        <v>56</v>
      </c>
      <c r="CF3" s="378" t="s">
        <v>7</v>
      </c>
      <c r="CG3" s="378" t="s">
        <v>1</v>
      </c>
      <c r="CH3" s="378" t="s">
        <v>2</v>
      </c>
      <c r="CI3" s="378" t="s">
        <v>16</v>
      </c>
      <c r="CJ3" s="378" t="s">
        <v>17</v>
      </c>
      <c r="CK3" s="379" t="s">
        <v>18</v>
      </c>
      <c r="CL3" s="260"/>
      <c r="CM3" s="260"/>
      <c r="CN3" s="376" t="s">
        <v>188</v>
      </c>
      <c r="CO3" s="377" t="s">
        <v>56</v>
      </c>
      <c r="CP3" s="378" t="s">
        <v>7</v>
      </c>
      <c r="CQ3" s="378" t="s">
        <v>1</v>
      </c>
      <c r="CR3" s="378" t="s">
        <v>2</v>
      </c>
      <c r="CS3" s="378" t="s">
        <v>16</v>
      </c>
      <c r="CT3" s="378" t="s">
        <v>17</v>
      </c>
      <c r="CU3" s="379" t="s">
        <v>18</v>
      </c>
      <c r="CV3" s="260"/>
      <c r="CW3" s="260"/>
      <c r="CX3" s="376" t="s">
        <v>188</v>
      </c>
      <c r="CY3" s="377" t="s">
        <v>56</v>
      </c>
      <c r="CZ3" s="378" t="s">
        <v>7</v>
      </c>
      <c r="DA3" s="378" t="s">
        <v>1</v>
      </c>
      <c r="DB3" s="378" t="s">
        <v>2</v>
      </c>
      <c r="DC3" s="378" t="s">
        <v>16</v>
      </c>
      <c r="DD3" s="378" t="s">
        <v>17</v>
      </c>
      <c r="DE3" s="379" t="s">
        <v>18</v>
      </c>
      <c r="DF3" s="260"/>
      <c r="DG3" s="260"/>
      <c r="DH3" s="376" t="s">
        <v>188</v>
      </c>
      <c r="DI3" s="377" t="s">
        <v>56</v>
      </c>
      <c r="DJ3" s="378" t="s">
        <v>7</v>
      </c>
      <c r="DK3" s="378" t="s">
        <v>1</v>
      </c>
      <c r="DL3" s="378" t="s">
        <v>2</v>
      </c>
      <c r="DM3" s="378" t="s">
        <v>16</v>
      </c>
      <c r="DN3" s="378" t="s">
        <v>17</v>
      </c>
      <c r="DO3" s="379" t="s">
        <v>18</v>
      </c>
      <c r="DP3" s="260"/>
      <c r="DQ3" s="260"/>
      <c r="DR3" s="376" t="s">
        <v>188</v>
      </c>
      <c r="DS3" s="377" t="s">
        <v>56</v>
      </c>
      <c r="DT3" s="378" t="s">
        <v>7</v>
      </c>
      <c r="DU3" s="378" t="s">
        <v>1</v>
      </c>
      <c r="DV3" s="378" t="s">
        <v>2</v>
      </c>
      <c r="DW3" s="378" t="s">
        <v>16</v>
      </c>
      <c r="DX3" s="378" t="s">
        <v>17</v>
      </c>
      <c r="DY3" s="379" t="s">
        <v>18</v>
      </c>
      <c r="DZ3" s="260"/>
      <c r="EA3" s="260"/>
      <c r="EB3" s="376" t="s">
        <v>188</v>
      </c>
      <c r="EC3" s="377" t="s">
        <v>56</v>
      </c>
      <c r="ED3" s="378" t="s">
        <v>7</v>
      </c>
      <c r="EE3" s="378" t="s">
        <v>1</v>
      </c>
      <c r="EF3" s="378" t="s">
        <v>2</v>
      </c>
      <c r="EG3" s="378" t="s">
        <v>16</v>
      </c>
      <c r="EH3" s="378" t="s">
        <v>17</v>
      </c>
      <c r="EI3" s="379" t="s">
        <v>18</v>
      </c>
      <c r="EJ3" s="260"/>
      <c r="EK3" s="260"/>
      <c r="EL3" s="376" t="s">
        <v>188</v>
      </c>
      <c r="EM3" s="377" t="s">
        <v>56</v>
      </c>
      <c r="EN3" s="378" t="s">
        <v>7</v>
      </c>
      <c r="EO3" s="378" t="s">
        <v>1</v>
      </c>
      <c r="EP3" s="378" t="s">
        <v>2</v>
      </c>
      <c r="EQ3" s="378" t="s">
        <v>16</v>
      </c>
      <c r="ER3" s="378" t="s">
        <v>17</v>
      </c>
      <c r="ES3" s="379" t="s">
        <v>18</v>
      </c>
      <c r="ET3" s="260"/>
      <c r="EU3" s="260"/>
      <c r="EV3" s="376" t="s">
        <v>188</v>
      </c>
      <c r="EW3" s="377" t="s">
        <v>56</v>
      </c>
      <c r="EX3" s="378" t="s">
        <v>7</v>
      </c>
      <c r="EY3" s="378" t="s">
        <v>1</v>
      </c>
      <c r="EZ3" s="378" t="s">
        <v>2</v>
      </c>
      <c r="FA3" s="378" t="s">
        <v>16</v>
      </c>
      <c r="FB3" s="378" t="s">
        <v>17</v>
      </c>
      <c r="FC3" s="379" t="s">
        <v>18</v>
      </c>
      <c r="FD3" s="260"/>
      <c r="FE3" s="260"/>
      <c r="FF3" s="376" t="s">
        <v>188</v>
      </c>
      <c r="FG3" s="377" t="s">
        <v>56</v>
      </c>
      <c r="FH3" s="378" t="s">
        <v>7</v>
      </c>
      <c r="FI3" s="378" t="s">
        <v>1</v>
      </c>
      <c r="FJ3" s="378" t="s">
        <v>2</v>
      </c>
      <c r="FK3" s="378" t="s">
        <v>16</v>
      </c>
      <c r="FL3" s="378" t="s">
        <v>17</v>
      </c>
      <c r="FM3" s="379" t="s">
        <v>18</v>
      </c>
      <c r="FN3" s="260"/>
      <c r="FO3" s="260"/>
      <c r="FP3" s="376" t="s">
        <v>188</v>
      </c>
      <c r="FQ3" s="377" t="s">
        <v>56</v>
      </c>
      <c r="FR3" s="378" t="s">
        <v>7</v>
      </c>
      <c r="FS3" s="378" t="s">
        <v>1</v>
      </c>
      <c r="FT3" s="378" t="s">
        <v>2</v>
      </c>
      <c r="FU3" s="378" t="s">
        <v>16</v>
      </c>
      <c r="FV3" s="378" t="s">
        <v>17</v>
      </c>
      <c r="FW3" s="379" t="s">
        <v>18</v>
      </c>
      <c r="FX3" s="260"/>
      <c r="FY3" s="260"/>
      <c r="FZ3" s="376" t="s">
        <v>188</v>
      </c>
      <c r="GA3" s="377" t="s">
        <v>56</v>
      </c>
      <c r="GB3" s="378" t="s">
        <v>7</v>
      </c>
      <c r="GC3" s="378" t="s">
        <v>1</v>
      </c>
      <c r="GD3" s="378" t="s">
        <v>2</v>
      </c>
      <c r="GE3" s="378" t="s">
        <v>16</v>
      </c>
      <c r="GF3" s="378" t="s">
        <v>17</v>
      </c>
      <c r="GG3" s="379" t="s">
        <v>18</v>
      </c>
      <c r="GH3" s="260"/>
      <c r="GI3" s="260"/>
      <c r="GJ3" s="376" t="s">
        <v>188</v>
      </c>
      <c r="GK3" s="377" t="s">
        <v>56</v>
      </c>
      <c r="GL3" s="378" t="s">
        <v>7</v>
      </c>
      <c r="GM3" s="378" t="s">
        <v>1</v>
      </c>
      <c r="GN3" s="378" t="s">
        <v>2</v>
      </c>
      <c r="GO3" s="378" t="s">
        <v>16</v>
      </c>
      <c r="GP3" s="378" t="s">
        <v>17</v>
      </c>
      <c r="GQ3" s="379" t="s">
        <v>18</v>
      </c>
      <c r="GR3" s="260"/>
      <c r="GS3" s="260"/>
      <c r="GT3" s="376" t="s">
        <v>188</v>
      </c>
      <c r="GU3" s="377" t="s">
        <v>56</v>
      </c>
      <c r="GV3" s="378" t="s">
        <v>7</v>
      </c>
      <c r="GW3" s="378" t="s">
        <v>1</v>
      </c>
      <c r="GX3" s="378" t="s">
        <v>2</v>
      </c>
      <c r="GY3" s="378" t="s">
        <v>16</v>
      </c>
      <c r="GZ3" s="378" t="s">
        <v>17</v>
      </c>
      <c r="HA3" s="379" t="s">
        <v>18</v>
      </c>
      <c r="HB3" s="260"/>
      <c r="HC3" s="260"/>
      <c r="HD3" s="376" t="s">
        <v>188</v>
      </c>
      <c r="HE3" s="377" t="s">
        <v>56</v>
      </c>
      <c r="HF3" s="378" t="s">
        <v>7</v>
      </c>
      <c r="HG3" s="378" t="s">
        <v>1</v>
      </c>
      <c r="HH3" s="378" t="s">
        <v>2</v>
      </c>
      <c r="HI3" s="378" t="s">
        <v>16</v>
      </c>
      <c r="HJ3" s="378" t="s">
        <v>17</v>
      </c>
      <c r="HK3" s="379" t="s">
        <v>18</v>
      </c>
      <c r="HL3" s="260"/>
      <c r="HM3" s="260"/>
      <c r="HN3" s="376" t="s">
        <v>188</v>
      </c>
      <c r="HO3" s="377" t="s">
        <v>56</v>
      </c>
      <c r="HP3" s="378" t="s">
        <v>7</v>
      </c>
      <c r="HQ3" s="378" t="s">
        <v>1</v>
      </c>
      <c r="HR3" s="378" t="s">
        <v>2</v>
      </c>
      <c r="HS3" s="378" t="s">
        <v>16</v>
      </c>
      <c r="HT3" s="378" t="s">
        <v>17</v>
      </c>
      <c r="HU3" s="379" t="s">
        <v>18</v>
      </c>
      <c r="HV3" s="260"/>
      <c r="HW3" s="260"/>
      <c r="HX3" s="376" t="s">
        <v>188</v>
      </c>
      <c r="HY3" s="377" t="s">
        <v>56</v>
      </c>
      <c r="HZ3" s="378" t="s">
        <v>7</v>
      </c>
      <c r="IA3" s="378" t="s">
        <v>1</v>
      </c>
      <c r="IB3" s="378" t="s">
        <v>2</v>
      </c>
      <c r="IC3" s="378" t="s">
        <v>16</v>
      </c>
      <c r="ID3" s="378" t="s">
        <v>17</v>
      </c>
      <c r="IE3" s="379" t="s">
        <v>18</v>
      </c>
      <c r="IF3" s="260"/>
      <c r="IG3" s="260"/>
      <c r="IH3" s="376" t="s">
        <v>188</v>
      </c>
      <c r="II3" s="377" t="s">
        <v>56</v>
      </c>
      <c r="IJ3" s="378" t="s">
        <v>7</v>
      </c>
      <c r="IK3" s="378" t="s">
        <v>1</v>
      </c>
      <c r="IL3" s="378" t="s">
        <v>2</v>
      </c>
      <c r="IM3" s="378" t="s">
        <v>16</v>
      </c>
      <c r="IN3" s="378" t="s">
        <v>17</v>
      </c>
      <c r="IO3" s="379" t="s">
        <v>18</v>
      </c>
      <c r="IP3" s="260"/>
      <c r="IQ3" s="260"/>
      <c r="IR3" s="376" t="s">
        <v>188</v>
      </c>
      <c r="IS3" s="377" t="s">
        <v>56</v>
      </c>
      <c r="IT3" s="378" t="s">
        <v>7</v>
      </c>
      <c r="IU3" s="378" t="s">
        <v>1</v>
      </c>
      <c r="IV3" s="378" t="s">
        <v>2</v>
      </c>
      <c r="IW3" s="378" t="s">
        <v>16</v>
      </c>
      <c r="IX3" s="378" t="s">
        <v>17</v>
      </c>
      <c r="IY3" s="379" t="s">
        <v>18</v>
      </c>
      <c r="IZ3" s="260"/>
      <c r="JA3" s="260"/>
      <c r="JB3" s="376" t="s">
        <v>188</v>
      </c>
      <c r="JC3" s="377" t="s">
        <v>56</v>
      </c>
      <c r="JD3" s="378" t="s">
        <v>7</v>
      </c>
      <c r="JE3" s="378" t="s">
        <v>1</v>
      </c>
      <c r="JF3" s="378" t="s">
        <v>2</v>
      </c>
      <c r="JG3" s="378" t="s">
        <v>16</v>
      </c>
      <c r="JH3" s="378" t="s">
        <v>17</v>
      </c>
      <c r="JI3" s="379" t="s">
        <v>18</v>
      </c>
      <c r="JJ3" s="260"/>
      <c r="JK3" s="260"/>
      <c r="JL3" s="376" t="s">
        <v>188</v>
      </c>
      <c r="JM3" s="377" t="s">
        <v>56</v>
      </c>
      <c r="JN3" s="378" t="s">
        <v>7</v>
      </c>
      <c r="JO3" s="378" t="s">
        <v>1</v>
      </c>
      <c r="JP3" s="378" t="s">
        <v>2</v>
      </c>
      <c r="JQ3" s="378" t="s">
        <v>16</v>
      </c>
      <c r="JR3" s="378" t="s">
        <v>17</v>
      </c>
      <c r="JS3" s="379" t="s">
        <v>18</v>
      </c>
      <c r="JT3" s="260"/>
      <c r="JU3" s="260"/>
    </row>
    <row xmlns:x14ac="http://schemas.microsoft.com/office/spreadsheetml/2009/9/ac" r="4" s="4" customFormat="true" x14ac:dyDescent="0.25">
      <c r="A4" s="407" t="str">
        <f>IF(ISBLANK('Data Summary'!A6),"",'Data Summary'!A6)</f>
        <v>BRA_2000_EMIS</v>
      </c>
      <c r="B4" s="130"/>
      <c r="C4" s="92" t="s">
        <v>3</v>
      </c>
      <c r="D4" s="7"/>
      <c r="E4" s="7"/>
      <c r="F4" s="7"/>
      <c r="G4" s="7"/>
      <c r="H4" s="7"/>
      <c r="I4" s="26"/>
      <c r="J4" s="24"/>
      <c r="K4" s="24"/>
      <c r="L4" s="142"/>
      <c r="M4" s="92" t="s">
        <v>3</v>
      </c>
      <c r="N4" s="7"/>
      <c r="O4" s="7"/>
      <c r="P4" s="7"/>
      <c r="Q4" s="7"/>
      <c r="R4" s="7"/>
      <c r="S4" s="26"/>
      <c r="T4" s="24"/>
      <c r="U4" s="24"/>
      <c r="V4" s="142"/>
      <c r="W4" s="92" t="s">
        <v>3</v>
      </c>
      <c r="X4" s="7"/>
      <c r="Y4" s="7"/>
      <c r="Z4" s="7"/>
      <c r="AA4" s="7"/>
      <c r="AB4" s="7"/>
      <c r="AC4" s="26"/>
      <c r="AD4" s="24"/>
      <c r="AE4" s="24"/>
      <c r="AF4" s="142"/>
      <c r="AG4" s="92" t="s">
        <v>3</v>
      </c>
      <c r="AH4" s="7"/>
      <c r="AI4" s="7"/>
      <c r="AJ4" s="7"/>
      <c r="AK4" s="7"/>
      <c r="AL4" s="7"/>
      <c r="AM4" s="26"/>
      <c r="AN4" s="24"/>
      <c r="AO4" s="24"/>
      <c r="AP4" s="142"/>
      <c r="AQ4" s="92" t="s">
        <v>3</v>
      </c>
      <c r="AR4" s="7"/>
      <c r="AS4" s="7"/>
      <c r="AT4" s="7"/>
      <c r="AU4" s="7"/>
      <c r="AV4" s="7"/>
      <c r="AW4" s="26"/>
      <c r="AX4" s="24"/>
      <c r="AY4" s="24"/>
      <c r="AZ4" s="142"/>
      <c r="BA4" s="93" t="s">
        <v>3</v>
      </c>
      <c r="BB4" s="7"/>
      <c r="BC4" s="7"/>
      <c r="BD4" s="7"/>
      <c r="BE4" s="7"/>
      <c r="BF4" s="7"/>
      <c r="BG4" s="26"/>
      <c r="BH4" s="24"/>
      <c r="BI4" s="24"/>
      <c r="BJ4" s="130"/>
      <c r="BK4" s="92" t="s">
        <v>3</v>
      </c>
      <c r="BL4" s="7"/>
      <c r="BM4" s="7"/>
      <c r="BN4" s="7"/>
      <c r="BO4" s="7"/>
      <c r="BP4" s="7"/>
      <c r="BQ4" s="26"/>
      <c r="BR4" s="24"/>
      <c r="BS4" s="24"/>
      <c r="BT4" s="142"/>
      <c r="BU4" s="92" t="s">
        <v>3</v>
      </c>
      <c r="BV4" s="7"/>
      <c r="BW4" s="7"/>
      <c r="BX4" s="7"/>
      <c r="BY4" s="7"/>
      <c r="BZ4" s="7"/>
      <c r="CA4" s="26"/>
      <c r="CB4" s="24"/>
      <c r="CC4" s="24"/>
      <c r="CD4" s="142"/>
      <c r="CE4" s="92" t="s">
        <v>3</v>
      </c>
      <c r="CF4" s="7"/>
      <c r="CG4" s="7"/>
      <c r="CH4" s="7"/>
      <c r="CI4" s="7"/>
      <c r="CJ4" s="7"/>
      <c r="CK4" s="26"/>
      <c r="CL4" s="24"/>
      <c r="CM4" s="24"/>
      <c r="CN4" s="142"/>
      <c r="CO4" s="92" t="s">
        <v>3</v>
      </c>
      <c r="CP4" s="7"/>
      <c r="CQ4" s="7"/>
      <c r="CR4" s="7"/>
      <c r="CS4" s="7"/>
      <c r="CT4" s="7"/>
      <c r="CU4" s="26"/>
      <c r="CV4" s="24"/>
      <c r="CW4" s="24"/>
      <c r="CX4" s="142"/>
      <c r="CY4" s="92" t="s">
        <v>3</v>
      </c>
      <c r="CZ4" s="7"/>
      <c r="DA4" s="7"/>
      <c r="DB4" s="7"/>
      <c r="DC4" s="7"/>
      <c r="DD4" s="7"/>
      <c r="DE4" s="26"/>
      <c r="DF4" s="24"/>
      <c r="DG4" s="24"/>
      <c r="DH4" s="142"/>
      <c r="DI4" s="92" t="s">
        <v>3</v>
      </c>
      <c r="DJ4" s="7"/>
      <c r="DK4" s="7"/>
      <c r="DL4" s="7"/>
      <c r="DM4" s="7"/>
      <c r="DN4" s="7"/>
      <c r="DO4" s="26"/>
      <c r="DP4" s="24"/>
      <c r="DQ4" s="24"/>
      <c r="DR4" s="130"/>
      <c r="DS4" s="92" t="s">
        <v>3</v>
      </c>
      <c r="DT4" s="7"/>
      <c r="DU4" s="7"/>
      <c r="DV4" s="7"/>
      <c r="DW4" s="7"/>
      <c r="DX4" s="7"/>
      <c r="DY4" s="26"/>
      <c r="DZ4" s="24"/>
      <c r="EA4" s="24"/>
      <c r="EB4" s="142"/>
      <c r="EC4" s="92" t="s">
        <v>3</v>
      </c>
      <c r="ED4" s="7"/>
      <c r="EE4" s="7"/>
      <c r="EF4" s="7"/>
      <c r="EG4" s="7"/>
      <c r="EH4" s="7"/>
      <c r="EI4" s="26"/>
      <c r="EJ4" s="24"/>
      <c r="EK4" s="24"/>
      <c r="EL4" s="142"/>
      <c r="EM4" s="92" t="s">
        <v>3</v>
      </c>
      <c r="EN4" s="7"/>
      <c r="EO4" s="7"/>
      <c r="EP4" s="7"/>
      <c r="EQ4" s="7"/>
      <c r="ER4" s="7"/>
      <c r="ES4" s="26"/>
      <c r="ET4" s="24"/>
      <c r="EU4" s="24"/>
      <c r="EV4" s="142"/>
      <c r="EW4" s="92" t="s">
        <v>3</v>
      </c>
      <c r="EX4" s="7"/>
      <c r="EY4" s="7"/>
      <c r="EZ4" s="7"/>
      <c r="FA4" s="7"/>
      <c r="FB4" s="7"/>
      <c r="FC4" s="26"/>
      <c r="FD4" s="24"/>
      <c r="FE4" s="24"/>
      <c r="FF4" s="142"/>
      <c r="FG4" s="92" t="s">
        <v>3</v>
      </c>
      <c r="FH4" s="7"/>
      <c r="FI4" s="7"/>
      <c r="FJ4" s="7"/>
      <c r="FK4" s="7"/>
      <c r="FL4" s="7"/>
      <c r="FM4" s="26"/>
      <c r="FN4" s="24"/>
      <c r="FO4" s="24"/>
      <c r="FP4" s="142"/>
      <c r="FQ4" s="92" t="s">
        <v>3</v>
      </c>
      <c r="FR4" s="7"/>
      <c r="FS4" s="7"/>
      <c r="FT4" s="7"/>
      <c r="FU4" s="7"/>
      <c r="FV4" s="7"/>
      <c r="FW4" s="26"/>
      <c r="FX4" s="24"/>
      <c r="FY4" s="24"/>
      <c r="FZ4" s="130" t="s">
        <v>3</v>
      </c>
      <c r="GA4" s="92" t="s">
        <v>3</v>
      </c>
      <c r="GB4" s="7">
        <v>0.88097000000000003</v>
      </c>
      <c r="GC4" s="7">
        <v>0.49691999999999997</v>
      </c>
      <c r="GD4" s="7">
        <v>5.0998900000000003</v>
      </c>
      <c r="GE4" s="7">
        <v>1.8167800000000001</v>
      </c>
      <c r="GF4" s="7">
        <v>0.89207000000000003</v>
      </c>
      <c r="GG4" s="26">
        <v>0.67983000000000005</v>
      </c>
      <c r="GH4" s="24"/>
      <c r="GI4" s="24"/>
      <c r="GJ4" s="130"/>
      <c r="GK4" s="92" t="s">
        <v>3</v>
      </c>
      <c r="GL4" s="7"/>
      <c r="GM4" s="7"/>
      <c r="GN4" s="7"/>
      <c r="GO4" s="7"/>
      <c r="GP4" s="7"/>
      <c r="GQ4" s="26"/>
      <c r="GR4" s="24"/>
      <c r="GS4" s="24"/>
      <c r="GT4" s="130"/>
      <c r="GU4" s="92" t="s">
        <v>3</v>
      </c>
      <c r="GV4" s="7"/>
      <c r="GW4" s="7"/>
      <c r="GX4" s="7"/>
      <c r="GY4" s="7"/>
      <c r="GZ4" s="7"/>
      <c r="HA4" s="26"/>
      <c r="HB4" s="24"/>
      <c r="HC4" s="24"/>
      <c r="HD4" s="130"/>
      <c r="HE4" s="92" t="s">
        <v>3</v>
      </c>
      <c r="HF4" s="7"/>
      <c r="HG4" s="7"/>
      <c r="HH4" s="7"/>
      <c r="HI4" s="7"/>
      <c r="HJ4" s="7"/>
      <c r="HK4" s="26"/>
      <c r="HL4" s="24"/>
      <c r="HM4" s="24"/>
      <c r="HN4" s="130"/>
      <c r="HO4" s="92" t="s">
        <v>3</v>
      </c>
      <c r="HP4" s="7"/>
      <c r="HQ4" s="7"/>
      <c r="HR4" s="7"/>
      <c r="HS4" s="7"/>
      <c r="HT4" s="7"/>
      <c r="HU4" s="26"/>
      <c r="HV4" s="24"/>
      <c r="HW4" s="24"/>
      <c r="HX4" s="130"/>
      <c r="HY4" s="92" t="s">
        <v>3</v>
      </c>
      <c r="HZ4" s="7"/>
      <c r="IA4" s="7"/>
      <c r="IB4" s="7"/>
      <c r="IC4" s="7"/>
      <c r="ID4" s="7"/>
      <c r="IE4" s="26"/>
      <c r="IF4" s="24"/>
      <c r="IG4" s="24"/>
      <c r="IH4" s="130"/>
      <c r="II4" s="92" t="s">
        <v>3</v>
      </c>
      <c r="IJ4" s="7"/>
      <c r="IK4" s="7"/>
      <c r="IL4" s="7"/>
      <c r="IM4" s="7"/>
      <c r="IN4" s="7"/>
      <c r="IO4" s="26"/>
      <c r="IP4" s="24"/>
      <c r="IQ4" s="24"/>
      <c r="IR4" s="130"/>
      <c r="IS4" s="92" t="s">
        <v>3</v>
      </c>
      <c r="IT4" s="7"/>
      <c r="IU4" s="7"/>
      <c r="IV4" s="7"/>
      <c r="IW4" s="7"/>
      <c r="IX4" s="7"/>
      <c r="IY4" s="26"/>
      <c r="IZ4" s="24"/>
      <c r="JA4" s="24"/>
      <c r="JB4" s="130"/>
      <c r="JC4" s="92" t="s">
        <v>3</v>
      </c>
      <c r="JD4" s="7"/>
      <c r="JE4" s="7"/>
      <c r="JF4" s="7"/>
      <c r="JG4" s="7"/>
      <c r="JH4" s="7"/>
      <c r="JI4" s="26"/>
      <c r="JJ4" s="24"/>
      <c r="JK4" s="24"/>
      <c r="JL4" s="130"/>
      <c r="JM4" s="92" t="s">
        <v>3</v>
      </c>
      <c r="JN4" s="7"/>
      <c r="JO4" s="7"/>
      <c r="JP4" s="7"/>
      <c r="JQ4" s="7"/>
      <c r="JR4" s="7"/>
      <c r="JS4" s="26"/>
      <c r="JT4" s="24"/>
      <c r="JU4" s="24"/>
    </row>
    <row xmlns:x14ac="http://schemas.microsoft.com/office/spreadsheetml/2009/9/ac" r="5" s="4" customFormat="true" x14ac:dyDescent="0.25">
      <c r="A5" s="407" t="str">
        <f ca="true">IF(ISBLANK('Data Summary'!A7),"",'Data Summary'!A7)</f>
        <v>BRA_2001_EMIS</v>
      </c>
      <c r="B5" s="130"/>
      <c r="C5" s="92" t="s">
        <v>25</v>
      </c>
      <c r="D5" s="7"/>
      <c r="E5" s="7"/>
      <c r="F5" s="7"/>
      <c r="G5" s="7"/>
      <c r="H5" s="7"/>
      <c r="I5" s="26"/>
      <c r="J5" s="24"/>
      <c r="K5" s="24"/>
      <c r="L5" s="142"/>
      <c r="M5" s="92" t="s">
        <v>25</v>
      </c>
      <c r="N5" s="7"/>
      <c r="O5" s="7"/>
      <c r="P5" s="7"/>
      <c r="Q5" s="7"/>
      <c r="R5" s="7"/>
      <c r="S5" s="26"/>
      <c r="T5" s="24"/>
      <c r="U5" s="24"/>
      <c r="V5" s="142"/>
      <c r="W5" s="92" t="s">
        <v>25</v>
      </c>
      <c r="X5" s="7"/>
      <c r="Y5" s="7"/>
      <c r="Z5" s="7"/>
      <c r="AA5" s="7"/>
      <c r="AB5" s="7"/>
      <c r="AC5" s="26"/>
      <c r="AD5" s="24"/>
      <c r="AE5" s="24"/>
      <c r="AF5" s="142"/>
      <c r="AG5" s="92" t="s">
        <v>25</v>
      </c>
      <c r="AH5" s="7"/>
      <c r="AI5" s="7"/>
      <c r="AJ5" s="7"/>
      <c r="AK5" s="7"/>
      <c r="AL5" s="7"/>
      <c r="AM5" s="26"/>
      <c r="AN5" s="24"/>
      <c r="AO5" s="24"/>
      <c r="AP5" s="142"/>
      <c r="AQ5" s="92" t="s">
        <v>25</v>
      </c>
      <c r="AR5" s="7"/>
      <c r="AS5" s="7"/>
      <c r="AT5" s="7"/>
      <c r="AU5" s="7"/>
      <c r="AV5" s="7"/>
      <c r="AW5" s="26"/>
      <c r="AX5" s="24"/>
      <c r="AY5" s="24"/>
      <c r="AZ5" s="142"/>
      <c r="BA5" s="93" t="s">
        <v>25</v>
      </c>
      <c r="BB5" s="7"/>
      <c r="BC5" s="7"/>
      <c r="BD5" s="7"/>
      <c r="BE5" s="7"/>
      <c r="BF5" s="7"/>
      <c r="BG5" s="26"/>
      <c r="BH5" s="24"/>
      <c r="BI5" s="24"/>
      <c r="BJ5" s="130"/>
      <c r="BK5" s="92" t="s">
        <v>25</v>
      </c>
      <c r="BL5" s="7"/>
      <c r="BM5" s="7"/>
      <c r="BN5" s="7"/>
      <c r="BO5" s="7"/>
      <c r="BP5" s="7"/>
      <c r="BQ5" s="26"/>
      <c r="BR5" s="24"/>
      <c r="BS5" s="24"/>
      <c r="BT5" s="142"/>
      <c r="BU5" s="92" t="s">
        <v>25</v>
      </c>
      <c r="BV5" s="7"/>
      <c r="BW5" s="7"/>
      <c r="BX5" s="7"/>
      <c r="BY5" s="7"/>
      <c r="BZ5" s="7"/>
      <c r="CA5" s="26"/>
      <c r="CB5" s="24"/>
      <c r="CC5" s="24"/>
      <c r="CD5" s="142"/>
      <c r="CE5" s="92" t="s">
        <v>25</v>
      </c>
      <c r="CF5" s="7"/>
      <c r="CG5" s="7"/>
      <c r="CH5" s="7"/>
      <c r="CI5" s="7"/>
      <c r="CJ5" s="7"/>
      <c r="CK5" s="26"/>
      <c r="CL5" s="24"/>
      <c r="CM5" s="24"/>
      <c r="CN5" s="142"/>
      <c r="CO5" s="92" t="s">
        <v>25</v>
      </c>
      <c r="CP5" s="7"/>
      <c r="CQ5" s="7"/>
      <c r="CR5" s="7"/>
      <c r="CS5" s="7"/>
      <c r="CT5" s="7"/>
      <c r="CU5" s="26"/>
      <c r="CV5" s="24"/>
      <c r="CW5" s="24"/>
      <c r="CX5" s="142"/>
      <c r="CY5" s="92" t="s">
        <v>25</v>
      </c>
      <c r="CZ5" s="7"/>
      <c r="DA5" s="7"/>
      <c r="DB5" s="7"/>
      <c r="DC5" s="7"/>
      <c r="DD5" s="7"/>
      <c r="DE5" s="26"/>
      <c r="DF5" s="24"/>
      <c r="DG5" s="24"/>
      <c r="DH5" s="142"/>
      <c r="DI5" s="92" t="s">
        <v>25</v>
      </c>
      <c r="DJ5" s="7"/>
      <c r="DK5" s="7"/>
      <c r="DL5" s="7"/>
      <c r="DM5" s="7"/>
      <c r="DN5" s="7"/>
      <c r="DO5" s="26"/>
      <c r="DP5" s="24"/>
      <c r="DQ5" s="24"/>
      <c r="DR5" s="130"/>
      <c r="DS5" s="92" t="s">
        <v>25</v>
      </c>
      <c r="DT5" s="7"/>
      <c r="DU5" s="7"/>
      <c r="DV5" s="7"/>
      <c r="DW5" s="7"/>
      <c r="DX5" s="7"/>
      <c r="DY5" s="26"/>
      <c r="DZ5" s="24"/>
      <c r="EA5" s="24"/>
      <c r="EB5" s="142"/>
      <c r="EC5" s="92" t="s">
        <v>25</v>
      </c>
      <c r="ED5" s="7"/>
      <c r="EE5" s="7"/>
      <c r="EF5" s="7"/>
      <c r="EG5" s="7"/>
      <c r="EH5" s="7"/>
      <c r="EI5" s="26"/>
      <c r="EJ5" s="24"/>
      <c r="EK5" s="24"/>
      <c r="EL5" s="142"/>
      <c r="EM5" s="92" t="s">
        <v>25</v>
      </c>
      <c r="EN5" s="7"/>
      <c r="EO5" s="7"/>
      <c r="EP5" s="7"/>
      <c r="EQ5" s="7"/>
      <c r="ER5" s="7"/>
      <c r="ES5" s="26"/>
      <c r="ET5" s="24"/>
      <c r="EU5" s="24"/>
      <c r="EV5" s="142"/>
      <c r="EW5" s="92" t="s">
        <v>25</v>
      </c>
      <c r="EX5" s="7"/>
      <c r="EY5" s="7"/>
      <c r="EZ5" s="7"/>
      <c r="FA5" s="7"/>
      <c r="FB5" s="7"/>
      <c r="FC5" s="26"/>
      <c r="FD5" s="24"/>
      <c r="FE5" s="24"/>
      <c r="FF5" s="142"/>
      <c r="FG5" s="92" t="s">
        <v>25</v>
      </c>
      <c r="FH5" s="7"/>
      <c r="FI5" s="7"/>
      <c r="FJ5" s="7"/>
      <c r="FK5" s="7"/>
      <c r="FL5" s="7"/>
      <c r="FM5" s="26"/>
      <c r="FN5" s="24"/>
      <c r="FO5" s="24"/>
      <c r="FP5" s="142"/>
      <c r="FQ5" s="92" t="s">
        <v>25</v>
      </c>
      <c r="FR5" s="7"/>
      <c r="FS5" s="7"/>
      <c r="FT5" s="7"/>
      <c r="FU5" s="7"/>
      <c r="FV5" s="7"/>
      <c r="FW5" s="26"/>
      <c r="FX5" s="24"/>
      <c r="FY5" s="24"/>
      <c r="FZ5" s="130" t="s">
        <v>25</v>
      </c>
      <c r="GA5" s="92" t="s">
        <v>25</v>
      </c>
      <c r="GB5" s="7">
        <v>99.119039999999998</v>
      </c>
      <c r="GC5" s="7">
        <v>99.503079999999997</v>
      </c>
      <c r="GD5" s="7">
        <v>94.900109999999998</v>
      </c>
      <c r="GE5" s="7">
        <v>98.183229999999995</v>
      </c>
      <c r="GF5" s="7">
        <v>99.107929999999982</v>
      </c>
      <c r="GG5" s="26">
        <v>99.32016999999999</v>
      </c>
      <c r="GH5" s="24"/>
      <c r="GI5" s="24"/>
      <c r="GJ5" s="130"/>
      <c r="GK5" s="92" t="s">
        <v>25</v>
      </c>
      <c r="GL5" s="7"/>
      <c r="GM5" s="7"/>
      <c r="GN5" s="7"/>
      <c r="GO5" s="7"/>
      <c r="GP5" s="7"/>
      <c r="GQ5" s="26"/>
      <c r="GR5" s="24"/>
      <c r="GS5" s="24"/>
      <c r="GT5" s="130"/>
      <c r="GU5" s="92" t="s">
        <v>25</v>
      </c>
      <c r="GV5" s="7"/>
      <c r="GW5" s="7"/>
      <c r="GX5" s="7"/>
      <c r="GY5" s="7"/>
      <c r="GZ5" s="7"/>
      <c r="HA5" s="26"/>
      <c r="HB5" s="24"/>
      <c r="HC5" s="24"/>
      <c r="HD5" s="130"/>
      <c r="HE5" s="92" t="s">
        <v>25</v>
      </c>
      <c r="HF5" s="7"/>
      <c r="HG5" s="7"/>
      <c r="HH5" s="7"/>
      <c r="HI5" s="7"/>
      <c r="HJ5" s="7"/>
      <c r="HK5" s="26"/>
      <c r="HL5" s="24"/>
      <c r="HM5" s="24"/>
      <c r="HN5" s="130"/>
      <c r="HO5" s="92" t="s">
        <v>25</v>
      </c>
      <c r="HP5" s="7"/>
      <c r="HQ5" s="7"/>
      <c r="HR5" s="7"/>
      <c r="HS5" s="7"/>
      <c r="HT5" s="7"/>
      <c r="HU5" s="26"/>
      <c r="HV5" s="24"/>
      <c r="HW5" s="24"/>
      <c r="HX5" s="130"/>
      <c r="HY5" s="92" t="s">
        <v>25</v>
      </c>
      <c r="HZ5" s="7"/>
      <c r="IA5" s="7"/>
      <c r="IB5" s="7"/>
      <c r="IC5" s="7"/>
      <c r="ID5" s="7"/>
      <c r="IE5" s="26"/>
      <c r="IF5" s="24"/>
      <c r="IG5" s="24"/>
      <c r="IH5" s="130"/>
      <c r="II5" s="92" t="s">
        <v>25</v>
      </c>
      <c r="IJ5" s="7"/>
      <c r="IK5" s="7"/>
      <c r="IL5" s="7"/>
      <c r="IM5" s="7"/>
      <c r="IN5" s="7"/>
      <c r="IO5" s="26"/>
      <c r="IP5" s="24"/>
      <c r="IQ5" s="24"/>
      <c r="IR5" s="130"/>
      <c r="IS5" s="92" t="s">
        <v>25</v>
      </c>
      <c r="IT5" s="7"/>
      <c r="IU5" s="7"/>
      <c r="IV5" s="7"/>
      <c r="IW5" s="7"/>
      <c r="IX5" s="7"/>
      <c r="IY5" s="26"/>
      <c r="IZ5" s="24"/>
      <c r="JA5" s="24"/>
      <c r="JB5" s="130"/>
      <c r="JC5" s="92" t="s">
        <v>25</v>
      </c>
      <c r="JD5" s="7"/>
      <c r="JE5" s="7"/>
      <c r="JF5" s="7"/>
      <c r="JG5" s="7"/>
      <c r="JH5" s="7"/>
      <c r="JI5" s="26"/>
      <c r="JJ5" s="24"/>
      <c r="JK5" s="24"/>
      <c r="JL5" s="130"/>
      <c r="JM5" s="92" t="s">
        <v>25</v>
      </c>
      <c r="JN5" s="7"/>
      <c r="JO5" s="7"/>
      <c r="JP5" s="7"/>
      <c r="JQ5" s="7"/>
      <c r="JR5" s="7"/>
      <c r="JS5" s="26"/>
      <c r="JT5" s="24"/>
      <c r="JU5" s="24"/>
    </row>
    <row xmlns:x14ac="http://schemas.microsoft.com/office/spreadsheetml/2009/9/ac" r="6" s="4" customFormat="true" ht="15.6" customHeight="true" x14ac:dyDescent="0.25">
      <c r="A6" s="407" t="str">
        <f ca="true">IF(ISBLANK('Data Summary'!A8),"",'Data Summary'!A8)</f>
        <v>BRA_2002_EMIS</v>
      </c>
      <c r="B6" s="142"/>
      <c r="C6" s="93" t="s">
        <v>26</v>
      </c>
      <c r="D6" s="19"/>
      <c r="E6" s="7"/>
      <c r="F6" s="7"/>
      <c r="G6" s="7"/>
      <c r="H6" s="7"/>
      <c r="I6" s="26"/>
      <c r="J6" s="24"/>
      <c r="K6" s="24"/>
      <c r="L6" s="142"/>
      <c r="M6" s="93" t="s">
        <v>26</v>
      </c>
      <c r="N6" s="19"/>
      <c r="O6" s="7"/>
      <c r="P6" s="7"/>
      <c r="Q6" s="7"/>
      <c r="R6" s="7"/>
      <c r="S6" s="26"/>
      <c r="T6" s="24"/>
      <c r="U6" s="24"/>
      <c r="V6" s="142"/>
      <c r="W6" s="93" t="s">
        <v>26</v>
      </c>
      <c r="X6" s="19"/>
      <c r="Y6" s="7"/>
      <c r="Z6" s="7"/>
      <c r="AA6" s="7"/>
      <c r="AB6" s="7"/>
      <c r="AC6" s="26"/>
      <c r="AD6" s="24"/>
      <c r="AE6" s="24"/>
      <c r="AF6" s="142"/>
      <c r="AG6" s="93" t="s">
        <v>26</v>
      </c>
      <c r="AH6" s="19"/>
      <c r="AI6" s="7"/>
      <c r="AJ6" s="7"/>
      <c r="AK6" s="7"/>
      <c r="AL6" s="7"/>
      <c r="AM6" s="26"/>
      <c r="AN6" s="24"/>
      <c r="AO6" s="24"/>
      <c r="AP6" s="142"/>
      <c r="AQ6" s="93" t="s">
        <v>26</v>
      </c>
      <c r="AR6" s="19"/>
      <c r="AS6" s="7"/>
      <c r="AT6" s="7"/>
      <c r="AU6" s="7"/>
      <c r="AV6" s="7"/>
      <c r="AW6" s="26"/>
      <c r="AX6" s="24"/>
      <c r="AY6" s="24"/>
      <c r="AZ6" s="142"/>
      <c r="BA6" s="93" t="s">
        <v>26</v>
      </c>
      <c r="BB6" s="19"/>
      <c r="BC6" s="7"/>
      <c r="BD6" s="7"/>
      <c r="BE6" s="7"/>
      <c r="BF6" s="7"/>
      <c r="BG6" s="26"/>
      <c r="BH6" s="24"/>
      <c r="BI6" s="24"/>
      <c r="BJ6" s="142"/>
      <c r="BK6" s="93" t="s">
        <v>26</v>
      </c>
      <c r="BL6" s="19"/>
      <c r="BM6" s="7"/>
      <c r="BN6" s="7"/>
      <c r="BO6" s="7"/>
      <c r="BP6" s="7"/>
      <c r="BQ6" s="26"/>
      <c r="BR6" s="24"/>
      <c r="BS6" s="24"/>
      <c r="BT6" s="142"/>
      <c r="BU6" s="93" t="s">
        <v>26</v>
      </c>
      <c r="BV6" s="19"/>
      <c r="BW6" s="7"/>
      <c r="BX6" s="7"/>
      <c r="BY6" s="7"/>
      <c r="BZ6" s="7"/>
      <c r="CA6" s="26"/>
      <c r="CB6" s="24"/>
      <c r="CC6" s="24"/>
      <c r="CD6" s="142"/>
      <c r="CE6" s="93" t="s">
        <v>26</v>
      </c>
      <c r="CF6" s="19"/>
      <c r="CG6" s="7"/>
      <c r="CH6" s="7"/>
      <c r="CI6" s="7"/>
      <c r="CJ6" s="7"/>
      <c r="CK6" s="26"/>
      <c r="CL6" s="24"/>
      <c r="CM6" s="24"/>
      <c r="CN6" s="142"/>
      <c r="CO6" s="93" t="s">
        <v>26</v>
      </c>
      <c r="CP6" s="19"/>
      <c r="CQ6" s="7"/>
      <c r="CR6" s="7"/>
      <c r="CS6" s="7"/>
      <c r="CT6" s="7"/>
      <c r="CU6" s="26"/>
      <c r="CV6" s="24"/>
      <c r="CW6" s="24"/>
      <c r="CX6" s="142"/>
      <c r="CY6" s="93" t="s">
        <v>26</v>
      </c>
      <c r="CZ6" s="19"/>
      <c r="DA6" s="7"/>
      <c r="DB6" s="7"/>
      <c r="DC6" s="7"/>
      <c r="DD6" s="7"/>
      <c r="DE6" s="26"/>
      <c r="DF6" s="24"/>
      <c r="DG6" s="24"/>
      <c r="DH6" s="142"/>
      <c r="DI6" s="93" t="s">
        <v>26</v>
      </c>
      <c r="DJ6" s="19"/>
      <c r="DK6" s="7"/>
      <c r="DL6" s="7"/>
      <c r="DM6" s="7"/>
      <c r="DN6" s="7"/>
      <c r="DO6" s="26"/>
      <c r="DP6" s="24"/>
      <c r="DQ6" s="24"/>
      <c r="DR6" s="142"/>
      <c r="DS6" s="93" t="s">
        <v>26</v>
      </c>
      <c r="DT6" s="19"/>
      <c r="DU6" s="7"/>
      <c r="DV6" s="7"/>
      <c r="DW6" s="7"/>
      <c r="DX6" s="7"/>
      <c r="DY6" s="26"/>
      <c r="DZ6" s="24"/>
      <c r="EA6" s="24"/>
      <c r="EB6" s="142"/>
      <c r="EC6" s="93" t="s">
        <v>26</v>
      </c>
      <c r="ED6" s="19"/>
      <c r="EE6" s="7"/>
      <c r="EF6" s="7"/>
      <c r="EG6" s="7"/>
      <c r="EH6" s="7"/>
      <c r="EI6" s="26"/>
      <c r="EJ6" s="24"/>
      <c r="EK6" s="24"/>
      <c r="EL6" s="142"/>
      <c r="EM6" s="93" t="s">
        <v>26</v>
      </c>
      <c r="EN6" s="19"/>
      <c r="EO6" s="7"/>
      <c r="EP6" s="7"/>
      <c r="EQ6" s="7"/>
      <c r="ER6" s="7"/>
      <c r="ES6" s="26"/>
      <c r="ET6" s="24"/>
      <c r="EU6" s="24"/>
      <c r="EV6" s="142"/>
      <c r="EW6" s="93" t="s">
        <v>26</v>
      </c>
      <c r="EX6" s="19"/>
      <c r="EY6" s="7"/>
      <c r="EZ6" s="7"/>
      <c r="FA6" s="7"/>
      <c r="FB6" s="7"/>
      <c r="FC6" s="26"/>
      <c r="FD6" s="24"/>
      <c r="FE6" s="24"/>
      <c r="FF6" s="142"/>
      <c r="FG6" s="93" t="s">
        <v>26</v>
      </c>
      <c r="FH6" s="19"/>
      <c r="FI6" s="7"/>
      <c r="FJ6" s="7"/>
      <c r="FK6" s="7"/>
      <c r="FL6" s="7"/>
      <c r="FM6" s="26"/>
      <c r="FN6" s="24"/>
      <c r="FO6" s="24"/>
      <c r="FP6" s="142"/>
      <c r="FQ6" s="93" t="s">
        <v>26</v>
      </c>
      <c r="FR6" s="19"/>
      <c r="FS6" s="7"/>
      <c r="FT6" s="7"/>
      <c r="FU6" s="7"/>
      <c r="FV6" s="7"/>
      <c r="FW6" s="26"/>
      <c r="FX6" s="24"/>
      <c r="FY6" s="24"/>
      <c r="FZ6" s="130" t="s">
        <v>141</v>
      </c>
      <c r="GA6" s="93" t="s">
        <v>26</v>
      </c>
      <c r="GB6" s="19"/>
      <c r="GC6" s="7"/>
      <c r="GD6" s="7"/>
      <c r="GE6" s="7"/>
      <c r="GF6" s="7"/>
      <c r="GG6" s="26"/>
      <c r="GH6" s="24"/>
      <c r="GI6" s="24"/>
      <c r="GJ6" s="142"/>
      <c r="GK6" s="93" t="s">
        <v>26</v>
      </c>
      <c r="GL6" s="19"/>
      <c r="GM6" s="7"/>
      <c r="GN6" s="7"/>
      <c r="GO6" s="7"/>
      <c r="GP6" s="7"/>
      <c r="GQ6" s="26"/>
      <c r="GR6" s="24"/>
      <c r="GS6" s="24"/>
      <c r="GT6" s="142"/>
      <c r="GU6" s="93" t="s">
        <v>26</v>
      </c>
      <c r="GV6" s="19"/>
      <c r="GW6" s="7"/>
      <c r="GX6" s="7"/>
      <c r="GY6" s="7"/>
      <c r="GZ6" s="7"/>
      <c r="HA6" s="26"/>
      <c r="HB6" s="24"/>
      <c r="HC6" s="24"/>
      <c r="HD6" s="142"/>
      <c r="HE6" s="93" t="s">
        <v>26</v>
      </c>
      <c r="HF6" s="19"/>
      <c r="HG6" s="7"/>
      <c r="HH6" s="7"/>
      <c r="HI6" s="7"/>
      <c r="HJ6" s="7"/>
      <c r="HK6" s="26"/>
      <c r="HL6" s="24"/>
      <c r="HM6" s="24"/>
      <c r="HN6" s="142"/>
      <c r="HO6" s="93" t="s">
        <v>26</v>
      </c>
      <c r="HP6" s="19"/>
      <c r="HQ6" s="7"/>
      <c r="HR6" s="7"/>
      <c r="HS6" s="7"/>
      <c r="HT6" s="7"/>
      <c r="HU6" s="26"/>
      <c r="HV6" s="24"/>
      <c r="HW6" s="24"/>
      <c r="HX6" s="142"/>
      <c r="HY6" s="93" t="s">
        <v>26</v>
      </c>
      <c r="HZ6" s="19"/>
      <c r="IA6" s="7"/>
      <c r="IB6" s="7"/>
      <c r="IC6" s="7"/>
      <c r="ID6" s="7"/>
      <c r="IE6" s="26"/>
      <c r="IF6" s="24"/>
      <c r="IG6" s="24"/>
      <c r="IH6" s="142"/>
      <c r="II6" s="93" t="s">
        <v>26</v>
      </c>
      <c r="IJ6" s="19"/>
      <c r="IK6" s="7"/>
      <c r="IL6" s="7"/>
      <c r="IM6" s="7"/>
      <c r="IN6" s="7"/>
      <c r="IO6" s="26"/>
      <c r="IP6" s="24"/>
      <c r="IQ6" s="24"/>
      <c r="IR6" s="142"/>
      <c r="IS6" s="93" t="s">
        <v>26</v>
      </c>
      <c r="IT6" s="19"/>
      <c r="IU6" s="7"/>
      <c r="IV6" s="7"/>
      <c r="IW6" s="7"/>
      <c r="IX6" s="7"/>
      <c r="IY6" s="26"/>
      <c r="IZ6" s="24"/>
      <c r="JA6" s="24"/>
      <c r="JB6" s="142"/>
      <c r="JC6" s="93" t="s">
        <v>26</v>
      </c>
      <c r="JD6" s="19"/>
      <c r="JE6" s="7"/>
      <c r="JF6" s="7"/>
      <c r="JG6" s="7"/>
      <c r="JH6" s="7"/>
      <c r="JI6" s="26"/>
      <c r="JJ6" s="24"/>
      <c r="JK6" s="24"/>
      <c r="JL6" s="142"/>
      <c r="JM6" s="93" t="s">
        <v>26</v>
      </c>
      <c r="JN6" s="19"/>
      <c r="JO6" s="7"/>
      <c r="JP6" s="7"/>
      <c r="JQ6" s="7"/>
      <c r="JR6" s="7"/>
      <c r="JS6" s="26"/>
      <c r="JT6" s="24"/>
      <c r="JU6" s="24"/>
    </row>
    <row xmlns:x14ac="http://schemas.microsoft.com/office/spreadsheetml/2009/9/ac" r="7" s="4" customFormat="true" x14ac:dyDescent="0.25">
      <c r="A7" s="407" t="str">
        <f ca="true">IF(ISBLANK('Data Summary'!A9),"",'Data Summary'!A9)</f>
        <v>BRA_2003_EMIS</v>
      </c>
      <c r="B7" s="130"/>
      <c r="C7" s="93" t="s">
        <v>141</v>
      </c>
      <c r="D7" s="79"/>
      <c r="E7" s="7"/>
      <c r="F7" s="7"/>
      <c r="G7" s="7"/>
      <c r="H7" s="7"/>
      <c r="I7" s="26"/>
      <c r="J7" s="24"/>
      <c r="K7" s="24"/>
      <c r="L7" s="130"/>
      <c r="M7" s="93" t="s">
        <v>141</v>
      </c>
      <c r="N7" s="79"/>
      <c r="O7" s="7"/>
      <c r="P7" s="7"/>
      <c r="Q7" s="7"/>
      <c r="R7" s="7"/>
      <c r="S7" s="26"/>
      <c r="T7" s="24"/>
      <c r="U7" s="24"/>
      <c r="V7" s="130"/>
      <c r="W7" s="93" t="s">
        <v>141</v>
      </c>
      <c r="X7" s="79"/>
      <c r="Y7" s="7"/>
      <c r="Z7" s="7"/>
      <c r="AA7" s="7"/>
      <c r="AB7" s="7"/>
      <c r="AC7" s="26"/>
      <c r="AD7" s="24"/>
      <c r="AE7" s="24"/>
      <c r="AF7" s="130"/>
      <c r="AG7" s="93" t="s">
        <v>141</v>
      </c>
      <c r="AH7" s="79"/>
      <c r="AI7" s="7"/>
      <c r="AJ7" s="7"/>
      <c r="AK7" s="7"/>
      <c r="AL7" s="7"/>
      <c r="AM7" s="26"/>
      <c r="AN7" s="24"/>
      <c r="AO7" s="24"/>
      <c r="AP7" s="130"/>
      <c r="AQ7" s="93" t="s">
        <v>141</v>
      </c>
      <c r="AR7" s="79"/>
      <c r="AS7" s="7"/>
      <c r="AT7" s="7"/>
      <c r="AU7" s="7"/>
      <c r="AV7" s="7"/>
      <c r="AW7" s="26"/>
      <c r="AX7" s="24"/>
      <c r="AY7" s="24"/>
      <c r="AZ7" s="130"/>
      <c r="BA7" s="93" t="s">
        <v>141</v>
      </c>
      <c r="BB7" s="79"/>
      <c r="BC7" s="7"/>
      <c r="BD7" s="7"/>
      <c r="BE7" s="7"/>
      <c r="BF7" s="7"/>
      <c r="BG7" s="26"/>
      <c r="BH7" s="24"/>
      <c r="BI7" s="24"/>
      <c r="BJ7" s="130"/>
      <c r="BK7" s="93" t="s">
        <v>141</v>
      </c>
      <c r="BL7" s="79"/>
      <c r="BM7" s="7"/>
      <c r="BN7" s="7"/>
      <c r="BO7" s="7"/>
      <c r="BP7" s="7"/>
      <c r="BQ7" s="26"/>
      <c r="BR7" s="24"/>
      <c r="BS7" s="24"/>
      <c r="BT7" s="130"/>
      <c r="BU7" s="93" t="s">
        <v>141</v>
      </c>
      <c r="BV7" s="79"/>
      <c r="BW7" s="7"/>
      <c r="BX7" s="7"/>
      <c r="BY7" s="7"/>
      <c r="BZ7" s="7"/>
      <c r="CA7" s="26"/>
      <c r="CB7" s="24"/>
      <c r="CC7" s="24"/>
      <c r="CD7" s="130"/>
      <c r="CE7" s="93" t="s">
        <v>141</v>
      </c>
      <c r="CF7" s="79"/>
      <c r="CG7" s="7"/>
      <c r="CH7" s="7"/>
      <c r="CI7" s="7"/>
      <c r="CJ7" s="7"/>
      <c r="CK7" s="26"/>
      <c r="CL7" s="24"/>
      <c r="CM7" s="24"/>
      <c r="CN7" s="130"/>
      <c r="CO7" s="93" t="s">
        <v>141</v>
      </c>
      <c r="CP7" s="79"/>
      <c r="CQ7" s="7"/>
      <c r="CR7" s="7"/>
      <c r="CS7" s="7"/>
      <c r="CT7" s="7"/>
      <c r="CU7" s="26"/>
      <c r="CV7" s="24"/>
      <c r="CW7" s="24"/>
      <c r="CX7" s="130"/>
      <c r="CY7" s="93" t="s">
        <v>141</v>
      </c>
      <c r="CZ7" s="79"/>
      <c r="DA7" s="7"/>
      <c r="DB7" s="7"/>
      <c r="DC7" s="7"/>
      <c r="DD7" s="7"/>
      <c r="DE7" s="26"/>
      <c r="DF7" s="24"/>
      <c r="DG7" s="24"/>
      <c r="DH7" s="130"/>
      <c r="DI7" s="93" t="s">
        <v>141</v>
      </c>
      <c r="DJ7" s="79"/>
      <c r="DK7" s="7"/>
      <c r="DL7" s="7"/>
      <c r="DM7" s="7"/>
      <c r="DN7" s="7"/>
      <c r="DO7" s="26"/>
      <c r="DP7" s="24"/>
      <c r="DQ7" s="24"/>
      <c r="DR7" s="130"/>
      <c r="DS7" s="93" t="s">
        <v>141</v>
      </c>
      <c r="DT7" s="79"/>
      <c r="DU7" s="7"/>
      <c r="DV7" s="7"/>
      <c r="DW7" s="7"/>
      <c r="DX7" s="7"/>
      <c r="DY7" s="26"/>
      <c r="DZ7" s="24"/>
      <c r="EA7" s="24"/>
      <c r="EB7" s="130"/>
      <c r="EC7" s="93" t="s">
        <v>141</v>
      </c>
      <c r="ED7" s="79"/>
      <c r="EE7" s="7"/>
      <c r="EF7" s="7"/>
      <c r="EG7" s="7"/>
      <c r="EH7" s="7"/>
      <c r="EI7" s="26"/>
      <c r="EJ7" s="24"/>
      <c r="EK7" s="24"/>
      <c r="EL7" s="130"/>
      <c r="EM7" s="93" t="s">
        <v>141</v>
      </c>
      <c r="EN7" s="79"/>
      <c r="EO7" s="7"/>
      <c r="EP7" s="7"/>
      <c r="EQ7" s="7"/>
      <c r="ER7" s="7"/>
      <c r="ES7" s="26"/>
      <c r="ET7" s="24"/>
      <c r="EU7" s="24"/>
      <c r="EV7" s="130"/>
      <c r="EW7" s="93" t="s">
        <v>141</v>
      </c>
      <c r="EX7" s="79"/>
      <c r="EY7" s="7"/>
      <c r="EZ7" s="7"/>
      <c r="FA7" s="7"/>
      <c r="FB7" s="7"/>
      <c r="FC7" s="26"/>
      <c r="FD7" s="24"/>
      <c r="FE7" s="24"/>
      <c r="FF7" s="130"/>
      <c r="FG7" s="93" t="s">
        <v>141</v>
      </c>
      <c r="FH7" s="79"/>
      <c r="FI7" s="7"/>
      <c r="FJ7" s="7"/>
      <c r="FK7" s="7"/>
      <c r="FL7" s="7"/>
      <c r="FM7" s="26"/>
      <c r="FN7" s="24"/>
      <c r="FO7" s="24"/>
      <c r="FP7" s="130"/>
      <c r="FQ7" s="93" t="s">
        <v>141</v>
      </c>
      <c r="FR7" s="79"/>
      <c r="FS7" s="7"/>
      <c r="FT7" s="7"/>
      <c r="FU7" s="7"/>
      <c r="FV7" s="7"/>
      <c r="FW7" s="26"/>
      <c r="FX7" s="24"/>
      <c r="FY7" s="24"/>
      <c r="FZ7" s="130" t="s">
        <v>141</v>
      </c>
      <c r="GA7" s="93" t="s">
        <v>141</v>
      </c>
      <c r="GB7" s="79">
        <v>96.147050000000007</v>
      </c>
      <c r="GC7" s="7">
        <v>97.23348</v>
      </c>
      <c r="GD7" s="7">
        <v>84.212189999999993</v>
      </c>
      <c r="GE7" s="7">
        <v>93.993459999999999</v>
      </c>
      <c r="GF7" s="7">
        <v>96.234629999999996</v>
      </c>
      <c r="GG7" s="26">
        <v>97.929180000000002</v>
      </c>
      <c r="GH7" s="24"/>
      <c r="GI7" s="24"/>
      <c r="GJ7" s="130"/>
      <c r="GK7" s="93" t="s">
        <v>141</v>
      </c>
      <c r="GL7" s="79"/>
      <c r="GM7" s="7"/>
      <c r="GN7" s="7"/>
      <c r="GO7" s="7"/>
      <c r="GP7" s="7"/>
      <c r="GQ7" s="26"/>
      <c r="GR7" s="24"/>
      <c r="GS7" s="24"/>
      <c r="GT7" s="130"/>
      <c r="GU7" s="93" t="s">
        <v>141</v>
      </c>
      <c r="GV7" s="79"/>
      <c r="GW7" s="7"/>
      <c r="GX7" s="7"/>
      <c r="GY7" s="7"/>
      <c r="GZ7" s="7"/>
      <c r="HA7" s="26"/>
      <c r="HB7" s="24"/>
      <c r="HC7" s="24"/>
      <c r="HD7" s="130" t="s">
        <v>253</v>
      </c>
      <c r="HE7" s="93" t="s">
        <v>141</v>
      </c>
      <c r="HF7" s="19">
        <f>(HJ7*134251+HK7*30930)/(134251+30930)</f>
        <v>95.962651175377317</v>
      </c>
      <c r="HG7" s="7"/>
      <c r="HH7" s="7"/>
      <c r="HI7" s="7"/>
      <c r="HJ7" s="7">
        <v>95.33</v>
      </c>
      <c r="HK7" s="26">
        <v>98.708659999999995</v>
      </c>
      <c r="HL7" s="24"/>
      <c r="HM7" s="24"/>
      <c r="HN7" s="130"/>
      <c r="HO7" s="93" t="s">
        <v>141</v>
      </c>
      <c r="HP7" s="79"/>
      <c r="HQ7" s="7"/>
      <c r="HR7" s="7"/>
      <c r="HS7" s="7"/>
      <c r="HT7" s="7"/>
      <c r="HU7" s="26"/>
      <c r="HV7" s="24"/>
      <c r="HW7" s="24"/>
      <c r="HX7" s="130"/>
      <c r="HY7" s="93" t="s">
        <v>141</v>
      </c>
      <c r="HZ7" s="79"/>
      <c r="IA7" s="7"/>
      <c r="IB7" s="7"/>
      <c r="IC7" s="7"/>
      <c r="ID7" s="7"/>
      <c r="IE7" s="26"/>
      <c r="IF7" s="24"/>
      <c r="IG7" s="24"/>
      <c r="IH7" s="130"/>
      <c r="II7" s="93" t="s">
        <v>141</v>
      </c>
      <c r="IJ7" s="79"/>
      <c r="IK7" s="7"/>
      <c r="IL7" s="7"/>
      <c r="IM7" s="7"/>
      <c r="IN7" s="7"/>
      <c r="IO7" s="26"/>
      <c r="IP7" s="24"/>
      <c r="IQ7" s="24"/>
      <c r="IR7" s="130"/>
      <c r="IS7" s="93" t="s">
        <v>141</v>
      </c>
      <c r="IT7" s="79"/>
      <c r="IU7" s="7"/>
      <c r="IV7" s="7"/>
      <c r="IW7" s="7"/>
      <c r="IX7" s="7"/>
      <c r="IY7" s="26"/>
      <c r="IZ7" s="24"/>
      <c r="JA7" s="24"/>
      <c r="JB7" s="130"/>
      <c r="JC7" s="93" t="s">
        <v>141</v>
      </c>
      <c r="JD7" s="79"/>
      <c r="JE7" s="7"/>
      <c r="JF7" s="7"/>
      <c r="JG7" s="7"/>
      <c r="JH7" s="7"/>
      <c r="JI7" s="26"/>
      <c r="JJ7" s="24"/>
      <c r="JK7" s="24"/>
      <c r="JL7" s="130"/>
      <c r="JM7" s="93" t="s">
        <v>141</v>
      </c>
      <c r="JN7" s="79"/>
      <c r="JO7" s="7"/>
      <c r="JP7" s="7"/>
      <c r="JQ7" s="7"/>
      <c r="JR7" s="7"/>
      <c r="JS7" s="26"/>
      <c r="JT7" s="24"/>
      <c r="JU7" s="24"/>
    </row>
    <row xmlns:x14ac="http://schemas.microsoft.com/office/spreadsheetml/2009/9/ac" r="8" s="4" customFormat="true" x14ac:dyDescent="0.25">
      <c r="A8" s="407" t="str">
        <f ca="true">IF(ISBLANK('Data Summary'!A10),"",'Data Summary'!A10)</f>
        <v>BRA_2004_EMIS</v>
      </c>
      <c r="B8" s="142"/>
      <c r="C8" s="93" t="s">
        <v>142</v>
      </c>
      <c r="D8" s="19"/>
      <c r="E8" s="7"/>
      <c r="F8" s="7"/>
      <c r="G8" s="7"/>
      <c r="H8" s="7"/>
      <c r="I8" s="26"/>
      <c r="J8" s="24"/>
      <c r="K8" s="24"/>
      <c r="L8" s="142"/>
      <c r="M8" s="93" t="s">
        <v>142</v>
      </c>
      <c r="N8" s="19"/>
      <c r="O8" s="7"/>
      <c r="P8" s="7"/>
      <c r="Q8" s="7"/>
      <c r="R8" s="7"/>
      <c r="S8" s="26"/>
      <c r="T8" s="24"/>
      <c r="U8" s="24"/>
      <c r="V8" s="142"/>
      <c r="W8" s="93" t="s">
        <v>142</v>
      </c>
      <c r="X8" s="19"/>
      <c r="Y8" s="7"/>
      <c r="Z8" s="7"/>
      <c r="AA8" s="7"/>
      <c r="AB8" s="7"/>
      <c r="AC8" s="26"/>
      <c r="AD8" s="24"/>
      <c r="AE8" s="24"/>
      <c r="AF8" s="142"/>
      <c r="AG8" s="93" t="s">
        <v>142</v>
      </c>
      <c r="AH8" s="19"/>
      <c r="AI8" s="7"/>
      <c r="AJ8" s="7"/>
      <c r="AK8" s="7"/>
      <c r="AL8" s="7"/>
      <c r="AM8" s="26"/>
      <c r="AN8" s="24"/>
      <c r="AO8" s="24"/>
      <c r="AP8" s="142"/>
      <c r="AQ8" s="93" t="s">
        <v>142</v>
      </c>
      <c r="AR8" s="19"/>
      <c r="AS8" s="7"/>
      <c r="AT8" s="7"/>
      <c r="AU8" s="7"/>
      <c r="AV8" s="7"/>
      <c r="AW8" s="26"/>
      <c r="AX8" s="24"/>
      <c r="AY8" s="24"/>
      <c r="AZ8" s="142"/>
      <c r="BA8" s="93" t="s">
        <v>142</v>
      </c>
      <c r="BB8" s="19"/>
      <c r="BC8" s="7"/>
      <c r="BD8" s="7"/>
      <c r="BE8" s="7"/>
      <c r="BF8" s="7"/>
      <c r="BG8" s="26"/>
      <c r="BH8" s="24"/>
      <c r="BI8" s="24"/>
      <c r="BJ8" s="142"/>
      <c r="BK8" s="93" t="s">
        <v>142</v>
      </c>
      <c r="BL8" s="19"/>
      <c r="BM8" s="7"/>
      <c r="BN8" s="7"/>
      <c r="BO8" s="7"/>
      <c r="BP8" s="7"/>
      <c r="BQ8" s="26"/>
      <c r="BR8" s="24"/>
      <c r="BS8" s="24"/>
      <c r="BT8" s="142"/>
      <c r="BU8" s="93" t="s">
        <v>142</v>
      </c>
      <c r="BV8" s="19"/>
      <c r="BW8" s="7"/>
      <c r="BX8" s="7"/>
      <c r="BY8" s="7"/>
      <c r="BZ8" s="7"/>
      <c r="CA8" s="26"/>
      <c r="CB8" s="24"/>
      <c r="CC8" s="24"/>
      <c r="CD8" s="142"/>
      <c r="CE8" s="93" t="s">
        <v>142</v>
      </c>
      <c r="CF8" s="19"/>
      <c r="CG8" s="7"/>
      <c r="CH8" s="7"/>
      <c r="CI8" s="7"/>
      <c r="CJ8" s="7"/>
      <c r="CK8" s="26"/>
      <c r="CL8" s="24"/>
      <c r="CM8" s="24"/>
      <c r="CN8" s="142"/>
      <c r="CO8" s="93" t="s">
        <v>142</v>
      </c>
      <c r="CP8" s="19"/>
      <c r="CQ8" s="7"/>
      <c r="CR8" s="7"/>
      <c r="CS8" s="7"/>
      <c r="CT8" s="7"/>
      <c r="CU8" s="26"/>
      <c r="CV8" s="24"/>
      <c r="CW8" s="24"/>
      <c r="CX8" s="142"/>
      <c r="CY8" s="93" t="s">
        <v>142</v>
      </c>
      <c r="CZ8" s="19"/>
      <c r="DA8" s="7"/>
      <c r="DB8" s="7"/>
      <c r="DC8" s="7"/>
      <c r="DD8" s="7"/>
      <c r="DE8" s="26"/>
      <c r="DF8" s="24"/>
      <c r="DG8" s="24"/>
      <c r="DH8" s="142"/>
      <c r="DI8" s="93" t="s">
        <v>142</v>
      </c>
      <c r="DJ8" s="19"/>
      <c r="DK8" s="7"/>
      <c r="DL8" s="7"/>
      <c r="DM8" s="7"/>
      <c r="DN8" s="7"/>
      <c r="DO8" s="26"/>
      <c r="DP8" s="24"/>
      <c r="DQ8" s="24"/>
      <c r="DR8" s="142"/>
      <c r="DS8" s="93" t="s">
        <v>142</v>
      </c>
      <c r="DT8" s="19"/>
      <c r="DU8" s="7"/>
      <c r="DV8" s="7"/>
      <c r="DW8" s="7"/>
      <c r="DX8" s="7"/>
      <c r="DY8" s="26"/>
      <c r="DZ8" s="24"/>
      <c r="EA8" s="24"/>
      <c r="EB8" s="142"/>
      <c r="EC8" s="93" t="s">
        <v>142</v>
      </c>
      <c r="ED8" s="19"/>
      <c r="EE8" s="7"/>
      <c r="EF8" s="7"/>
      <c r="EG8" s="7"/>
      <c r="EH8" s="7"/>
      <c r="EI8" s="26"/>
      <c r="EJ8" s="24"/>
      <c r="EK8" s="24"/>
      <c r="EL8" s="142"/>
      <c r="EM8" s="93" t="s">
        <v>142</v>
      </c>
      <c r="EN8" s="19"/>
      <c r="EO8" s="7"/>
      <c r="EP8" s="7"/>
      <c r="EQ8" s="7"/>
      <c r="ER8" s="7"/>
      <c r="ES8" s="26"/>
      <c r="ET8" s="24"/>
      <c r="EU8" s="24"/>
      <c r="EV8" s="142"/>
      <c r="EW8" s="93" t="s">
        <v>142</v>
      </c>
      <c r="EX8" s="19"/>
      <c r="EY8" s="7"/>
      <c r="EZ8" s="7"/>
      <c r="FA8" s="7"/>
      <c r="FB8" s="7"/>
      <c r="FC8" s="26"/>
      <c r="FD8" s="24"/>
      <c r="FE8" s="24"/>
      <c r="FF8" s="142"/>
      <c r="FG8" s="93" t="s">
        <v>142</v>
      </c>
      <c r="FH8" s="19"/>
      <c r="FI8" s="7"/>
      <c r="FJ8" s="7"/>
      <c r="FK8" s="7"/>
      <c r="FL8" s="7"/>
      <c r="FM8" s="26"/>
      <c r="FN8" s="24"/>
      <c r="FO8" s="24"/>
      <c r="FP8" s="142"/>
      <c r="FQ8" s="93" t="s">
        <v>142</v>
      </c>
      <c r="FR8" s="19"/>
      <c r="FS8" s="7"/>
      <c r="FT8" s="7"/>
      <c r="FU8" s="7"/>
      <c r="FV8" s="7"/>
      <c r="FW8" s="26"/>
      <c r="FX8" s="24"/>
      <c r="FY8" s="24"/>
      <c r="FZ8" s="130" t="s">
        <v>142</v>
      </c>
      <c r="GA8" s="93" t="s">
        <v>142</v>
      </c>
      <c r="GB8" s="19">
        <v>62.267759999999996</v>
      </c>
      <c r="GC8" s="7">
        <v>62.048839999999998</v>
      </c>
      <c r="GD8" s="7">
        <v>64.672629999999998</v>
      </c>
      <c r="GE8" s="7">
        <v>79.376419999999996</v>
      </c>
      <c r="GF8" s="7">
        <v>62.37979</v>
      </c>
      <c r="GG8" s="26">
        <v>65.136069999999989</v>
      </c>
      <c r="GH8" s="24"/>
      <c r="GI8" s="24"/>
      <c r="GJ8" s="142"/>
      <c r="GK8" s="93" t="s">
        <v>142</v>
      </c>
      <c r="GL8" s="19"/>
      <c r="GM8" s="7"/>
      <c r="GN8" s="7"/>
      <c r="GO8" s="7"/>
      <c r="GP8" s="7"/>
      <c r="GQ8" s="26"/>
      <c r="GR8" s="24"/>
      <c r="GS8" s="24"/>
      <c r="GT8" s="142"/>
      <c r="GU8" s="93" t="s">
        <v>142</v>
      </c>
      <c r="GV8" s="19"/>
      <c r="GW8" s="7"/>
      <c r="GX8" s="7"/>
      <c r="GY8" s="7"/>
      <c r="GZ8" s="7"/>
      <c r="HA8" s="26"/>
      <c r="HB8" s="24"/>
      <c r="HC8" s="24"/>
      <c r="HD8" s="142"/>
      <c r="HE8" s="93" t="s">
        <v>142</v>
      </c>
      <c r="HF8" s="19"/>
      <c r="HG8" s="7"/>
      <c r="HH8" s="7"/>
      <c r="HI8" s="7"/>
      <c r="HJ8" s="7"/>
      <c r="HK8" s="26"/>
      <c r="HL8" s="24"/>
      <c r="HM8" s="24"/>
      <c r="HN8" s="142"/>
      <c r="HO8" s="93" t="s">
        <v>142</v>
      </c>
      <c r="HP8" s="19"/>
      <c r="HQ8" s="7"/>
      <c r="HR8" s="7"/>
      <c r="HS8" s="7"/>
      <c r="HT8" s="7"/>
      <c r="HU8" s="26"/>
      <c r="HV8" s="24"/>
      <c r="HW8" s="24"/>
      <c r="HX8" s="142"/>
      <c r="HY8" s="93" t="s">
        <v>142</v>
      </c>
      <c r="HZ8" s="19"/>
      <c r="IA8" s="7"/>
      <c r="IB8" s="7"/>
      <c r="IC8" s="7"/>
      <c r="ID8" s="7"/>
      <c r="IE8" s="26"/>
      <c r="IF8" s="24"/>
      <c r="IG8" s="24"/>
      <c r="IH8" s="142"/>
      <c r="II8" s="93" t="s">
        <v>142</v>
      </c>
      <c r="IJ8" s="19"/>
      <c r="IK8" s="7"/>
      <c r="IL8" s="7"/>
      <c r="IM8" s="7"/>
      <c r="IN8" s="7"/>
      <c r="IO8" s="26"/>
      <c r="IP8" s="24"/>
      <c r="IQ8" s="24"/>
      <c r="IR8" s="142"/>
      <c r="IS8" s="93" t="s">
        <v>142</v>
      </c>
      <c r="IT8" s="19"/>
      <c r="IU8" s="7"/>
      <c r="IV8" s="7"/>
      <c r="IW8" s="7"/>
      <c r="IX8" s="7"/>
      <c r="IY8" s="26"/>
      <c r="IZ8" s="24"/>
      <c r="JA8" s="24"/>
      <c r="JB8" s="142"/>
      <c r="JC8" s="93" t="s">
        <v>142</v>
      </c>
      <c r="JD8" s="19"/>
      <c r="JE8" s="7"/>
      <c r="JF8" s="7"/>
      <c r="JG8" s="7"/>
      <c r="JH8" s="7"/>
      <c r="JI8" s="26"/>
      <c r="JJ8" s="24"/>
      <c r="JK8" s="24"/>
      <c r="JL8" s="142"/>
      <c r="JM8" s="93" t="s">
        <v>142</v>
      </c>
      <c r="JN8" s="19"/>
      <c r="JO8" s="7"/>
      <c r="JP8" s="7"/>
      <c r="JQ8" s="7"/>
      <c r="JR8" s="7"/>
      <c r="JS8" s="26"/>
      <c r="JT8" s="24"/>
      <c r="JU8" s="24"/>
    </row>
    <row xmlns:x14ac="http://schemas.microsoft.com/office/spreadsheetml/2009/9/ac" r="9" s="4" customFormat="true" x14ac:dyDescent="0.25">
      <c r="A9" s="407" t="str">
        <f ca="true">IF(ISBLANK('Data Summary'!A11),"",'Data Summary'!A11)</f>
        <v>BRA_2005_EMIS</v>
      </c>
      <c r="B9" s="130"/>
      <c r="C9" s="93" t="s">
        <v>191</v>
      </c>
      <c r="D9" s="19"/>
      <c r="E9" s="7"/>
      <c r="F9" s="7"/>
      <c r="G9" s="7"/>
      <c r="H9" s="7"/>
      <c r="I9" s="26"/>
      <c r="J9" s="24"/>
      <c r="K9" s="24"/>
      <c r="L9" s="142"/>
      <c r="M9" s="93" t="s">
        <v>191</v>
      </c>
      <c r="N9" s="19"/>
      <c r="O9" s="7"/>
      <c r="P9" s="7"/>
      <c r="Q9" s="7"/>
      <c r="R9" s="7"/>
      <c r="S9" s="26"/>
      <c r="T9" s="24"/>
      <c r="U9" s="24"/>
      <c r="V9" s="142"/>
      <c r="W9" s="93" t="s">
        <v>191</v>
      </c>
      <c r="X9" s="19"/>
      <c r="Y9" s="7"/>
      <c r="Z9" s="7"/>
      <c r="AA9" s="7"/>
      <c r="AB9" s="7"/>
      <c r="AC9" s="26"/>
      <c r="AD9" s="24"/>
      <c r="AE9" s="24"/>
      <c r="AF9" s="142"/>
      <c r="AG9" s="93" t="s">
        <v>191</v>
      </c>
      <c r="AH9" s="19"/>
      <c r="AI9" s="7"/>
      <c r="AJ9" s="7"/>
      <c r="AK9" s="7"/>
      <c r="AL9" s="7"/>
      <c r="AM9" s="26"/>
      <c r="AN9" s="24"/>
      <c r="AO9" s="24"/>
      <c r="AP9" s="142"/>
      <c r="AQ9" s="116" t="s">
        <v>191</v>
      </c>
      <c r="AR9" s="117"/>
      <c r="AS9" s="67"/>
      <c r="AT9" s="67"/>
      <c r="AU9" s="67"/>
      <c r="AV9" s="67"/>
      <c r="AW9" s="68"/>
      <c r="AX9" s="24"/>
      <c r="AY9" s="24"/>
      <c r="AZ9" s="142"/>
      <c r="BA9" s="116" t="s">
        <v>191</v>
      </c>
      <c r="BB9" s="117"/>
      <c r="BC9" s="67"/>
      <c r="BD9" s="67"/>
      <c r="BE9" s="67"/>
      <c r="BF9" s="67"/>
      <c r="BG9" s="68"/>
      <c r="BH9" s="24"/>
      <c r="BI9" s="24"/>
      <c r="BJ9" s="130"/>
      <c r="BK9" s="93" t="s">
        <v>191</v>
      </c>
      <c r="BL9" s="19"/>
      <c r="BM9" s="7"/>
      <c r="BN9" s="7"/>
      <c r="BO9" s="7"/>
      <c r="BP9" s="7"/>
      <c r="BQ9" s="26"/>
      <c r="BR9" s="24"/>
      <c r="BS9" s="24"/>
      <c r="BT9" s="142"/>
      <c r="BU9" s="93" t="s">
        <v>191</v>
      </c>
      <c r="BV9" s="19"/>
      <c r="BW9" s="7"/>
      <c r="BX9" s="7"/>
      <c r="BY9" s="7"/>
      <c r="BZ9" s="7"/>
      <c r="CA9" s="26"/>
      <c r="CB9" s="24"/>
      <c r="CC9" s="24"/>
      <c r="CD9" s="142"/>
      <c r="CE9" s="93" t="s">
        <v>191</v>
      </c>
      <c r="CF9" s="19"/>
      <c r="CG9" s="7"/>
      <c r="CH9" s="7"/>
      <c r="CI9" s="7"/>
      <c r="CJ9" s="7"/>
      <c r="CK9" s="26"/>
      <c r="CL9" s="24"/>
      <c r="CM9" s="24"/>
      <c r="CN9" s="142"/>
      <c r="CO9" s="93" t="s">
        <v>191</v>
      </c>
      <c r="CP9" s="19"/>
      <c r="CQ9" s="7"/>
      <c r="CR9" s="7"/>
      <c r="CS9" s="7"/>
      <c r="CT9" s="7"/>
      <c r="CU9" s="26"/>
      <c r="CV9" s="24"/>
      <c r="CW9" s="24"/>
      <c r="CX9" s="142"/>
      <c r="CY9" s="116" t="s">
        <v>191</v>
      </c>
      <c r="CZ9" s="117"/>
      <c r="DA9" s="67"/>
      <c r="DB9" s="67"/>
      <c r="DC9" s="67"/>
      <c r="DD9" s="67"/>
      <c r="DE9" s="68"/>
      <c r="DF9" s="24"/>
      <c r="DG9" s="24"/>
      <c r="DH9" s="142"/>
      <c r="DI9" s="116" t="s">
        <v>191</v>
      </c>
      <c r="DJ9" s="117"/>
      <c r="DK9" s="67"/>
      <c r="DL9" s="67"/>
      <c r="DM9" s="67"/>
      <c r="DN9" s="67"/>
      <c r="DO9" s="68"/>
      <c r="DP9" s="24"/>
      <c r="DQ9" s="24"/>
      <c r="DR9" s="130"/>
      <c r="DS9" s="93" t="s">
        <v>191</v>
      </c>
      <c r="DT9" s="19"/>
      <c r="DU9" s="7"/>
      <c r="DV9" s="7"/>
      <c r="DW9" s="7"/>
      <c r="DX9" s="7"/>
      <c r="DY9" s="26"/>
      <c r="DZ9" s="24"/>
      <c r="EA9" s="24"/>
      <c r="EB9" s="142"/>
      <c r="EC9" s="93" t="s">
        <v>191</v>
      </c>
      <c r="ED9" s="19"/>
      <c r="EE9" s="7"/>
      <c r="EF9" s="7"/>
      <c r="EG9" s="7"/>
      <c r="EH9" s="7"/>
      <c r="EI9" s="26"/>
      <c r="EJ9" s="24"/>
      <c r="EK9" s="24"/>
      <c r="EL9" s="142"/>
      <c r="EM9" s="93" t="s">
        <v>191</v>
      </c>
      <c r="EN9" s="19"/>
      <c r="EO9" s="7"/>
      <c r="EP9" s="7"/>
      <c r="EQ9" s="7"/>
      <c r="ER9" s="7"/>
      <c r="ES9" s="26"/>
      <c r="ET9" s="24"/>
      <c r="EU9" s="24"/>
      <c r="EV9" s="142"/>
      <c r="EW9" s="93" t="s">
        <v>191</v>
      </c>
      <c r="EX9" s="19"/>
      <c r="EY9" s="7"/>
      <c r="EZ9" s="7"/>
      <c r="FA9" s="7"/>
      <c r="FB9" s="7"/>
      <c r="FC9" s="26"/>
      <c r="FD9" s="24"/>
      <c r="FE9" s="24"/>
      <c r="FF9" s="142"/>
      <c r="FG9" s="116" t="s">
        <v>191</v>
      </c>
      <c r="FH9" s="117"/>
      <c r="FI9" s="67"/>
      <c r="FJ9" s="67"/>
      <c r="FK9" s="67"/>
      <c r="FL9" s="67"/>
      <c r="FM9" s="68"/>
      <c r="FN9" s="24"/>
      <c r="FO9" s="24"/>
      <c r="FP9" s="142"/>
      <c r="FQ9" s="116" t="s">
        <v>191</v>
      </c>
      <c r="FR9" s="117"/>
      <c r="FS9" s="67"/>
      <c r="FT9" s="67"/>
      <c r="FU9" s="67"/>
      <c r="FV9" s="67"/>
      <c r="FW9" s="68"/>
      <c r="FX9" s="24"/>
      <c r="FY9" s="24"/>
      <c r="FZ9" s="130" t="s">
        <v>207</v>
      </c>
      <c r="GA9" s="93" t="s">
        <v>191</v>
      </c>
      <c r="GB9" s="19">
        <v>61.021419999999999</v>
      </c>
      <c r="GC9" s="7">
        <v>61.132899999999999</v>
      </c>
      <c r="GD9" s="7">
        <v>59.796819999999997</v>
      </c>
      <c r="GE9" s="7">
        <v>76.963099999999997</v>
      </c>
      <c r="GF9" s="7">
        <v>61.241599999999998</v>
      </c>
      <c r="GG9" s="26">
        <v>64.866429999999994</v>
      </c>
      <c r="GH9" s="24"/>
      <c r="GI9" s="24"/>
      <c r="GJ9" s="130"/>
      <c r="GK9" s="93" t="s">
        <v>191</v>
      </c>
      <c r="GL9" s="19"/>
      <c r="GM9" s="7"/>
      <c r="GN9" s="7"/>
      <c r="GO9" s="7"/>
      <c r="GP9" s="7"/>
      <c r="GQ9" s="26"/>
      <c r="GR9" s="24"/>
      <c r="GS9" s="24"/>
      <c r="GT9" s="130"/>
      <c r="GU9" s="93" t="s">
        <v>191</v>
      </c>
      <c r="GV9" s="19"/>
      <c r="GW9" s="7"/>
      <c r="GX9" s="7"/>
      <c r="GY9" s="7"/>
      <c r="GZ9" s="7"/>
      <c r="HA9" s="26"/>
      <c r="HB9" s="24"/>
      <c r="HC9" s="24"/>
      <c r="HD9" s="130"/>
      <c r="HE9" s="93" t="s">
        <v>191</v>
      </c>
      <c r="HF9" s="19"/>
      <c r="HG9" s="7"/>
      <c r="HH9" s="7"/>
      <c r="HI9" s="7"/>
      <c r="HJ9" s="7"/>
      <c r="HK9" s="26"/>
      <c r="HL9" s="24"/>
      <c r="HM9" s="24"/>
      <c r="HN9" s="130"/>
      <c r="HO9" s="93" t="s">
        <v>191</v>
      </c>
      <c r="HP9" s="19"/>
      <c r="HQ9" s="7"/>
      <c r="HR9" s="7"/>
      <c r="HS9" s="7"/>
      <c r="HT9" s="7"/>
      <c r="HU9" s="26"/>
      <c r="HV9" s="24"/>
      <c r="HW9" s="24"/>
      <c r="HX9" s="130"/>
      <c r="HY9" s="93" t="s">
        <v>191</v>
      </c>
      <c r="HZ9" s="19"/>
      <c r="IA9" s="7"/>
      <c r="IB9" s="7"/>
      <c r="IC9" s="7"/>
      <c r="ID9" s="7"/>
      <c r="IE9" s="26"/>
      <c r="IF9" s="24"/>
      <c r="IG9" s="24"/>
      <c r="IH9" s="130"/>
      <c r="II9" s="93" t="s">
        <v>191</v>
      </c>
      <c r="IJ9" s="19"/>
      <c r="IK9" s="7"/>
      <c r="IL9" s="7"/>
      <c r="IM9" s="7"/>
      <c r="IN9" s="7"/>
      <c r="IO9" s="26"/>
      <c r="IP9" s="24"/>
      <c r="IQ9" s="24"/>
      <c r="IR9" s="130"/>
      <c r="IS9" s="93" t="s">
        <v>191</v>
      </c>
      <c r="IT9" s="19"/>
      <c r="IU9" s="7"/>
      <c r="IV9" s="7"/>
      <c r="IW9" s="7"/>
      <c r="IX9" s="7"/>
      <c r="IY9" s="26"/>
      <c r="IZ9" s="24"/>
      <c r="JA9" s="24"/>
      <c r="JB9" s="130"/>
      <c r="JC9" s="93" t="s">
        <v>191</v>
      </c>
      <c r="JD9" s="19"/>
      <c r="JE9" s="7"/>
      <c r="JF9" s="7"/>
      <c r="JG9" s="7"/>
      <c r="JH9" s="7"/>
      <c r="JI9" s="26"/>
      <c r="JJ9" s="24"/>
      <c r="JK9" s="24"/>
      <c r="JL9" s="130"/>
      <c r="JM9" s="93" t="s">
        <v>191</v>
      </c>
      <c r="JN9" s="19"/>
      <c r="JO9" s="7"/>
      <c r="JP9" s="7"/>
      <c r="JQ9" s="7"/>
      <c r="JR9" s="7"/>
      <c r="JS9" s="26"/>
      <c r="JT9" s="24"/>
      <c r="JU9" s="24"/>
    </row>
    <row xmlns:x14ac="http://schemas.microsoft.com/office/spreadsheetml/2009/9/ac" r="10" s="2" customFormat="true" ht="86.45" customHeight="true" x14ac:dyDescent="0.25">
      <c r="A10" s="407" t="str">
        <f ca="true">IF(ISBLANK('Data Summary'!A12),"",'Data Summary'!A12)</f>
        <v>BRA_2006_EMIS</v>
      </c>
      <c r="B10" s="133" t="s">
        <v>12</v>
      </c>
      <c r="C10" s="587" t="s">
        <v>181</v>
      </c>
      <c r="D10" s="587"/>
      <c r="E10" s="587"/>
      <c r="F10" s="587"/>
      <c r="G10" s="587"/>
      <c r="H10" s="587"/>
      <c r="I10" s="588"/>
      <c r="J10" s="11"/>
      <c r="K10" s="11"/>
      <c r="L10" s="133" t="s">
        <v>12</v>
      </c>
      <c r="M10" s="587" t="s">
        <v>181</v>
      </c>
      <c r="N10" s="587"/>
      <c r="O10" s="587"/>
      <c r="P10" s="587"/>
      <c r="Q10" s="587"/>
      <c r="R10" s="587"/>
      <c r="S10" s="588"/>
      <c r="T10" s="11"/>
      <c r="U10" s="11"/>
      <c r="V10" s="133" t="s">
        <v>12</v>
      </c>
      <c r="W10" s="587" t="s">
        <v>181</v>
      </c>
      <c r="X10" s="587"/>
      <c r="Y10" s="587"/>
      <c r="Z10" s="587"/>
      <c r="AA10" s="587"/>
      <c r="AB10" s="587"/>
      <c r="AC10" s="588"/>
      <c r="AD10" s="11"/>
      <c r="AE10" s="11"/>
      <c r="AF10" s="133" t="s">
        <v>12</v>
      </c>
      <c r="AG10" s="587" t="s">
        <v>181</v>
      </c>
      <c r="AH10" s="587"/>
      <c r="AI10" s="587"/>
      <c r="AJ10" s="587"/>
      <c r="AK10" s="587"/>
      <c r="AL10" s="587"/>
      <c r="AM10" s="588"/>
      <c r="AN10" s="11"/>
      <c r="AO10" s="11"/>
      <c r="AP10" s="133" t="s">
        <v>12</v>
      </c>
      <c r="AQ10" s="587" t="s">
        <v>181</v>
      </c>
      <c r="AR10" s="587"/>
      <c r="AS10" s="587"/>
      <c r="AT10" s="587"/>
      <c r="AU10" s="587"/>
      <c r="AV10" s="587"/>
      <c r="AW10" s="588"/>
      <c r="AX10" s="11"/>
      <c r="AY10" s="11"/>
      <c r="AZ10" s="133" t="s">
        <v>12</v>
      </c>
      <c r="BA10" s="586" t="s">
        <v>181</v>
      </c>
      <c r="BB10" s="587"/>
      <c r="BC10" s="587"/>
      <c r="BD10" s="587"/>
      <c r="BE10" s="587"/>
      <c r="BF10" s="587"/>
      <c r="BG10" s="588"/>
      <c r="BH10" s="11"/>
      <c r="BI10" s="11"/>
      <c r="BJ10" s="133" t="s">
        <v>12</v>
      </c>
      <c r="BK10" s="587" t="s">
        <v>181</v>
      </c>
      <c r="BL10" s="587"/>
      <c r="BM10" s="587"/>
      <c r="BN10" s="587"/>
      <c r="BO10" s="587"/>
      <c r="BP10" s="587"/>
      <c r="BQ10" s="588"/>
      <c r="BR10" s="11"/>
      <c r="BS10" s="11"/>
      <c r="BT10" s="133" t="s">
        <v>12</v>
      </c>
      <c r="BU10" s="587" t="s">
        <v>181</v>
      </c>
      <c r="BV10" s="587"/>
      <c r="BW10" s="587"/>
      <c r="BX10" s="587"/>
      <c r="BY10" s="587"/>
      <c r="BZ10" s="587"/>
      <c r="CA10" s="588"/>
      <c r="CB10" s="11"/>
      <c r="CC10" s="11"/>
      <c r="CD10" s="133" t="s">
        <v>12</v>
      </c>
      <c r="CE10" s="587" t="s">
        <v>181</v>
      </c>
      <c r="CF10" s="587"/>
      <c r="CG10" s="587"/>
      <c r="CH10" s="587"/>
      <c r="CI10" s="587"/>
      <c r="CJ10" s="587"/>
      <c r="CK10" s="588"/>
      <c r="CL10" s="11"/>
      <c r="CM10" s="11"/>
      <c r="CN10" s="133" t="s">
        <v>12</v>
      </c>
      <c r="CO10" s="587" t="s">
        <v>181</v>
      </c>
      <c r="CP10" s="587"/>
      <c r="CQ10" s="587"/>
      <c r="CR10" s="587"/>
      <c r="CS10" s="587"/>
      <c r="CT10" s="587"/>
      <c r="CU10" s="588"/>
      <c r="CV10" s="11"/>
      <c r="CW10" s="11"/>
      <c r="CX10" s="133" t="s">
        <v>12</v>
      </c>
      <c r="CY10" s="587" t="s">
        <v>181</v>
      </c>
      <c r="CZ10" s="587"/>
      <c r="DA10" s="587"/>
      <c r="DB10" s="587"/>
      <c r="DC10" s="587"/>
      <c r="DD10" s="587"/>
      <c r="DE10" s="588"/>
      <c r="DF10" s="11"/>
      <c r="DG10" s="11"/>
      <c r="DH10" s="133" t="s">
        <v>12</v>
      </c>
      <c r="DI10" s="587" t="s">
        <v>181</v>
      </c>
      <c r="DJ10" s="587"/>
      <c r="DK10" s="587"/>
      <c r="DL10" s="587"/>
      <c r="DM10" s="587"/>
      <c r="DN10" s="587"/>
      <c r="DO10" s="588"/>
      <c r="DP10" s="11"/>
      <c r="DQ10" s="11"/>
      <c r="DR10" s="133" t="s">
        <v>12</v>
      </c>
      <c r="DS10" s="587" t="s">
        <v>181</v>
      </c>
      <c r="DT10" s="587"/>
      <c r="DU10" s="587"/>
      <c r="DV10" s="587"/>
      <c r="DW10" s="587"/>
      <c r="DX10" s="587"/>
      <c r="DY10" s="588"/>
      <c r="DZ10" s="11"/>
      <c r="EA10" s="11"/>
      <c r="EB10" s="133" t="s">
        <v>12</v>
      </c>
      <c r="EC10" s="587" t="s">
        <v>181</v>
      </c>
      <c r="ED10" s="587"/>
      <c r="EE10" s="587"/>
      <c r="EF10" s="587"/>
      <c r="EG10" s="587"/>
      <c r="EH10" s="587"/>
      <c r="EI10" s="588"/>
      <c r="EJ10" s="11"/>
      <c r="EK10" s="11"/>
      <c r="EL10" s="133" t="s">
        <v>12</v>
      </c>
      <c r="EM10" s="587" t="s">
        <v>181</v>
      </c>
      <c r="EN10" s="587"/>
      <c r="EO10" s="587"/>
      <c r="EP10" s="587"/>
      <c r="EQ10" s="587"/>
      <c r="ER10" s="587"/>
      <c r="ES10" s="588"/>
      <c r="ET10" s="11"/>
      <c r="EU10" s="11"/>
      <c r="EV10" s="133" t="s">
        <v>12</v>
      </c>
      <c r="EW10" s="587" t="s">
        <v>181</v>
      </c>
      <c r="EX10" s="587"/>
      <c r="EY10" s="587"/>
      <c r="EZ10" s="587"/>
      <c r="FA10" s="587"/>
      <c r="FB10" s="587"/>
      <c r="FC10" s="588"/>
      <c r="FD10" s="11"/>
      <c r="FE10" s="11"/>
      <c r="FF10" s="133" t="s">
        <v>12</v>
      </c>
      <c r="FG10" s="587" t="s">
        <v>181</v>
      </c>
      <c r="FH10" s="587"/>
      <c r="FI10" s="587"/>
      <c r="FJ10" s="587"/>
      <c r="FK10" s="587"/>
      <c r="FL10" s="587"/>
      <c r="FM10" s="588"/>
      <c r="FN10" s="11"/>
      <c r="FO10" s="11"/>
      <c r="FP10" s="133" t="s">
        <v>12</v>
      </c>
      <c r="FQ10" s="587" t="s">
        <v>181</v>
      </c>
      <c r="FR10" s="587"/>
      <c r="FS10" s="587"/>
      <c r="FT10" s="587"/>
      <c r="FU10" s="587"/>
      <c r="FV10" s="587"/>
      <c r="FW10" s="588"/>
      <c r="FX10" s="11"/>
      <c r="FY10" s="11"/>
      <c r="FZ10" s="133" t="s">
        <v>12</v>
      </c>
      <c r="GA10" s="587" t="s">
        <v>208</v>
      </c>
      <c r="GB10" s="587"/>
      <c r="GC10" s="587"/>
      <c r="GD10" s="587"/>
      <c r="GE10" s="587"/>
      <c r="GF10" s="587"/>
      <c r="GG10" s="588"/>
      <c r="GH10" s="11"/>
      <c r="GI10" s="11"/>
      <c r="GJ10" s="133" t="s">
        <v>12</v>
      </c>
      <c r="GK10" s="587" t="s">
        <v>181</v>
      </c>
      <c r="GL10" s="587"/>
      <c r="GM10" s="587"/>
      <c r="GN10" s="587"/>
      <c r="GO10" s="587"/>
      <c r="GP10" s="587"/>
      <c r="GQ10" s="588"/>
      <c r="GR10" s="11"/>
      <c r="GS10" s="11"/>
      <c r="GT10" s="133" t="s">
        <v>12</v>
      </c>
      <c r="GU10" s="587" t="s">
        <v>181</v>
      </c>
      <c r="GV10" s="587"/>
      <c r="GW10" s="587"/>
      <c r="GX10" s="587"/>
      <c r="GY10" s="587"/>
      <c r="GZ10" s="587"/>
      <c r="HA10" s="588"/>
      <c r="HB10" s="11"/>
      <c r="HC10" s="11"/>
      <c r="HD10" s="133" t="s">
        <v>12</v>
      </c>
      <c r="HE10" s="587" t="s">
        <v>336</v>
      </c>
      <c r="HF10" s="587"/>
      <c r="HG10" s="587"/>
      <c r="HH10" s="587"/>
      <c r="HI10" s="587"/>
      <c r="HJ10" s="587"/>
      <c r="HK10" s="588"/>
      <c r="HL10" s="11"/>
      <c r="HM10" s="11"/>
      <c r="HN10" s="133" t="s">
        <v>12</v>
      </c>
      <c r="HO10" s="587" t="s">
        <v>181</v>
      </c>
      <c r="HP10" s="587"/>
      <c r="HQ10" s="587"/>
      <c r="HR10" s="587"/>
      <c r="HS10" s="587"/>
      <c r="HT10" s="587"/>
      <c r="HU10" s="588"/>
      <c r="HV10" s="11"/>
      <c r="HW10" s="11"/>
      <c r="HX10" s="133" t="s">
        <v>12</v>
      </c>
      <c r="HY10" s="587" t="s">
        <v>181</v>
      </c>
      <c r="HZ10" s="587"/>
      <c r="IA10" s="587"/>
      <c r="IB10" s="587"/>
      <c r="IC10" s="587"/>
      <c r="ID10" s="587"/>
      <c r="IE10" s="588"/>
      <c r="IF10" s="11"/>
      <c r="IG10" s="11"/>
      <c r="IH10" s="133" t="s">
        <v>12</v>
      </c>
      <c r="II10" s="587" t="s">
        <v>326</v>
      </c>
      <c r="IJ10" s="587"/>
      <c r="IK10" s="587"/>
      <c r="IL10" s="587"/>
      <c r="IM10" s="587"/>
      <c r="IN10" s="587"/>
      <c r="IO10" s="588"/>
      <c r="IP10" s="11"/>
      <c r="IQ10" s="11"/>
      <c r="IR10" s="133" t="s">
        <v>12</v>
      </c>
      <c r="IS10" s="587" t="s">
        <v>181</v>
      </c>
      <c r="IT10" s="587"/>
      <c r="IU10" s="587"/>
      <c r="IV10" s="587"/>
      <c r="IW10" s="587"/>
      <c r="IX10" s="587"/>
      <c r="IY10" s="588"/>
      <c r="IZ10" s="11"/>
      <c r="JA10" s="11"/>
      <c r="JB10" s="133" t="s">
        <v>12</v>
      </c>
      <c r="JC10" s="400" t="s">
        <v>326</v>
      </c>
      <c r="JD10" s="400"/>
      <c r="JE10" s="400"/>
      <c r="JF10" s="400"/>
      <c r="JG10" s="400"/>
      <c r="JH10" s="400"/>
      <c r="JI10" s="401"/>
      <c r="JJ10" s="11"/>
      <c r="JK10" s="11"/>
      <c r="JL10" s="133" t="s">
        <v>12</v>
      </c>
      <c r="JM10" s="400" t="s">
        <v>326</v>
      </c>
      <c r="JN10" s="400"/>
      <c r="JO10" s="400"/>
      <c r="JP10" s="400"/>
      <c r="JQ10" s="400"/>
      <c r="JR10" s="400"/>
      <c r="JS10" s="401"/>
      <c r="JT10" s="11"/>
      <c r="JU10" s="11"/>
    </row>
    <row xmlns:x14ac="http://schemas.microsoft.com/office/spreadsheetml/2009/9/ac" r="11" s="2" customFormat="true" ht="15.6" customHeight="true" x14ac:dyDescent="0.25">
      <c r="A11" s="407" t="str">
        <f ca="true">IF(ISBLANK('Data Summary'!A13),"",'Data Summary'!A13)</f>
        <v>BRA_2006_LLECE</v>
      </c>
      <c r="B11" s="133"/>
      <c r="C11" s="103" t="s">
        <v>120</v>
      </c>
      <c r="D11" s="53"/>
      <c r="E11" s="53"/>
      <c r="F11" s="53"/>
      <c r="G11" s="53"/>
      <c r="H11" s="53"/>
      <c r="I11" s="102"/>
      <c r="J11" s="11"/>
      <c r="K11" s="11"/>
      <c r="L11" s="133"/>
      <c r="M11" s="103" t="s">
        <v>120</v>
      </c>
      <c r="N11" s="101"/>
      <c r="O11" s="101"/>
      <c r="P11" s="101"/>
      <c r="Q11" s="101"/>
      <c r="R11" s="101"/>
      <c r="S11" s="102"/>
      <c r="T11" s="11"/>
      <c r="U11" s="11"/>
      <c r="V11" s="133"/>
      <c r="W11" s="103" t="s">
        <v>120</v>
      </c>
      <c r="X11" s="101"/>
      <c r="Y11" s="101"/>
      <c r="Z11" s="101"/>
      <c r="AA11" s="101"/>
      <c r="AB11" s="101"/>
      <c r="AC11" s="102"/>
      <c r="AD11" s="11"/>
      <c r="AE11" s="11"/>
      <c r="AF11" s="133"/>
      <c r="AG11" s="103" t="s">
        <v>120</v>
      </c>
      <c r="AH11" s="101"/>
      <c r="AI11" s="101"/>
      <c r="AJ11" s="101"/>
      <c r="AK11" s="101"/>
      <c r="AL11" s="101"/>
      <c r="AM11" s="102"/>
      <c r="AN11" s="11"/>
      <c r="AO11" s="11"/>
      <c r="AP11" s="133"/>
      <c r="AQ11" s="103" t="s">
        <v>120</v>
      </c>
      <c r="AR11" s="118"/>
      <c r="AS11" s="118"/>
      <c r="AT11" s="118"/>
      <c r="AU11" s="118"/>
      <c r="AV11" s="118"/>
      <c r="AW11" s="119"/>
      <c r="AX11" s="11"/>
      <c r="AY11" s="11"/>
      <c r="AZ11" s="133"/>
      <c r="BA11" s="103" t="s">
        <v>120</v>
      </c>
      <c r="BB11" s="52"/>
      <c r="BC11" s="52"/>
      <c r="BD11" s="52"/>
      <c r="BE11" s="52"/>
      <c r="BF11" s="52"/>
      <c r="BG11" s="155"/>
      <c r="BH11" s="11"/>
      <c r="BI11" s="11"/>
      <c r="BJ11" s="133"/>
      <c r="BK11" s="103" t="s">
        <v>120</v>
      </c>
      <c r="BL11" s="53"/>
      <c r="BM11" s="53"/>
      <c r="BN11" s="53"/>
      <c r="BO11" s="53"/>
      <c r="BP11" s="53"/>
      <c r="BQ11" s="102"/>
      <c r="BR11" s="11"/>
      <c r="BS11" s="11"/>
      <c r="BT11" s="133"/>
      <c r="BU11" s="103" t="s">
        <v>120</v>
      </c>
      <c r="BV11" s="101"/>
      <c r="BW11" s="101"/>
      <c r="BX11" s="101"/>
      <c r="BY11" s="101"/>
      <c r="BZ11" s="101"/>
      <c r="CA11" s="102"/>
      <c r="CB11" s="11"/>
      <c r="CC11" s="11"/>
      <c r="CD11" s="133"/>
      <c r="CE11" s="103" t="s">
        <v>120</v>
      </c>
      <c r="CF11" s="101"/>
      <c r="CG11" s="101"/>
      <c r="CH11" s="101"/>
      <c r="CI11" s="101"/>
      <c r="CJ11" s="101"/>
      <c r="CK11" s="102"/>
      <c r="CL11" s="11"/>
      <c r="CM11" s="11"/>
      <c r="CN11" s="133"/>
      <c r="CO11" s="103" t="s">
        <v>120</v>
      </c>
      <c r="CP11" s="101"/>
      <c r="CQ11" s="101"/>
      <c r="CR11" s="101"/>
      <c r="CS11" s="101"/>
      <c r="CT11" s="101"/>
      <c r="CU11" s="102"/>
      <c r="CV11" s="11"/>
      <c r="CW11" s="11"/>
      <c r="CX11" s="133"/>
      <c r="CY11" s="103" t="s">
        <v>120</v>
      </c>
      <c r="CZ11" s="118"/>
      <c r="DA11" s="118"/>
      <c r="DB11" s="118"/>
      <c r="DC11" s="118"/>
      <c r="DD11" s="118"/>
      <c r="DE11" s="119"/>
      <c r="DF11" s="11"/>
      <c r="DG11" s="11"/>
      <c r="DH11" s="133"/>
      <c r="DI11" s="103" t="s">
        <v>120</v>
      </c>
      <c r="DJ11" s="118"/>
      <c r="DK11" s="118"/>
      <c r="DL11" s="118"/>
      <c r="DM11" s="118"/>
      <c r="DN11" s="118"/>
      <c r="DO11" s="119"/>
      <c r="DP11" s="11"/>
      <c r="DQ11" s="11"/>
      <c r="DR11" s="133"/>
      <c r="DS11" s="103" t="s">
        <v>120</v>
      </c>
      <c r="DT11" s="53"/>
      <c r="DU11" s="53"/>
      <c r="DV11" s="53"/>
      <c r="DW11" s="53"/>
      <c r="DX11" s="53"/>
      <c r="DY11" s="102"/>
      <c r="DZ11" s="11"/>
      <c r="EA11" s="11"/>
      <c r="EB11" s="133"/>
      <c r="EC11" s="103" t="s">
        <v>120</v>
      </c>
      <c r="ED11" s="101"/>
      <c r="EE11" s="101"/>
      <c r="EF11" s="101"/>
      <c r="EG11" s="101"/>
      <c r="EH11" s="101"/>
      <c r="EI11" s="102"/>
      <c r="EJ11" s="11"/>
      <c r="EK11" s="11"/>
      <c r="EL11" s="133"/>
      <c r="EM11" s="103" t="s">
        <v>120</v>
      </c>
      <c r="EN11" s="101"/>
      <c r="EO11" s="101"/>
      <c r="EP11" s="101"/>
      <c r="EQ11" s="101"/>
      <c r="ER11" s="101"/>
      <c r="ES11" s="102"/>
      <c r="ET11" s="11"/>
      <c r="EU11" s="11"/>
      <c r="EV11" s="133"/>
      <c r="EW11" s="103" t="s">
        <v>120</v>
      </c>
      <c r="EX11" s="101"/>
      <c r="EY11" s="101"/>
      <c r="EZ11" s="101"/>
      <c r="FA11" s="101"/>
      <c r="FB11" s="101"/>
      <c r="FC11" s="102"/>
      <c r="FD11" s="11"/>
      <c r="FE11" s="11"/>
      <c r="FF11" s="133"/>
      <c r="FG11" s="103" t="s">
        <v>120</v>
      </c>
      <c r="FH11" s="118"/>
      <c r="FI11" s="118"/>
      <c r="FJ11" s="118"/>
      <c r="FK11" s="118"/>
      <c r="FL11" s="118"/>
      <c r="FM11" s="119"/>
      <c r="FN11" s="11"/>
      <c r="FO11" s="11"/>
      <c r="FP11" s="133"/>
      <c r="FQ11" s="103" t="s">
        <v>120</v>
      </c>
      <c r="FR11" s="118"/>
      <c r="FS11" s="118"/>
      <c r="FT11" s="118"/>
      <c r="FU11" s="118"/>
      <c r="FV11" s="118"/>
      <c r="FW11" s="119"/>
      <c r="FX11" s="11"/>
      <c r="FY11" s="11"/>
      <c r="FZ11" s="133"/>
      <c r="GA11" s="103" t="s">
        <v>120</v>
      </c>
      <c r="GB11" s="53" t="s">
        <v>173</v>
      </c>
      <c r="GC11" s="53" t="s">
        <v>173</v>
      </c>
      <c r="GD11" s="53" t="s">
        <v>173</v>
      </c>
      <c r="GE11" s="53" t="s">
        <v>173</v>
      </c>
      <c r="GF11" s="53" t="s">
        <v>173</v>
      </c>
      <c r="GG11" s="100" t="s">
        <v>173</v>
      </c>
      <c r="GH11" s="11"/>
      <c r="GI11" s="11"/>
      <c r="GJ11" s="133"/>
      <c r="GK11" s="103" t="s">
        <v>120</v>
      </c>
      <c r="GL11" s="53"/>
      <c r="GM11" s="53"/>
      <c r="GN11" s="53"/>
      <c r="GO11" s="53"/>
      <c r="GP11" s="53"/>
      <c r="GQ11" s="156"/>
      <c r="GR11" s="11"/>
      <c r="GS11" s="11"/>
      <c r="GT11" s="133"/>
      <c r="GU11" s="103" t="s">
        <v>120</v>
      </c>
      <c r="GV11" s="53"/>
      <c r="GW11" s="53"/>
      <c r="GX11" s="53"/>
      <c r="GY11" s="53"/>
      <c r="GZ11" s="53"/>
      <c r="HA11" s="198"/>
      <c r="HB11" s="11"/>
      <c r="HC11" s="11"/>
      <c r="HD11" s="133"/>
      <c r="HE11" s="103" t="s">
        <v>120</v>
      </c>
      <c r="HF11" s="53"/>
      <c r="HG11" s="53"/>
      <c r="HH11" s="53"/>
      <c r="HI11" s="53"/>
      <c r="HJ11" s="53"/>
      <c r="HK11" s="198"/>
      <c r="HL11" s="11"/>
      <c r="HM11" s="11"/>
      <c r="HN11" s="133"/>
      <c r="HO11" s="103" t="s">
        <v>120</v>
      </c>
      <c r="HP11" s="53"/>
      <c r="HQ11" s="53"/>
      <c r="HR11" s="53"/>
      <c r="HS11" s="53"/>
      <c r="HT11" s="53"/>
      <c r="HU11" s="198"/>
      <c r="HV11" s="11"/>
      <c r="HW11" s="11"/>
      <c r="HX11" s="133"/>
      <c r="HY11" s="103" t="s">
        <v>120</v>
      </c>
      <c r="HZ11" s="53"/>
      <c r="IA11" s="53"/>
      <c r="IB11" s="53"/>
      <c r="IC11" s="53"/>
      <c r="ID11" s="53"/>
      <c r="IE11" s="199"/>
      <c r="IF11" s="11"/>
      <c r="IG11" s="11"/>
      <c r="IH11" s="133"/>
      <c r="II11" s="103" t="s">
        <v>120</v>
      </c>
      <c r="IJ11" s="53"/>
      <c r="IK11" s="53"/>
      <c r="IL11" s="53"/>
      <c r="IM11" s="53"/>
      <c r="IN11" s="53"/>
      <c r="IO11" s="394"/>
      <c r="IP11" s="11"/>
      <c r="IQ11" s="11"/>
      <c r="IR11" s="133"/>
      <c r="IS11" s="103" t="s">
        <v>120</v>
      </c>
      <c r="IT11" s="53"/>
      <c r="IU11" s="53"/>
      <c r="IV11" s="53"/>
      <c r="IW11" s="53"/>
      <c r="IX11" s="53"/>
      <c r="IY11" s="398"/>
      <c r="IZ11" s="11"/>
      <c r="JA11" s="11"/>
      <c r="JB11" s="133"/>
      <c r="JC11" s="103" t="s">
        <v>120</v>
      </c>
      <c r="JD11" s="53"/>
      <c r="JE11" s="53"/>
      <c r="JF11" s="53"/>
      <c r="JG11" s="53"/>
      <c r="JH11" s="53"/>
      <c r="JI11" s="398"/>
      <c r="JJ11" s="11"/>
      <c r="JK11" s="11"/>
      <c r="JL11" s="133"/>
      <c r="JM11" s="103" t="s">
        <v>120</v>
      </c>
      <c r="JN11" s="53"/>
      <c r="JO11" s="53"/>
      <c r="JP11" s="53"/>
      <c r="JQ11" s="53"/>
      <c r="JR11" s="53"/>
      <c r="JS11" s="398"/>
      <c r="JT11" s="11"/>
      <c r="JU11" s="11"/>
    </row>
    <row xmlns:x14ac="http://schemas.microsoft.com/office/spreadsheetml/2009/9/ac" r="12" s="2" customFormat="true" ht="15" customHeight="true" x14ac:dyDescent="0.25">
      <c r="A12" s="407" t="str">
        <f ca="true">IF(ISBLANK('Data Summary'!A14),"",'Data Summary'!A14)</f>
        <v>BRA_2007_EMIS</v>
      </c>
      <c r="B12" s="133"/>
      <c r="C12" s="103" t="s">
        <v>126</v>
      </c>
      <c r="D12" s="53"/>
      <c r="E12" s="53"/>
      <c r="F12" s="53"/>
      <c r="G12" s="53"/>
      <c r="H12" s="53"/>
      <c r="I12" s="100"/>
      <c r="J12" s="11"/>
      <c r="K12" s="11"/>
      <c r="L12" s="133"/>
      <c r="M12" s="103" t="s">
        <v>126</v>
      </c>
      <c r="N12" s="53"/>
      <c r="O12" s="53"/>
      <c r="P12" s="53"/>
      <c r="Q12" s="53"/>
      <c r="R12" s="53"/>
      <c r="S12" s="100"/>
      <c r="T12" s="11"/>
      <c r="U12" s="11"/>
      <c r="V12" s="133"/>
      <c r="W12" s="103" t="s">
        <v>126</v>
      </c>
      <c r="X12" s="53"/>
      <c r="Y12" s="53"/>
      <c r="Z12" s="53"/>
      <c r="AA12" s="53"/>
      <c r="AB12" s="53"/>
      <c r="AC12" s="100"/>
      <c r="AD12" s="11"/>
      <c r="AE12" s="11"/>
      <c r="AF12" s="133"/>
      <c r="AG12" s="103" t="s">
        <v>126</v>
      </c>
      <c r="AH12" s="53"/>
      <c r="AI12" s="53"/>
      <c r="AJ12" s="53"/>
      <c r="AK12" s="53"/>
      <c r="AL12" s="53"/>
      <c r="AM12" s="100"/>
      <c r="AN12" s="11"/>
      <c r="AO12" s="11"/>
      <c r="AP12" s="133"/>
      <c r="AQ12" s="103" t="s">
        <v>126</v>
      </c>
      <c r="AR12" s="53"/>
      <c r="AS12" s="53"/>
      <c r="AT12" s="53"/>
      <c r="AU12" s="53"/>
      <c r="AV12" s="53"/>
      <c r="AW12" s="100"/>
      <c r="AX12" s="11"/>
      <c r="AY12" s="11"/>
      <c r="AZ12" s="133"/>
      <c r="BA12" s="103" t="s">
        <v>126</v>
      </c>
      <c r="BB12" s="53"/>
      <c r="BC12" s="53"/>
      <c r="BD12" s="53"/>
      <c r="BE12" s="53"/>
      <c r="BF12" s="53"/>
      <c r="BG12" s="100"/>
      <c r="BH12" s="11"/>
      <c r="BI12" s="11"/>
      <c r="BJ12" s="133"/>
      <c r="BK12" s="103" t="s">
        <v>126</v>
      </c>
      <c r="BL12" s="53"/>
      <c r="BM12" s="53"/>
      <c r="BN12" s="53"/>
      <c r="BO12" s="53"/>
      <c r="BP12" s="53"/>
      <c r="BQ12" s="100"/>
      <c r="BR12" s="11"/>
      <c r="BS12" s="11"/>
      <c r="BT12" s="133"/>
      <c r="BU12" s="103" t="s">
        <v>126</v>
      </c>
      <c r="BV12" s="53"/>
      <c r="BW12" s="53"/>
      <c r="BX12" s="53"/>
      <c r="BY12" s="53"/>
      <c r="BZ12" s="53"/>
      <c r="CA12" s="100"/>
      <c r="CB12" s="11"/>
      <c r="CC12" s="11"/>
      <c r="CD12" s="133"/>
      <c r="CE12" s="103" t="s">
        <v>126</v>
      </c>
      <c r="CF12" s="53"/>
      <c r="CG12" s="53"/>
      <c r="CH12" s="53"/>
      <c r="CI12" s="53"/>
      <c r="CJ12" s="53"/>
      <c r="CK12" s="100"/>
      <c r="CL12" s="11"/>
      <c r="CM12" s="11"/>
      <c r="CN12" s="133"/>
      <c r="CO12" s="103" t="s">
        <v>126</v>
      </c>
      <c r="CP12" s="53"/>
      <c r="CQ12" s="53"/>
      <c r="CR12" s="53"/>
      <c r="CS12" s="53"/>
      <c r="CT12" s="53"/>
      <c r="CU12" s="100"/>
      <c r="CV12" s="11"/>
      <c r="CW12" s="11"/>
      <c r="CX12" s="133"/>
      <c r="CY12" s="103" t="s">
        <v>126</v>
      </c>
      <c r="CZ12" s="53"/>
      <c r="DA12" s="53"/>
      <c r="DB12" s="53"/>
      <c r="DC12" s="53"/>
      <c r="DD12" s="53"/>
      <c r="DE12" s="100"/>
      <c r="DF12" s="11"/>
      <c r="DG12" s="11"/>
      <c r="DH12" s="133"/>
      <c r="DI12" s="103" t="s">
        <v>126</v>
      </c>
      <c r="DJ12" s="53"/>
      <c r="DK12" s="53"/>
      <c r="DL12" s="53"/>
      <c r="DM12" s="53"/>
      <c r="DN12" s="53"/>
      <c r="DO12" s="100"/>
      <c r="DP12" s="11"/>
      <c r="DQ12" s="11"/>
      <c r="DR12" s="133"/>
      <c r="DS12" s="103" t="s">
        <v>126</v>
      </c>
      <c r="DT12" s="53"/>
      <c r="DU12" s="53"/>
      <c r="DV12" s="53"/>
      <c r="DW12" s="53"/>
      <c r="DX12" s="53"/>
      <c r="DY12" s="100"/>
      <c r="DZ12" s="11"/>
      <c r="EA12" s="11"/>
      <c r="EB12" s="133"/>
      <c r="EC12" s="103" t="s">
        <v>126</v>
      </c>
      <c r="ED12" s="53"/>
      <c r="EE12" s="53"/>
      <c r="EF12" s="53"/>
      <c r="EG12" s="53"/>
      <c r="EH12" s="53"/>
      <c r="EI12" s="100"/>
      <c r="EJ12" s="11"/>
      <c r="EK12" s="11"/>
      <c r="EL12" s="133"/>
      <c r="EM12" s="103" t="s">
        <v>126</v>
      </c>
      <c r="EN12" s="53"/>
      <c r="EO12" s="53"/>
      <c r="EP12" s="53"/>
      <c r="EQ12" s="53"/>
      <c r="ER12" s="53"/>
      <c r="ES12" s="100"/>
      <c r="ET12" s="11"/>
      <c r="EU12" s="11"/>
      <c r="EV12" s="133"/>
      <c r="EW12" s="103" t="s">
        <v>126</v>
      </c>
      <c r="EX12" s="53"/>
      <c r="EY12" s="53"/>
      <c r="EZ12" s="53"/>
      <c r="FA12" s="53"/>
      <c r="FB12" s="53"/>
      <c r="FC12" s="100"/>
      <c r="FD12" s="11"/>
      <c r="FE12" s="11"/>
      <c r="FF12" s="133"/>
      <c r="FG12" s="103" t="s">
        <v>126</v>
      </c>
      <c r="FH12" s="53"/>
      <c r="FI12" s="53"/>
      <c r="FJ12" s="53"/>
      <c r="FK12" s="53"/>
      <c r="FL12" s="53"/>
      <c r="FM12" s="100"/>
      <c r="FN12" s="11"/>
      <c r="FO12" s="11"/>
      <c r="FP12" s="133"/>
      <c r="FQ12" s="103" t="s">
        <v>126</v>
      </c>
      <c r="FR12" s="53"/>
      <c r="FS12" s="53"/>
      <c r="FT12" s="53"/>
      <c r="FU12" s="53"/>
      <c r="FV12" s="53"/>
      <c r="FW12" s="100"/>
      <c r="FX12" s="11"/>
      <c r="FY12" s="11"/>
      <c r="FZ12" s="133"/>
      <c r="GA12" s="103" t="s">
        <v>126</v>
      </c>
      <c r="GB12" s="53" t="s">
        <v>173</v>
      </c>
      <c r="GC12" s="53" t="s">
        <v>173</v>
      </c>
      <c r="GD12" s="53" t="s">
        <v>173</v>
      </c>
      <c r="GE12" s="53" t="s">
        <v>173</v>
      </c>
      <c r="GF12" s="53" t="s">
        <v>173</v>
      </c>
      <c r="GG12" s="100" t="s">
        <v>173</v>
      </c>
      <c r="GH12" s="11"/>
      <c r="GI12" s="11"/>
      <c r="GJ12" s="133"/>
      <c r="GK12" s="103" t="s">
        <v>126</v>
      </c>
      <c r="GL12" s="53"/>
      <c r="GM12" s="53"/>
      <c r="GN12" s="53"/>
      <c r="GO12" s="53"/>
      <c r="GP12" s="53"/>
      <c r="GQ12" s="100"/>
      <c r="GR12" s="11"/>
      <c r="GS12" s="11"/>
      <c r="GT12" s="133"/>
      <c r="GU12" s="103" t="s">
        <v>126</v>
      </c>
      <c r="GV12" s="53"/>
      <c r="GW12" s="53"/>
      <c r="GX12" s="53"/>
      <c r="GY12" s="53"/>
      <c r="GZ12" s="53"/>
      <c r="HA12" s="100"/>
      <c r="HB12" s="11"/>
      <c r="HC12" s="11"/>
      <c r="HD12" s="133"/>
      <c r="HE12" s="103" t="s">
        <v>126</v>
      </c>
      <c r="HF12" s="53" t="s">
        <v>173</v>
      </c>
      <c r="HG12" s="53"/>
      <c r="HH12" s="53"/>
      <c r="HI12" s="53"/>
      <c r="HJ12" s="53" t="s">
        <v>173</v>
      </c>
      <c r="HK12" s="100" t="s">
        <v>173</v>
      </c>
      <c r="HL12" s="11"/>
      <c r="HM12" s="11"/>
      <c r="HN12" s="133"/>
      <c r="HO12" s="103" t="s">
        <v>126</v>
      </c>
      <c r="HP12" s="53"/>
      <c r="HQ12" s="53"/>
      <c r="HR12" s="53"/>
      <c r="HS12" s="53"/>
      <c r="HT12" s="53"/>
      <c r="HU12" s="100"/>
      <c r="HV12" s="11"/>
      <c r="HW12" s="11"/>
      <c r="HX12" s="133"/>
      <c r="HY12" s="103" t="s">
        <v>126</v>
      </c>
      <c r="HZ12" s="53"/>
      <c r="IA12" s="53"/>
      <c r="IB12" s="53"/>
      <c r="IC12" s="53"/>
      <c r="ID12" s="53"/>
      <c r="IE12" s="100"/>
      <c r="IF12" s="11"/>
      <c r="IG12" s="11"/>
      <c r="IH12" s="133"/>
      <c r="II12" s="103" t="s">
        <v>126</v>
      </c>
      <c r="IJ12" s="53"/>
      <c r="IK12" s="53"/>
      <c r="IL12" s="53"/>
      <c r="IM12" s="53"/>
      <c r="IN12" s="53"/>
      <c r="IO12" s="100"/>
      <c r="IP12" s="11"/>
      <c r="IQ12" s="11"/>
      <c r="IR12" s="133"/>
      <c r="IS12" s="103" t="s">
        <v>126</v>
      </c>
      <c r="IT12" s="53"/>
      <c r="IU12" s="53"/>
      <c r="IV12" s="53"/>
      <c r="IW12" s="53"/>
      <c r="IX12" s="53"/>
      <c r="IY12" s="100"/>
      <c r="IZ12" s="11"/>
      <c r="JA12" s="11"/>
      <c r="JB12" s="133"/>
      <c r="JC12" s="103" t="s">
        <v>126</v>
      </c>
      <c r="JD12" s="53"/>
      <c r="JE12" s="53"/>
      <c r="JF12" s="53"/>
      <c r="JG12" s="53"/>
      <c r="JH12" s="53"/>
      <c r="JI12" s="100"/>
      <c r="JJ12" s="11"/>
      <c r="JK12" s="11"/>
      <c r="JL12" s="133"/>
      <c r="JM12" s="103" t="s">
        <v>126</v>
      </c>
      <c r="JN12" s="53"/>
      <c r="JO12" s="53"/>
      <c r="JP12" s="53"/>
      <c r="JQ12" s="53"/>
      <c r="JR12" s="53"/>
      <c r="JS12" s="100"/>
      <c r="JT12" s="11"/>
      <c r="JU12" s="11"/>
    </row>
    <row xmlns:x14ac="http://schemas.microsoft.com/office/spreadsheetml/2009/9/ac" r="13" s="2" customFormat="true" ht="15" customHeight="true" x14ac:dyDescent="0.25">
      <c r="A13" s="407" t="str">
        <f ca="true">IF(ISBLANK('Data Summary'!A15),"",'Data Summary'!A15)</f>
        <v>BRA_2008_EMIS</v>
      </c>
      <c r="B13" s="133"/>
      <c r="C13" s="103" t="s">
        <v>103</v>
      </c>
      <c r="D13" s="53"/>
      <c r="E13" s="53"/>
      <c r="F13" s="53"/>
      <c r="G13" s="53"/>
      <c r="H13" s="53"/>
      <c r="I13" s="100"/>
      <c r="J13" s="11"/>
      <c r="K13" s="11"/>
      <c r="L13" s="133"/>
      <c r="M13" s="103" t="s">
        <v>103</v>
      </c>
      <c r="N13" s="53"/>
      <c r="O13" s="53"/>
      <c r="P13" s="53"/>
      <c r="Q13" s="53"/>
      <c r="R13" s="53"/>
      <c r="S13" s="100"/>
      <c r="T13" s="11"/>
      <c r="U13" s="11"/>
      <c r="V13" s="133"/>
      <c r="W13" s="103" t="s">
        <v>103</v>
      </c>
      <c r="X13" s="53"/>
      <c r="Y13" s="53"/>
      <c r="Z13" s="53"/>
      <c r="AA13" s="53"/>
      <c r="AB13" s="53"/>
      <c r="AC13" s="100"/>
      <c r="AD13" s="11"/>
      <c r="AE13" s="11"/>
      <c r="AF13" s="133"/>
      <c r="AG13" s="103" t="s">
        <v>103</v>
      </c>
      <c r="AH13" s="53"/>
      <c r="AI13" s="53"/>
      <c r="AJ13" s="53"/>
      <c r="AK13" s="53"/>
      <c r="AL13" s="53"/>
      <c r="AM13" s="100"/>
      <c r="AN13" s="11"/>
      <c r="AO13" s="11"/>
      <c r="AP13" s="133"/>
      <c r="AQ13" s="103" t="s">
        <v>103</v>
      </c>
      <c r="AR13" s="53"/>
      <c r="AS13" s="53"/>
      <c r="AT13" s="53"/>
      <c r="AU13" s="53"/>
      <c r="AV13" s="53"/>
      <c r="AW13" s="100"/>
      <c r="AX13" s="11"/>
      <c r="AY13" s="11"/>
      <c r="AZ13" s="133"/>
      <c r="BA13" s="103" t="s">
        <v>103</v>
      </c>
      <c r="BB13" s="53"/>
      <c r="BC13" s="53"/>
      <c r="BD13" s="53"/>
      <c r="BE13" s="53"/>
      <c r="BF13" s="53"/>
      <c r="BG13" s="100"/>
      <c r="BH13" s="11"/>
      <c r="BI13" s="11"/>
      <c r="BJ13" s="133"/>
      <c r="BK13" s="103" t="s">
        <v>103</v>
      </c>
      <c r="BL13" s="53"/>
      <c r="BM13" s="53"/>
      <c r="BN13" s="53"/>
      <c r="BO13" s="53"/>
      <c r="BP13" s="53"/>
      <c r="BQ13" s="100"/>
      <c r="BR13" s="11"/>
      <c r="BS13" s="11"/>
      <c r="BT13" s="133"/>
      <c r="BU13" s="103" t="s">
        <v>103</v>
      </c>
      <c r="BV13" s="53"/>
      <c r="BW13" s="53"/>
      <c r="BX13" s="53"/>
      <c r="BY13" s="53"/>
      <c r="BZ13" s="53"/>
      <c r="CA13" s="100"/>
      <c r="CB13" s="11"/>
      <c r="CC13" s="11"/>
      <c r="CD13" s="133"/>
      <c r="CE13" s="103" t="s">
        <v>103</v>
      </c>
      <c r="CF13" s="53"/>
      <c r="CG13" s="53"/>
      <c r="CH13" s="53"/>
      <c r="CI13" s="53"/>
      <c r="CJ13" s="53"/>
      <c r="CK13" s="100"/>
      <c r="CL13" s="11"/>
      <c r="CM13" s="11"/>
      <c r="CN13" s="133"/>
      <c r="CO13" s="103" t="s">
        <v>103</v>
      </c>
      <c r="CP13" s="53"/>
      <c r="CQ13" s="53"/>
      <c r="CR13" s="53"/>
      <c r="CS13" s="53"/>
      <c r="CT13" s="53"/>
      <c r="CU13" s="100"/>
      <c r="CV13" s="11"/>
      <c r="CW13" s="11"/>
      <c r="CX13" s="133"/>
      <c r="CY13" s="103" t="s">
        <v>103</v>
      </c>
      <c r="CZ13" s="53"/>
      <c r="DA13" s="53"/>
      <c r="DB13" s="53"/>
      <c r="DC13" s="53"/>
      <c r="DD13" s="53"/>
      <c r="DE13" s="100"/>
      <c r="DF13" s="11"/>
      <c r="DG13" s="11"/>
      <c r="DH13" s="133"/>
      <c r="DI13" s="103" t="s">
        <v>103</v>
      </c>
      <c r="DJ13" s="53"/>
      <c r="DK13" s="53"/>
      <c r="DL13" s="53"/>
      <c r="DM13" s="53"/>
      <c r="DN13" s="53"/>
      <c r="DO13" s="100"/>
      <c r="DP13" s="11"/>
      <c r="DQ13" s="11"/>
      <c r="DR13" s="133"/>
      <c r="DS13" s="103" t="s">
        <v>103</v>
      </c>
      <c r="DT13" s="53"/>
      <c r="DU13" s="53"/>
      <c r="DV13" s="53"/>
      <c r="DW13" s="53"/>
      <c r="DX13" s="53"/>
      <c r="DY13" s="100"/>
      <c r="DZ13" s="11"/>
      <c r="EA13" s="11"/>
      <c r="EB13" s="133"/>
      <c r="EC13" s="103" t="s">
        <v>103</v>
      </c>
      <c r="ED13" s="53"/>
      <c r="EE13" s="53"/>
      <c r="EF13" s="53"/>
      <c r="EG13" s="53"/>
      <c r="EH13" s="53"/>
      <c r="EI13" s="100"/>
      <c r="EJ13" s="11"/>
      <c r="EK13" s="11"/>
      <c r="EL13" s="133"/>
      <c r="EM13" s="103" t="s">
        <v>103</v>
      </c>
      <c r="EN13" s="53"/>
      <c r="EO13" s="53"/>
      <c r="EP13" s="53"/>
      <c r="EQ13" s="53"/>
      <c r="ER13" s="53"/>
      <c r="ES13" s="100"/>
      <c r="ET13" s="11"/>
      <c r="EU13" s="11"/>
      <c r="EV13" s="133"/>
      <c r="EW13" s="103" t="s">
        <v>103</v>
      </c>
      <c r="EX13" s="53"/>
      <c r="EY13" s="53"/>
      <c r="EZ13" s="53"/>
      <c r="FA13" s="53"/>
      <c r="FB13" s="53"/>
      <c r="FC13" s="100"/>
      <c r="FD13" s="11"/>
      <c r="FE13" s="11"/>
      <c r="FF13" s="133"/>
      <c r="FG13" s="103" t="s">
        <v>103</v>
      </c>
      <c r="FH13" s="53"/>
      <c r="FI13" s="53"/>
      <c r="FJ13" s="53"/>
      <c r="FK13" s="53"/>
      <c r="FL13" s="53"/>
      <c r="FM13" s="100"/>
      <c r="FN13" s="11"/>
      <c r="FO13" s="11"/>
      <c r="FP13" s="133"/>
      <c r="FQ13" s="103" t="s">
        <v>103</v>
      </c>
      <c r="FR13" s="53"/>
      <c r="FS13" s="53"/>
      <c r="FT13" s="53"/>
      <c r="FU13" s="53"/>
      <c r="FV13" s="53"/>
      <c r="FW13" s="100"/>
      <c r="FX13" s="11"/>
      <c r="FY13" s="11"/>
      <c r="FZ13" s="133"/>
      <c r="GA13" s="103" t="s">
        <v>103</v>
      </c>
      <c r="GB13" s="53" t="s">
        <v>173</v>
      </c>
      <c r="GC13" s="53" t="s">
        <v>173</v>
      </c>
      <c r="GD13" s="53" t="s">
        <v>173</v>
      </c>
      <c r="GE13" s="53" t="s">
        <v>173</v>
      </c>
      <c r="GF13" s="53" t="s">
        <v>173</v>
      </c>
      <c r="GG13" s="100" t="s">
        <v>173</v>
      </c>
      <c r="GH13" s="11"/>
      <c r="GI13" s="11"/>
      <c r="GJ13" s="133"/>
      <c r="GK13" s="103" t="s">
        <v>103</v>
      </c>
      <c r="GL13" s="53"/>
      <c r="GM13" s="53"/>
      <c r="GN13" s="53"/>
      <c r="GO13" s="53"/>
      <c r="GP13" s="53"/>
      <c r="GQ13" s="100"/>
      <c r="GR13" s="11"/>
      <c r="GS13" s="11"/>
      <c r="GT13" s="133"/>
      <c r="GU13" s="103" t="s">
        <v>103</v>
      </c>
      <c r="GV13" s="53"/>
      <c r="GW13" s="53"/>
      <c r="GX13" s="53"/>
      <c r="GY13" s="53"/>
      <c r="GZ13" s="53"/>
      <c r="HA13" s="100"/>
      <c r="HB13" s="11"/>
      <c r="HC13" s="11"/>
      <c r="HD13" s="133"/>
      <c r="HE13" s="103" t="s">
        <v>103</v>
      </c>
      <c r="HF13" s="53"/>
      <c r="HG13" s="53"/>
      <c r="HH13" s="53"/>
      <c r="HI13" s="53"/>
      <c r="HJ13" s="53"/>
      <c r="HK13" s="100"/>
      <c r="HL13" s="11"/>
      <c r="HM13" s="11"/>
      <c r="HN13" s="133"/>
      <c r="HO13" s="103" t="s">
        <v>103</v>
      </c>
      <c r="HP13" s="53"/>
      <c r="HQ13" s="53"/>
      <c r="HR13" s="53"/>
      <c r="HS13" s="53"/>
      <c r="HT13" s="53"/>
      <c r="HU13" s="100"/>
      <c r="HV13" s="11"/>
      <c r="HW13" s="11"/>
      <c r="HX13" s="133"/>
      <c r="HY13" s="103" t="s">
        <v>103</v>
      </c>
      <c r="HZ13" s="53"/>
      <c r="IA13" s="53"/>
      <c r="IB13" s="53"/>
      <c r="IC13" s="53"/>
      <c r="ID13" s="53"/>
      <c r="IE13" s="100"/>
      <c r="IF13" s="11"/>
      <c r="IG13" s="11"/>
      <c r="IH13" s="133"/>
      <c r="II13" s="103" t="s">
        <v>103</v>
      </c>
      <c r="IJ13" s="53"/>
      <c r="IK13" s="53"/>
      <c r="IL13" s="53"/>
      <c r="IM13" s="53"/>
      <c r="IN13" s="53"/>
      <c r="IO13" s="100"/>
      <c r="IP13" s="11"/>
      <c r="IQ13" s="11"/>
      <c r="IR13" s="133"/>
      <c r="IS13" s="103" t="s">
        <v>103</v>
      </c>
      <c r="IT13" s="53"/>
      <c r="IU13" s="53"/>
      <c r="IV13" s="53"/>
      <c r="IW13" s="53"/>
      <c r="IX13" s="53"/>
      <c r="IY13" s="100"/>
      <c r="IZ13" s="11"/>
      <c r="JA13" s="11"/>
      <c r="JB13" s="133"/>
      <c r="JC13" s="103" t="s">
        <v>103</v>
      </c>
      <c r="JD13" s="53"/>
      <c r="JE13" s="53"/>
      <c r="JF13" s="53"/>
      <c r="JG13" s="53"/>
      <c r="JH13" s="53"/>
      <c r="JI13" s="100"/>
      <c r="JJ13" s="11"/>
      <c r="JK13" s="11"/>
      <c r="JL13" s="133"/>
      <c r="JM13" s="103" t="s">
        <v>103</v>
      </c>
      <c r="JN13" s="53"/>
      <c r="JO13" s="53"/>
      <c r="JP13" s="53"/>
      <c r="JQ13" s="53"/>
      <c r="JR13" s="53"/>
      <c r="JS13" s="100"/>
      <c r="JT13" s="11"/>
      <c r="JU13" s="11"/>
    </row>
    <row xmlns:x14ac="http://schemas.microsoft.com/office/spreadsheetml/2009/9/ac" r="14" ht="15.75" customHeight="true" x14ac:dyDescent="0.25">
      <c r="A14" s="407" t="str">
        <f ca="true">IF(ISBLANK('Data Summary'!A16),"",'Data Summary'!A16)</f>
        <v>BRA_2009_EMIS</v>
      </c>
      <c r="B14" s="134"/>
      <c r="C14" s="94" t="s">
        <v>23</v>
      </c>
      <c r="D14" s="10"/>
      <c r="E14" s="10"/>
      <c r="F14" s="10"/>
      <c r="G14" s="72"/>
      <c r="H14" s="73"/>
      <c r="I14" s="74"/>
      <c r="J14" s="11"/>
      <c r="K14" s="11"/>
      <c r="L14" s="134"/>
      <c r="M14" s="94" t="s">
        <v>23</v>
      </c>
      <c r="N14" s="10"/>
      <c r="O14" s="10"/>
      <c r="P14" s="10"/>
      <c r="Q14" s="72"/>
      <c r="R14" s="73"/>
      <c r="S14" s="74"/>
      <c r="T14" s="11"/>
      <c r="U14" s="11"/>
      <c r="V14" s="134"/>
      <c r="W14" s="94" t="s">
        <v>23</v>
      </c>
      <c r="X14" s="10"/>
      <c r="Y14" s="10"/>
      <c r="Z14" s="10"/>
      <c r="AA14" s="72"/>
      <c r="AB14" s="73"/>
      <c r="AC14" s="74"/>
      <c r="AD14" s="11"/>
      <c r="AE14" s="11"/>
      <c r="AF14" s="134"/>
      <c r="AG14" s="94" t="s">
        <v>23</v>
      </c>
      <c r="AH14" s="10"/>
      <c r="AI14" s="10"/>
      <c r="AJ14" s="10"/>
      <c r="AK14" s="72"/>
      <c r="AL14" s="73"/>
      <c r="AM14" s="74"/>
      <c r="AN14" s="11"/>
      <c r="AO14" s="11"/>
      <c r="AP14" s="134"/>
      <c r="AQ14" s="94" t="s">
        <v>23</v>
      </c>
      <c r="AR14" s="10"/>
      <c r="AS14" s="10"/>
      <c r="AT14" s="10"/>
      <c r="AU14" s="72"/>
      <c r="AV14" s="73"/>
      <c r="AW14" s="74"/>
      <c r="AX14" s="11"/>
      <c r="AY14" s="11"/>
      <c r="AZ14" s="134"/>
      <c r="BA14" s="94" t="s">
        <v>23</v>
      </c>
      <c r="BB14" s="10"/>
      <c r="BC14" s="10"/>
      <c r="BD14" s="10"/>
      <c r="BE14" s="72"/>
      <c r="BF14" s="73"/>
      <c r="BG14" s="74"/>
      <c r="BH14" s="11"/>
      <c r="BI14" s="11"/>
      <c r="BJ14" s="134"/>
      <c r="BK14" s="94" t="s">
        <v>23</v>
      </c>
      <c r="BL14" s="10"/>
      <c r="BM14" s="10"/>
      <c r="BN14" s="10"/>
      <c r="BO14" s="72"/>
      <c r="BP14" s="73"/>
      <c r="BQ14" s="74"/>
      <c r="BR14" s="11"/>
      <c r="BS14" s="11"/>
      <c r="BT14" s="134"/>
      <c r="BU14" s="94" t="s">
        <v>23</v>
      </c>
      <c r="BV14" s="10"/>
      <c r="BW14" s="10"/>
      <c r="BX14" s="10"/>
      <c r="BY14" s="72"/>
      <c r="BZ14" s="73"/>
      <c r="CA14" s="74"/>
      <c r="CB14" s="11"/>
      <c r="CC14" s="11"/>
      <c r="CD14" s="134"/>
      <c r="CE14" s="94" t="s">
        <v>23</v>
      </c>
      <c r="CF14" s="10"/>
      <c r="CG14" s="10"/>
      <c r="CH14" s="10"/>
      <c r="CI14" s="72"/>
      <c r="CJ14" s="73"/>
      <c r="CK14" s="74"/>
      <c r="CL14" s="11"/>
      <c r="CM14" s="11"/>
      <c r="CN14" s="134"/>
      <c r="CO14" s="94" t="s">
        <v>23</v>
      </c>
      <c r="CP14" s="10"/>
      <c r="CQ14" s="10"/>
      <c r="CR14" s="10"/>
      <c r="CS14" s="72"/>
      <c r="CT14" s="73"/>
      <c r="CU14" s="74"/>
      <c r="CV14" s="11"/>
      <c r="CW14" s="11"/>
      <c r="CX14" s="134"/>
      <c r="CY14" s="94" t="s">
        <v>23</v>
      </c>
      <c r="CZ14" s="10"/>
      <c r="DA14" s="10"/>
      <c r="DB14" s="10"/>
      <c r="DC14" s="72"/>
      <c r="DD14" s="73"/>
      <c r="DE14" s="74"/>
      <c r="DF14" s="11"/>
      <c r="DG14" s="11"/>
      <c r="DH14" s="134"/>
      <c r="DI14" s="94" t="s">
        <v>23</v>
      </c>
      <c r="DJ14" s="10"/>
      <c r="DK14" s="10"/>
      <c r="DL14" s="10"/>
      <c r="DM14" s="72"/>
      <c r="DN14" s="73"/>
      <c r="DO14" s="74"/>
      <c r="DP14" s="11"/>
      <c r="DQ14" s="11"/>
      <c r="DR14" s="134"/>
      <c r="DS14" s="94" t="s">
        <v>23</v>
      </c>
      <c r="DT14" s="10"/>
      <c r="DU14" s="10"/>
      <c r="DV14" s="10"/>
      <c r="DW14" s="72"/>
      <c r="DX14" s="73"/>
      <c r="DY14" s="74"/>
      <c r="DZ14" s="11"/>
      <c r="EA14" s="11"/>
      <c r="EB14" s="134"/>
      <c r="EC14" s="94" t="s">
        <v>23</v>
      </c>
      <c r="ED14" s="10"/>
      <c r="EE14" s="10"/>
      <c r="EF14" s="10"/>
      <c r="EG14" s="72"/>
      <c r="EH14" s="73"/>
      <c r="EI14" s="74"/>
      <c r="EJ14" s="11"/>
      <c r="EK14" s="11"/>
      <c r="EL14" s="134"/>
      <c r="EM14" s="94" t="s">
        <v>23</v>
      </c>
      <c r="EN14" s="10"/>
      <c r="EO14" s="10"/>
      <c r="EP14" s="10"/>
      <c r="EQ14" s="72"/>
      <c r="ER14" s="73"/>
      <c r="ES14" s="74"/>
      <c r="ET14" s="11"/>
      <c r="EU14" s="11"/>
      <c r="EV14" s="134"/>
      <c r="EW14" s="94" t="s">
        <v>23</v>
      </c>
      <c r="EX14" s="10"/>
      <c r="EY14" s="10"/>
      <c r="EZ14" s="10"/>
      <c r="FA14" s="72"/>
      <c r="FB14" s="73"/>
      <c r="FC14" s="74"/>
      <c r="FD14" s="11"/>
      <c r="FE14" s="11"/>
      <c r="FF14" s="134"/>
      <c r="FG14" s="94" t="s">
        <v>23</v>
      </c>
      <c r="FH14" s="10"/>
      <c r="FI14" s="10"/>
      <c r="FJ14" s="10"/>
      <c r="FK14" s="72"/>
      <c r="FL14" s="73"/>
      <c r="FM14" s="74"/>
      <c r="FN14" s="11"/>
      <c r="FO14" s="11"/>
      <c r="FP14" s="134"/>
      <c r="FQ14" s="94" t="s">
        <v>23</v>
      </c>
      <c r="FR14" s="10"/>
      <c r="FS14" s="10"/>
      <c r="FT14" s="10"/>
      <c r="FU14" s="72"/>
      <c r="FV14" s="73"/>
      <c r="FW14" s="74"/>
      <c r="FX14" s="11"/>
      <c r="FY14" s="11"/>
      <c r="FZ14" s="134"/>
      <c r="GA14" s="94" t="s">
        <v>23</v>
      </c>
      <c r="GB14" s="10"/>
      <c r="GC14" s="10"/>
      <c r="GD14" s="10"/>
      <c r="GE14" s="72"/>
      <c r="GF14" s="73"/>
      <c r="GG14" s="74"/>
      <c r="GH14" s="11"/>
      <c r="GI14" s="11"/>
      <c r="GJ14" s="134"/>
      <c r="GK14" s="94" t="s">
        <v>23</v>
      </c>
      <c r="GL14" s="10"/>
      <c r="GM14" s="10"/>
      <c r="GN14" s="10"/>
      <c r="GO14" s="72"/>
      <c r="GP14" s="73"/>
      <c r="GQ14" s="74"/>
      <c r="GR14" s="11"/>
      <c r="GS14" s="11"/>
      <c r="GT14" s="134"/>
      <c r="GU14" s="94" t="s">
        <v>23</v>
      </c>
      <c r="GV14" s="10"/>
      <c r="GW14" s="10"/>
      <c r="GX14" s="10"/>
      <c r="GY14" s="72"/>
      <c r="GZ14" s="73"/>
      <c r="HA14" s="74"/>
      <c r="HB14" s="11"/>
      <c r="HC14" s="11"/>
      <c r="HD14" s="134"/>
      <c r="HE14" s="94" t="s">
        <v>23</v>
      </c>
      <c r="HF14" s="10"/>
      <c r="HG14" s="10"/>
      <c r="HH14" s="10"/>
      <c r="HI14" s="72"/>
      <c r="HJ14" s="73"/>
      <c r="HK14" s="74"/>
      <c r="HL14" s="11"/>
      <c r="HM14" s="11"/>
      <c r="HN14" s="134"/>
      <c r="HO14" s="94" t="s">
        <v>23</v>
      </c>
      <c r="HP14" s="10"/>
      <c r="HQ14" s="10"/>
      <c r="HR14" s="10"/>
      <c r="HS14" s="72"/>
      <c r="HT14" s="73"/>
      <c r="HU14" s="74"/>
      <c r="HV14" s="11"/>
      <c r="HW14" s="11"/>
      <c r="HX14" s="134"/>
      <c r="HY14" s="94" t="s">
        <v>23</v>
      </c>
      <c r="HZ14" s="10"/>
      <c r="IA14" s="10"/>
      <c r="IB14" s="10"/>
      <c r="IC14" s="72"/>
      <c r="ID14" s="73"/>
      <c r="IE14" s="74"/>
      <c r="IF14" s="11"/>
      <c r="IG14" s="11"/>
      <c r="IH14" s="134"/>
      <c r="II14" s="94" t="s">
        <v>23</v>
      </c>
      <c r="IJ14" s="10"/>
      <c r="IK14" s="10"/>
      <c r="IL14" s="10"/>
      <c r="IM14" s="72"/>
      <c r="IN14" s="73"/>
      <c r="IO14" s="74"/>
      <c r="IP14" s="11"/>
      <c r="IQ14" s="11"/>
      <c r="IR14" s="134"/>
      <c r="IS14" s="94" t="s">
        <v>23</v>
      </c>
      <c r="IT14" s="10"/>
      <c r="IU14" s="10"/>
      <c r="IV14" s="10"/>
      <c r="IW14" s="72"/>
      <c r="IX14" s="73"/>
      <c r="IY14" s="74"/>
      <c r="IZ14" s="11"/>
      <c r="JA14" s="11"/>
      <c r="JB14" s="134"/>
      <c r="JC14" s="94" t="s">
        <v>23</v>
      </c>
      <c r="JD14" s="10"/>
      <c r="JE14" s="10"/>
      <c r="JF14" s="10"/>
      <c r="JG14" s="72"/>
      <c r="JH14" s="73"/>
      <c r="JI14" s="74"/>
      <c r="JJ14" s="11"/>
      <c r="JK14" s="11"/>
      <c r="JL14" s="134"/>
      <c r="JM14" s="94" t="s">
        <v>23</v>
      </c>
      <c r="JN14" s="10"/>
      <c r="JO14" s="10"/>
      <c r="JP14" s="10"/>
      <c r="JQ14" s="72"/>
      <c r="JR14" s="73"/>
      <c r="JS14" s="74"/>
      <c r="JT14" s="11"/>
      <c r="JU14" s="11"/>
    </row>
    <row xmlns:x14ac="http://schemas.microsoft.com/office/spreadsheetml/2009/9/ac" r="15" ht="15.75" customHeight="true" thickBot="true" x14ac:dyDescent="0.3">
      <c r="A15" s="407" t="str">
        <f ca="true">IF(ISBLANK('Data Summary'!A17),"",'Data Summary'!A17)</f>
        <v>BRA_2010_EMIS</v>
      </c>
      <c r="B15" s="135"/>
      <c r="C15" s="95" t="s">
        <v>20</v>
      </c>
      <c r="D15" s="76"/>
      <c r="E15" s="76"/>
      <c r="F15" s="76"/>
      <c r="G15" s="76"/>
      <c r="H15" s="76"/>
      <c r="I15" s="77"/>
      <c r="J15" s="25"/>
      <c r="K15" s="25"/>
      <c r="L15" s="135"/>
      <c r="M15" s="95" t="s">
        <v>20</v>
      </c>
      <c r="N15" s="76"/>
      <c r="O15" s="81"/>
      <c r="P15" s="81"/>
      <c r="Q15" s="82"/>
      <c r="R15" s="81"/>
      <c r="S15" s="83"/>
      <c r="T15" s="25"/>
      <c r="U15" s="25"/>
      <c r="V15" s="135"/>
      <c r="W15" s="95" t="s">
        <v>20</v>
      </c>
      <c r="X15" s="76"/>
      <c r="Y15" s="81"/>
      <c r="Z15" s="81"/>
      <c r="AA15" s="82"/>
      <c r="AB15" s="81"/>
      <c r="AC15" s="83"/>
      <c r="AD15" s="25"/>
      <c r="AE15" s="25"/>
      <c r="AF15" s="135"/>
      <c r="AG15" s="95" t="s">
        <v>20</v>
      </c>
      <c r="AH15" s="76"/>
      <c r="AI15" s="81"/>
      <c r="AJ15" s="81"/>
      <c r="AK15" s="82"/>
      <c r="AL15" s="81"/>
      <c r="AM15" s="83"/>
      <c r="AN15" s="25"/>
      <c r="AO15" s="25"/>
      <c r="AP15" s="135"/>
      <c r="AQ15" s="95" t="s">
        <v>20</v>
      </c>
      <c r="AR15" s="76"/>
      <c r="AS15" s="81"/>
      <c r="AT15" s="81"/>
      <c r="AU15" s="82"/>
      <c r="AV15" s="81"/>
      <c r="AW15" s="83"/>
      <c r="AX15" s="25"/>
      <c r="AY15" s="25"/>
      <c r="AZ15" s="135"/>
      <c r="BA15" s="95" t="s">
        <v>20</v>
      </c>
      <c r="BB15" s="76"/>
      <c r="BC15" s="81"/>
      <c r="BD15" s="81"/>
      <c r="BE15" s="82"/>
      <c r="BF15" s="81"/>
      <c r="BG15" s="83"/>
      <c r="BH15" s="25"/>
      <c r="BI15" s="25"/>
      <c r="BJ15" s="135"/>
      <c r="BK15" s="95" t="s">
        <v>20</v>
      </c>
      <c r="BL15" s="76"/>
      <c r="BM15" s="76"/>
      <c r="BN15" s="76"/>
      <c r="BO15" s="76"/>
      <c r="BP15" s="76"/>
      <c r="BQ15" s="77"/>
      <c r="BR15" s="25"/>
      <c r="BS15" s="25"/>
      <c r="BT15" s="135"/>
      <c r="BU15" s="95" t="s">
        <v>20</v>
      </c>
      <c r="BV15" s="76"/>
      <c r="BW15" s="81"/>
      <c r="BX15" s="81"/>
      <c r="BY15" s="82"/>
      <c r="BZ15" s="81"/>
      <c r="CA15" s="83"/>
      <c r="CB15" s="25"/>
      <c r="CC15" s="25"/>
      <c r="CD15" s="135"/>
      <c r="CE15" s="95" t="s">
        <v>20</v>
      </c>
      <c r="CF15" s="76"/>
      <c r="CG15" s="81"/>
      <c r="CH15" s="81"/>
      <c r="CI15" s="82"/>
      <c r="CJ15" s="81"/>
      <c r="CK15" s="83"/>
      <c r="CL15" s="25"/>
      <c r="CM15" s="25"/>
      <c r="CN15" s="135"/>
      <c r="CO15" s="95" t="s">
        <v>20</v>
      </c>
      <c r="CP15" s="76"/>
      <c r="CQ15" s="81"/>
      <c r="CR15" s="81"/>
      <c r="CS15" s="82"/>
      <c r="CT15" s="81"/>
      <c r="CU15" s="83"/>
      <c r="CV15" s="25"/>
      <c r="CW15" s="25"/>
      <c r="CX15" s="135"/>
      <c r="CY15" s="95" t="s">
        <v>20</v>
      </c>
      <c r="CZ15" s="76"/>
      <c r="DA15" s="81"/>
      <c r="DB15" s="81"/>
      <c r="DC15" s="82"/>
      <c r="DD15" s="81"/>
      <c r="DE15" s="83"/>
      <c r="DF15" s="25"/>
      <c r="DG15" s="25"/>
      <c r="DH15" s="135"/>
      <c r="DI15" s="95" t="s">
        <v>20</v>
      </c>
      <c r="DJ15" s="76"/>
      <c r="DK15" s="81"/>
      <c r="DL15" s="81"/>
      <c r="DM15" s="82"/>
      <c r="DN15" s="81"/>
      <c r="DO15" s="83"/>
      <c r="DP15" s="25"/>
      <c r="DQ15" s="25"/>
      <c r="DR15" s="135"/>
      <c r="DS15" s="95" t="s">
        <v>20</v>
      </c>
      <c r="DT15" s="76"/>
      <c r="DU15" s="76"/>
      <c r="DV15" s="76"/>
      <c r="DW15" s="76"/>
      <c r="DX15" s="76"/>
      <c r="DY15" s="77"/>
      <c r="DZ15" s="25"/>
      <c r="EA15" s="25"/>
      <c r="EB15" s="135"/>
      <c r="EC15" s="95" t="s">
        <v>20</v>
      </c>
      <c r="ED15" s="76"/>
      <c r="EE15" s="81"/>
      <c r="EF15" s="81"/>
      <c r="EG15" s="82"/>
      <c r="EH15" s="81"/>
      <c r="EI15" s="83"/>
      <c r="EJ15" s="25"/>
      <c r="EK15" s="25"/>
      <c r="EL15" s="135"/>
      <c r="EM15" s="95" t="s">
        <v>20</v>
      </c>
      <c r="EN15" s="76"/>
      <c r="EO15" s="81"/>
      <c r="EP15" s="81"/>
      <c r="EQ15" s="82"/>
      <c r="ER15" s="81"/>
      <c r="ES15" s="83"/>
      <c r="ET15" s="25"/>
      <c r="EU15" s="25"/>
      <c r="EV15" s="135"/>
      <c r="EW15" s="95" t="s">
        <v>20</v>
      </c>
      <c r="EX15" s="76"/>
      <c r="EY15" s="81"/>
      <c r="EZ15" s="81"/>
      <c r="FA15" s="82"/>
      <c r="FB15" s="81"/>
      <c r="FC15" s="83"/>
      <c r="FD15" s="25"/>
      <c r="FE15" s="25"/>
      <c r="FF15" s="135"/>
      <c r="FG15" s="95" t="s">
        <v>20</v>
      </c>
      <c r="FH15" s="76"/>
      <c r="FI15" s="81"/>
      <c r="FJ15" s="81"/>
      <c r="FK15" s="82"/>
      <c r="FL15" s="81"/>
      <c r="FM15" s="83"/>
      <c r="FN15" s="25"/>
      <c r="FO15" s="25"/>
      <c r="FP15" s="135"/>
      <c r="FQ15" s="95" t="s">
        <v>20</v>
      </c>
      <c r="FR15" s="76"/>
      <c r="FS15" s="81"/>
      <c r="FT15" s="81"/>
      <c r="FU15" s="82"/>
      <c r="FV15" s="81"/>
      <c r="FW15" s="83"/>
      <c r="FX15" s="25"/>
      <c r="FY15" s="25"/>
      <c r="FZ15" s="135"/>
      <c r="GA15" s="95" t="s">
        <v>20</v>
      </c>
      <c r="GB15" s="76">
        <f>'Water Data'!GB31</f>
        <v>102072</v>
      </c>
      <c r="GC15" s="76">
        <f>'Water Data'!GC31</f>
        <v>93789</v>
      </c>
      <c r="GD15" s="76">
        <f>'Water Data'!GD31</f>
        <v>8283</v>
      </c>
      <c r="GE15" s="76">
        <f>'Water Data'!GE31</f>
        <v>27601</v>
      </c>
      <c r="GF15" s="76">
        <f>'Water Data'!GF31</f>
        <v>100383</v>
      </c>
      <c r="GG15" s="77">
        <f>'Water Data'!GG31</f>
        <v>51559</v>
      </c>
      <c r="GH15" s="25"/>
      <c r="GI15" s="25"/>
      <c r="GJ15" s="135"/>
      <c r="GK15" s="95" t="s">
        <v>20</v>
      </c>
      <c r="GL15" s="76"/>
      <c r="GM15" s="76"/>
      <c r="GN15" s="76"/>
      <c r="GO15" s="76"/>
      <c r="GP15" s="76"/>
      <c r="GQ15" s="77"/>
      <c r="GR15" s="25"/>
      <c r="GS15" s="25"/>
      <c r="GT15" s="135"/>
      <c r="GU15" s="95" t="s">
        <v>20</v>
      </c>
      <c r="GV15" s="76"/>
      <c r="GW15" s="76"/>
      <c r="GX15" s="76"/>
      <c r="GY15" s="76"/>
      <c r="GZ15" s="76">
        <v>134251</v>
      </c>
      <c r="HA15" s="77">
        <v>30930</v>
      </c>
      <c r="HB15" s="25"/>
      <c r="HC15" s="25"/>
      <c r="HD15" s="135"/>
      <c r="HE15" s="95" t="s">
        <v>20</v>
      </c>
      <c r="HF15" s="76"/>
      <c r="HG15" s="76"/>
      <c r="HH15" s="76"/>
      <c r="HI15" s="76"/>
      <c r="HJ15" s="76"/>
      <c r="HK15" s="77"/>
      <c r="HL15" s="25"/>
      <c r="HM15" s="25"/>
      <c r="HN15" s="135"/>
      <c r="HO15" s="95" t="s">
        <v>20</v>
      </c>
      <c r="HP15" s="76"/>
      <c r="HQ15" s="76"/>
      <c r="HR15" s="76"/>
      <c r="HS15" s="76"/>
      <c r="HT15" s="76"/>
      <c r="HU15" s="77"/>
      <c r="HV15" s="25"/>
      <c r="HW15" s="25"/>
      <c r="HX15" s="135"/>
      <c r="HY15" s="95" t="s">
        <v>20</v>
      </c>
      <c r="HZ15" s="76"/>
      <c r="IA15" s="76"/>
      <c r="IB15" s="76"/>
      <c r="IC15" s="76"/>
      <c r="ID15" s="76"/>
      <c r="IE15" s="77"/>
      <c r="IF15" s="25"/>
      <c r="IG15" s="25"/>
      <c r="IH15" s="135"/>
      <c r="II15" s="95" t="s">
        <v>20</v>
      </c>
      <c r="IJ15" s="76">
        <v>286</v>
      </c>
      <c r="IK15" s="76">
        <v>249</v>
      </c>
      <c r="IL15" s="76">
        <v>37</v>
      </c>
      <c r="IM15" s="76" t="s">
        <v>325</v>
      </c>
      <c r="IN15" s="76">
        <v>286</v>
      </c>
      <c r="IO15" s="77">
        <v>268</v>
      </c>
      <c r="IP15" s="25"/>
      <c r="IQ15" s="25"/>
      <c r="IR15" s="135"/>
      <c r="IS15" s="95" t="s">
        <v>20</v>
      </c>
      <c r="IT15" s="76"/>
      <c r="IU15" s="76"/>
      <c r="IV15" s="76"/>
      <c r="IW15" s="76"/>
      <c r="IX15" s="76"/>
      <c r="IY15" s="77"/>
      <c r="IZ15" s="25"/>
      <c r="JA15" s="25"/>
      <c r="JB15" s="135"/>
      <c r="JC15" s="95" t="s">
        <v>20</v>
      </c>
      <c r="JD15" s="76">
        <v>163421</v>
      </c>
      <c r="JE15" s="76">
        <v>110467</v>
      </c>
      <c r="JF15" s="76">
        <v>52954</v>
      </c>
      <c r="JG15" s="76">
        <v>99895</v>
      </c>
      <c r="JH15" s="76">
        <v>126203</v>
      </c>
      <c r="JI15" s="77">
        <v>31355</v>
      </c>
      <c r="JJ15" s="25"/>
      <c r="JK15" s="25"/>
      <c r="JL15" s="135"/>
      <c r="JM15" s="95" t="s">
        <v>20</v>
      </c>
      <c r="JN15" s="76">
        <v>163029</v>
      </c>
      <c r="JO15" s="76">
        <v>110898</v>
      </c>
      <c r="JP15" s="76">
        <v>52131</v>
      </c>
      <c r="JQ15" s="76">
        <v>99743</v>
      </c>
      <c r="JR15" s="76">
        <v>125231</v>
      </c>
      <c r="JS15" s="77">
        <v>31556</v>
      </c>
      <c r="JT15" s="25"/>
      <c r="JU15" s="25"/>
    </row>
    <row xmlns:x14ac="http://schemas.microsoft.com/office/spreadsheetml/2009/9/ac" r="16" s="3" customFormat="true" x14ac:dyDescent="0.25">
      <c r="A16" s="407" t="str">
        <f ca="true">IF(ISBLANK('Data Summary'!A18),"",'Data Summary'!A18)</f>
        <v>BRA_2011_EMIS</v>
      </c>
      <c r="B16" s="136"/>
      <c r="L16" s="136"/>
      <c r="V16" s="136"/>
      <c r="AF16" s="136"/>
      <c r="AP16" s="136"/>
      <c r="AZ16" s="136"/>
      <c r="BA16" s="136"/>
      <c r="BB16" s="136"/>
      <c r="BC16" s="136"/>
      <c r="BD16" s="136"/>
      <c r="BE16" s="136"/>
      <c r="BF16" s="136"/>
      <c r="BG16" s="136"/>
      <c r="BJ16" s="136"/>
      <c r="BT16" s="136"/>
      <c r="CD16" s="136"/>
      <c r="CN16" s="136"/>
      <c r="CX16" s="136"/>
      <c r="DH16" s="136"/>
      <c r="DR16" s="136"/>
      <c r="EB16" s="136"/>
      <c r="EL16" s="136"/>
      <c r="EV16" s="136"/>
      <c r="FF16" s="136"/>
      <c r="FP16" s="136"/>
      <c r="FZ16" s="136"/>
      <c r="GJ16" s="136"/>
      <c r="GT16" s="136"/>
      <c r="HD16" s="136"/>
      <c r="HN16" s="136"/>
      <c r="HX16" s="136"/>
    </row>
    <row xmlns:x14ac="http://schemas.microsoft.com/office/spreadsheetml/2009/9/ac" r="17" s="3" customFormat="true" x14ac:dyDescent="0.25">
      <c r="A17" s="407" t="str">
        <f ca="true">IF(ISBLANK('Data Summary'!A19),"",'Data Summary'!A19)</f>
        <v>BRA_2012_EMIS</v>
      </c>
      <c r="B17" s="136"/>
      <c r="L17" s="136"/>
      <c r="V17" s="136"/>
      <c r="AF17" s="136"/>
      <c r="AP17" s="136"/>
      <c r="AZ17" s="136"/>
      <c r="BA17" s="136"/>
      <c r="BB17" s="136"/>
      <c r="BC17" s="136"/>
      <c r="BD17" s="136"/>
      <c r="BE17" s="136"/>
      <c r="BF17" s="136"/>
      <c r="BG17" s="136"/>
      <c r="BJ17" s="136"/>
      <c r="BT17" s="136"/>
      <c r="CD17" s="136"/>
      <c r="CN17" s="136"/>
      <c r="CX17" s="136"/>
      <c r="DH17" s="136"/>
      <c r="DR17" s="136"/>
      <c r="EB17" s="136"/>
      <c r="EL17" s="136"/>
      <c r="EV17" s="136"/>
      <c r="FF17" s="136"/>
      <c r="FP17" s="136"/>
      <c r="FZ17" s="136"/>
      <c r="GJ17" s="136"/>
      <c r="GT17" s="136"/>
      <c r="HD17" s="136"/>
      <c r="HN17" s="136"/>
      <c r="HX17" s="136"/>
    </row>
    <row xmlns:x14ac="http://schemas.microsoft.com/office/spreadsheetml/2009/9/ac" r="18" s="3" customFormat="true" x14ac:dyDescent="0.25">
      <c r="A18" s="407" t="str">
        <f ca="true">IF(ISBLANK('Data Summary'!A20),"",'Data Summary'!A20)</f>
        <v>BRA_2013_EMIS</v>
      </c>
      <c r="B18" s="136"/>
      <c r="L18" s="136"/>
      <c r="V18" s="136"/>
      <c r="AF18" s="136"/>
      <c r="AP18" s="136"/>
      <c r="AZ18" s="136"/>
      <c r="BA18" s="136"/>
      <c r="BB18" s="136"/>
      <c r="BC18" s="136"/>
      <c r="BD18" s="136"/>
      <c r="BE18" s="136"/>
      <c r="BF18" s="136"/>
      <c r="BG18" s="136"/>
      <c r="BJ18" s="136"/>
      <c r="BT18" s="136"/>
      <c r="CD18" s="136"/>
      <c r="CN18" s="136"/>
      <c r="CX18" s="136"/>
      <c r="DH18" s="136"/>
      <c r="DR18" s="136"/>
      <c r="EB18" s="136"/>
      <c r="EL18" s="136"/>
      <c r="EV18" s="136"/>
      <c r="FF18" s="136"/>
      <c r="FP18" s="136"/>
      <c r="FZ18" s="136"/>
      <c r="GJ18" s="136"/>
      <c r="GT18" s="136"/>
      <c r="HD18" s="136"/>
      <c r="HN18" s="136"/>
      <c r="HX18" s="136"/>
    </row>
    <row xmlns:x14ac="http://schemas.microsoft.com/office/spreadsheetml/2009/9/ac" r="19" s="3" customFormat="true" x14ac:dyDescent="0.25">
      <c r="A19" s="407" t="str">
        <f ca="true">IF(ISBLANK('Data Summary'!A21),"",'Data Summary'!A21)</f>
        <v>BRA_2013_LLECE</v>
      </c>
      <c r="B19" s="136"/>
      <c r="L19" s="136"/>
      <c r="V19" s="136"/>
      <c r="AF19" s="136"/>
      <c r="AP19" s="136"/>
      <c r="AZ19" s="136"/>
      <c r="BA19" s="136"/>
      <c r="BB19" s="136"/>
      <c r="BC19" s="136"/>
      <c r="BD19" s="136"/>
      <c r="BE19" s="136"/>
      <c r="BF19" s="136"/>
      <c r="BG19" s="136"/>
      <c r="BJ19" s="136"/>
      <c r="BT19" s="136"/>
      <c r="CD19" s="136"/>
      <c r="CN19" s="136"/>
      <c r="CX19" s="136"/>
      <c r="DH19" s="136"/>
      <c r="DR19" s="136"/>
      <c r="EB19" s="136"/>
      <c r="EL19" s="136"/>
      <c r="EV19" s="136"/>
      <c r="FF19" s="136"/>
      <c r="FP19" s="136"/>
      <c r="FZ19" s="136"/>
      <c r="GJ19" s="136"/>
      <c r="GT19" s="136"/>
      <c r="HD19" s="136"/>
      <c r="HN19" s="136"/>
      <c r="HX19" s="136"/>
    </row>
    <row xmlns:x14ac="http://schemas.microsoft.com/office/spreadsheetml/2009/9/ac" r="20" s="3" customFormat="true" x14ac:dyDescent="0.25">
      <c r="A20" s="407" t="str">
        <f ca="true">IF(ISBLANK('Data Summary'!A22),"",'Data Summary'!A22)</f>
        <v>BRA_2014_EMIS</v>
      </c>
      <c r="B20" s="136"/>
      <c r="L20" s="136"/>
      <c r="V20" s="136"/>
      <c r="AF20" s="136"/>
      <c r="AP20" s="136"/>
      <c r="AZ20" s="136"/>
      <c r="BA20" s="136"/>
      <c r="BB20" s="136"/>
      <c r="BC20" s="136"/>
      <c r="BD20" s="136"/>
      <c r="BE20" s="136"/>
      <c r="BF20" s="136"/>
      <c r="BG20" s="136"/>
      <c r="BJ20" s="136"/>
      <c r="BT20" s="136"/>
      <c r="CD20" s="136"/>
      <c r="CN20" s="136"/>
      <c r="CX20" s="136"/>
      <c r="DH20" s="136"/>
      <c r="DR20" s="136"/>
      <c r="EB20" s="136"/>
      <c r="EL20" s="136"/>
      <c r="EV20" s="136"/>
      <c r="FF20" s="136"/>
      <c r="FP20" s="136"/>
      <c r="FZ20" s="136"/>
      <c r="GJ20" s="136"/>
      <c r="GT20" s="136"/>
      <c r="HD20" s="136"/>
      <c r="HN20" s="136"/>
      <c r="HX20" s="136"/>
    </row>
    <row xmlns:x14ac="http://schemas.microsoft.com/office/spreadsheetml/2009/9/ac" r="21" s="3" customFormat="true" x14ac:dyDescent="0.25">
      <c r="A21" s="407" t="str">
        <f ca="true">IF(ISBLANK('Data Summary'!A23),"",'Data Summary'!A23)</f>
        <v>BRA_2015_EMIS</v>
      </c>
      <c r="B21" s="136"/>
      <c r="L21" s="136"/>
      <c r="V21" s="136"/>
      <c r="AF21" s="136"/>
      <c r="AP21" s="136"/>
      <c r="AZ21" s="136"/>
      <c r="BA21" s="136"/>
      <c r="BB21" s="136"/>
      <c r="BC21" s="136"/>
      <c r="BD21" s="136"/>
      <c r="BE21" s="136"/>
      <c r="BF21" s="136"/>
      <c r="BG21" s="136"/>
      <c r="BJ21" s="136"/>
      <c r="BT21" s="136"/>
      <c r="CD21" s="136"/>
      <c r="CN21" s="136"/>
      <c r="CX21" s="136"/>
      <c r="DH21" s="136"/>
      <c r="DR21" s="136"/>
      <c r="EB21" s="136"/>
      <c r="EL21" s="136"/>
      <c r="EV21" s="136"/>
      <c r="FF21" s="136"/>
      <c r="FP21" s="136"/>
      <c r="FZ21" s="136"/>
      <c r="GJ21" s="136"/>
      <c r="GT21" s="136"/>
      <c r="HD21" s="136"/>
      <c r="HN21" s="136"/>
      <c r="HX21" s="136"/>
    </row>
    <row xmlns:x14ac="http://schemas.microsoft.com/office/spreadsheetml/2009/9/ac" r="22" s="3" customFormat="true" x14ac:dyDescent="0.25">
      <c r="A22" s="407" t="str">
        <f ca="true">IF(ISBLANK('Data Summary'!A24),"",'Data Summary'!A24)</f>
        <v>BRA_2015_PNSE</v>
      </c>
      <c r="B22" s="136"/>
      <c r="L22" s="136"/>
      <c r="V22" s="136"/>
      <c r="AF22" s="136"/>
      <c r="AP22" s="136"/>
      <c r="AZ22" s="136"/>
      <c r="BA22" s="136"/>
      <c r="BB22" s="136"/>
      <c r="BC22" s="136"/>
      <c r="BD22" s="136"/>
      <c r="BE22" s="136"/>
      <c r="BF22" s="136"/>
      <c r="BG22" s="136"/>
      <c r="BJ22" s="136"/>
      <c r="BT22" s="136"/>
      <c r="CD22" s="136"/>
      <c r="CN22" s="136"/>
      <c r="CX22" s="136"/>
      <c r="DH22" s="136"/>
      <c r="DR22" s="136"/>
      <c r="EB22" s="136"/>
      <c r="EL22" s="136"/>
      <c r="EV22" s="136"/>
      <c r="FF22" s="136"/>
      <c r="FP22" s="136"/>
      <c r="FZ22" s="136"/>
      <c r="GJ22" s="136"/>
      <c r="GT22" s="136"/>
      <c r="HD22" s="136"/>
      <c r="HN22" s="136"/>
      <c r="HX22" s="136"/>
    </row>
    <row xmlns:x14ac="http://schemas.microsoft.com/office/spreadsheetml/2009/9/ac" r="23" s="3" customFormat="true" x14ac:dyDescent="0.25">
      <c r="A23" s="407" t="str">
        <f ca="true">IF(ISBLANK('Data Summary'!A25),"",'Data Summary'!A25)</f>
        <v>BRA_2016_EMIS</v>
      </c>
      <c r="B23" s="136"/>
      <c r="L23" s="136"/>
      <c r="V23" s="136"/>
      <c r="AF23" s="136"/>
      <c r="AP23" s="136"/>
      <c r="AZ23" s="136"/>
      <c r="BA23" s="136"/>
      <c r="BB23" s="136"/>
      <c r="BC23" s="136"/>
      <c r="BD23" s="136"/>
      <c r="BE23" s="136"/>
      <c r="BF23" s="136"/>
      <c r="BG23" s="136"/>
      <c r="BJ23" s="136"/>
      <c r="BT23" s="136"/>
      <c r="CD23" s="136"/>
      <c r="CN23" s="136"/>
      <c r="CX23" s="136"/>
      <c r="DH23" s="136"/>
      <c r="DR23" s="136"/>
      <c r="EB23" s="136"/>
      <c r="EL23" s="136"/>
      <c r="EV23" s="136"/>
      <c r="FF23" s="136"/>
      <c r="FP23" s="136"/>
      <c r="FZ23" s="136"/>
      <c r="GJ23" s="136"/>
      <c r="GT23" s="136"/>
      <c r="HD23" s="136"/>
      <c r="HN23" s="136"/>
      <c r="HX23" s="136"/>
    </row>
    <row xmlns:x14ac="http://schemas.microsoft.com/office/spreadsheetml/2009/9/ac" r="24" s="3" customFormat="true" x14ac:dyDescent="0.25">
      <c r="A24" s="407" t="str">
        <f ca="true">IF(ISBLANK('Data Summary'!A26),"",'Data Summary'!A26)</f>
        <v>BRA_2017_EMIS</v>
      </c>
      <c r="B24" s="136"/>
      <c r="L24" s="136"/>
      <c r="V24" s="136"/>
      <c r="AF24" s="136"/>
      <c r="AP24" s="136"/>
      <c r="AZ24" s="136"/>
      <c r="BA24" s="136"/>
      <c r="BB24" s="136"/>
      <c r="BC24" s="136"/>
      <c r="BD24" s="136"/>
      <c r="BE24" s="136"/>
      <c r="BF24" s="136"/>
      <c r="BG24" s="136"/>
      <c r="BJ24" s="136"/>
      <c r="BT24" s="136"/>
      <c r="CD24" s="136"/>
      <c r="CN24" s="136"/>
      <c r="CX24" s="136"/>
      <c r="DH24" s="136"/>
      <c r="DR24" s="136"/>
      <c r="EB24" s="136"/>
      <c r="EL24" s="136"/>
      <c r="EV24" s="136"/>
      <c r="FF24" s="136"/>
      <c r="FP24" s="136"/>
      <c r="FZ24" s="136"/>
      <c r="GJ24" s="136"/>
      <c r="GT24" s="136"/>
      <c r="HD24" s="136"/>
      <c r="HN24" s="136"/>
      <c r="HX24" s="136"/>
    </row>
    <row xmlns:x14ac="http://schemas.microsoft.com/office/spreadsheetml/2009/9/ac" r="25" s="3" customFormat="true" x14ac:dyDescent="0.25">
      <c r="A25" s="407" t="str">
        <f ca="true">IF(ISBLANK('Data Summary'!A27),"",'Data Summary'!A27)</f>
        <v>BRA_2017_UIS</v>
      </c>
      <c r="B25" s="136"/>
      <c r="L25" s="136"/>
      <c r="V25" s="136"/>
      <c r="AF25" s="136"/>
      <c r="AP25" s="136"/>
      <c r="AZ25" s="136"/>
      <c r="BA25" s="136"/>
      <c r="BB25" s="136"/>
      <c r="BC25" s="136"/>
      <c r="BD25" s="136"/>
      <c r="BE25" s="136"/>
      <c r="BF25" s="136"/>
      <c r="BG25" s="136"/>
      <c r="BJ25" s="136"/>
      <c r="BT25" s="136"/>
      <c r="CD25" s="136"/>
      <c r="CN25" s="136"/>
      <c r="CX25" s="136"/>
      <c r="DH25" s="136"/>
      <c r="DR25" s="136"/>
      <c r="EB25" s="136"/>
      <c r="EL25" s="136"/>
      <c r="EV25" s="136"/>
      <c r="FF25" s="136"/>
      <c r="FP25" s="136"/>
      <c r="FZ25" s="136"/>
      <c r="GJ25" s="136"/>
      <c r="GT25" s="136"/>
      <c r="HD25" s="136"/>
      <c r="HN25" s="136"/>
      <c r="HX25" s="136"/>
    </row>
    <row xmlns:x14ac="http://schemas.microsoft.com/office/spreadsheetml/2009/9/ac" r="26" s="3" customFormat="true" x14ac:dyDescent="0.25">
      <c r="A26" s="407" t="str">
        <f ca="true">IF(ISBLANK('Data Summary'!A28),"",'Data Summary'!A28)</f>
        <v>BRA_2018_EMIS</v>
      </c>
      <c r="B26" s="136"/>
      <c r="L26" s="136"/>
      <c r="V26" s="136"/>
      <c r="AF26" s="136"/>
      <c r="AP26" s="136"/>
      <c r="AZ26" s="136"/>
      <c r="BA26" s="136"/>
      <c r="BB26" s="136"/>
      <c r="BC26" s="136"/>
      <c r="BD26" s="136"/>
      <c r="BE26" s="136"/>
      <c r="BF26" s="136"/>
      <c r="BG26" s="136"/>
      <c r="BJ26" s="136"/>
      <c r="BT26" s="136"/>
      <c r="CD26" s="136"/>
      <c r="CN26" s="136"/>
      <c r="CX26" s="136"/>
      <c r="DH26" s="136"/>
      <c r="DR26" s="136"/>
      <c r="EB26" s="136"/>
      <c r="EL26" s="136"/>
      <c r="EV26" s="136"/>
      <c r="FF26" s="136"/>
      <c r="FP26" s="136"/>
      <c r="FZ26" s="136"/>
      <c r="GJ26" s="136"/>
      <c r="GT26" s="136"/>
      <c r="HD26" s="136"/>
      <c r="HN26" s="136"/>
      <c r="HX26" s="136"/>
    </row>
    <row xmlns:x14ac="http://schemas.microsoft.com/office/spreadsheetml/2009/9/ac" r="27" s="3" customFormat="true" x14ac:dyDescent="0.25">
      <c r="A27" s="407" t="str">
        <f ca="true">IF(ISBLANK('Data Summary'!A29),"",'Data Summary'!A29)</f>
        <v>BRA_2019_EMIS</v>
      </c>
      <c r="B27" s="136"/>
      <c r="L27" s="136"/>
      <c r="V27" s="136"/>
      <c r="AF27" s="136"/>
      <c r="AP27" s="136"/>
      <c r="AZ27" s="136"/>
      <c r="BA27" s="136"/>
      <c r="BB27" s="136"/>
      <c r="BC27" s="136"/>
      <c r="BD27" s="136"/>
      <c r="BE27" s="136"/>
      <c r="BF27" s="136"/>
      <c r="BG27" s="136"/>
      <c r="BJ27" s="136"/>
      <c r="BT27" s="136"/>
      <c r="CD27" s="136"/>
      <c r="CN27" s="136"/>
      <c r="CX27" s="136"/>
      <c r="DH27" s="136"/>
      <c r="DR27" s="136"/>
      <c r="EB27" s="136"/>
      <c r="EL27" s="136"/>
      <c r="EV27" s="136"/>
      <c r="FF27" s="136"/>
      <c r="FP27" s="136"/>
      <c r="FZ27" s="136"/>
      <c r="GJ27" s="136"/>
      <c r="GT27" s="136"/>
      <c r="HD27" s="136"/>
      <c r="HN27" s="136"/>
      <c r="HX27" s="136"/>
    </row>
    <row xmlns:x14ac="http://schemas.microsoft.com/office/spreadsheetml/2009/9/ac" r="28" s="3" customFormat="true" x14ac:dyDescent="0.25">
      <c r="A28" s="407" t="str">
        <f ca="true">IF(ISBLANK('Data Summary'!A30),"",'Data Summary'!A30)</f>
        <v>BRA_2019_LLECE</v>
      </c>
      <c r="B28" s="136"/>
      <c r="L28" s="136"/>
      <c r="V28" s="136"/>
      <c r="AF28" s="136"/>
      <c r="AP28" s="136"/>
      <c r="AZ28" s="136"/>
      <c r="BA28" s="136"/>
      <c r="BB28" s="136"/>
      <c r="BC28" s="136"/>
      <c r="BD28" s="136"/>
      <c r="BE28" s="136"/>
      <c r="BF28" s="136"/>
      <c r="BG28" s="136"/>
      <c r="BJ28" s="136"/>
      <c r="BT28" s="136"/>
      <c r="CD28" s="136"/>
      <c r="CN28" s="136"/>
      <c r="CX28" s="136"/>
      <c r="DH28" s="136"/>
      <c r="DR28" s="136"/>
      <c r="EB28" s="136"/>
      <c r="EL28" s="136"/>
      <c r="EV28" s="136"/>
      <c r="FF28" s="136"/>
      <c r="FP28" s="136"/>
      <c r="FZ28" s="136"/>
      <c r="GJ28" s="136"/>
      <c r="GT28" s="136"/>
      <c r="HD28" s="136"/>
      <c r="HN28" s="136"/>
      <c r="HX28" s="136"/>
    </row>
    <row xmlns:x14ac="http://schemas.microsoft.com/office/spreadsheetml/2009/9/ac" r="29" s="3" customFormat="true" x14ac:dyDescent="0.25">
      <c r="A29" s="407" t="str">
        <f ca="true">IF(ISBLANK('Data Summary'!A31),"",'Data Summary'!A31)</f>
        <v>BRA_2020_EMIS</v>
      </c>
      <c r="B29" s="136"/>
      <c r="L29" s="136"/>
      <c r="V29" s="136"/>
      <c r="AF29" s="136"/>
      <c r="AP29" s="136"/>
      <c r="AZ29" s="136"/>
      <c r="BA29" s="136"/>
      <c r="BB29" s="136"/>
      <c r="BC29" s="136"/>
      <c r="BD29" s="136"/>
      <c r="BE29" s="136"/>
      <c r="BF29" s="136"/>
      <c r="BG29" s="136"/>
      <c r="BJ29" s="136"/>
      <c r="BT29" s="136"/>
      <c r="CD29" s="136"/>
      <c r="CN29" s="136"/>
      <c r="CX29" s="136"/>
      <c r="DH29" s="136"/>
      <c r="DR29" s="136"/>
      <c r="EB29" s="136"/>
      <c r="EL29" s="136"/>
      <c r="EV29" s="136"/>
      <c r="FF29" s="136"/>
      <c r="FP29" s="136"/>
      <c r="FZ29" s="136"/>
      <c r="GJ29" s="136"/>
      <c r="GT29" s="136"/>
      <c r="HD29" s="136"/>
      <c r="HN29" s="136"/>
      <c r="HX29" s="136"/>
    </row>
    <row xmlns:x14ac="http://schemas.microsoft.com/office/spreadsheetml/2009/9/ac" r="30" s="3" customFormat="true" x14ac:dyDescent="0.25">
      <c r="A30" s="407" t="str">
        <f ca="true">IF(ISBLANK('Data Summary'!A32),"",'Data Summary'!A32)</f>
        <v>BRA_2021_EMIS</v>
      </c>
      <c r="B30" s="136"/>
      <c r="L30" s="136"/>
      <c r="V30" s="136"/>
      <c r="AF30" s="136"/>
      <c r="AP30" s="136"/>
      <c r="AZ30" s="136"/>
      <c r="BA30" s="136"/>
      <c r="BB30" s="136"/>
      <c r="BC30" s="136"/>
      <c r="BD30" s="136"/>
      <c r="BE30" s="136"/>
      <c r="BF30" s="136"/>
      <c r="BG30" s="136"/>
      <c r="BJ30" s="136"/>
      <c r="BT30" s="136"/>
      <c r="CD30" s="136"/>
      <c r="CN30" s="136"/>
      <c r="CX30" s="136"/>
      <c r="DH30" s="136"/>
      <c r="DR30" s="136"/>
      <c r="EB30" s="136"/>
      <c r="EL30" s="136"/>
      <c r="EV30" s="136"/>
      <c r="FF30" s="136"/>
      <c r="FP30" s="136"/>
      <c r="FZ30" s="136"/>
      <c r="GJ30" s="136"/>
      <c r="GT30" s="136"/>
      <c r="HD30" s="136"/>
      <c r="HN30" s="136"/>
      <c r="HX30" s="136"/>
    </row>
    <row xmlns:x14ac="http://schemas.microsoft.com/office/spreadsheetml/2009/9/ac" r="31" s="3" customFormat="true" x14ac:dyDescent="0.25">
      <c r="A31" s="407" t="str">
        <f ca="true">IF(ISBLANK('Data Summary'!A33),"",'Data Summary'!A33)</f>
        <v>BRA_2022_EMIS</v>
      </c>
      <c r="B31" s="136"/>
      <c r="L31" s="136"/>
      <c r="V31" s="136"/>
      <c r="AF31" s="136"/>
      <c r="AP31" s="136"/>
      <c r="AZ31" s="136"/>
      <c r="BA31" s="136"/>
      <c r="BB31" s="136"/>
      <c r="BC31" s="136"/>
      <c r="BD31" s="136"/>
      <c r="BE31" s="136"/>
      <c r="BF31" s="136"/>
      <c r="BG31" s="136"/>
      <c r="BJ31" s="136"/>
      <c r="BT31" s="136"/>
      <c r="CD31" s="136"/>
      <c r="CN31" s="136"/>
      <c r="CX31" s="136"/>
      <c r="DH31" s="136"/>
      <c r="DR31" s="136"/>
      <c r="EB31" s="136"/>
      <c r="EL31" s="136"/>
      <c r="EV31" s="136"/>
      <c r="FF31" s="136"/>
      <c r="FP31" s="136"/>
      <c r="FZ31" s="136"/>
      <c r="GJ31" s="136"/>
      <c r="GT31" s="136"/>
      <c r="HD31" s="136"/>
      <c r="HN31" s="136"/>
      <c r="HX31" s="136"/>
    </row>
    <row xmlns:x14ac="http://schemas.microsoft.com/office/spreadsheetml/2009/9/ac" r="32" s="3" customFormat="true" x14ac:dyDescent="0.25">
      <c r="A32" s="408" t="str">
        <f ca="true">IF(ISBLANK('Data Summary'!A34),"",'Data Summary'!A34)</f>
        <v/>
      </c>
      <c r="B32" s="136"/>
      <c r="L32" s="136"/>
      <c r="V32" s="136"/>
      <c r="AF32" s="136"/>
      <c r="AP32" s="136"/>
      <c r="AZ32" s="136"/>
      <c r="BA32" s="136"/>
      <c r="BB32" s="136"/>
      <c r="BC32" s="136"/>
      <c r="BD32" s="136"/>
      <c r="BE32" s="136"/>
      <c r="BF32" s="136"/>
      <c r="BG32" s="136"/>
      <c r="BJ32" s="136"/>
      <c r="BT32" s="136"/>
      <c r="CD32" s="136"/>
      <c r="CN32" s="136"/>
      <c r="CX32" s="136"/>
      <c r="DH32" s="136"/>
      <c r="DR32" s="136"/>
      <c r="EB32" s="136"/>
      <c r="EL32" s="136"/>
      <c r="EV32" s="136"/>
      <c r="FF32" s="136"/>
      <c r="FP32" s="136"/>
      <c r="FZ32" s="136"/>
      <c r="GJ32" s="136"/>
      <c r="GT32" s="136"/>
      <c r="HD32" s="136"/>
      <c r="HN32" s="136"/>
      <c r="HX32" s="136"/>
    </row>
    <row xmlns:x14ac="http://schemas.microsoft.com/office/spreadsheetml/2009/9/ac" r="33" s="3" customFormat="true" x14ac:dyDescent="0.25">
      <c r="A33" s="408" t="str">
        <f ca="true">IF(ISBLANK('Data Summary'!A35),"",'Data Summary'!A35)</f>
        <v/>
      </c>
      <c r="B33" s="136"/>
      <c r="L33" s="136"/>
      <c r="V33" s="136"/>
      <c r="AF33" s="136"/>
      <c r="AP33" s="136"/>
      <c r="AZ33" s="136"/>
      <c r="BA33" s="136"/>
      <c r="BB33" s="136"/>
      <c r="BC33" s="136"/>
      <c r="BD33" s="136"/>
      <c r="BE33" s="136"/>
      <c r="BF33" s="136"/>
      <c r="BG33" s="136"/>
      <c r="BJ33" s="136"/>
      <c r="BT33" s="136"/>
      <c r="CD33" s="136"/>
      <c r="CN33" s="136"/>
      <c r="CX33" s="136"/>
      <c r="DH33" s="136"/>
      <c r="DR33" s="136"/>
      <c r="EB33" s="136"/>
      <c r="EL33" s="136"/>
      <c r="EV33" s="136"/>
      <c r="FF33" s="136"/>
      <c r="FP33" s="136"/>
      <c r="FZ33" s="136"/>
      <c r="GJ33" s="136"/>
      <c r="GT33" s="136"/>
      <c r="HD33" s="136"/>
      <c r="HN33" s="136"/>
      <c r="HX33" s="136"/>
    </row>
    <row xmlns:x14ac="http://schemas.microsoft.com/office/spreadsheetml/2009/9/ac" r="34" s="3" customFormat="true" x14ac:dyDescent="0.25">
      <c r="A34" s="408" t="str">
        <f ca="true">IF(ISBLANK('Data Summary'!A36),"",'Data Summary'!A36)</f>
        <v/>
      </c>
      <c r="B34" s="136"/>
      <c r="L34" s="136"/>
      <c r="V34" s="136"/>
      <c r="AF34" s="136"/>
      <c r="AP34" s="136"/>
      <c r="AZ34" s="136"/>
      <c r="BA34" s="136"/>
      <c r="BB34" s="136"/>
      <c r="BC34" s="136"/>
      <c r="BD34" s="136"/>
      <c r="BE34" s="136"/>
      <c r="BF34" s="136"/>
      <c r="BG34" s="136"/>
      <c r="BJ34" s="136"/>
      <c r="BT34" s="136"/>
      <c r="CD34" s="136"/>
      <c r="CN34" s="136"/>
      <c r="CX34" s="136"/>
      <c r="DH34" s="136"/>
      <c r="DR34" s="136"/>
      <c r="EB34" s="136"/>
      <c r="EL34" s="136"/>
      <c r="EV34" s="136"/>
      <c r="FF34" s="136"/>
      <c r="FP34" s="136"/>
      <c r="FZ34" s="136"/>
      <c r="GJ34" s="136"/>
      <c r="GT34" s="136"/>
      <c r="HD34" s="136"/>
      <c r="HN34" s="136"/>
      <c r="HX34" s="136"/>
    </row>
    <row xmlns:x14ac="http://schemas.microsoft.com/office/spreadsheetml/2009/9/ac" r="35" s="3" customFormat="true" x14ac:dyDescent="0.25">
      <c r="A35" s="408" t="str">
        <f ca="true">IF(ISBLANK('Data Summary'!A37),"",'Data Summary'!A37)</f>
        <v/>
      </c>
      <c r="B35" s="136"/>
      <c r="L35" s="136"/>
      <c r="V35" s="136"/>
      <c r="AF35" s="136"/>
      <c r="AP35" s="136"/>
      <c r="AZ35" s="136"/>
      <c r="BA35" s="136"/>
      <c r="BB35" s="136"/>
      <c r="BC35" s="136"/>
      <c r="BD35" s="136"/>
      <c r="BE35" s="136"/>
      <c r="BF35" s="136"/>
      <c r="BG35" s="136"/>
      <c r="BJ35" s="136"/>
      <c r="BT35" s="136"/>
      <c r="CD35" s="136"/>
      <c r="CN35" s="136"/>
      <c r="CX35" s="136"/>
      <c r="DH35" s="136"/>
      <c r="DR35" s="136"/>
      <c r="EB35" s="136"/>
      <c r="EL35" s="136"/>
      <c r="EV35" s="136"/>
      <c r="FF35" s="136"/>
      <c r="FP35" s="136"/>
      <c r="FZ35" s="136"/>
      <c r="GJ35" s="136"/>
      <c r="GT35" s="136"/>
      <c r="HD35" s="136"/>
      <c r="HN35" s="136"/>
      <c r="HX35" s="136"/>
    </row>
    <row xmlns:x14ac="http://schemas.microsoft.com/office/spreadsheetml/2009/9/ac" r="36" s="3" customFormat="true" x14ac:dyDescent="0.25">
      <c r="A36" s="408" t="str">
        <f ca="true">IF(ISBLANK('Data Summary'!A38),"",'Data Summary'!A38)</f>
        <v/>
      </c>
      <c r="B36" s="136"/>
      <c r="L36" s="136"/>
      <c r="V36" s="136"/>
      <c r="AF36" s="136"/>
      <c r="AP36" s="136"/>
      <c r="AZ36" s="136"/>
      <c r="BA36" s="136"/>
      <c r="BB36" s="136"/>
      <c r="BC36" s="136"/>
      <c r="BD36" s="136"/>
      <c r="BE36" s="136"/>
      <c r="BF36" s="136"/>
      <c r="BG36" s="136"/>
      <c r="BJ36" s="136"/>
      <c r="BT36" s="136"/>
      <c r="CD36" s="136"/>
      <c r="CN36" s="136"/>
      <c r="CX36" s="136"/>
      <c r="DH36" s="136"/>
      <c r="DR36" s="136"/>
      <c r="EB36" s="136"/>
      <c r="EL36" s="136"/>
      <c r="EV36" s="136"/>
      <c r="FF36" s="136"/>
      <c r="FP36" s="136"/>
      <c r="FZ36" s="136"/>
      <c r="GJ36" s="136"/>
      <c r="GT36" s="136"/>
      <c r="HD36" s="136"/>
      <c r="HN36" s="136"/>
      <c r="HX36" s="136"/>
    </row>
    <row xmlns:x14ac="http://schemas.microsoft.com/office/spreadsheetml/2009/9/ac" r="37" s="3" customFormat="true" x14ac:dyDescent="0.25">
      <c r="A37" s="408" t="str">
        <f ca="true">IF(ISBLANK('Data Summary'!A39),"",'Data Summary'!A39)</f>
        <v/>
      </c>
      <c r="B37" s="136"/>
      <c r="L37" s="136"/>
      <c r="V37" s="136"/>
      <c r="AF37" s="136"/>
      <c r="AP37" s="136"/>
      <c r="AZ37" s="136"/>
      <c r="BA37" s="136"/>
      <c r="BB37" s="136"/>
      <c r="BC37" s="136"/>
      <c r="BD37" s="136"/>
      <c r="BE37" s="136"/>
      <c r="BF37" s="136"/>
      <c r="BG37" s="136"/>
      <c r="BJ37" s="136"/>
      <c r="BT37" s="136"/>
      <c r="CD37" s="136"/>
      <c r="CN37" s="136"/>
      <c r="CX37" s="136"/>
      <c r="DH37" s="136"/>
      <c r="DR37" s="136"/>
      <c r="EB37" s="136"/>
      <c r="EL37" s="136"/>
      <c r="EV37" s="136"/>
      <c r="FF37" s="136"/>
      <c r="FP37" s="136"/>
      <c r="FZ37" s="136"/>
      <c r="GJ37" s="136"/>
      <c r="GT37" s="136"/>
      <c r="HD37" s="136"/>
      <c r="HN37" s="136"/>
      <c r="HX37" s="136"/>
    </row>
    <row xmlns:x14ac="http://schemas.microsoft.com/office/spreadsheetml/2009/9/ac" r="38" s="3" customFormat="true" x14ac:dyDescent="0.25">
      <c r="A38" s="408" t="str">
        <f ca="true">IF(ISBLANK('Data Summary'!A40),"",'Data Summary'!A40)</f>
        <v/>
      </c>
      <c r="B38" s="136"/>
      <c r="L38" s="136"/>
      <c r="V38" s="136"/>
      <c r="AF38" s="136"/>
      <c r="AP38" s="136"/>
      <c r="AZ38" s="136"/>
      <c r="BA38" s="136"/>
      <c r="BB38" s="136"/>
      <c r="BC38" s="136"/>
      <c r="BD38" s="136"/>
      <c r="BE38" s="136"/>
      <c r="BF38" s="136"/>
      <c r="BG38" s="136"/>
      <c r="BJ38" s="136"/>
      <c r="BT38" s="136"/>
      <c r="CD38" s="136"/>
      <c r="CN38" s="136"/>
      <c r="CX38" s="136"/>
      <c r="DH38" s="136"/>
      <c r="DR38" s="136"/>
      <c r="EB38" s="136"/>
      <c r="EL38" s="136"/>
      <c r="EV38" s="136"/>
      <c r="FF38" s="136"/>
      <c r="FP38" s="136"/>
      <c r="FZ38" s="136"/>
      <c r="GJ38" s="136"/>
      <c r="GT38" s="136"/>
      <c r="HD38" s="136"/>
      <c r="HN38" s="136"/>
      <c r="HX38" s="136"/>
    </row>
    <row xmlns:x14ac="http://schemas.microsoft.com/office/spreadsheetml/2009/9/ac" r="39" s="3" customFormat="true" x14ac:dyDescent="0.25">
      <c r="A39" s="408" t="str">
        <f ca="true">IF(ISBLANK('Data Summary'!A41),"",'Data Summary'!A41)</f>
        <v/>
      </c>
      <c r="B39" s="136"/>
      <c r="L39" s="136"/>
      <c r="V39" s="136"/>
      <c r="AF39" s="136"/>
      <c r="AP39" s="136"/>
      <c r="AZ39" s="136"/>
      <c r="BA39" s="136"/>
      <c r="BB39" s="136"/>
      <c r="BC39" s="136"/>
      <c r="BD39" s="136"/>
      <c r="BE39" s="136"/>
      <c r="BF39" s="136"/>
      <c r="BG39" s="136"/>
      <c r="BJ39" s="136"/>
      <c r="BT39" s="136"/>
      <c r="CD39" s="136"/>
      <c r="CN39" s="136"/>
      <c r="CX39" s="136"/>
      <c r="DH39" s="136"/>
      <c r="DR39" s="136"/>
      <c r="EB39" s="136"/>
      <c r="EL39" s="136"/>
      <c r="EV39" s="136"/>
      <c r="FF39" s="136"/>
      <c r="FP39" s="136"/>
      <c r="FZ39" s="136"/>
      <c r="GJ39" s="136"/>
      <c r="GT39" s="136"/>
      <c r="HD39" s="136"/>
      <c r="HN39" s="136"/>
      <c r="HX39" s="136"/>
    </row>
    <row xmlns:x14ac="http://schemas.microsoft.com/office/spreadsheetml/2009/9/ac" r="40" s="3" customFormat="true" x14ac:dyDescent="0.25">
      <c r="A40" s="408" t="str">
        <f ca="true">IF(ISBLANK('Data Summary'!A42),"",'Data Summary'!A42)</f>
        <v/>
      </c>
      <c r="B40" s="136"/>
      <c r="L40" s="136"/>
      <c r="V40" s="136"/>
      <c r="AF40" s="136"/>
      <c r="AP40" s="136"/>
      <c r="AZ40" s="136"/>
      <c r="BA40" s="136"/>
      <c r="BB40" s="136"/>
      <c r="BC40" s="136"/>
      <c r="BD40" s="136"/>
      <c r="BE40" s="136"/>
      <c r="BF40" s="136"/>
      <c r="BG40" s="136"/>
      <c r="BJ40" s="136"/>
      <c r="BT40" s="136"/>
      <c r="CD40" s="136"/>
      <c r="CN40" s="136"/>
      <c r="CX40" s="136"/>
      <c r="DH40" s="136"/>
      <c r="DR40" s="136"/>
      <c r="EB40" s="136"/>
      <c r="EL40" s="136"/>
      <c r="EV40" s="136"/>
      <c r="FF40" s="136"/>
      <c r="FP40" s="136"/>
      <c r="FZ40" s="136"/>
      <c r="GJ40" s="136"/>
      <c r="GT40" s="136"/>
      <c r="HD40" s="136"/>
      <c r="HN40" s="136"/>
      <c r="HX40" s="136"/>
    </row>
    <row xmlns:x14ac="http://schemas.microsoft.com/office/spreadsheetml/2009/9/ac" r="41" s="3" customFormat="true" x14ac:dyDescent="0.25">
      <c r="A41" s="408" t="str">
        <f ca="true">IF(ISBLANK('Data Summary'!A43),"",'Data Summary'!A43)</f>
        <v/>
      </c>
      <c r="B41" s="136"/>
      <c r="L41" s="136"/>
      <c r="V41" s="136"/>
      <c r="AF41" s="136"/>
      <c r="AP41" s="136"/>
      <c r="AZ41" s="136"/>
      <c r="BA41" s="136"/>
      <c r="BB41" s="136"/>
      <c r="BC41" s="136"/>
      <c r="BD41" s="136"/>
      <c r="BE41" s="136"/>
      <c r="BF41" s="136"/>
      <c r="BG41" s="136"/>
      <c r="BJ41" s="136"/>
      <c r="BT41" s="136"/>
      <c r="CD41" s="136"/>
      <c r="CN41" s="136"/>
      <c r="CX41" s="136"/>
      <c r="DH41" s="136"/>
      <c r="DR41" s="136"/>
      <c r="EB41" s="136"/>
      <c r="EL41" s="136"/>
      <c r="EV41" s="136"/>
      <c r="FF41" s="136"/>
      <c r="FP41" s="136"/>
      <c r="FZ41" s="136"/>
      <c r="GJ41" s="136"/>
      <c r="GT41" s="136"/>
      <c r="HD41" s="136"/>
      <c r="HN41" s="136"/>
      <c r="HX41" s="136"/>
    </row>
    <row xmlns:x14ac="http://schemas.microsoft.com/office/spreadsheetml/2009/9/ac" r="42" s="3" customFormat="true" x14ac:dyDescent="0.25">
      <c r="A42" s="408" t="str">
        <f ca="true">IF(ISBLANK('Data Summary'!A44),"",'Data Summary'!A44)</f>
        <v/>
      </c>
      <c r="B42" s="136"/>
      <c r="L42" s="136"/>
      <c r="V42" s="136"/>
      <c r="AF42" s="136"/>
      <c r="AP42" s="136"/>
      <c r="AZ42" s="136"/>
      <c r="BA42" s="136"/>
      <c r="BB42" s="136"/>
      <c r="BC42" s="136"/>
      <c r="BD42" s="136"/>
      <c r="BE42" s="136"/>
      <c r="BF42" s="136"/>
      <c r="BG42" s="136"/>
      <c r="BJ42" s="136"/>
      <c r="BT42" s="136"/>
      <c r="CD42" s="136"/>
      <c r="CN42" s="136"/>
      <c r="CX42" s="136"/>
      <c r="DH42" s="136"/>
      <c r="DR42" s="136"/>
      <c r="EB42" s="136"/>
      <c r="EL42" s="136"/>
      <c r="EV42" s="136"/>
      <c r="FF42" s="136"/>
      <c r="FP42" s="136"/>
      <c r="FZ42" s="136"/>
      <c r="GJ42" s="136"/>
      <c r="GT42" s="136"/>
      <c r="HD42" s="136"/>
      <c r="HN42" s="136"/>
      <c r="HX42" s="136"/>
    </row>
    <row xmlns:x14ac="http://schemas.microsoft.com/office/spreadsheetml/2009/9/ac" r="43" s="3" customFormat="true" x14ac:dyDescent="0.25">
      <c r="A43" s="408" t="str">
        <f ca="true">IF(ISBLANK('Data Summary'!A45),"",'Data Summary'!A45)</f>
        <v/>
      </c>
      <c r="B43" s="136"/>
      <c r="L43" s="136"/>
      <c r="V43" s="136"/>
      <c r="AF43" s="136"/>
      <c r="AP43" s="136"/>
      <c r="AZ43" s="136"/>
      <c r="BA43" s="136"/>
      <c r="BB43" s="136"/>
      <c r="BC43" s="136"/>
      <c r="BD43" s="136"/>
      <c r="BE43" s="136"/>
      <c r="BF43" s="136"/>
      <c r="BG43" s="136"/>
      <c r="BJ43" s="136"/>
      <c r="BT43" s="136"/>
      <c r="CD43" s="136"/>
      <c r="CN43" s="136"/>
      <c r="CX43" s="136"/>
      <c r="DH43" s="136"/>
      <c r="DR43" s="136"/>
      <c r="EB43" s="136"/>
      <c r="EL43" s="136"/>
      <c r="EV43" s="136"/>
      <c r="FF43" s="136"/>
      <c r="FP43" s="136"/>
      <c r="FZ43" s="136"/>
      <c r="GJ43" s="136"/>
      <c r="GT43" s="136"/>
      <c r="HD43" s="136"/>
      <c r="HN43" s="136"/>
      <c r="HX43" s="136"/>
    </row>
    <row xmlns:x14ac="http://schemas.microsoft.com/office/spreadsheetml/2009/9/ac" r="44" s="3" customFormat="true" x14ac:dyDescent="0.25">
      <c r="A44" s="408" t="str">
        <f ca="true">IF(ISBLANK('Data Summary'!A46),"",'Data Summary'!A46)</f>
        <v/>
      </c>
      <c r="B44" s="136"/>
      <c r="L44" s="136"/>
      <c r="V44" s="136"/>
      <c r="AF44" s="136"/>
      <c r="AP44" s="136"/>
      <c r="AZ44" s="136"/>
      <c r="BA44" s="136"/>
      <c r="BB44" s="136"/>
      <c r="BC44" s="136"/>
      <c r="BD44" s="136"/>
      <c r="BE44" s="136"/>
      <c r="BF44" s="136"/>
      <c r="BG44" s="136"/>
      <c r="BJ44" s="136"/>
      <c r="BT44" s="136"/>
      <c r="CD44" s="136"/>
      <c r="CN44" s="136"/>
      <c r="CX44" s="136"/>
      <c r="DH44" s="136"/>
      <c r="DR44" s="136"/>
      <c r="EB44" s="136"/>
      <c r="EL44" s="136"/>
      <c r="EV44" s="136"/>
      <c r="FF44" s="136"/>
      <c r="FP44" s="136"/>
      <c r="FZ44" s="136"/>
      <c r="GJ44" s="136"/>
      <c r="GT44" s="136"/>
      <c r="HD44" s="136"/>
      <c r="HN44" s="136"/>
      <c r="HX44" s="136"/>
    </row>
    <row xmlns:x14ac="http://schemas.microsoft.com/office/spreadsheetml/2009/9/ac" r="45" s="3" customFormat="true" x14ac:dyDescent="0.25">
      <c r="A45" s="408" t="str">
        <f ca="true">IF(ISBLANK('Data Summary'!A47),"",'Data Summary'!A47)</f>
        <v/>
      </c>
      <c r="B45" s="136"/>
      <c r="L45" s="136"/>
      <c r="V45" s="136"/>
      <c r="AF45" s="136"/>
      <c r="AP45" s="136"/>
      <c r="AZ45" s="136"/>
      <c r="BA45" s="136"/>
      <c r="BB45" s="136"/>
      <c r="BC45" s="136"/>
      <c r="BD45" s="136"/>
      <c r="BE45" s="136"/>
      <c r="BF45" s="136"/>
      <c r="BG45" s="136"/>
      <c r="BJ45" s="136"/>
      <c r="BT45" s="136"/>
      <c r="CD45" s="136"/>
      <c r="CN45" s="136"/>
      <c r="CX45" s="136"/>
      <c r="DH45" s="136"/>
      <c r="DR45" s="136"/>
      <c r="EB45" s="136"/>
      <c r="EL45" s="136"/>
      <c r="EV45" s="136"/>
      <c r="FF45" s="136"/>
      <c r="FP45" s="136"/>
      <c r="FZ45" s="136"/>
      <c r="GJ45" s="136"/>
      <c r="GT45" s="136"/>
      <c r="HD45" s="136"/>
      <c r="HN45" s="136"/>
      <c r="HX45" s="136"/>
    </row>
    <row xmlns:x14ac="http://schemas.microsoft.com/office/spreadsheetml/2009/9/ac" r="46" s="3" customFormat="true" x14ac:dyDescent="0.25">
      <c r="A46" s="408" t="str">
        <f ca="true">IF(ISBLANK('Data Summary'!A48),"",'Data Summary'!A48)</f>
        <v/>
      </c>
      <c r="B46" s="136"/>
      <c r="L46" s="136"/>
      <c r="V46" s="136"/>
      <c r="AF46" s="136"/>
      <c r="AP46" s="136"/>
      <c r="AZ46" s="136"/>
      <c r="BA46" s="136"/>
      <c r="BB46" s="136"/>
      <c r="BC46" s="136"/>
      <c r="BD46" s="136"/>
      <c r="BE46" s="136"/>
      <c r="BF46" s="136"/>
      <c r="BG46" s="136"/>
      <c r="BJ46" s="136"/>
      <c r="BT46" s="136"/>
      <c r="CD46" s="136"/>
      <c r="CN46" s="136"/>
      <c r="CX46" s="136"/>
      <c r="DH46" s="136"/>
      <c r="DR46" s="136"/>
      <c r="EB46" s="136"/>
      <c r="EL46" s="136"/>
      <c r="EV46" s="136"/>
      <c r="FF46" s="136"/>
      <c r="FP46" s="136"/>
      <c r="FZ46" s="136"/>
      <c r="GJ46" s="136"/>
      <c r="GT46" s="136"/>
      <c r="HD46" s="136"/>
      <c r="HN46" s="136"/>
      <c r="HX46" s="136"/>
    </row>
    <row xmlns:x14ac="http://schemas.microsoft.com/office/spreadsheetml/2009/9/ac" r="47" s="3" customFormat="true" x14ac:dyDescent="0.25">
      <c r="A47" s="408" t="str">
        <f ca="true">IF(ISBLANK('Data Summary'!A49),"",'Data Summary'!A49)</f>
        <v/>
      </c>
      <c r="B47" s="136"/>
      <c r="L47" s="136"/>
      <c r="V47" s="136"/>
      <c r="AF47" s="136"/>
      <c r="AP47" s="136"/>
      <c r="AZ47" s="136"/>
      <c r="BA47" s="136"/>
      <c r="BB47" s="136"/>
      <c r="BC47" s="136"/>
      <c r="BD47" s="136"/>
      <c r="BE47" s="136"/>
      <c r="BF47" s="136"/>
      <c r="BG47" s="136"/>
      <c r="BJ47" s="136"/>
      <c r="BT47" s="136"/>
      <c r="CD47" s="136"/>
      <c r="CN47" s="136"/>
      <c r="CX47" s="136"/>
      <c r="DH47" s="136"/>
      <c r="DR47" s="136"/>
      <c r="EB47" s="136"/>
      <c r="EL47" s="136"/>
      <c r="EV47" s="136"/>
      <c r="FF47" s="136"/>
      <c r="FP47" s="136"/>
      <c r="FZ47" s="136"/>
      <c r="GJ47" s="136"/>
      <c r="GT47" s="136"/>
      <c r="HD47" s="136"/>
      <c r="HN47" s="136"/>
      <c r="HX47" s="136"/>
    </row>
    <row xmlns:x14ac="http://schemas.microsoft.com/office/spreadsheetml/2009/9/ac" r="48" s="3" customFormat="true" x14ac:dyDescent="0.25">
      <c r="A48" s="408" t="str">
        <f ca="true">IF(ISBLANK('Data Summary'!A50),"",'Data Summary'!A50)</f>
        <v/>
      </c>
      <c r="B48" s="136"/>
      <c r="L48" s="136"/>
      <c r="V48" s="136"/>
      <c r="AF48" s="136"/>
      <c r="AP48" s="136"/>
      <c r="AZ48" s="136"/>
      <c r="BA48" s="136"/>
      <c r="BB48" s="136"/>
      <c r="BC48" s="136"/>
      <c r="BD48" s="136"/>
      <c r="BE48" s="136"/>
      <c r="BF48" s="136"/>
      <c r="BG48" s="136"/>
      <c r="BJ48" s="136"/>
      <c r="BT48" s="136"/>
      <c r="CD48" s="136"/>
      <c r="CN48" s="136"/>
      <c r="CX48" s="136"/>
      <c r="DH48" s="136"/>
      <c r="DR48" s="136"/>
      <c r="EB48" s="136"/>
      <c r="EL48" s="136"/>
      <c r="EV48" s="136"/>
      <c r="FF48" s="136"/>
      <c r="FP48" s="136"/>
      <c r="FZ48" s="136"/>
      <c r="GJ48" s="136"/>
      <c r="GT48" s="136"/>
      <c r="HD48" s="136"/>
      <c r="HN48" s="136"/>
      <c r="HX48" s="136"/>
    </row>
    <row xmlns:x14ac="http://schemas.microsoft.com/office/spreadsheetml/2009/9/ac" r="49" s="3" customFormat="true" x14ac:dyDescent="0.25">
      <c r="A49" s="408" t="str">
        <f ca="true">IF(ISBLANK('Data Summary'!A51),"",'Data Summary'!A51)</f>
        <v/>
      </c>
      <c r="B49" s="136"/>
      <c r="L49" s="136"/>
      <c r="V49" s="136"/>
      <c r="AF49" s="136"/>
      <c r="AP49" s="136"/>
      <c r="AZ49" s="136"/>
      <c r="BA49" s="136"/>
      <c r="BB49" s="136"/>
      <c r="BC49" s="136"/>
      <c r="BD49" s="136"/>
      <c r="BE49" s="136"/>
      <c r="BF49" s="136"/>
      <c r="BG49" s="136"/>
      <c r="BJ49" s="136"/>
      <c r="BT49" s="136"/>
      <c r="CD49" s="136"/>
      <c r="CN49" s="136"/>
      <c r="CX49" s="136"/>
      <c r="DH49" s="136"/>
      <c r="DR49" s="136"/>
      <c r="EB49" s="136"/>
      <c r="EL49" s="136"/>
      <c r="EV49" s="136"/>
      <c r="FF49" s="136"/>
      <c r="FP49" s="136"/>
      <c r="FZ49" s="136"/>
      <c r="GJ49" s="136"/>
      <c r="GT49" s="136"/>
      <c r="HD49" s="136"/>
      <c r="HN49" s="136"/>
      <c r="HX49" s="136"/>
    </row>
    <row xmlns:x14ac="http://schemas.microsoft.com/office/spreadsheetml/2009/9/ac" r="50" s="3" customFormat="true" x14ac:dyDescent="0.25">
      <c r="A50" s="408" t="str">
        <f ca="true">IF(ISBLANK('Data Summary'!A52),"",'Data Summary'!A52)</f>
        <v/>
      </c>
      <c r="B50" s="136"/>
      <c r="L50" s="136"/>
      <c r="V50" s="136"/>
      <c r="AF50" s="136"/>
      <c r="AP50" s="136"/>
      <c r="AZ50" s="136"/>
      <c r="BA50" s="136"/>
      <c r="BB50" s="136"/>
      <c r="BC50" s="136"/>
      <c r="BD50" s="136"/>
      <c r="BE50" s="136"/>
      <c r="BF50" s="136"/>
      <c r="BG50" s="136"/>
      <c r="BJ50" s="136"/>
      <c r="BT50" s="136"/>
      <c r="CD50" s="136"/>
      <c r="CN50" s="136"/>
      <c r="CX50" s="136"/>
      <c r="DH50" s="136"/>
      <c r="DR50" s="136"/>
      <c r="EB50" s="136"/>
      <c r="EL50" s="136"/>
      <c r="EV50" s="136"/>
      <c r="FF50" s="136"/>
      <c r="FP50" s="136"/>
      <c r="FZ50" s="136"/>
      <c r="GJ50" s="136"/>
      <c r="GT50" s="136"/>
      <c r="HD50" s="136"/>
      <c r="HN50" s="136"/>
      <c r="HX50" s="136"/>
    </row>
    <row xmlns:x14ac="http://schemas.microsoft.com/office/spreadsheetml/2009/9/ac" r="51" s="3" customFormat="true" x14ac:dyDescent="0.25">
      <c r="A51" s="408" t="str">
        <f ca="true">IF(ISBLANK('Data Summary'!A53),"",'Data Summary'!A53)</f>
        <v/>
      </c>
      <c r="B51" s="136"/>
      <c r="L51" s="136"/>
      <c r="V51" s="136"/>
      <c r="AF51" s="136"/>
      <c r="AP51" s="136"/>
      <c r="AZ51" s="136"/>
      <c r="BA51" s="136"/>
      <c r="BB51" s="136"/>
      <c r="BC51" s="136"/>
      <c r="BD51" s="136"/>
      <c r="BE51" s="136"/>
      <c r="BF51" s="136"/>
      <c r="BG51" s="136"/>
      <c r="BJ51" s="136"/>
      <c r="BT51" s="136"/>
      <c r="CD51" s="136"/>
      <c r="CN51" s="136"/>
      <c r="CX51" s="136"/>
      <c r="DH51" s="136"/>
      <c r="DR51" s="136"/>
      <c r="EB51" s="136"/>
      <c r="EL51" s="136"/>
      <c r="EV51" s="136"/>
      <c r="FF51" s="136"/>
      <c r="FP51" s="136"/>
      <c r="FZ51" s="136"/>
      <c r="GJ51" s="136"/>
      <c r="GT51" s="136"/>
      <c r="HD51" s="136"/>
      <c r="HN51" s="136"/>
      <c r="HX51" s="136"/>
    </row>
    <row xmlns:x14ac="http://schemas.microsoft.com/office/spreadsheetml/2009/9/ac" r="52" s="3" customFormat="true" x14ac:dyDescent="0.25">
      <c r="A52" s="408" t="str">
        <f ca="true">IF(ISBLANK('Data Summary'!A54),"",'Data Summary'!A54)</f>
        <v/>
      </c>
      <c r="B52" s="136"/>
      <c r="L52" s="136"/>
      <c r="V52" s="136"/>
      <c r="AF52" s="136"/>
      <c r="AP52" s="136"/>
      <c r="AZ52" s="136"/>
      <c r="BA52" s="136"/>
      <c r="BB52" s="136"/>
      <c r="BC52" s="136"/>
      <c r="BD52" s="136"/>
      <c r="BE52" s="136"/>
      <c r="BF52" s="136"/>
      <c r="BG52" s="136"/>
      <c r="BJ52" s="136"/>
      <c r="BT52" s="136"/>
      <c r="CD52" s="136"/>
      <c r="CN52" s="136"/>
      <c r="CX52" s="136"/>
      <c r="DH52" s="136"/>
      <c r="DR52" s="136"/>
      <c r="EB52" s="136"/>
      <c r="EL52" s="136"/>
      <c r="EV52" s="136"/>
      <c r="FF52" s="136"/>
      <c r="FP52" s="136"/>
      <c r="FZ52" s="136"/>
      <c r="GJ52" s="136"/>
      <c r="GT52" s="136"/>
      <c r="HD52" s="136"/>
      <c r="HN52" s="136"/>
      <c r="HX52" s="136"/>
    </row>
    <row xmlns:x14ac="http://schemas.microsoft.com/office/spreadsheetml/2009/9/ac" r="53" s="3" customFormat="true" x14ac:dyDescent="0.25">
      <c r="A53" s="408" t="str">
        <f ca="true">IF(ISBLANK('Data Summary'!A55),"",'Data Summary'!A55)</f>
        <v/>
      </c>
      <c r="B53" s="136"/>
      <c r="L53" s="136"/>
      <c r="V53" s="136"/>
      <c r="AF53" s="136"/>
      <c r="AP53" s="136"/>
      <c r="AZ53" s="136"/>
      <c r="BA53" s="136"/>
      <c r="BB53" s="136"/>
      <c r="BC53" s="136"/>
      <c r="BD53" s="136"/>
      <c r="BE53" s="136"/>
      <c r="BF53" s="136"/>
      <c r="BG53" s="136"/>
      <c r="BJ53" s="136"/>
      <c r="BT53" s="136"/>
      <c r="CD53" s="136"/>
      <c r="CN53" s="136"/>
      <c r="CX53" s="136"/>
      <c r="DH53" s="136"/>
      <c r="DR53" s="136"/>
      <c r="EB53" s="136"/>
      <c r="EL53" s="136"/>
      <c r="EV53" s="136"/>
      <c r="FF53" s="136"/>
      <c r="FP53" s="136"/>
      <c r="FZ53" s="136"/>
      <c r="GJ53" s="136"/>
      <c r="GT53" s="136"/>
      <c r="HD53" s="136"/>
      <c r="HN53" s="136"/>
      <c r="HX53" s="136"/>
    </row>
    <row xmlns:x14ac="http://schemas.microsoft.com/office/spreadsheetml/2009/9/ac" r="54" s="3" customFormat="true" x14ac:dyDescent="0.25">
      <c r="A54" s="408" t="str">
        <f ca="true">IF(ISBLANK('Data Summary'!A56),"",'Data Summary'!A56)</f>
        <v/>
      </c>
      <c r="B54" s="136"/>
      <c r="L54" s="136"/>
      <c r="V54" s="136"/>
      <c r="AF54" s="136"/>
      <c r="AP54" s="136"/>
      <c r="AZ54" s="136"/>
      <c r="BA54" s="136"/>
      <c r="BB54" s="136"/>
      <c r="BC54" s="136"/>
      <c r="BD54" s="136"/>
      <c r="BE54" s="136"/>
      <c r="BF54" s="136"/>
      <c r="BG54" s="136"/>
      <c r="BJ54" s="136"/>
      <c r="BT54" s="136"/>
      <c r="CD54" s="136"/>
      <c r="CN54" s="136"/>
      <c r="CX54" s="136"/>
      <c r="DH54" s="136"/>
      <c r="DR54" s="136"/>
      <c r="EB54" s="136"/>
      <c r="EL54" s="136"/>
      <c r="EV54" s="136"/>
      <c r="FF54" s="136"/>
      <c r="FP54" s="136"/>
      <c r="FZ54" s="136"/>
      <c r="GJ54" s="136"/>
      <c r="GT54" s="136"/>
      <c r="HD54" s="136"/>
      <c r="HN54" s="136"/>
      <c r="HX54" s="136"/>
    </row>
    <row xmlns:x14ac="http://schemas.microsoft.com/office/spreadsheetml/2009/9/ac" r="55" s="3" customFormat="true" x14ac:dyDescent="0.25">
      <c r="A55" s="408" t="str">
        <f ca="true">IF(ISBLANK('Data Summary'!A57),"",'Data Summary'!A57)</f>
        <v/>
      </c>
      <c r="B55" s="136"/>
      <c r="L55" s="136"/>
      <c r="V55" s="136"/>
      <c r="AF55" s="136"/>
      <c r="AP55" s="136"/>
      <c r="AZ55" s="136"/>
      <c r="BA55" s="136"/>
      <c r="BB55" s="136"/>
      <c r="BC55" s="136"/>
      <c r="BD55" s="136"/>
      <c r="BE55" s="136"/>
      <c r="BF55" s="136"/>
      <c r="BG55" s="136"/>
      <c r="BJ55" s="136"/>
      <c r="BT55" s="136"/>
      <c r="CD55" s="136"/>
      <c r="CN55" s="136"/>
      <c r="CX55" s="136"/>
      <c r="DH55" s="136"/>
      <c r="DR55" s="136"/>
      <c r="EB55" s="136"/>
      <c r="EL55" s="136"/>
      <c r="EV55" s="136"/>
      <c r="FF55" s="136"/>
      <c r="FP55" s="136"/>
      <c r="FZ55" s="136"/>
      <c r="GJ55" s="136"/>
      <c r="GT55" s="136"/>
      <c r="HD55" s="136"/>
      <c r="HN55" s="136"/>
      <c r="HX55" s="136"/>
    </row>
    <row xmlns:x14ac="http://schemas.microsoft.com/office/spreadsheetml/2009/9/ac" r="56" s="3" customFormat="true" x14ac:dyDescent="0.25">
      <c r="A56" s="408" t="str">
        <f ca="true">IF(ISBLANK('Data Summary'!A58),"",'Data Summary'!A58)</f>
        <v/>
      </c>
      <c r="B56" s="136"/>
      <c r="L56" s="136"/>
      <c r="V56" s="136"/>
      <c r="AF56" s="136"/>
      <c r="AP56" s="136"/>
      <c r="AZ56" s="136"/>
      <c r="BA56" s="136"/>
      <c r="BB56" s="136"/>
      <c r="BC56" s="136"/>
      <c r="BD56" s="136"/>
      <c r="BE56" s="136"/>
      <c r="BF56" s="136"/>
      <c r="BG56" s="136"/>
      <c r="BJ56" s="136"/>
      <c r="BT56" s="136"/>
      <c r="CD56" s="136"/>
      <c r="CN56" s="136"/>
      <c r="CX56" s="136"/>
      <c r="DH56" s="136"/>
      <c r="DR56" s="136"/>
      <c r="EB56" s="136"/>
      <c r="EL56" s="136"/>
      <c r="EV56" s="136"/>
      <c r="FF56" s="136"/>
      <c r="FP56" s="136"/>
      <c r="FZ56" s="136"/>
      <c r="GJ56" s="136"/>
      <c r="GT56" s="136"/>
      <c r="HD56" s="136"/>
      <c r="HN56" s="136"/>
      <c r="HX56" s="136"/>
    </row>
    <row xmlns:x14ac="http://schemas.microsoft.com/office/spreadsheetml/2009/9/ac" r="57" s="3" customFormat="true" x14ac:dyDescent="0.25">
      <c r="A57" s="408" t="str">
        <f ca="true">IF(ISBLANK('Data Summary'!A59),"",'Data Summary'!A59)</f>
        <v/>
      </c>
      <c r="B57" s="136"/>
      <c r="L57" s="136"/>
      <c r="V57" s="136"/>
      <c r="AF57" s="136"/>
      <c r="AP57" s="136"/>
      <c r="AZ57" s="136"/>
      <c r="BA57" s="136"/>
      <c r="BB57" s="136"/>
      <c r="BC57" s="136"/>
      <c r="BD57" s="136"/>
      <c r="BE57" s="136"/>
      <c r="BF57" s="136"/>
      <c r="BG57" s="136"/>
      <c r="BJ57" s="136"/>
      <c r="BT57" s="136"/>
      <c r="CD57" s="136"/>
      <c r="CN57" s="136"/>
      <c r="CX57" s="136"/>
      <c r="DH57" s="136"/>
      <c r="DR57" s="136"/>
      <c r="EB57" s="136"/>
      <c r="EL57" s="136"/>
      <c r="EV57" s="136"/>
      <c r="FF57" s="136"/>
      <c r="FP57" s="136"/>
      <c r="FZ57" s="136"/>
      <c r="GJ57" s="136"/>
      <c r="GT57" s="136"/>
      <c r="HD57" s="136"/>
      <c r="HN57" s="136"/>
      <c r="HX57" s="136"/>
    </row>
    <row xmlns:x14ac="http://schemas.microsoft.com/office/spreadsheetml/2009/9/ac" r="58" s="3" customFormat="true" x14ac:dyDescent="0.25">
      <c r="A58" s="408" t="str">
        <f ca="true">IF(ISBLANK('Data Summary'!A60),"",'Data Summary'!A60)</f>
        <v/>
      </c>
      <c r="B58" s="136"/>
      <c r="L58" s="136"/>
      <c r="V58" s="136"/>
      <c r="AF58" s="136"/>
      <c r="AP58" s="136"/>
      <c r="AZ58" s="136"/>
      <c r="BA58" s="136"/>
      <c r="BB58" s="136"/>
      <c r="BC58" s="136"/>
      <c r="BD58" s="136"/>
      <c r="BE58" s="136"/>
      <c r="BF58" s="136"/>
      <c r="BG58" s="136"/>
      <c r="BJ58" s="136"/>
      <c r="BT58" s="136"/>
      <c r="CD58" s="136"/>
      <c r="CN58" s="136"/>
      <c r="CX58" s="136"/>
      <c r="DH58" s="136"/>
      <c r="DR58" s="136"/>
      <c r="EB58" s="136"/>
      <c r="EL58" s="136"/>
      <c r="EV58" s="136"/>
      <c r="FF58" s="136"/>
      <c r="FP58" s="136"/>
      <c r="FZ58" s="136"/>
      <c r="GJ58" s="136"/>
      <c r="GT58" s="136"/>
      <c r="HD58" s="136"/>
      <c r="HN58" s="136"/>
      <c r="HX58" s="136"/>
    </row>
    <row xmlns:x14ac="http://schemas.microsoft.com/office/spreadsheetml/2009/9/ac" r="59" s="3" customFormat="true" x14ac:dyDescent="0.25">
      <c r="A59" s="408" t="str">
        <f ca="true">IF(ISBLANK('Data Summary'!A61),"",'Data Summary'!A61)</f>
        <v/>
      </c>
      <c r="B59" s="136"/>
      <c r="L59" s="136"/>
      <c r="V59" s="136"/>
      <c r="AF59" s="136"/>
      <c r="AP59" s="136"/>
      <c r="AZ59" s="136"/>
      <c r="BA59" s="136"/>
      <c r="BB59" s="136"/>
      <c r="BC59" s="136"/>
      <c r="BD59" s="136"/>
      <c r="BE59" s="136"/>
      <c r="BF59" s="136"/>
      <c r="BG59" s="136"/>
      <c r="BJ59" s="136"/>
      <c r="BT59" s="136"/>
      <c r="CD59" s="136"/>
      <c r="CN59" s="136"/>
      <c r="CX59" s="136"/>
      <c r="DH59" s="136"/>
      <c r="DR59" s="136"/>
      <c r="EB59" s="136"/>
      <c r="EL59" s="136"/>
      <c r="EV59" s="136"/>
      <c r="FF59" s="136"/>
      <c r="FP59" s="136"/>
      <c r="FZ59" s="136"/>
      <c r="GJ59" s="136"/>
      <c r="GT59" s="136"/>
      <c r="HD59" s="136"/>
      <c r="HN59" s="136"/>
      <c r="HX59" s="136"/>
    </row>
    <row xmlns:x14ac="http://schemas.microsoft.com/office/spreadsheetml/2009/9/ac" r="60" s="3" customFormat="true" x14ac:dyDescent="0.25">
      <c r="A60" s="408" t="str">
        <f ca="true">IF(ISBLANK('Data Summary'!A62),"",'Data Summary'!A62)</f>
        <v/>
      </c>
      <c r="B60" s="136"/>
      <c r="L60" s="136"/>
      <c r="V60" s="136"/>
      <c r="AF60" s="136"/>
      <c r="AP60" s="136"/>
      <c r="AZ60" s="136"/>
      <c r="BA60" s="136"/>
      <c r="BB60" s="136"/>
      <c r="BC60" s="136"/>
      <c r="BD60" s="136"/>
      <c r="BE60" s="136"/>
      <c r="BF60" s="136"/>
      <c r="BG60" s="136"/>
      <c r="BJ60" s="136"/>
      <c r="BT60" s="136"/>
      <c r="CD60" s="136"/>
      <c r="CN60" s="136"/>
      <c r="CX60" s="136"/>
      <c r="DH60" s="136"/>
      <c r="DR60" s="136"/>
      <c r="EB60" s="136"/>
      <c r="EL60" s="136"/>
      <c r="EV60" s="136"/>
      <c r="FF60" s="136"/>
      <c r="FP60" s="136"/>
      <c r="FZ60" s="136"/>
      <c r="GJ60" s="136"/>
      <c r="GT60" s="136"/>
      <c r="HD60" s="136"/>
      <c r="HN60" s="136"/>
      <c r="HX60" s="136"/>
    </row>
    <row xmlns:x14ac="http://schemas.microsoft.com/office/spreadsheetml/2009/9/ac" r="61" s="3" customFormat="true" x14ac:dyDescent="0.25">
      <c r="A61" s="408" t="str">
        <f ca="true">IF(ISBLANK('Data Summary'!A63),"",'Data Summary'!A63)</f>
        <v/>
      </c>
      <c r="B61" s="136"/>
      <c r="L61" s="136"/>
      <c r="V61" s="136"/>
      <c r="AF61" s="136"/>
      <c r="AP61" s="136"/>
      <c r="AZ61" s="136"/>
      <c r="BA61" s="136"/>
      <c r="BB61" s="136"/>
      <c r="BC61" s="136"/>
      <c r="BD61" s="136"/>
      <c r="BE61" s="136"/>
      <c r="BF61" s="136"/>
      <c r="BG61" s="136"/>
      <c r="BJ61" s="136"/>
      <c r="BT61" s="136"/>
      <c r="CD61" s="136"/>
      <c r="CN61" s="136"/>
      <c r="CX61" s="136"/>
      <c r="DH61" s="136"/>
      <c r="DR61" s="136"/>
      <c r="EB61" s="136"/>
      <c r="EL61" s="136"/>
      <c r="EV61" s="136"/>
      <c r="FF61" s="136"/>
      <c r="FP61" s="136"/>
      <c r="FZ61" s="136"/>
      <c r="GJ61" s="136"/>
      <c r="GT61" s="136"/>
      <c r="HD61" s="136"/>
      <c r="HN61" s="136"/>
      <c r="HX61" s="136"/>
    </row>
    <row xmlns:x14ac="http://schemas.microsoft.com/office/spreadsheetml/2009/9/ac" r="62" s="3" customFormat="true" x14ac:dyDescent="0.25">
      <c r="A62" s="408" t="str">
        <f ca="true">IF(ISBLANK('Data Summary'!A64),"",'Data Summary'!A64)</f>
        <v/>
      </c>
      <c r="B62" s="136"/>
      <c r="L62" s="136"/>
      <c r="V62" s="136"/>
      <c r="AF62" s="136"/>
      <c r="AP62" s="136"/>
      <c r="AZ62" s="136"/>
      <c r="BA62" s="136"/>
      <c r="BB62" s="136"/>
      <c r="BC62" s="136"/>
      <c r="BD62" s="136"/>
      <c r="BE62" s="136"/>
      <c r="BF62" s="136"/>
      <c r="BG62" s="136"/>
      <c r="BJ62" s="136"/>
      <c r="BT62" s="136"/>
      <c r="CD62" s="136"/>
      <c r="CN62" s="136"/>
      <c r="CX62" s="136"/>
      <c r="DH62" s="136"/>
      <c r="DR62" s="136"/>
      <c r="EB62" s="136"/>
      <c r="EL62" s="136"/>
      <c r="EV62" s="136"/>
      <c r="FF62" s="136"/>
      <c r="FP62" s="136"/>
      <c r="FZ62" s="136"/>
      <c r="GJ62" s="136"/>
      <c r="GT62" s="136"/>
      <c r="HD62" s="136"/>
      <c r="HN62" s="136"/>
      <c r="HX62" s="136"/>
    </row>
    <row xmlns:x14ac="http://schemas.microsoft.com/office/spreadsheetml/2009/9/ac" r="63" s="3" customFormat="true" x14ac:dyDescent="0.25">
      <c r="A63" s="408" t="str">
        <f ca="true">IF(ISBLANK('Data Summary'!A65),"",'Data Summary'!A65)</f>
        <v/>
      </c>
      <c r="B63" s="136"/>
      <c r="L63" s="136"/>
      <c r="V63" s="136"/>
      <c r="AF63" s="136"/>
      <c r="AP63" s="136"/>
      <c r="AZ63" s="136"/>
      <c r="BA63" s="136"/>
      <c r="BB63" s="136"/>
      <c r="BC63" s="136"/>
      <c r="BD63" s="136"/>
      <c r="BE63" s="136"/>
      <c r="BF63" s="136"/>
      <c r="BG63" s="136"/>
      <c r="BJ63" s="136"/>
      <c r="BT63" s="136"/>
      <c r="CD63" s="136"/>
      <c r="CN63" s="136"/>
      <c r="CX63" s="136"/>
      <c r="DH63" s="136"/>
      <c r="DR63" s="136"/>
      <c r="EB63" s="136"/>
      <c r="EL63" s="136"/>
      <c r="EV63" s="136"/>
      <c r="FF63" s="136"/>
      <c r="FP63" s="136"/>
      <c r="FZ63" s="136"/>
      <c r="GJ63" s="136"/>
      <c r="GT63" s="136"/>
      <c r="HD63" s="136"/>
      <c r="HN63" s="136"/>
      <c r="HX63" s="136"/>
    </row>
    <row xmlns:x14ac="http://schemas.microsoft.com/office/spreadsheetml/2009/9/ac" r="64" s="3" customFormat="true" x14ac:dyDescent="0.25">
      <c r="A64" s="408" t="str">
        <f ca="true">IF(ISBLANK('Data Summary'!A66),"",'Data Summary'!A66)</f>
        <v/>
      </c>
      <c r="B64" s="136"/>
      <c r="L64" s="136"/>
      <c r="V64" s="136"/>
      <c r="AF64" s="136"/>
      <c r="AP64" s="136"/>
      <c r="AZ64" s="136"/>
      <c r="BA64" s="136"/>
      <c r="BB64" s="136"/>
      <c r="BC64" s="136"/>
      <c r="BD64" s="136"/>
      <c r="BE64" s="136"/>
      <c r="BF64" s="136"/>
      <c r="BG64" s="136"/>
      <c r="BJ64" s="136"/>
      <c r="BT64" s="136"/>
      <c r="CD64" s="136"/>
      <c r="CN64" s="136"/>
      <c r="CX64" s="136"/>
      <c r="DH64" s="136"/>
      <c r="DR64" s="136"/>
      <c r="EB64" s="136"/>
      <c r="EL64" s="136"/>
      <c r="EV64" s="136"/>
      <c r="FF64" s="136"/>
      <c r="FP64" s="136"/>
      <c r="FZ64" s="136"/>
      <c r="GJ64" s="136"/>
      <c r="GT64" s="136"/>
      <c r="HD64" s="136"/>
      <c r="HN64" s="136"/>
      <c r="HX64" s="136"/>
    </row>
    <row xmlns:x14ac="http://schemas.microsoft.com/office/spreadsheetml/2009/9/ac" r="65" s="3" customFormat="true" x14ac:dyDescent="0.25">
      <c r="A65" s="408" t="str">
        <f ca="true">IF(ISBLANK('Data Summary'!A67),"",'Data Summary'!A67)</f>
        <v/>
      </c>
      <c r="B65" s="136"/>
      <c r="L65" s="136"/>
      <c r="V65" s="136"/>
      <c r="AF65" s="136"/>
      <c r="AP65" s="136"/>
      <c r="AZ65" s="136"/>
      <c r="BA65" s="136"/>
      <c r="BB65" s="136"/>
      <c r="BC65" s="136"/>
      <c r="BD65" s="136"/>
      <c r="BE65" s="136"/>
      <c r="BF65" s="136"/>
      <c r="BG65" s="136"/>
      <c r="BJ65" s="136"/>
      <c r="BT65" s="136"/>
      <c r="CD65" s="136"/>
      <c r="CN65" s="136"/>
      <c r="CX65" s="136"/>
      <c r="DH65" s="136"/>
      <c r="DR65" s="136"/>
      <c r="EB65" s="136"/>
      <c r="EL65" s="136"/>
      <c r="EV65" s="136"/>
      <c r="FF65" s="136"/>
      <c r="FP65" s="136"/>
      <c r="FZ65" s="136"/>
      <c r="GJ65" s="136"/>
      <c r="GT65" s="136"/>
      <c r="HD65" s="136"/>
      <c r="HN65" s="136"/>
      <c r="HX65" s="136"/>
    </row>
    <row xmlns:x14ac="http://schemas.microsoft.com/office/spreadsheetml/2009/9/ac" r="66" s="3" customFormat="true" x14ac:dyDescent="0.25">
      <c r="A66" s="408" t="str">
        <f ca="true">IF(ISBLANK('Data Summary'!A68),"",'Data Summary'!A68)</f>
        <v/>
      </c>
      <c r="B66" s="136"/>
      <c r="L66" s="136"/>
      <c r="V66" s="136"/>
      <c r="AF66" s="136"/>
      <c r="AP66" s="136"/>
      <c r="AZ66" s="136"/>
      <c r="BA66" s="136"/>
      <c r="BB66" s="136"/>
      <c r="BC66" s="136"/>
      <c r="BD66" s="136"/>
      <c r="BE66" s="136"/>
      <c r="BF66" s="136"/>
      <c r="BG66" s="136"/>
      <c r="BJ66" s="136"/>
      <c r="BT66" s="136"/>
      <c r="CD66" s="136"/>
      <c r="CN66" s="136"/>
      <c r="CX66" s="136"/>
      <c r="DH66" s="136"/>
      <c r="DR66" s="136"/>
      <c r="EB66" s="136"/>
      <c r="EL66" s="136"/>
      <c r="EV66" s="136"/>
      <c r="FF66" s="136"/>
      <c r="FP66" s="136"/>
      <c r="FZ66" s="136"/>
      <c r="GJ66" s="136"/>
      <c r="GT66" s="136"/>
      <c r="HD66" s="136"/>
      <c r="HN66" s="136"/>
      <c r="HX66" s="136"/>
    </row>
    <row xmlns:x14ac="http://schemas.microsoft.com/office/spreadsheetml/2009/9/ac" r="67" s="3" customFormat="true" x14ac:dyDescent="0.25">
      <c r="A67" s="408" t="str">
        <f ca="true">IF(ISBLANK('Data Summary'!A69),"",'Data Summary'!A69)</f>
        <v/>
      </c>
      <c r="B67" s="136"/>
      <c r="L67" s="136"/>
      <c r="V67" s="136"/>
      <c r="AF67" s="136"/>
      <c r="AP67" s="136"/>
      <c r="AZ67" s="136"/>
      <c r="BA67" s="136"/>
      <c r="BB67" s="136"/>
      <c r="BC67" s="136"/>
      <c r="BD67" s="136"/>
      <c r="BE67" s="136"/>
      <c r="BF67" s="136"/>
      <c r="BG67" s="136"/>
      <c r="BJ67" s="136"/>
      <c r="BT67" s="136"/>
      <c r="CD67" s="136"/>
      <c r="CN67" s="136"/>
      <c r="CX67" s="136"/>
      <c r="DH67" s="136"/>
      <c r="DR67" s="136"/>
      <c r="EB67" s="136"/>
      <c r="EL67" s="136"/>
      <c r="EV67" s="136"/>
      <c r="FF67" s="136"/>
      <c r="FP67" s="136"/>
      <c r="FZ67" s="136"/>
      <c r="GJ67" s="136"/>
      <c r="GT67" s="136"/>
      <c r="HD67" s="136"/>
      <c r="HN67" s="136"/>
      <c r="HX67" s="136"/>
    </row>
    <row xmlns:x14ac="http://schemas.microsoft.com/office/spreadsheetml/2009/9/ac" r="68" s="3" customFormat="true" x14ac:dyDescent="0.25">
      <c r="A68" s="408" t="str">
        <f ca="true">IF(ISBLANK('Data Summary'!A70),"",'Data Summary'!A70)</f>
        <v/>
      </c>
      <c r="B68" s="136"/>
      <c r="L68" s="136"/>
      <c r="V68" s="136"/>
      <c r="AF68" s="136"/>
      <c r="AP68" s="136"/>
      <c r="AZ68" s="136"/>
      <c r="BA68" s="136"/>
      <c r="BB68" s="136"/>
      <c r="BC68" s="136"/>
      <c r="BD68" s="136"/>
      <c r="BE68" s="136"/>
      <c r="BF68" s="136"/>
      <c r="BG68" s="136"/>
      <c r="BJ68" s="136"/>
      <c r="BT68" s="136"/>
      <c r="CD68" s="136"/>
      <c r="CN68" s="136"/>
      <c r="CX68" s="136"/>
      <c r="DH68" s="136"/>
      <c r="DR68" s="136"/>
      <c r="EB68" s="136"/>
      <c r="EL68" s="136"/>
      <c r="EV68" s="136"/>
      <c r="FF68" s="136"/>
      <c r="FP68" s="136"/>
      <c r="FZ68" s="136"/>
      <c r="GJ68" s="136"/>
      <c r="GT68" s="136"/>
      <c r="HD68" s="136"/>
      <c r="HN68" s="136"/>
      <c r="HX68" s="136"/>
    </row>
    <row xmlns:x14ac="http://schemas.microsoft.com/office/spreadsheetml/2009/9/ac" r="69" s="3" customFormat="true" x14ac:dyDescent="0.25">
      <c r="A69" s="408" t="str">
        <f ca="true">IF(ISBLANK('Data Summary'!A71),"",'Data Summary'!A71)</f>
        <v/>
      </c>
      <c r="B69" s="136"/>
      <c r="L69" s="136"/>
      <c r="V69" s="136"/>
      <c r="AF69" s="136"/>
      <c r="AP69" s="136"/>
      <c r="AZ69" s="136"/>
      <c r="BA69" s="136"/>
      <c r="BB69" s="136"/>
      <c r="BC69" s="136"/>
      <c r="BD69" s="136"/>
      <c r="BE69" s="136"/>
      <c r="BF69" s="136"/>
      <c r="BG69" s="136"/>
      <c r="BJ69" s="136"/>
      <c r="BT69" s="136"/>
      <c r="CD69" s="136"/>
      <c r="CN69" s="136"/>
      <c r="CX69" s="136"/>
      <c r="DH69" s="136"/>
      <c r="DR69" s="136"/>
      <c r="EB69" s="136"/>
      <c r="EL69" s="136"/>
      <c r="EV69" s="136"/>
      <c r="FF69" s="136"/>
      <c r="FP69" s="136"/>
      <c r="FZ69" s="136"/>
      <c r="GJ69" s="136"/>
      <c r="GT69" s="136"/>
      <c r="HD69" s="136"/>
      <c r="HN69" s="136"/>
      <c r="HX69" s="136"/>
    </row>
    <row xmlns:x14ac="http://schemas.microsoft.com/office/spreadsheetml/2009/9/ac" r="70" s="3" customFormat="true" x14ac:dyDescent="0.25">
      <c r="A70" s="408" t="str">
        <f ca="true">IF(ISBLANK('Data Summary'!A72),"",'Data Summary'!A72)</f>
        <v/>
      </c>
      <c r="B70" s="136"/>
      <c r="L70" s="136"/>
      <c r="V70" s="136"/>
      <c r="AF70" s="136"/>
      <c r="AP70" s="136"/>
      <c r="AZ70" s="136"/>
      <c r="BA70" s="136"/>
      <c r="BB70" s="136"/>
      <c r="BC70" s="136"/>
      <c r="BD70" s="136"/>
      <c r="BE70" s="136"/>
      <c r="BF70" s="136"/>
      <c r="BG70" s="136"/>
      <c r="BJ70" s="136"/>
      <c r="BT70" s="136"/>
      <c r="CD70" s="136"/>
      <c r="CN70" s="136"/>
      <c r="CX70" s="136"/>
      <c r="DH70" s="136"/>
      <c r="DR70" s="136"/>
      <c r="EB70" s="136"/>
      <c r="EL70" s="136"/>
      <c r="EV70" s="136"/>
      <c r="FF70" s="136"/>
      <c r="FP70" s="136"/>
      <c r="FZ70" s="136"/>
      <c r="GJ70" s="136"/>
      <c r="GT70" s="136"/>
      <c r="HD70" s="136"/>
      <c r="HN70" s="136"/>
      <c r="HX70" s="136"/>
    </row>
    <row xmlns:x14ac="http://schemas.microsoft.com/office/spreadsheetml/2009/9/ac" r="71" s="3" customFormat="true" x14ac:dyDescent="0.25">
      <c r="A71" s="408" t="str">
        <f ca="true">IF(ISBLANK('Data Summary'!A73),"",'Data Summary'!A73)</f>
        <v/>
      </c>
      <c r="B71" s="136"/>
      <c r="L71" s="136"/>
      <c r="V71" s="136"/>
      <c r="AF71" s="136"/>
      <c r="AP71" s="136"/>
      <c r="AZ71" s="136"/>
      <c r="BA71" s="136"/>
      <c r="BB71" s="136"/>
      <c r="BC71" s="136"/>
      <c r="BD71" s="136"/>
      <c r="BE71" s="136"/>
      <c r="BF71" s="136"/>
      <c r="BG71" s="136"/>
      <c r="BJ71" s="136"/>
      <c r="BT71" s="136"/>
      <c r="CD71" s="136"/>
      <c r="CN71" s="136"/>
      <c r="CX71" s="136"/>
      <c r="DH71" s="136"/>
      <c r="DR71" s="136"/>
      <c r="EB71" s="136"/>
      <c r="EL71" s="136"/>
      <c r="EV71" s="136"/>
      <c r="FF71" s="136"/>
      <c r="FP71" s="136"/>
      <c r="FZ71" s="136"/>
      <c r="GJ71" s="136"/>
      <c r="GT71" s="136"/>
      <c r="HD71" s="136"/>
      <c r="HN71" s="136"/>
      <c r="HX71" s="136"/>
    </row>
    <row xmlns:x14ac="http://schemas.microsoft.com/office/spreadsheetml/2009/9/ac" r="72" s="3" customFormat="true" x14ac:dyDescent="0.25">
      <c r="A72" s="408" t="str">
        <f ca="true">IF(ISBLANK('Data Summary'!A74),"",'Data Summary'!A74)</f>
        <v/>
      </c>
      <c r="B72" s="136"/>
      <c r="L72" s="136"/>
      <c r="V72" s="136"/>
      <c r="AF72" s="136"/>
      <c r="AP72" s="136"/>
      <c r="AZ72" s="136"/>
      <c r="BA72" s="136"/>
      <c r="BB72" s="136"/>
      <c r="BC72" s="136"/>
      <c r="BD72" s="136"/>
      <c r="BE72" s="136"/>
      <c r="BF72" s="136"/>
      <c r="BG72" s="136"/>
      <c r="BJ72" s="136"/>
      <c r="BT72" s="136"/>
      <c r="CD72" s="136"/>
      <c r="CN72" s="136"/>
      <c r="CX72" s="136"/>
      <c r="DH72" s="136"/>
      <c r="DR72" s="136"/>
      <c r="EB72" s="136"/>
      <c r="EL72" s="136"/>
      <c r="EV72" s="136"/>
      <c r="FF72" s="136"/>
      <c r="FP72" s="136"/>
      <c r="FZ72" s="136"/>
      <c r="GJ72" s="136"/>
      <c r="GT72" s="136"/>
      <c r="HD72" s="136"/>
      <c r="HN72" s="136"/>
      <c r="HX72" s="136"/>
    </row>
    <row xmlns:x14ac="http://schemas.microsoft.com/office/spreadsheetml/2009/9/ac" r="73" s="3" customFormat="true" x14ac:dyDescent="0.25">
      <c r="A73" s="408" t="str">
        <f ca="true">IF(ISBLANK('Data Summary'!A75),"",'Data Summary'!A75)</f>
        <v/>
      </c>
      <c r="B73" s="136"/>
      <c r="L73" s="136"/>
      <c r="V73" s="136"/>
      <c r="AF73" s="136"/>
      <c r="AP73" s="136"/>
      <c r="AZ73" s="136"/>
      <c r="BA73" s="136"/>
      <c r="BB73" s="136"/>
      <c r="BC73" s="136"/>
      <c r="BD73" s="136"/>
      <c r="BE73" s="136"/>
      <c r="BF73" s="136"/>
      <c r="BG73" s="136"/>
      <c r="BJ73" s="136"/>
      <c r="BT73" s="136"/>
      <c r="CD73" s="136"/>
      <c r="CN73" s="136"/>
      <c r="CX73" s="136"/>
      <c r="DH73" s="136"/>
      <c r="DR73" s="136"/>
      <c r="EB73" s="136"/>
      <c r="EL73" s="136"/>
      <c r="EV73" s="136"/>
      <c r="FF73" s="136"/>
      <c r="FP73" s="136"/>
      <c r="FZ73" s="136"/>
      <c r="GJ73" s="136"/>
      <c r="GT73" s="136"/>
      <c r="HD73" s="136"/>
      <c r="HN73" s="136"/>
      <c r="HX73" s="136"/>
    </row>
    <row xmlns:x14ac="http://schemas.microsoft.com/office/spreadsheetml/2009/9/ac" r="74" s="3" customFormat="true" x14ac:dyDescent="0.25">
      <c r="A74" s="408" t="str">
        <f ca="true">IF(ISBLANK('Data Summary'!A76),"",'Data Summary'!A76)</f>
        <v/>
      </c>
      <c r="B74" s="136"/>
      <c r="L74" s="136"/>
      <c r="V74" s="136"/>
      <c r="AF74" s="136"/>
      <c r="AP74" s="136"/>
      <c r="AZ74" s="136"/>
      <c r="BA74" s="136"/>
      <c r="BB74" s="136"/>
      <c r="BC74" s="136"/>
      <c r="BD74" s="136"/>
      <c r="BE74" s="136"/>
      <c r="BF74" s="136"/>
      <c r="BG74" s="136"/>
      <c r="BJ74" s="136"/>
      <c r="BT74" s="136"/>
      <c r="CD74" s="136"/>
      <c r="CN74" s="136"/>
      <c r="CX74" s="136"/>
      <c r="DH74" s="136"/>
      <c r="DR74" s="136"/>
      <c r="EB74" s="136"/>
      <c r="EL74" s="136"/>
      <c r="EV74" s="136"/>
      <c r="FF74" s="136"/>
      <c r="FP74" s="136"/>
      <c r="FZ74" s="136"/>
      <c r="GJ74" s="136"/>
      <c r="GT74" s="136"/>
      <c r="HD74" s="136"/>
      <c r="HN74" s="136"/>
      <c r="HX74" s="136"/>
    </row>
    <row xmlns:x14ac="http://schemas.microsoft.com/office/spreadsheetml/2009/9/ac" r="75" s="3" customFormat="true" x14ac:dyDescent="0.25">
      <c r="A75" s="408" t="str">
        <f ca="true">IF(ISBLANK('Data Summary'!A77),"",'Data Summary'!A77)</f>
        <v/>
      </c>
      <c r="B75" s="136"/>
      <c r="L75" s="136"/>
      <c r="V75" s="136"/>
      <c r="AF75" s="136"/>
      <c r="AP75" s="136"/>
      <c r="AZ75" s="136"/>
      <c r="BA75" s="136"/>
      <c r="BB75" s="136"/>
      <c r="BC75" s="136"/>
      <c r="BD75" s="136"/>
      <c r="BE75" s="136"/>
      <c r="BF75" s="136"/>
      <c r="BG75" s="136"/>
      <c r="BJ75" s="136"/>
      <c r="BT75" s="136"/>
      <c r="CD75" s="136"/>
      <c r="CN75" s="136"/>
      <c r="CX75" s="136"/>
      <c r="DH75" s="136"/>
      <c r="DR75" s="136"/>
      <c r="EB75" s="136"/>
      <c r="EL75" s="136"/>
      <c r="EV75" s="136"/>
      <c r="FF75" s="136"/>
      <c r="FP75" s="136"/>
      <c r="FZ75" s="136"/>
      <c r="GJ75" s="136"/>
      <c r="GT75" s="136"/>
      <c r="HD75" s="136"/>
      <c r="HN75" s="136"/>
      <c r="HX75" s="136"/>
    </row>
    <row xmlns:x14ac="http://schemas.microsoft.com/office/spreadsheetml/2009/9/ac" r="76" s="3" customFormat="true" x14ac:dyDescent="0.25">
      <c r="A76" s="408" t="str">
        <f ca="true">IF(ISBLANK('Data Summary'!A78),"",'Data Summary'!A78)</f>
        <v/>
      </c>
      <c r="B76" s="136"/>
      <c r="L76" s="136"/>
      <c r="V76" s="136"/>
      <c r="AF76" s="136"/>
      <c r="AP76" s="136"/>
      <c r="AZ76" s="136"/>
      <c r="BA76" s="136"/>
      <c r="BB76" s="136"/>
      <c r="BC76" s="136"/>
      <c r="BD76" s="136"/>
      <c r="BE76" s="136"/>
      <c r="BF76" s="136"/>
      <c r="BG76" s="136"/>
      <c r="BJ76" s="136"/>
      <c r="BT76" s="136"/>
      <c r="CD76" s="136"/>
      <c r="CN76" s="136"/>
      <c r="CX76" s="136"/>
      <c r="DH76" s="136"/>
      <c r="DR76" s="136"/>
      <c r="EB76" s="136"/>
      <c r="EL76" s="136"/>
      <c r="EV76" s="136"/>
      <c r="FF76" s="136"/>
      <c r="FP76" s="136"/>
      <c r="FZ76" s="136"/>
      <c r="GJ76" s="136"/>
      <c r="GT76" s="136"/>
      <c r="HD76" s="136"/>
      <c r="HN76" s="136"/>
      <c r="HX76" s="136"/>
    </row>
    <row xmlns:x14ac="http://schemas.microsoft.com/office/spreadsheetml/2009/9/ac" r="77" s="3" customFormat="true" x14ac:dyDescent="0.25">
      <c r="A77" s="408" t="str">
        <f ca="true">IF(ISBLANK('Data Summary'!A79),"",'Data Summary'!A79)</f>
        <v/>
      </c>
      <c r="B77" s="136"/>
      <c r="L77" s="136"/>
      <c r="V77" s="136"/>
      <c r="AF77" s="136"/>
      <c r="AP77" s="136"/>
      <c r="AZ77" s="136"/>
      <c r="BA77" s="136"/>
      <c r="BB77" s="136"/>
      <c r="BC77" s="136"/>
      <c r="BD77" s="136"/>
      <c r="BE77" s="136"/>
      <c r="BF77" s="136"/>
      <c r="BG77" s="136"/>
      <c r="BJ77" s="136"/>
      <c r="BT77" s="136"/>
      <c r="CD77" s="136"/>
      <c r="CN77" s="136"/>
      <c r="CX77" s="136"/>
      <c r="DH77" s="136"/>
      <c r="DR77" s="136"/>
      <c r="EB77" s="136"/>
      <c r="EL77" s="136"/>
      <c r="EV77" s="136"/>
      <c r="FF77" s="136"/>
      <c r="FP77" s="136"/>
      <c r="FZ77" s="136"/>
      <c r="GJ77" s="136"/>
      <c r="GT77" s="136"/>
      <c r="HD77" s="136"/>
      <c r="HN77" s="136"/>
      <c r="HX77" s="136"/>
    </row>
    <row xmlns:x14ac="http://schemas.microsoft.com/office/spreadsheetml/2009/9/ac" r="78" s="3" customFormat="true" x14ac:dyDescent="0.25">
      <c r="A78" s="408" t="str">
        <f ca="true">IF(ISBLANK('Data Summary'!A80),"",'Data Summary'!A80)</f>
        <v/>
      </c>
      <c r="B78" s="136"/>
      <c r="L78" s="136"/>
      <c r="V78" s="136"/>
      <c r="AF78" s="136"/>
      <c r="AP78" s="136"/>
      <c r="AZ78" s="136"/>
      <c r="BA78" s="136"/>
      <c r="BB78" s="136"/>
      <c r="BC78" s="136"/>
      <c r="BD78" s="136"/>
      <c r="BE78" s="136"/>
      <c r="BF78" s="136"/>
      <c r="BG78" s="136"/>
      <c r="BJ78" s="136"/>
      <c r="BT78" s="136"/>
      <c r="CD78" s="136"/>
      <c r="CN78" s="136"/>
      <c r="CX78" s="136"/>
      <c r="DH78" s="136"/>
      <c r="DR78" s="136"/>
      <c r="EB78" s="136"/>
      <c r="EL78" s="136"/>
      <c r="EV78" s="136"/>
      <c r="FF78" s="136"/>
      <c r="FP78" s="136"/>
      <c r="FZ78" s="136"/>
      <c r="GJ78" s="136"/>
      <c r="GT78" s="136"/>
      <c r="HD78" s="136"/>
      <c r="HN78" s="136"/>
      <c r="HX78" s="136"/>
    </row>
    <row xmlns:x14ac="http://schemas.microsoft.com/office/spreadsheetml/2009/9/ac" r="79" s="3" customFormat="true" x14ac:dyDescent="0.25">
      <c r="A79" s="408" t="str">
        <f ca="true">IF(ISBLANK('Data Summary'!A81),"",'Data Summary'!A81)</f>
        <v/>
      </c>
      <c r="B79" s="136"/>
      <c r="L79" s="136"/>
      <c r="V79" s="136"/>
      <c r="AF79" s="136"/>
      <c r="AP79" s="136"/>
      <c r="AZ79" s="136"/>
      <c r="BA79" s="136"/>
      <c r="BB79" s="136"/>
      <c r="BC79" s="136"/>
      <c r="BD79" s="136"/>
      <c r="BE79" s="136"/>
      <c r="BF79" s="136"/>
      <c r="BG79" s="136"/>
      <c r="BJ79" s="136"/>
      <c r="BT79" s="136"/>
      <c r="CD79" s="136"/>
      <c r="CN79" s="136"/>
      <c r="CX79" s="136"/>
      <c r="DH79" s="136"/>
      <c r="DR79" s="136"/>
      <c r="EB79" s="136"/>
      <c r="EL79" s="136"/>
      <c r="EV79" s="136"/>
      <c r="FF79" s="136"/>
      <c r="FP79" s="136"/>
      <c r="FZ79" s="136"/>
      <c r="GJ79" s="136"/>
      <c r="GT79" s="136"/>
      <c r="HD79" s="136"/>
      <c r="HN79" s="136"/>
      <c r="HX79" s="136"/>
    </row>
    <row xmlns:x14ac="http://schemas.microsoft.com/office/spreadsheetml/2009/9/ac" r="80" s="3" customFormat="true" x14ac:dyDescent="0.25">
      <c r="A80" s="408" t="str">
        <f ca="true">IF(ISBLANK('Data Summary'!A82),"",'Data Summary'!A82)</f>
        <v/>
      </c>
      <c r="B80" s="136"/>
      <c r="L80" s="136"/>
      <c r="V80" s="136"/>
      <c r="AF80" s="136"/>
      <c r="AP80" s="136"/>
      <c r="AZ80" s="136"/>
      <c r="BA80" s="136"/>
      <c r="BB80" s="136"/>
      <c r="BC80" s="136"/>
      <c r="BD80" s="136"/>
      <c r="BE80" s="136"/>
      <c r="BF80" s="136"/>
      <c r="BG80" s="136"/>
      <c r="BJ80" s="136"/>
      <c r="BT80" s="136"/>
      <c r="CD80" s="136"/>
      <c r="CN80" s="136"/>
      <c r="CX80" s="136"/>
      <c r="DH80" s="136"/>
      <c r="DR80" s="136"/>
      <c r="EB80" s="136"/>
      <c r="EL80" s="136"/>
      <c r="EV80" s="136"/>
      <c r="FF80" s="136"/>
      <c r="FP80" s="136"/>
      <c r="FZ80" s="136"/>
      <c r="GJ80" s="136"/>
      <c r="GT80" s="136"/>
      <c r="HD80" s="136"/>
      <c r="HN80" s="136"/>
      <c r="HX80" s="136"/>
    </row>
    <row xmlns:x14ac="http://schemas.microsoft.com/office/spreadsheetml/2009/9/ac" r="81" s="3" customFormat="true" x14ac:dyDescent="0.25">
      <c r="A81" s="408" t="str">
        <f ca="true">IF(ISBLANK('Data Summary'!A83),"",'Data Summary'!A83)</f>
        <v/>
      </c>
      <c r="B81" s="136"/>
      <c r="L81" s="136"/>
      <c r="V81" s="136"/>
      <c r="AF81" s="136"/>
      <c r="AP81" s="136"/>
      <c r="AZ81" s="136"/>
      <c r="BA81" s="136"/>
      <c r="BB81" s="136"/>
      <c r="BC81" s="136"/>
      <c r="BD81" s="136"/>
      <c r="BE81" s="136"/>
      <c r="BF81" s="136"/>
      <c r="BG81" s="136"/>
      <c r="BJ81" s="136"/>
      <c r="BT81" s="136"/>
      <c r="CD81" s="136"/>
      <c r="CN81" s="136"/>
      <c r="CX81" s="136"/>
      <c r="DH81" s="136"/>
      <c r="DR81" s="136"/>
      <c r="EB81" s="136"/>
      <c r="EL81" s="136"/>
      <c r="EV81" s="136"/>
      <c r="FF81" s="136"/>
      <c r="FP81" s="136"/>
      <c r="FZ81" s="136"/>
      <c r="GJ81" s="136"/>
      <c r="GT81" s="136"/>
      <c r="HD81" s="136"/>
      <c r="HN81" s="136"/>
      <c r="HX81" s="136"/>
    </row>
    <row xmlns:x14ac="http://schemas.microsoft.com/office/spreadsheetml/2009/9/ac" r="82" s="3" customFormat="true" x14ac:dyDescent="0.25">
      <c r="A82" s="408" t="str">
        <f ca="true">IF(ISBLANK('Data Summary'!A84),"",'Data Summary'!A84)</f>
        <v/>
      </c>
      <c r="B82" s="136"/>
      <c r="L82" s="136"/>
      <c r="V82" s="136"/>
      <c r="AF82" s="136"/>
      <c r="AP82" s="136"/>
      <c r="AZ82" s="136"/>
      <c r="BA82" s="136"/>
      <c r="BB82" s="136"/>
      <c r="BC82" s="136"/>
      <c r="BD82" s="136"/>
      <c r="BE82" s="136"/>
      <c r="BF82" s="136"/>
      <c r="BG82" s="136"/>
      <c r="BJ82" s="136"/>
      <c r="BT82" s="136"/>
      <c r="CD82" s="136"/>
      <c r="CN82" s="136"/>
      <c r="CX82" s="136"/>
      <c r="DH82" s="136"/>
      <c r="DR82" s="136"/>
      <c r="EB82" s="136"/>
      <c r="EL82" s="136"/>
      <c r="EV82" s="136"/>
      <c r="FF82" s="136"/>
      <c r="FP82" s="136"/>
      <c r="FZ82" s="136"/>
      <c r="GJ82" s="136"/>
      <c r="GT82" s="136"/>
      <c r="HD82" s="136"/>
      <c r="HN82" s="136"/>
      <c r="HX82" s="136"/>
    </row>
    <row xmlns:x14ac="http://schemas.microsoft.com/office/spreadsheetml/2009/9/ac" r="83" s="3" customFormat="true" x14ac:dyDescent="0.25">
      <c r="A83" s="408" t="str">
        <f ca="true">IF(ISBLANK('Data Summary'!A85),"",'Data Summary'!A85)</f>
        <v/>
      </c>
      <c r="B83" s="136"/>
      <c r="L83" s="136"/>
      <c r="V83" s="136"/>
      <c r="AF83" s="136"/>
      <c r="AP83" s="136"/>
      <c r="AZ83" s="136"/>
      <c r="BA83" s="136"/>
      <c r="BB83" s="136"/>
      <c r="BC83" s="136"/>
      <c r="BD83" s="136"/>
      <c r="BE83" s="136"/>
      <c r="BF83" s="136"/>
      <c r="BG83" s="136"/>
      <c r="BJ83" s="136"/>
      <c r="BT83" s="136"/>
      <c r="CD83" s="136"/>
      <c r="CN83" s="136"/>
      <c r="CX83" s="136"/>
      <c r="DH83" s="136"/>
      <c r="DR83" s="136"/>
      <c r="EB83" s="136"/>
      <c r="EL83" s="136"/>
      <c r="EV83" s="136"/>
      <c r="FF83" s="136"/>
      <c r="FP83" s="136"/>
      <c r="FZ83" s="136"/>
      <c r="GJ83" s="136"/>
      <c r="GT83" s="136"/>
      <c r="HD83" s="136"/>
      <c r="HN83" s="136"/>
      <c r="HX83" s="136"/>
    </row>
    <row xmlns:x14ac="http://schemas.microsoft.com/office/spreadsheetml/2009/9/ac" r="84" s="3" customFormat="true" x14ac:dyDescent="0.25">
      <c r="A84" s="408" t="str">
        <f ca="true">IF(ISBLANK('Data Summary'!A86),"",'Data Summary'!A86)</f>
        <v/>
      </c>
      <c r="B84" s="136"/>
      <c r="L84" s="136"/>
      <c r="V84" s="136"/>
      <c r="AF84" s="136"/>
      <c r="AP84" s="136"/>
      <c r="AZ84" s="136"/>
      <c r="BA84" s="136"/>
      <c r="BB84" s="136"/>
      <c r="BC84" s="136"/>
      <c r="BD84" s="136"/>
      <c r="BE84" s="136"/>
      <c r="BF84" s="136"/>
      <c r="BG84" s="136"/>
      <c r="BJ84" s="136"/>
      <c r="BT84" s="136"/>
      <c r="CD84" s="136"/>
      <c r="CN84" s="136"/>
      <c r="CX84" s="136"/>
      <c r="DH84" s="136"/>
      <c r="DR84" s="136"/>
      <c r="EB84" s="136"/>
      <c r="EL84" s="136"/>
      <c r="EV84" s="136"/>
      <c r="FF84" s="136"/>
      <c r="FP84" s="136"/>
      <c r="FZ84" s="136"/>
      <c r="GJ84" s="136"/>
      <c r="GT84" s="136"/>
      <c r="HD84" s="136"/>
      <c r="HN84" s="136"/>
      <c r="HX84" s="136"/>
    </row>
    <row xmlns:x14ac="http://schemas.microsoft.com/office/spreadsheetml/2009/9/ac" r="85" s="3" customFormat="true" x14ac:dyDescent="0.25">
      <c r="A85" s="408" t="str">
        <f ca="true">IF(ISBLANK('Data Summary'!A87),"",'Data Summary'!A87)</f>
        <v/>
      </c>
      <c r="B85" s="136"/>
      <c r="L85" s="136"/>
      <c r="V85" s="136"/>
      <c r="AF85" s="136"/>
      <c r="AP85" s="136"/>
      <c r="AZ85" s="136"/>
      <c r="BA85" s="136"/>
      <c r="BB85" s="136"/>
      <c r="BC85" s="136"/>
      <c r="BD85" s="136"/>
      <c r="BE85" s="136"/>
      <c r="BF85" s="136"/>
      <c r="BG85" s="136"/>
      <c r="BJ85" s="136"/>
      <c r="BT85" s="136"/>
      <c r="CD85" s="136"/>
      <c r="CN85" s="136"/>
      <c r="CX85" s="136"/>
      <c r="DH85" s="136"/>
      <c r="DR85" s="136"/>
      <c r="EB85" s="136"/>
      <c r="EL85" s="136"/>
      <c r="EV85" s="136"/>
      <c r="FF85" s="136"/>
      <c r="FP85" s="136"/>
      <c r="FZ85" s="136"/>
      <c r="GJ85" s="136"/>
      <c r="GT85" s="136"/>
      <c r="HD85" s="136"/>
      <c r="HN85" s="136"/>
      <c r="HX85" s="136"/>
    </row>
    <row xmlns:x14ac="http://schemas.microsoft.com/office/spreadsheetml/2009/9/ac" r="86" s="3" customFormat="true" x14ac:dyDescent="0.25">
      <c r="A86" s="408" t="str">
        <f ca="true">IF(ISBLANK('Data Summary'!A88),"",'Data Summary'!A88)</f>
        <v/>
      </c>
      <c r="B86" s="136"/>
      <c r="L86" s="136"/>
      <c r="V86" s="136"/>
      <c r="AF86" s="136"/>
      <c r="AP86" s="136"/>
      <c r="AZ86" s="136"/>
      <c r="BA86" s="136"/>
      <c r="BB86" s="136"/>
      <c r="BC86" s="136"/>
      <c r="BD86" s="136"/>
      <c r="BE86" s="136"/>
      <c r="BF86" s="136"/>
      <c r="BG86" s="136"/>
      <c r="BJ86" s="136"/>
      <c r="BT86" s="136"/>
      <c r="CD86" s="136"/>
      <c r="CN86" s="136"/>
      <c r="CX86" s="136"/>
      <c r="DH86" s="136"/>
      <c r="DR86" s="136"/>
      <c r="EB86" s="136"/>
      <c r="EL86" s="136"/>
      <c r="EV86" s="136"/>
      <c r="FF86" s="136"/>
      <c r="FP86" s="136"/>
      <c r="FZ86" s="136"/>
      <c r="GJ86" s="136"/>
      <c r="GT86" s="136"/>
      <c r="HD86" s="136"/>
      <c r="HN86" s="136"/>
      <c r="HX86" s="136"/>
    </row>
    <row xmlns:x14ac="http://schemas.microsoft.com/office/spreadsheetml/2009/9/ac" r="87" s="3" customFormat="true" x14ac:dyDescent="0.25">
      <c r="A87" s="408" t="str">
        <f ca="true">IF(ISBLANK('Data Summary'!A89),"",'Data Summary'!A89)</f>
        <v/>
      </c>
      <c r="B87" s="136"/>
      <c r="L87" s="136"/>
      <c r="V87" s="136"/>
      <c r="AF87" s="136"/>
      <c r="AP87" s="136"/>
      <c r="AZ87" s="136"/>
      <c r="BA87" s="136"/>
      <c r="BB87" s="136"/>
      <c r="BC87" s="136"/>
      <c r="BD87" s="136"/>
      <c r="BE87" s="136"/>
      <c r="BF87" s="136"/>
      <c r="BG87" s="136"/>
      <c r="BJ87" s="136"/>
      <c r="BT87" s="136"/>
      <c r="CD87" s="136"/>
      <c r="CN87" s="136"/>
      <c r="CX87" s="136"/>
      <c r="DH87" s="136"/>
      <c r="DR87" s="136"/>
      <c r="EB87" s="136"/>
      <c r="EL87" s="136"/>
      <c r="EV87" s="136"/>
      <c r="FF87" s="136"/>
      <c r="FP87" s="136"/>
      <c r="FZ87" s="136"/>
      <c r="GJ87" s="136"/>
      <c r="GT87" s="136"/>
      <c r="HD87" s="136"/>
      <c r="HN87" s="136"/>
      <c r="HX87" s="136"/>
    </row>
    <row xmlns:x14ac="http://schemas.microsoft.com/office/spreadsheetml/2009/9/ac" r="88" s="3" customFormat="true" x14ac:dyDescent="0.25">
      <c r="A88" s="408" t="str">
        <f ca="true">IF(ISBLANK('Data Summary'!A90),"",'Data Summary'!A90)</f>
        <v/>
      </c>
      <c r="B88" s="136"/>
      <c r="L88" s="136"/>
      <c r="V88" s="136"/>
      <c r="AF88" s="136"/>
      <c r="AP88" s="136"/>
      <c r="AZ88" s="136"/>
      <c r="BA88" s="136"/>
      <c r="BB88" s="136"/>
      <c r="BC88" s="136"/>
      <c r="BD88" s="136"/>
      <c r="BE88" s="136"/>
      <c r="BF88" s="136"/>
      <c r="BG88" s="136"/>
      <c r="BJ88" s="136"/>
      <c r="BT88" s="136"/>
      <c r="CD88" s="136"/>
      <c r="CN88" s="136"/>
      <c r="CX88" s="136"/>
      <c r="DH88" s="136"/>
      <c r="DR88" s="136"/>
      <c r="EB88" s="136"/>
      <c r="EL88" s="136"/>
      <c r="EV88" s="136"/>
      <c r="FF88" s="136"/>
      <c r="FP88" s="136"/>
      <c r="FZ88" s="136"/>
      <c r="GJ88" s="136"/>
      <c r="GT88" s="136"/>
      <c r="HD88" s="136"/>
      <c r="HN88" s="136"/>
      <c r="HX88" s="136"/>
    </row>
    <row xmlns:x14ac="http://schemas.microsoft.com/office/spreadsheetml/2009/9/ac" r="89" s="3" customFormat="true" x14ac:dyDescent="0.25">
      <c r="A89" s="408" t="str">
        <f ca="true">IF(ISBLANK('Data Summary'!A91),"",'Data Summary'!A91)</f>
        <v/>
      </c>
      <c r="B89" s="136"/>
      <c r="L89" s="136"/>
      <c r="V89" s="136"/>
      <c r="AF89" s="136"/>
      <c r="AP89" s="136"/>
      <c r="AZ89" s="136"/>
      <c r="BA89" s="136"/>
      <c r="BB89" s="136"/>
      <c r="BC89" s="136"/>
      <c r="BD89" s="136"/>
      <c r="BE89" s="136"/>
      <c r="BF89" s="136"/>
      <c r="BG89" s="136"/>
      <c r="BJ89" s="136"/>
      <c r="BT89" s="136"/>
      <c r="CD89" s="136"/>
      <c r="CN89" s="136"/>
      <c r="CX89" s="136"/>
      <c r="DH89" s="136"/>
      <c r="DR89" s="136"/>
      <c r="EB89" s="136"/>
      <c r="EL89" s="136"/>
      <c r="EV89" s="136"/>
      <c r="FF89" s="136"/>
      <c r="FP89" s="136"/>
      <c r="FZ89" s="136"/>
      <c r="GJ89" s="136"/>
      <c r="GT89" s="136"/>
      <c r="HD89" s="136"/>
      <c r="HN89" s="136"/>
      <c r="HX89" s="136"/>
    </row>
    <row xmlns:x14ac="http://schemas.microsoft.com/office/spreadsheetml/2009/9/ac" r="90" s="3" customFormat="true" x14ac:dyDescent="0.25">
      <c r="A90" s="408" t="str">
        <f ca="true">IF(ISBLANK('Data Summary'!A92),"",'Data Summary'!A92)</f>
        <v/>
      </c>
      <c r="B90" s="136"/>
      <c r="L90" s="136"/>
      <c r="V90" s="136"/>
      <c r="AF90" s="136"/>
      <c r="AP90" s="136"/>
      <c r="AZ90" s="136"/>
      <c r="BA90" s="136"/>
      <c r="BB90" s="136"/>
      <c r="BC90" s="136"/>
      <c r="BD90" s="136"/>
      <c r="BE90" s="136"/>
      <c r="BF90" s="136"/>
      <c r="BG90" s="136"/>
      <c r="BJ90" s="136"/>
      <c r="BT90" s="136"/>
      <c r="CD90" s="136"/>
      <c r="CN90" s="136"/>
      <c r="CX90" s="136"/>
      <c r="DH90" s="136"/>
      <c r="DR90" s="136"/>
      <c r="EB90" s="136"/>
      <c r="EL90" s="136"/>
      <c r="EV90" s="136"/>
      <c r="FF90" s="136"/>
      <c r="FP90" s="136"/>
      <c r="FZ90" s="136"/>
      <c r="GJ90" s="136"/>
      <c r="GT90" s="136"/>
      <c r="HD90" s="136"/>
      <c r="HN90" s="136"/>
      <c r="HX90" s="136"/>
    </row>
    <row xmlns:x14ac="http://schemas.microsoft.com/office/spreadsheetml/2009/9/ac" r="91" s="3" customFormat="true" x14ac:dyDescent="0.25">
      <c r="A91" s="408" t="str">
        <f ca="true">IF(ISBLANK('Data Summary'!A93),"",'Data Summary'!A93)</f>
        <v/>
      </c>
      <c r="B91" s="136"/>
      <c r="L91" s="136"/>
      <c r="V91" s="136"/>
      <c r="AF91" s="136"/>
      <c r="AP91" s="136"/>
      <c r="AZ91" s="136"/>
      <c r="BA91" s="136"/>
      <c r="BB91" s="136"/>
      <c r="BC91" s="136"/>
      <c r="BD91" s="136"/>
      <c r="BE91" s="136"/>
      <c r="BF91" s="136"/>
      <c r="BG91" s="136"/>
      <c r="BJ91" s="136"/>
      <c r="BT91" s="136"/>
      <c r="CD91" s="136"/>
      <c r="CN91" s="136"/>
      <c r="CX91" s="136"/>
      <c r="DH91" s="136"/>
      <c r="DR91" s="136"/>
      <c r="EB91" s="136"/>
      <c r="EL91" s="136"/>
      <c r="EV91" s="136"/>
      <c r="FF91" s="136"/>
      <c r="FP91" s="136"/>
      <c r="FZ91" s="136"/>
      <c r="GJ91" s="136"/>
      <c r="GT91" s="136"/>
      <c r="HD91" s="136"/>
      <c r="HN91" s="136"/>
      <c r="HX91" s="136"/>
    </row>
    <row xmlns:x14ac="http://schemas.microsoft.com/office/spreadsheetml/2009/9/ac" r="92" s="3" customFormat="true" x14ac:dyDescent="0.25">
      <c r="A92" s="408" t="str">
        <f ca="true">IF(ISBLANK('Data Summary'!A94),"",'Data Summary'!A94)</f>
        <v/>
      </c>
      <c r="B92" s="136"/>
      <c r="L92" s="136"/>
      <c r="V92" s="136"/>
      <c r="AF92" s="136"/>
      <c r="AP92" s="136"/>
      <c r="AZ92" s="136"/>
      <c r="BA92" s="136"/>
      <c r="BB92" s="136"/>
      <c r="BC92" s="136"/>
      <c r="BD92" s="136"/>
      <c r="BE92" s="136"/>
      <c r="BF92" s="136"/>
      <c r="BG92" s="136"/>
      <c r="BJ92" s="136"/>
      <c r="BT92" s="136"/>
      <c r="CD92" s="136"/>
      <c r="CN92" s="136"/>
      <c r="CX92" s="136"/>
      <c r="DH92" s="136"/>
      <c r="DR92" s="136"/>
      <c r="EB92" s="136"/>
      <c r="EL92" s="136"/>
      <c r="EV92" s="136"/>
      <c r="FF92" s="136"/>
      <c r="FP92" s="136"/>
      <c r="FZ92" s="136"/>
      <c r="GJ92" s="136"/>
      <c r="GT92" s="136"/>
      <c r="HD92" s="136"/>
      <c r="HN92" s="136"/>
      <c r="HX92" s="136"/>
    </row>
    <row xmlns:x14ac="http://schemas.microsoft.com/office/spreadsheetml/2009/9/ac" r="93" s="3" customFormat="true" x14ac:dyDescent="0.25">
      <c r="A93" s="408" t="str">
        <f ca="true">IF(ISBLANK('Data Summary'!A95),"",'Data Summary'!A95)</f>
        <v/>
      </c>
      <c r="B93" s="136"/>
      <c r="L93" s="136"/>
      <c r="V93" s="136"/>
      <c r="AF93" s="136"/>
      <c r="AP93" s="136"/>
      <c r="AZ93" s="136"/>
      <c r="BA93" s="136"/>
      <c r="BB93" s="136"/>
      <c r="BC93" s="136"/>
      <c r="BD93" s="136"/>
      <c r="BE93" s="136"/>
      <c r="BF93" s="136"/>
      <c r="BG93" s="136"/>
      <c r="BJ93" s="136"/>
      <c r="BT93" s="136"/>
      <c r="CD93" s="136"/>
      <c r="CN93" s="136"/>
      <c r="CX93" s="136"/>
      <c r="DH93" s="136"/>
      <c r="DR93" s="136"/>
      <c r="EB93" s="136"/>
      <c r="EL93" s="136"/>
      <c r="EV93" s="136"/>
      <c r="FF93" s="136"/>
      <c r="FP93" s="136"/>
      <c r="FZ93" s="136"/>
      <c r="GJ93" s="136"/>
      <c r="GT93" s="136"/>
      <c r="HD93" s="136"/>
      <c r="HN93" s="136"/>
      <c r="HX93" s="136"/>
    </row>
    <row xmlns:x14ac="http://schemas.microsoft.com/office/spreadsheetml/2009/9/ac" r="94" s="3" customFormat="true" x14ac:dyDescent="0.25">
      <c r="A94" s="408" t="str">
        <f ca="true">IF(ISBLANK('Data Summary'!A96),"",'Data Summary'!A96)</f>
        <v/>
      </c>
      <c r="B94" s="136"/>
      <c r="L94" s="136"/>
      <c r="V94" s="136"/>
      <c r="AF94" s="136"/>
      <c r="AP94" s="136"/>
      <c r="AZ94" s="136"/>
      <c r="BA94" s="136"/>
      <c r="BB94" s="136"/>
      <c r="BC94" s="136"/>
      <c r="BD94" s="136"/>
      <c r="BE94" s="136"/>
      <c r="BF94" s="136"/>
      <c r="BG94" s="136"/>
      <c r="BJ94" s="136"/>
      <c r="BT94" s="136"/>
      <c r="CD94" s="136"/>
      <c r="CN94" s="136"/>
      <c r="CX94" s="136"/>
      <c r="DH94" s="136"/>
      <c r="DR94" s="136"/>
      <c r="EB94" s="136"/>
      <c r="EL94" s="136"/>
      <c r="EV94" s="136"/>
      <c r="FF94" s="136"/>
      <c r="FP94" s="136"/>
      <c r="FZ94" s="136"/>
      <c r="GJ94" s="136"/>
      <c r="GT94" s="136"/>
      <c r="HD94" s="136"/>
      <c r="HN94" s="136"/>
      <c r="HX94" s="136"/>
    </row>
    <row xmlns:x14ac="http://schemas.microsoft.com/office/spreadsheetml/2009/9/ac" r="95" s="3" customFormat="true" x14ac:dyDescent="0.25">
      <c r="A95" s="408" t="str">
        <f ca="true">IF(ISBLANK('Data Summary'!A97),"",'Data Summary'!A97)</f>
        <v/>
      </c>
      <c r="B95" s="136"/>
      <c r="L95" s="136"/>
      <c r="V95" s="136"/>
      <c r="AF95" s="136"/>
      <c r="AP95" s="136"/>
      <c r="AZ95" s="136"/>
      <c r="BA95" s="136"/>
      <c r="BB95" s="136"/>
      <c r="BC95" s="136"/>
      <c r="BD95" s="136"/>
      <c r="BE95" s="136"/>
      <c r="BF95" s="136"/>
      <c r="BG95" s="136"/>
      <c r="BJ95" s="136"/>
      <c r="BT95" s="136"/>
      <c r="CD95" s="136"/>
      <c r="CN95" s="136"/>
      <c r="CX95" s="136"/>
      <c r="DH95" s="136"/>
      <c r="DR95" s="136"/>
      <c r="EB95" s="136"/>
      <c r="EL95" s="136"/>
      <c r="EV95" s="136"/>
      <c r="FF95" s="136"/>
      <c r="FP95" s="136"/>
      <c r="FZ95" s="136"/>
      <c r="GJ95" s="136"/>
      <c r="GT95" s="136"/>
      <c r="HD95" s="136"/>
      <c r="HN95" s="136"/>
      <c r="HX95" s="136"/>
    </row>
    <row xmlns:x14ac="http://schemas.microsoft.com/office/spreadsheetml/2009/9/ac" r="96" s="3" customFormat="true" x14ac:dyDescent="0.25">
      <c r="A96" s="408" t="str">
        <f ca="true">IF(ISBLANK('Data Summary'!A98),"",'Data Summary'!A98)</f>
        <v/>
      </c>
      <c r="B96" s="136"/>
      <c r="L96" s="136"/>
      <c r="V96" s="136"/>
      <c r="AF96" s="136"/>
      <c r="AP96" s="136"/>
      <c r="AZ96" s="136"/>
      <c r="BA96" s="136"/>
      <c r="BB96" s="136"/>
      <c r="BC96" s="136"/>
      <c r="BD96" s="136"/>
      <c r="BE96" s="136"/>
      <c r="BF96" s="136"/>
      <c r="BG96" s="136"/>
      <c r="BJ96" s="136"/>
      <c r="BT96" s="136"/>
      <c r="CD96" s="136"/>
      <c r="CN96" s="136"/>
      <c r="CX96" s="136"/>
      <c r="DH96" s="136"/>
      <c r="DR96" s="136"/>
      <c r="EB96" s="136"/>
      <c r="EL96" s="136"/>
      <c r="EV96" s="136"/>
      <c r="FF96" s="136"/>
      <c r="FP96" s="136"/>
      <c r="FZ96" s="136"/>
      <c r="GJ96" s="136"/>
      <c r="GT96" s="136"/>
      <c r="HD96" s="136"/>
      <c r="HN96" s="136"/>
      <c r="HX96" s="136"/>
    </row>
    <row xmlns:x14ac="http://schemas.microsoft.com/office/spreadsheetml/2009/9/ac" r="97" s="3" customFormat="true" x14ac:dyDescent="0.25">
      <c r="A97" s="408" t="str">
        <f ca="true">IF(ISBLANK('Data Summary'!A99),"",'Data Summary'!A99)</f>
        <v/>
      </c>
      <c r="B97" s="136"/>
      <c r="L97" s="136"/>
      <c r="V97" s="136"/>
      <c r="AF97" s="136"/>
      <c r="AP97" s="136"/>
      <c r="AZ97" s="136"/>
      <c r="BA97" s="136"/>
      <c r="BB97" s="136"/>
      <c r="BC97" s="136"/>
      <c r="BD97" s="136"/>
      <c r="BE97" s="136"/>
      <c r="BF97" s="136"/>
      <c r="BG97" s="136"/>
      <c r="BJ97" s="136"/>
      <c r="BT97" s="136"/>
      <c r="CD97" s="136"/>
      <c r="CN97" s="136"/>
      <c r="CX97" s="136"/>
      <c r="DH97" s="136"/>
      <c r="DR97" s="136"/>
      <c r="EB97" s="136"/>
      <c r="EL97" s="136"/>
      <c r="EV97" s="136"/>
      <c r="FF97" s="136"/>
      <c r="FP97" s="136"/>
      <c r="FZ97" s="136"/>
      <c r="GJ97" s="136"/>
      <c r="GT97" s="136"/>
      <c r="HD97" s="136"/>
      <c r="HN97" s="136"/>
      <c r="HX97" s="136"/>
    </row>
    <row xmlns:x14ac="http://schemas.microsoft.com/office/spreadsheetml/2009/9/ac" r="98" s="3" customFormat="true" x14ac:dyDescent="0.25">
      <c r="A98" s="408" t="str">
        <f ca="true">IF(ISBLANK('Data Summary'!A100),"",'Data Summary'!A100)</f>
        <v/>
      </c>
      <c r="B98" s="136"/>
      <c r="L98" s="136"/>
      <c r="V98" s="136"/>
      <c r="AF98" s="136"/>
      <c r="AP98" s="136"/>
      <c r="AZ98" s="136"/>
      <c r="BA98" s="136"/>
      <c r="BB98" s="136"/>
      <c r="BC98" s="136"/>
      <c r="BD98" s="136"/>
      <c r="BE98" s="136"/>
      <c r="BF98" s="136"/>
      <c r="BG98" s="136"/>
      <c r="BJ98" s="136"/>
      <c r="BT98" s="136"/>
      <c r="CD98" s="136"/>
      <c r="CN98" s="136"/>
      <c r="CX98" s="136"/>
      <c r="DH98" s="136"/>
      <c r="DR98" s="136"/>
      <c r="EB98" s="136"/>
      <c r="EL98" s="136"/>
      <c r="EV98" s="136"/>
      <c r="FF98" s="136"/>
      <c r="FP98" s="136"/>
      <c r="FZ98" s="136"/>
      <c r="GJ98" s="136"/>
      <c r="GT98" s="136"/>
      <c r="HD98" s="136"/>
      <c r="HN98" s="136"/>
      <c r="HX98" s="136"/>
    </row>
    <row xmlns:x14ac="http://schemas.microsoft.com/office/spreadsheetml/2009/9/ac" r="99" s="3" customFormat="true" x14ac:dyDescent="0.25">
      <c r="A99" s="408" t="str">
        <f ca="true">IF(ISBLANK('Data Summary'!A101),"",'Data Summary'!A101)</f>
        <v/>
      </c>
      <c r="B99" s="136"/>
      <c r="L99" s="136"/>
      <c r="V99" s="136"/>
      <c r="AF99" s="136"/>
      <c r="AP99" s="136"/>
      <c r="AZ99" s="136"/>
      <c r="BA99" s="136"/>
      <c r="BB99" s="136"/>
      <c r="BC99" s="136"/>
      <c r="BD99" s="136"/>
      <c r="BE99" s="136"/>
      <c r="BF99" s="136"/>
      <c r="BG99" s="136"/>
      <c r="BJ99" s="136"/>
      <c r="BT99" s="136"/>
      <c r="CD99" s="136"/>
      <c r="CN99" s="136"/>
      <c r="CX99" s="136"/>
      <c r="DH99" s="136"/>
      <c r="DR99" s="136"/>
      <c r="EB99" s="136"/>
      <c r="EL99" s="136"/>
      <c r="EV99" s="136"/>
      <c r="FF99" s="136"/>
      <c r="FP99" s="136"/>
      <c r="FZ99" s="136"/>
      <c r="GJ99" s="136"/>
      <c r="GT99" s="136"/>
      <c r="HD99" s="136"/>
      <c r="HN99" s="136"/>
      <c r="HX99" s="136"/>
    </row>
    <row xmlns:x14ac="http://schemas.microsoft.com/office/spreadsheetml/2009/9/ac" r="100" s="3" customFormat="true" x14ac:dyDescent="0.25">
      <c r="A100" s="408" t="str">
        <f ca="true">IF(ISBLANK('Data Summary'!A102),"",'Data Summary'!A102)</f>
        <v/>
      </c>
      <c r="B100" s="136"/>
      <c r="L100" s="136"/>
      <c r="V100" s="136"/>
      <c r="AF100" s="136"/>
      <c r="AP100" s="136"/>
      <c r="AZ100" s="136"/>
      <c r="BA100" s="136"/>
      <c r="BB100" s="136"/>
      <c r="BC100" s="136"/>
      <c r="BD100" s="136"/>
      <c r="BE100" s="136"/>
      <c r="BF100" s="136"/>
      <c r="BG100" s="136"/>
      <c r="BJ100" s="136"/>
      <c r="BT100" s="136"/>
      <c r="CD100" s="136"/>
      <c r="CN100" s="136"/>
      <c r="CX100" s="136"/>
      <c r="DH100" s="136"/>
      <c r="DR100" s="136"/>
      <c r="EB100" s="136"/>
      <c r="EL100" s="136"/>
      <c r="EV100" s="136"/>
      <c r="FF100" s="136"/>
      <c r="FP100" s="136"/>
      <c r="FZ100" s="136"/>
      <c r="GJ100" s="136"/>
      <c r="GT100" s="136"/>
      <c r="HD100" s="136"/>
      <c r="HN100" s="136"/>
      <c r="HX100" s="136"/>
    </row>
    <row xmlns:x14ac="http://schemas.microsoft.com/office/spreadsheetml/2009/9/ac" r="101" s="3" customFormat="true" x14ac:dyDescent="0.25">
      <c r="A101" s="408" t="str">
        <f ca="true">IF(ISBLANK('Data Summary'!A103),"",'Data Summary'!A103)</f>
        <v/>
      </c>
      <c r="B101" s="136"/>
      <c r="L101" s="136"/>
      <c r="V101" s="136"/>
      <c r="AF101" s="136"/>
      <c r="AP101" s="136"/>
      <c r="AZ101" s="136"/>
      <c r="BA101" s="136"/>
      <c r="BB101" s="136"/>
      <c r="BC101" s="136"/>
      <c r="BD101" s="136"/>
      <c r="BE101" s="136"/>
      <c r="BF101" s="136"/>
      <c r="BG101" s="136"/>
      <c r="BJ101" s="136"/>
      <c r="BT101" s="136"/>
      <c r="CD101" s="136"/>
      <c r="CN101" s="136"/>
      <c r="CX101" s="136"/>
      <c r="DH101" s="136"/>
      <c r="DR101" s="136"/>
      <c r="EB101" s="136"/>
      <c r="EL101" s="136"/>
      <c r="EV101" s="136"/>
      <c r="FF101" s="136"/>
      <c r="FP101" s="136"/>
      <c r="FZ101" s="136"/>
      <c r="GJ101" s="136"/>
      <c r="GT101" s="136"/>
      <c r="HD101" s="136"/>
      <c r="HN101" s="136"/>
      <c r="HX101" s="136"/>
    </row>
    <row xmlns:x14ac="http://schemas.microsoft.com/office/spreadsheetml/2009/9/ac" r="102" s="3" customFormat="true" x14ac:dyDescent="0.25">
      <c r="A102" s="408" t="str">
        <f ca="true">IF(ISBLANK('Data Summary'!A104),"",'Data Summary'!A104)</f>
        <v/>
      </c>
      <c r="B102" s="136"/>
      <c r="L102" s="136"/>
      <c r="V102" s="136"/>
      <c r="AF102" s="136"/>
      <c r="AP102" s="136"/>
      <c r="AZ102" s="136"/>
      <c r="BA102" s="136"/>
      <c r="BB102" s="136"/>
      <c r="BC102" s="136"/>
      <c r="BD102" s="136"/>
      <c r="BE102" s="136"/>
      <c r="BF102" s="136"/>
      <c r="BG102" s="136"/>
      <c r="BJ102" s="136"/>
      <c r="BT102" s="136"/>
      <c r="CD102" s="136"/>
      <c r="CN102" s="136"/>
      <c r="CX102" s="136"/>
      <c r="DH102" s="136"/>
      <c r="DR102" s="136"/>
      <c r="EB102" s="136"/>
      <c r="EL102" s="136"/>
      <c r="EV102" s="136"/>
      <c r="FF102" s="136"/>
      <c r="FP102" s="136"/>
      <c r="FZ102" s="136"/>
      <c r="GJ102" s="136"/>
      <c r="GT102" s="136"/>
      <c r="HD102" s="136"/>
      <c r="HN102" s="136"/>
      <c r="HX102" s="136"/>
    </row>
    <row xmlns:x14ac="http://schemas.microsoft.com/office/spreadsheetml/2009/9/ac" r="103" s="3" customFormat="true" x14ac:dyDescent="0.25">
      <c r="A103" s="408" t="str">
        <f ca="true">IF(ISBLANK('Data Summary'!A105),"",'Data Summary'!A105)</f>
        <v/>
      </c>
      <c r="B103" s="136"/>
      <c r="L103" s="136"/>
      <c r="V103" s="136"/>
      <c r="AF103" s="136"/>
      <c r="AP103" s="136"/>
      <c r="AZ103" s="136"/>
      <c r="BA103" s="136"/>
      <c r="BB103" s="136"/>
      <c r="BC103" s="136"/>
      <c r="BD103" s="136"/>
      <c r="BE103" s="136"/>
      <c r="BF103" s="136"/>
      <c r="BG103" s="136"/>
      <c r="BJ103" s="136"/>
      <c r="BT103" s="136"/>
      <c r="CD103" s="136"/>
      <c r="CN103" s="136"/>
      <c r="CX103" s="136"/>
      <c r="DH103" s="136"/>
      <c r="DR103" s="136"/>
      <c r="EB103" s="136"/>
      <c r="EL103" s="136"/>
      <c r="EV103" s="136"/>
      <c r="FF103" s="136"/>
      <c r="FP103" s="136"/>
      <c r="FZ103" s="136"/>
      <c r="GJ103" s="136"/>
      <c r="GT103" s="136"/>
      <c r="HD103" s="136"/>
      <c r="HN103" s="136"/>
      <c r="HX103" s="136"/>
    </row>
    <row xmlns:x14ac="http://schemas.microsoft.com/office/spreadsheetml/2009/9/ac" r="104" s="3" customFormat="true" x14ac:dyDescent="0.25">
      <c r="A104" s="408" t="str">
        <f ca="true">IF(ISBLANK('Data Summary'!A106),"",'Data Summary'!A106)</f>
        <v/>
      </c>
      <c r="B104" s="136"/>
      <c r="L104" s="136"/>
      <c r="V104" s="136"/>
      <c r="AF104" s="136"/>
      <c r="AP104" s="136"/>
      <c r="AZ104" s="136"/>
      <c r="BA104" s="136"/>
      <c r="BB104" s="136"/>
      <c r="BC104" s="136"/>
      <c r="BD104" s="136"/>
      <c r="BE104" s="136"/>
      <c r="BF104" s="136"/>
      <c r="BG104" s="136"/>
      <c r="BJ104" s="136"/>
      <c r="BT104" s="136"/>
      <c r="CD104" s="136"/>
      <c r="CN104" s="136"/>
      <c r="CX104" s="136"/>
      <c r="DH104" s="136"/>
      <c r="DR104" s="136"/>
      <c r="EB104" s="136"/>
      <c r="EL104" s="136"/>
      <c r="EV104" s="136"/>
      <c r="FF104" s="136"/>
      <c r="FP104" s="136"/>
      <c r="FZ104" s="136"/>
      <c r="GJ104" s="136"/>
      <c r="GT104" s="136"/>
      <c r="HD104" s="136"/>
      <c r="HN104" s="136"/>
      <c r="HX104" s="136"/>
    </row>
    <row xmlns:x14ac="http://schemas.microsoft.com/office/spreadsheetml/2009/9/ac" r="105" s="3" customFormat="true" x14ac:dyDescent="0.25">
      <c r="A105" s="408" t="str">
        <f ca="true">IF(ISBLANK('Data Summary'!A107),"",'Data Summary'!A107)</f>
        <v/>
      </c>
      <c r="B105" s="136"/>
      <c r="L105" s="136"/>
      <c r="V105" s="136"/>
      <c r="AF105" s="136"/>
      <c r="AP105" s="136"/>
      <c r="AZ105" s="136"/>
      <c r="BA105" s="136"/>
      <c r="BB105" s="136"/>
      <c r="BC105" s="136"/>
      <c r="BD105" s="136"/>
      <c r="BE105" s="136"/>
      <c r="BF105" s="136"/>
      <c r="BG105" s="136"/>
      <c r="BJ105" s="136"/>
      <c r="BT105" s="136"/>
      <c r="CD105" s="136"/>
      <c r="CN105" s="136"/>
      <c r="CX105" s="136"/>
      <c r="DH105" s="136"/>
      <c r="DR105" s="136"/>
      <c r="EB105" s="136"/>
      <c r="EL105" s="136"/>
      <c r="EV105" s="136"/>
      <c r="FF105" s="136"/>
      <c r="FP105" s="136"/>
      <c r="FZ105" s="136"/>
      <c r="GJ105" s="136"/>
      <c r="GT105" s="136"/>
      <c r="HD105" s="136"/>
      <c r="HN105" s="136"/>
      <c r="HX105" s="136"/>
    </row>
    <row xmlns:x14ac="http://schemas.microsoft.com/office/spreadsheetml/2009/9/ac" r="106" s="3" customFormat="true" x14ac:dyDescent="0.25">
      <c r="A106" s="408" t="str">
        <f ca="true">IF(ISBLANK('Data Summary'!A108),"",'Data Summary'!A108)</f>
        <v/>
      </c>
      <c r="B106" s="136"/>
      <c r="L106" s="136"/>
      <c r="V106" s="136"/>
      <c r="AF106" s="136"/>
      <c r="AP106" s="136"/>
      <c r="AZ106" s="136"/>
      <c r="BA106" s="136"/>
      <c r="BB106" s="136"/>
      <c r="BC106" s="136"/>
      <c r="BD106" s="136"/>
      <c r="BE106" s="136"/>
      <c r="BF106" s="136"/>
      <c r="BG106" s="136"/>
      <c r="BJ106" s="136"/>
      <c r="BT106" s="136"/>
      <c r="CD106" s="136"/>
      <c r="CN106" s="136"/>
      <c r="CX106" s="136"/>
      <c r="DH106" s="136"/>
      <c r="DR106" s="136"/>
      <c r="EB106" s="136"/>
      <c r="EL106" s="136"/>
      <c r="EV106" s="136"/>
      <c r="FF106" s="136"/>
      <c r="FP106" s="136"/>
      <c r="FZ106" s="136"/>
      <c r="GJ106" s="136"/>
      <c r="GT106" s="136"/>
      <c r="HD106" s="136"/>
      <c r="HN106" s="136"/>
      <c r="HX106" s="136"/>
    </row>
    <row xmlns:x14ac="http://schemas.microsoft.com/office/spreadsheetml/2009/9/ac" r="107" s="3" customFormat="true" x14ac:dyDescent="0.25">
      <c r="A107" s="408" t="str">
        <f ca="true">IF(ISBLANK('Data Summary'!A109),"",'Data Summary'!A109)</f>
        <v/>
      </c>
      <c r="B107" s="136"/>
      <c r="L107" s="136"/>
      <c r="V107" s="136"/>
      <c r="AF107" s="136"/>
      <c r="AP107" s="136"/>
      <c r="AZ107" s="136"/>
      <c r="BA107" s="136"/>
      <c r="BB107" s="136"/>
      <c r="BC107" s="136"/>
      <c r="BD107" s="136"/>
      <c r="BE107" s="136"/>
      <c r="BF107" s="136"/>
      <c r="BG107" s="136"/>
      <c r="BJ107" s="136"/>
      <c r="BT107" s="136"/>
      <c r="CD107" s="136"/>
      <c r="CN107" s="136"/>
      <c r="CX107" s="136"/>
      <c r="DH107" s="136"/>
      <c r="DR107" s="136"/>
      <c r="EB107" s="136"/>
      <c r="EL107" s="136"/>
      <c r="EV107" s="136"/>
      <c r="FF107" s="136"/>
      <c r="FP107" s="136"/>
      <c r="FZ107" s="136"/>
      <c r="GJ107" s="136"/>
      <c r="GT107" s="136"/>
      <c r="HD107" s="136"/>
      <c r="HN107" s="136"/>
      <c r="HX107" s="136"/>
    </row>
    <row xmlns:x14ac="http://schemas.microsoft.com/office/spreadsheetml/2009/9/ac" r="108" s="3" customFormat="true" x14ac:dyDescent="0.25">
      <c r="A108" s="408" t="str">
        <f ca="true">IF(ISBLANK('Data Summary'!A110),"",'Data Summary'!A110)</f>
        <v/>
      </c>
      <c r="B108" s="136"/>
      <c r="L108" s="136"/>
      <c r="V108" s="136"/>
      <c r="AF108" s="136"/>
      <c r="AP108" s="136"/>
      <c r="AZ108" s="136"/>
      <c r="BA108" s="136"/>
      <c r="BB108" s="136"/>
      <c r="BC108" s="136"/>
      <c r="BD108" s="136"/>
      <c r="BE108" s="136"/>
      <c r="BF108" s="136"/>
      <c r="BG108" s="136"/>
      <c r="BJ108" s="136"/>
      <c r="BT108" s="136"/>
      <c r="CD108" s="136"/>
      <c r="CN108" s="136"/>
      <c r="CX108" s="136"/>
      <c r="DH108" s="136"/>
      <c r="DR108" s="136"/>
      <c r="EB108" s="136"/>
      <c r="EL108" s="136"/>
      <c r="EV108" s="136"/>
      <c r="FF108" s="136"/>
      <c r="FP108" s="136"/>
      <c r="FZ108" s="136"/>
      <c r="GJ108" s="136"/>
      <c r="GT108" s="136"/>
      <c r="HD108" s="136"/>
      <c r="HN108" s="136"/>
      <c r="HX108" s="136"/>
    </row>
    <row xmlns:x14ac="http://schemas.microsoft.com/office/spreadsheetml/2009/9/ac" r="109" s="3" customFormat="true" x14ac:dyDescent="0.25">
      <c r="A109" s="408" t="str">
        <f ca="true">IF(ISBLANK('Data Summary'!A111),"",'Data Summary'!A111)</f>
        <v/>
      </c>
      <c r="B109" s="136"/>
      <c r="L109" s="136"/>
      <c r="V109" s="136"/>
      <c r="AF109" s="136"/>
      <c r="AP109" s="136"/>
      <c r="AZ109" s="136"/>
      <c r="BA109" s="136"/>
      <c r="BB109" s="136"/>
      <c r="BC109" s="136"/>
      <c r="BD109" s="136"/>
      <c r="BE109" s="136"/>
      <c r="BF109" s="136"/>
      <c r="BG109" s="136"/>
      <c r="BJ109" s="136"/>
      <c r="BT109" s="136"/>
      <c r="CD109" s="136"/>
      <c r="CN109" s="136"/>
      <c r="CX109" s="136"/>
      <c r="DH109" s="136"/>
      <c r="DR109" s="136"/>
      <c r="EB109" s="136"/>
      <c r="EL109" s="136"/>
      <c r="EV109" s="136"/>
      <c r="FF109" s="136"/>
      <c r="FP109" s="136"/>
      <c r="FZ109" s="136"/>
      <c r="GJ109" s="136"/>
      <c r="GT109" s="136"/>
      <c r="HD109" s="136"/>
      <c r="HN109" s="136"/>
      <c r="HX109" s="136"/>
    </row>
    <row xmlns:x14ac="http://schemas.microsoft.com/office/spreadsheetml/2009/9/ac" r="110" s="3" customFormat="true" x14ac:dyDescent="0.25">
      <c r="A110" s="408" t="str">
        <f ca="true">IF(ISBLANK('Data Summary'!A112),"",'Data Summary'!A112)</f>
        <v/>
      </c>
      <c r="B110" s="136"/>
      <c r="L110" s="136"/>
      <c r="V110" s="136"/>
      <c r="AF110" s="136"/>
      <c r="AP110" s="136"/>
      <c r="AZ110" s="136"/>
      <c r="BA110" s="136"/>
      <c r="BB110" s="136"/>
      <c r="BC110" s="136"/>
      <c r="BD110" s="136"/>
      <c r="BE110" s="136"/>
      <c r="BF110" s="136"/>
      <c r="BG110" s="136"/>
      <c r="BJ110" s="136"/>
      <c r="BT110" s="136"/>
      <c r="CD110" s="136"/>
      <c r="CN110" s="136"/>
      <c r="CX110" s="136"/>
      <c r="DH110" s="136"/>
      <c r="DR110" s="136"/>
      <c r="EB110" s="136"/>
      <c r="EL110" s="136"/>
      <c r="EV110" s="136"/>
      <c r="FF110" s="136"/>
      <c r="FP110" s="136"/>
      <c r="FZ110" s="136"/>
      <c r="GJ110" s="136"/>
      <c r="GT110" s="136"/>
      <c r="HD110" s="136"/>
      <c r="HN110" s="136"/>
      <c r="HX110" s="136"/>
    </row>
    <row xmlns:x14ac="http://schemas.microsoft.com/office/spreadsheetml/2009/9/ac" r="111" s="3" customFormat="true" x14ac:dyDescent="0.25">
      <c r="A111" s="408" t="str">
        <f ca="true">IF(ISBLANK('Data Summary'!A113),"",'Data Summary'!A113)</f>
        <v/>
      </c>
      <c r="B111" s="136"/>
      <c r="L111" s="136"/>
      <c r="V111" s="136"/>
      <c r="AF111" s="136"/>
      <c r="AP111" s="136"/>
      <c r="AZ111" s="136"/>
      <c r="BA111" s="136"/>
      <c r="BB111" s="136"/>
      <c r="BC111" s="136"/>
      <c r="BD111" s="136"/>
      <c r="BE111" s="136"/>
      <c r="BF111" s="136"/>
      <c r="BG111" s="136"/>
      <c r="BJ111" s="136"/>
      <c r="BT111" s="136"/>
      <c r="CD111" s="136"/>
      <c r="CN111" s="136"/>
      <c r="CX111" s="136"/>
      <c r="DH111" s="136"/>
      <c r="DR111" s="136"/>
      <c r="EB111" s="136"/>
      <c r="EL111" s="136"/>
      <c r="EV111" s="136"/>
      <c r="FF111" s="136"/>
      <c r="FP111" s="136"/>
      <c r="FZ111" s="136"/>
      <c r="GJ111" s="136"/>
      <c r="GT111" s="136"/>
      <c r="HD111" s="136"/>
      <c r="HN111" s="136"/>
      <c r="HX111" s="136"/>
    </row>
    <row xmlns:x14ac="http://schemas.microsoft.com/office/spreadsheetml/2009/9/ac" r="112" s="3" customFormat="true" x14ac:dyDescent="0.25">
      <c r="A112" s="408" t="str">
        <f ca="true">IF(ISBLANK('Data Summary'!A114),"",'Data Summary'!A114)</f>
        <v/>
      </c>
      <c r="B112" s="136"/>
      <c r="L112" s="136"/>
      <c r="V112" s="136"/>
      <c r="AF112" s="136"/>
      <c r="AP112" s="136"/>
      <c r="AZ112" s="136"/>
      <c r="BA112" s="136"/>
      <c r="BB112" s="136"/>
      <c r="BC112" s="136"/>
      <c r="BD112" s="136"/>
      <c r="BE112" s="136"/>
      <c r="BF112" s="136"/>
      <c r="BG112" s="136"/>
      <c r="BJ112" s="136"/>
      <c r="BT112" s="136"/>
      <c r="CD112" s="136"/>
      <c r="CN112" s="136"/>
      <c r="CX112" s="136"/>
      <c r="DH112" s="136"/>
      <c r="DR112" s="136"/>
      <c r="EB112" s="136"/>
      <c r="EL112" s="136"/>
      <c r="EV112" s="136"/>
      <c r="FF112" s="136"/>
      <c r="FP112" s="136"/>
      <c r="FZ112" s="136"/>
      <c r="GJ112" s="136"/>
      <c r="GT112" s="136"/>
      <c r="HD112" s="136"/>
      <c r="HN112" s="136"/>
      <c r="HX112" s="136"/>
    </row>
    <row xmlns:x14ac="http://schemas.microsoft.com/office/spreadsheetml/2009/9/ac" r="113" s="3" customFormat="true" x14ac:dyDescent="0.25">
      <c r="A113" s="408" t="str">
        <f ca="true">IF(ISBLANK('Data Summary'!A115),"",'Data Summary'!A115)</f>
        <v/>
      </c>
      <c r="B113" s="136"/>
      <c r="L113" s="136"/>
      <c r="V113" s="136"/>
      <c r="AF113" s="136"/>
      <c r="AP113" s="136"/>
      <c r="AZ113" s="136"/>
      <c r="BA113" s="136"/>
      <c r="BB113" s="136"/>
      <c r="BC113" s="136"/>
      <c r="BD113" s="136"/>
      <c r="BE113" s="136"/>
      <c r="BF113" s="136"/>
      <c r="BG113" s="136"/>
      <c r="BJ113" s="136"/>
      <c r="BT113" s="136"/>
      <c r="CD113" s="136"/>
      <c r="CN113" s="136"/>
      <c r="CX113" s="136"/>
      <c r="DH113" s="136"/>
      <c r="DR113" s="136"/>
      <c r="EB113" s="136"/>
      <c r="EL113" s="136"/>
      <c r="EV113" s="136"/>
      <c r="FF113" s="136"/>
      <c r="FP113" s="136"/>
      <c r="FZ113" s="136"/>
      <c r="GJ113" s="136"/>
      <c r="GT113" s="136"/>
      <c r="HD113" s="136"/>
      <c r="HN113" s="136"/>
      <c r="HX113" s="136"/>
    </row>
    <row xmlns:x14ac="http://schemas.microsoft.com/office/spreadsheetml/2009/9/ac" r="114" s="3" customFormat="true" x14ac:dyDescent="0.25">
      <c r="A114" s="408" t="str">
        <f ca="true">IF(ISBLANK('Data Summary'!A116),"",'Data Summary'!A116)</f>
        <v/>
      </c>
      <c r="B114" s="136"/>
      <c r="L114" s="136"/>
      <c r="V114" s="136"/>
      <c r="AF114" s="136"/>
      <c r="AP114" s="136"/>
      <c r="AZ114" s="136"/>
      <c r="BA114" s="136"/>
      <c r="BB114" s="136"/>
      <c r="BC114" s="136"/>
      <c r="BD114" s="136"/>
      <c r="BE114" s="136"/>
      <c r="BF114" s="136"/>
      <c r="BG114" s="136"/>
      <c r="BJ114" s="136"/>
      <c r="BT114" s="136"/>
      <c r="CD114" s="136"/>
      <c r="CN114" s="136"/>
      <c r="CX114" s="136"/>
      <c r="DH114" s="136"/>
      <c r="DR114" s="136"/>
      <c r="EB114" s="136"/>
      <c r="EL114" s="136"/>
      <c r="EV114" s="136"/>
      <c r="FF114" s="136"/>
      <c r="FP114" s="136"/>
      <c r="FZ114" s="136"/>
      <c r="GJ114" s="136"/>
      <c r="GT114" s="136"/>
      <c r="HD114" s="136"/>
      <c r="HN114" s="136"/>
      <c r="HX114" s="136"/>
    </row>
    <row xmlns:x14ac="http://schemas.microsoft.com/office/spreadsheetml/2009/9/ac" r="115" s="3" customFormat="true" x14ac:dyDescent="0.25">
      <c r="A115" s="408" t="str">
        <f ca="true">IF(ISBLANK('Data Summary'!A117),"",'Data Summary'!A117)</f>
        <v/>
      </c>
      <c r="B115" s="136"/>
      <c r="L115" s="136"/>
      <c r="V115" s="136"/>
      <c r="AF115" s="136"/>
      <c r="AP115" s="136"/>
      <c r="AZ115" s="136"/>
      <c r="BA115" s="136"/>
      <c r="BB115" s="136"/>
      <c r="BC115" s="136"/>
      <c r="BD115" s="136"/>
      <c r="BE115" s="136"/>
      <c r="BF115" s="136"/>
      <c r="BG115" s="136"/>
      <c r="BJ115" s="136"/>
      <c r="BT115" s="136"/>
      <c r="CD115" s="136"/>
      <c r="CN115" s="136"/>
      <c r="CX115" s="136"/>
      <c r="DH115" s="136"/>
      <c r="DR115" s="136"/>
      <c r="EB115" s="136"/>
      <c r="EL115" s="136"/>
      <c r="EV115" s="136"/>
      <c r="FF115" s="136"/>
      <c r="FP115" s="136"/>
      <c r="FZ115" s="136"/>
      <c r="GJ115" s="136"/>
      <c r="GT115" s="136"/>
      <c r="HD115" s="136"/>
      <c r="HN115" s="136"/>
      <c r="HX115" s="136"/>
    </row>
    <row xmlns:x14ac="http://schemas.microsoft.com/office/spreadsheetml/2009/9/ac" r="116" s="3" customFormat="true" x14ac:dyDescent="0.25">
      <c r="A116" s="408" t="str">
        <f ca="true">IF(ISBLANK('Data Summary'!A118),"",'Data Summary'!A118)</f>
        <v/>
      </c>
      <c r="B116" s="136"/>
      <c r="L116" s="136"/>
      <c r="V116" s="136"/>
      <c r="AF116" s="136"/>
      <c r="AP116" s="136"/>
      <c r="AZ116" s="136"/>
      <c r="BA116" s="136"/>
      <c r="BB116" s="136"/>
      <c r="BC116" s="136"/>
      <c r="BD116" s="136"/>
      <c r="BE116" s="136"/>
      <c r="BF116" s="136"/>
      <c r="BG116" s="136"/>
      <c r="BJ116" s="136"/>
      <c r="BT116" s="136"/>
      <c r="CD116" s="136"/>
      <c r="CN116" s="136"/>
      <c r="CX116" s="136"/>
      <c r="DH116" s="136"/>
      <c r="DR116" s="136"/>
      <c r="EB116" s="136"/>
      <c r="EL116" s="136"/>
      <c r="EV116" s="136"/>
      <c r="FF116" s="136"/>
      <c r="FP116" s="136"/>
      <c r="FZ116" s="136"/>
      <c r="GJ116" s="136"/>
      <c r="GT116" s="136"/>
      <c r="HD116" s="136"/>
      <c r="HN116" s="136"/>
      <c r="HX116" s="136"/>
    </row>
    <row xmlns:x14ac="http://schemas.microsoft.com/office/spreadsheetml/2009/9/ac" r="117" s="3" customFormat="true" x14ac:dyDescent="0.25">
      <c r="A117" s="408" t="str">
        <f ca="true">IF(ISBLANK('Data Summary'!A119),"",'Data Summary'!A119)</f>
        <v/>
      </c>
      <c r="B117" s="136"/>
      <c r="L117" s="136"/>
      <c r="V117" s="136"/>
      <c r="AF117" s="136"/>
      <c r="AP117" s="136"/>
      <c r="AZ117" s="136"/>
      <c r="BA117" s="136"/>
      <c r="BB117" s="136"/>
      <c r="BC117" s="136"/>
      <c r="BD117" s="136"/>
      <c r="BE117" s="136"/>
      <c r="BF117" s="136"/>
      <c r="BG117" s="136"/>
      <c r="BJ117" s="136"/>
      <c r="BT117" s="136"/>
      <c r="CD117" s="136"/>
      <c r="CN117" s="136"/>
      <c r="CX117" s="136"/>
      <c r="DH117" s="136"/>
      <c r="DR117" s="136"/>
      <c r="EB117" s="136"/>
      <c r="EL117" s="136"/>
      <c r="EV117" s="136"/>
      <c r="FF117" s="136"/>
      <c r="FP117" s="136"/>
      <c r="FZ117" s="136"/>
      <c r="GJ117" s="136"/>
      <c r="GT117" s="136"/>
      <c r="HD117" s="136"/>
      <c r="HN117" s="136"/>
      <c r="HX117" s="136"/>
    </row>
    <row xmlns:x14ac="http://schemas.microsoft.com/office/spreadsheetml/2009/9/ac" r="118" s="3" customFormat="true" x14ac:dyDescent="0.25">
      <c r="A118" s="408" t="str">
        <f ca="true">IF(ISBLANK('Data Summary'!A120),"",'Data Summary'!A120)</f>
        <v/>
      </c>
      <c r="B118" s="136"/>
      <c r="L118" s="136"/>
      <c r="V118" s="136"/>
      <c r="AF118" s="136"/>
      <c r="AP118" s="136"/>
      <c r="AZ118" s="136"/>
      <c r="BA118" s="136"/>
      <c r="BB118" s="136"/>
      <c r="BC118" s="136"/>
      <c r="BD118" s="136"/>
      <c r="BE118" s="136"/>
      <c r="BF118" s="136"/>
      <c r="BG118" s="136"/>
      <c r="BJ118" s="136"/>
      <c r="BT118" s="136"/>
      <c r="CD118" s="136"/>
      <c r="CN118" s="136"/>
      <c r="CX118" s="136"/>
      <c r="DH118" s="136"/>
      <c r="DR118" s="136"/>
      <c r="EB118" s="136"/>
      <c r="EL118" s="136"/>
      <c r="EV118" s="136"/>
      <c r="FF118" s="136"/>
      <c r="FP118" s="136"/>
      <c r="FZ118" s="136"/>
      <c r="GJ118" s="136"/>
      <c r="GT118" s="136"/>
      <c r="HD118" s="136"/>
      <c r="HN118" s="136"/>
      <c r="HX118" s="136"/>
    </row>
    <row xmlns:x14ac="http://schemas.microsoft.com/office/spreadsheetml/2009/9/ac" r="119" s="3" customFormat="true" x14ac:dyDescent="0.25">
      <c r="A119" s="408" t="str">
        <f ca="true">IF(ISBLANK('Data Summary'!A121),"",'Data Summary'!A121)</f>
        <v/>
      </c>
      <c r="B119" s="136"/>
      <c r="L119" s="136"/>
      <c r="V119" s="136"/>
      <c r="AF119" s="136"/>
      <c r="AP119" s="136"/>
      <c r="AZ119" s="136"/>
      <c r="BA119" s="136"/>
      <c r="BB119" s="136"/>
      <c r="BC119" s="136"/>
      <c r="BD119" s="136"/>
      <c r="BE119" s="136"/>
      <c r="BF119" s="136"/>
      <c r="BG119" s="136"/>
      <c r="BJ119" s="136"/>
      <c r="BT119" s="136"/>
      <c r="CD119" s="136"/>
      <c r="CN119" s="136"/>
      <c r="CX119" s="136"/>
      <c r="DH119" s="136"/>
      <c r="DR119" s="136"/>
      <c r="EB119" s="136"/>
      <c r="EL119" s="136"/>
      <c r="EV119" s="136"/>
      <c r="FF119" s="136"/>
      <c r="FP119" s="136"/>
      <c r="FZ119" s="136"/>
      <c r="GJ119" s="136"/>
      <c r="GT119" s="136"/>
      <c r="HD119" s="136"/>
      <c r="HN119" s="136"/>
      <c r="HX119" s="136"/>
    </row>
    <row xmlns:x14ac="http://schemas.microsoft.com/office/spreadsheetml/2009/9/ac" r="120" s="3" customFormat="true" x14ac:dyDescent="0.25">
      <c r="A120" s="408" t="str">
        <f ca="true">IF(ISBLANK('Data Summary'!A122),"",'Data Summary'!A122)</f>
        <v/>
      </c>
      <c r="B120" s="136"/>
      <c r="L120" s="136"/>
      <c r="V120" s="136"/>
      <c r="AF120" s="136"/>
      <c r="AP120" s="136"/>
      <c r="AZ120" s="136"/>
      <c r="BA120" s="136"/>
      <c r="BB120" s="136"/>
      <c r="BC120" s="136"/>
      <c r="BD120" s="136"/>
      <c r="BE120" s="136"/>
      <c r="BF120" s="136"/>
      <c r="BG120" s="136"/>
      <c r="BJ120" s="136"/>
      <c r="BT120" s="136"/>
      <c r="CD120" s="136"/>
      <c r="CN120" s="136"/>
      <c r="CX120" s="136"/>
      <c r="DH120" s="136"/>
      <c r="DR120" s="136"/>
      <c r="EB120" s="136"/>
      <c r="EL120" s="136"/>
      <c r="EV120" s="136"/>
      <c r="FF120" s="136"/>
      <c r="FP120" s="136"/>
      <c r="FZ120" s="136"/>
      <c r="GJ120" s="136"/>
      <c r="GT120" s="136"/>
      <c r="HD120" s="136"/>
      <c r="HN120" s="136"/>
      <c r="HX120" s="136"/>
    </row>
    <row xmlns:x14ac="http://schemas.microsoft.com/office/spreadsheetml/2009/9/ac" r="121" s="3" customFormat="true" x14ac:dyDescent="0.25">
      <c r="A121" s="408" t="str">
        <f ca="true">IF(ISBLANK('Data Summary'!A123),"",'Data Summary'!A123)</f>
        <v/>
      </c>
      <c r="B121" s="136"/>
      <c r="L121" s="136"/>
      <c r="V121" s="136"/>
      <c r="AF121" s="136"/>
      <c r="AP121" s="136"/>
      <c r="AZ121" s="136"/>
      <c r="BA121" s="136"/>
      <c r="BB121" s="136"/>
      <c r="BC121" s="136"/>
      <c r="BD121" s="136"/>
      <c r="BE121" s="136"/>
      <c r="BF121" s="136"/>
      <c r="BG121" s="136"/>
      <c r="BJ121" s="136"/>
      <c r="BT121" s="136"/>
      <c r="CD121" s="136"/>
      <c r="CN121" s="136"/>
      <c r="CX121" s="136"/>
      <c r="DH121" s="136"/>
      <c r="DR121" s="136"/>
      <c r="EB121" s="136"/>
      <c r="EL121" s="136"/>
      <c r="EV121" s="136"/>
      <c r="FF121" s="136"/>
      <c r="FP121" s="136"/>
      <c r="FZ121" s="136"/>
      <c r="GJ121" s="136"/>
      <c r="GT121" s="136"/>
      <c r="HD121" s="136"/>
      <c r="HN121" s="136"/>
      <c r="HX121" s="136"/>
    </row>
    <row xmlns:x14ac="http://schemas.microsoft.com/office/spreadsheetml/2009/9/ac" r="122" s="3" customFormat="true" x14ac:dyDescent="0.25">
      <c r="A122" s="408" t="str">
        <f ca="true">IF(ISBLANK('Data Summary'!A124),"",'Data Summary'!A124)</f>
        <v/>
      </c>
      <c r="B122" s="136"/>
      <c r="L122" s="136"/>
      <c r="V122" s="136"/>
      <c r="AF122" s="136"/>
      <c r="AP122" s="136"/>
      <c r="AZ122" s="136"/>
      <c r="BA122" s="136"/>
      <c r="BB122" s="136"/>
      <c r="BC122" s="136"/>
      <c r="BD122" s="136"/>
      <c r="BE122" s="136"/>
      <c r="BF122" s="136"/>
      <c r="BG122" s="136"/>
      <c r="BJ122" s="136"/>
      <c r="BT122" s="136"/>
      <c r="CD122" s="136"/>
      <c r="CN122" s="136"/>
      <c r="CX122" s="136"/>
      <c r="DH122" s="136"/>
      <c r="DR122" s="136"/>
      <c r="EB122" s="136"/>
      <c r="EL122" s="136"/>
      <c r="EV122" s="136"/>
      <c r="FF122" s="136"/>
      <c r="FP122" s="136"/>
      <c r="FZ122" s="136"/>
      <c r="GJ122" s="136"/>
      <c r="GT122" s="136"/>
      <c r="HD122" s="136"/>
      <c r="HN122" s="136"/>
      <c r="HX122" s="136"/>
    </row>
    <row xmlns:x14ac="http://schemas.microsoft.com/office/spreadsheetml/2009/9/ac" r="123" s="3" customFormat="true" x14ac:dyDescent="0.25">
      <c r="A123" s="408" t="str">
        <f ca="true">IF(ISBLANK('Data Summary'!A125),"",'Data Summary'!A125)</f>
        <v/>
      </c>
      <c r="B123" s="136"/>
      <c r="L123" s="136"/>
      <c r="V123" s="136"/>
      <c r="AF123" s="136"/>
      <c r="AP123" s="136"/>
      <c r="AZ123" s="136"/>
      <c r="BA123" s="136"/>
      <c r="BB123" s="136"/>
      <c r="BC123" s="136"/>
      <c r="BD123" s="136"/>
      <c r="BE123" s="136"/>
      <c r="BF123" s="136"/>
      <c r="BG123" s="136"/>
      <c r="BJ123" s="136"/>
      <c r="BT123" s="136"/>
      <c r="CD123" s="136"/>
      <c r="CN123" s="136"/>
      <c r="CX123" s="136"/>
      <c r="DH123" s="136"/>
      <c r="DR123" s="136"/>
      <c r="EB123" s="136"/>
      <c r="EL123" s="136"/>
      <c r="EV123" s="136"/>
      <c r="FF123" s="136"/>
      <c r="FP123" s="136"/>
      <c r="FZ123" s="136"/>
      <c r="GJ123" s="136"/>
      <c r="GT123" s="136"/>
      <c r="HD123" s="136"/>
      <c r="HN123" s="136"/>
      <c r="HX123" s="136"/>
    </row>
    <row xmlns:x14ac="http://schemas.microsoft.com/office/spreadsheetml/2009/9/ac" r="124" s="3" customFormat="true" x14ac:dyDescent="0.25">
      <c r="A124" s="408" t="str">
        <f ca="true">IF(ISBLANK('Data Summary'!A126),"",'Data Summary'!A126)</f>
        <v/>
      </c>
      <c r="B124" s="136"/>
      <c r="L124" s="136"/>
      <c r="V124" s="136"/>
      <c r="AF124" s="136"/>
      <c r="AP124" s="136"/>
      <c r="AZ124" s="136"/>
      <c r="BA124" s="136"/>
      <c r="BB124" s="136"/>
      <c r="BC124" s="136"/>
      <c r="BD124" s="136"/>
      <c r="BE124" s="136"/>
      <c r="BF124" s="136"/>
      <c r="BG124" s="136"/>
      <c r="BJ124" s="136"/>
      <c r="BT124" s="136"/>
      <c r="CD124" s="136"/>
      <c r="CN124" s="136"/>
      <c r="CX124" s="136"/>
      <c r="DH124" s="136"/>
      <c r="DR124" s="136"/>
      <c r="EB124" s="136"/>
      <c r="EL124" s="136"/>
      <c r="EV124" s="136"/>
      <c r="FF124" s="136"/>
      <c r="FP124" s="136"/>
      <c r="FZ124" s="136"/>
      <c r="GJ124" s="136"/>
      <c r="GT124" s="136"/>
      <c r="HD124" s="136"/>
      <c r="HN124" s="136"/>
      <c r="HX124" s="136"/>
    </row>
    <row xmlns:x14ac="http://schemas.microsoft.com/office/spreadsheetml/2009/9/ac" r="125" s="3" customFormat="true" x14ac:dyDescent="0.25">
      <c r="A125" s="408" t="str">
        <f ca="true">IF(ISBLANK('Data Summary'!A127),"",'Data Summary'!A127)</f>
        <v/>
      </c>
      <c r="B125" s="136"/>
      <c r="L125" s="136"/>
      <c r="V125" s="136"/>
      <c r="AF125" s="136"/>
      <c r="AP125" s="136"/>
      <c r="AZ125" s="136"/>
      <c r="BA125" s="136"/>
      <c r="BB125" s="136"/>
      <c r="BC125" s="136"/>
      <c r="BD125" s="136"/>
      <c r="BE125" s="136"/>
      <c r="BF125" s="136"/>
      <c r="BG125" s="136"/>
      <c r="BJ125" s="136"/>
      <c r="BT125" s="136"/>
      <c r="CD125" s="136"/>
      <c r="CN125" s="136"/>
      <c r="CX125" s="136"/>
      <c r="DH125" s="136"/>
      <c r="DR125" s="136"/>
      <c r="EB125" s="136"/>
      <c r="EL125" s="136"/>
      <c r="EV125" s="136"/>
      <c r="FF125" s="136"/>
      <c r="FP125" s="136"/>
      <c r="FZ125" s="136"/>
      <c r="GJ125" s="136"/>
      <c r="GT125" s="136"/>
      <c r="HD125" s="136"/>
      <c r="HN125" s="136"/>
      <c r="HX125" s="136"/>
    </row>
    <row xmlns:x14ac="http://schemas.microsoft.com/office/spreadsheetml/2009/9/ac" r="126" s="3" customFormat="true" x14ac:dyDescent="0.25">
      <c r="A126" s="408" t="str">
        <f ca="true">IF(ISBLANK('Data Summary'!A128),"",'Data Summary'!A128)</f>
        <v/>
      </c>
      <c r="B126" s="136"/>
      <c r="L126" s="136"/>
      <c r="V126" s="136"/>
      <c r="AF126" s="136"/>
      <c r="AP126" s="136"/>
      <c r="AZ126" s="136"/>
      <c r="BA126" s="136"/>
      <c r="BB126" s="136"/>
      <c r="BC126" s="136"/>
      <c r="BD126" s="136"/>
      <c r="BE126" s="136"/>
      <c r="BF126" s="136"/>
      <c r="BG126" s="136"/>
      <c r="BJ126" s="136"/>
      <c r="BT126" s="136"/>
      <c r="CD126" s="136"/>
      <c r="CN126" s="136"/>
      <c r="CX126" s="136"/>
      <c r="DH126" s="136"/>
      <c r="DR126" s="136"/>
      <c r="EB126" s="136"/>
      <c r="EL126" s="136"/>
      <c r="EV126" s="136"/>
      <c r="FF126" s="136"/>
      <c r="FP126" s="136"/>
      <c r="FZ126" s="136"/>
      <c r="GJ126" s="136"/>
      <c r="GT126" s="136"/>
      <c r="HD126" s="136"/>
      <c r="HN126" s="136"/>
      <c r="HX126" s="136"/>
    </row>
    <row xmlns:x14ac="http://schemas.microsoft.com/office/spreadsheetml/2009/9/ac" r="127" s="3" customFormat="true" x14ac:dyDescent="0.25">
      <c r="A127" s="408" t="str">
        <f ca="true">IF(ISBLANK('Data Summary'!A129),"",'Data Summary'!A129)</f>
        <v/>
      </c>
      <c r="B127" s="136"/>
      <c r="L127" s="136"/>
      <c r="V127" s="136"/>
      <c r="AF127" s="136"/>
      <c r="AP127" s="136"/>
      <c r="AZ127" s="136"/>
      <c r="BA127" s="136"/>
      <c r="BB127" s="136"/>
      <c r="BC127" s="136"/>
      <c r="BD127" s="136"/>
      <c r="BE127" s="136"/>
      <c r="BF127" s="136"/>
      <c r="BG127" s="136"/>
      <c r="BJ127" s="136"/>
      <c r="BT127" s="136"/>
      <c r="CD127" s="136"/>
      <c r="CN127" s="136"/>
      <c r="CX127" s="136"/>
      <c r="DH127" s="136"/>
      <c r="DR127" s="136"/>
      <c r="EB127" s="136"/>
      <c r="EL127" s="136"/>
      <c r="EV127" s="136"/>
      <c r="FF127" s="136"/>
      <c r="FP127" s="136"/>
      <c r="FZ127" s="136"/>
      <c r="GJ127" s="136"/>
      <c r="GT127" s="136"/>
      <c r="HD127" s="136"/>
      <c r="HN127" s="136"/>
      <c r="HX127" s="136"/>
    </row>
    <row xmlns:x14ac="http://schemas.microsoft.com/office/spreadsheetml/2009/9/ac" r="128" s="3" customFormat="true" x14ac:dyDescent="0.25">
      <c r="A128" s="408" t="str">
        <f ca="true">IF(ISBLANK('Data Summary'!A130),"",'Data Summary'!A130)</f>
        <v/>
      </c>
      <c r="B128" s="136"/>
      <c r="L128" s="136"/>
      <c r="V128" s="136"/>
      <c r="AF128" s="136"/>
      <c r="AP128" s="136"/>
      <c r="AZ128" s="136"/>
      <c r="BA128" s="136"/>
      <c r="BB128" s="136"/>
      <c r="BC128" s="136"/>
      <c r="BD128" s="136"/>
      <c r="BE128" s="136"/>
      <c r="BF128" s="136"/>
      <c r="BG128" s="136"/>
      <c r="BJ128" s="136"/>
      <c r="BT128" s="136"/>
      <c r="CD128" s="136"/>
      <c r="CN128" s="136"/>
      <c r="CX128" s="136"/>
      <c r="DH128" s="136"/>
      <c r="DR128" s="136"/>
      <c r="EB128" s="136"/>
      <c r="EL128" s="136"/>
      <c r="EV128" s="136"/>
      <c r="FF128" s="136"/>
      <c r="FP128" s="136"/>
      <c r="FZ128" s="136"/>
      <c r="GJ128" s="136"/>
      <c r="GT128" s="136"/>
      <c r="HD128" s="136"/>
      <c r="HN128" s="136"/>
      <c r="HX128" s="136"/>
    </row>
    <row xmlns:x14ac="http://schemas.microsoft.com/office/spreadsheetml/2009/9/ac" r="129" s="3" customFormat="true" x14ac:dyDescent="0.25">
      <c r="A129" s="408" t="str">
        <f ca="true">IF(ISBLANK('Data Summary'!A131),"",'Data Summary'!A131)</f>
        <v/>
      </c>
      <c r="B129" s="136"/>
      <c r="L129" s="136"/>
      <c r="V129" s="136"/>
      <c r="AF129" s="136"/>
      <c r="AP129" s="136"/>
      <c r="AZ129" s="136"/>
      <c r="BA129" s="136"/>
      <c r="BB129" s="136"/>
      <c r="BC129" s="136"/>
      <c r="BD129" s="136"/>
      <c r="BE129" s="136"/>
      <c r="BF129" s="136"/>
      <c r="BG129" s="136"/>
      <c r="BJ129" s="136"/>
      <c r="BT129" s="136"/>
      <c r="CD129" s="136"/>
      <c r="CN129" s="136"/>
      <c r="CX129" s="136"/>
      <c r="DH129" s="136"/>
      <c r="DR129" s="136"/>
      <c r="EB129" s="136"/>
      <c r="EL129" s="136"/>
      <c r="EV129" s="136"/>
      <c r="FF129" s="136"/>
      <c r="FP129" s="136"/>
      <c r="FZ129" s="136"/>
      <c r="GJ129" s="136"/>
      <c r="GT129" s="136"/>
      <c r="HD129" s="136"/>
      <c r="HN129" s="136"/>
      <c r="HX129" s="136"/>
    </row>
    <row xmlns:x14ac="http://schemas.microsoft.com/office/spreadsheetml/2009/9/ac" r="130" s="3" customFormat="true" x14ac:dyDescent="0.25">
      <c r="A130" s="408" t="str">
        <f ca="true">IF(ISBLANK('Data Summary'!A132),"",'Data Summary'!A132)</f>
        <v/>
      </c>
      <c r="B130" s="136"/>
      <c r="L130" s="136"/>
      <c r="V130" s="136"/>
      <c r="AF130" s="136"/>
      <c r="AP130" s="136"/>
      <c r="AZ130" s="136"/>
      <c r="BA130" s="136"/>
      <c r="BB130" s="136"/>
      <c r="BC130" s="136"/>
      <c r="BD130" s="136"/>
      <c r="BE130" s="136"/>
      <c r="BF130" s="136"/>
      <c r="BG130" s="136"/>
      <c r="BJ130" s="136"/>
      <c r="BT130" s="136"/>
      <c r="CD130" s="136"/>
      <c r="CN130" s="136"/>
      <c r="CX130" s="136"/>
      <c r="DH130" s="136"/>
      <c r="DR130" s="136"/>
      <c r="EB130" s="136"/>
      <c r="EL130" s="136"/>
      <c r="EV130" s="136"/>
      <c r="FF130" s="136"/>
      <c r="FP130" s="136"/>
      <c r="FZ130" s="136"/>
      <c r="GJ130" s="136"/>
      <c r="GT130" s="136"/>
      <c r="HD130" s="136"/>
      <c r="HN130" s="136"/>
      <c r="HX130" s="136"/>
    </row>
    <row xmlns:x14ac="http://schemas.microsoft.com/office/spreadsheetml/2009/9/ac" r="131" s="3" customFormat="true" x14ac:dyDescent="0.25">
      <c r="A131" s="408" t="str">
        <f ca="true">IF(ISBLANK('Data Summary'!A133),"",'Data Summary'!A133)</f>
        <v/>
      </c>
      <c r="B131" s="136"/>
      <c r="L131" s="136"/>
      <c r="V131" s="136"/>
      <c r="AF131" s="136"/>
      <c r="AP131" s="136"/>
      <c r="AZ131" s="136"/>
      <c r="BA131" s="136"/>
      <c r="BB131" s="136"/>
      <c r="BC131" s="136"/>
      <c r="BD131" s="136"/>
      <c r="BE131" s="136"/>
      <c r="BF131" s="136"/>
      <c r="BG131" s="136"/>
      <c r="BJ131" s="136"/>
      <c r="BT131" s="136"/>
      <c r="CD131" s="136"/>
      <c r="CN131" s="136"/>
      <c r="CX131" s="136"/>
      <c r="DH131" s="136"/>
      <c r="DR131" s="136"/>
      <c r="EB131" s="136"/>
      <c r="EL131" s="136"/>
      <c r="EV131" s="136"/>
      <c r="FF131" s="136"/>
      <c r="FP131" s="136"/>
      <c r="FZ131" s="136"/>
      <c r="GJ131" s="136"/>
      <c r="GT131" s="136"/>
      <c r="HD131" s="136"/>
      <c r="HN131" s="136"/>
      <c r="HX131" s="136"/>
    </row>
    <row xmlns:x14ac="http://schemas.microsoft.com/office/spreadsheetml/2009/9/ac" r="132" s="3" customFormat="true" x14ac:dyDescent="0.25">
      <c r="A132" s="408" t="str">
        <f ca="true">IF(ISBLANK('Data Summary'!A134),"",'Data Summary'!A134)</f>
        <v/>
      </c>
      <c r="B132" s="136"/>
      <c r="L132" s="136"/>
      <c r="V132" s="136"/>
      <c r="AF132" s="136"/>
      <c r="AP132" s="136"/>
      <c r="AZ132" s="136"/>
      <c r="BA132" s="136"/>
      <c r="BB132" s="136"/>
      <c r="BC132" s="136"/>
      <c r="BD132" s="136"/>
      <c r="BE132" s="136"/>
      <c r="BF132" s="136"/>
      <c r="BG132" s="136"/>
      <c r="BJ132" s="136"/>
      <c r="BT132" s="136"/>
      <c r="CD132" s="136"/>
      <c r="CN132" s="136"/>
      <c r="CX132" s="136"/>
      <c r="DH132" s="136"/>
      <c r="DR132" s="136"/>
      <c r="EB132" s="136"/>
      <c r="EL132" s="136"/>
      <c r="EV132" s="136"/>
      <c r="FF132" s="136"/>
      <c r="FP132" s="136"/>
      <c r="FZ132" s="136"/>
      <c r="GJ132" s="136"/>
      <c r="GT132" s="136"/>
      <c r="HD132" s="136"/>
      <c r="HN132" s="136"/>
      <c r="HX132" s="136"/>
    </row>
    <row xmlns:x14ac="http://schemas.microsoft.com/office/spreadsheetml/2009/9/ac" r="133" s="3" customFormat="true" x14ac:dyDescent="0.25">
      <c r="A133" s="408" t="str">
        <f ca="true">IF(ISBLANK('Data Summary'!A135),"",'Data Summary'!A135)</f>
        <v/>
      </c>
      <c r="B133" s="136"/>
      <c r="L133" s="136"/>
      <c r="V133" s="136"/>
      <c r="AF133" s="136"/>
      <c r="AP133" s="136"/>
      <c r="AZ133" s="136"/>
      <c r="BA133" s="136"/>
      <c r="BB133" s="136"/>
      <c r="BC133" s="136"/>
      <c r="BD133" s="136"/>
      <c r="BE133" s="136"/>
      <c r="BF133" s="136"/>
      <c r="BG133" s="136"/>
      <c r="BJ133" s="136"/>
      <c r="BT133" s="136"/>
      <c r="CD133" s="136"/>
      <c r="CN133" s="136"/>
      <c r="CX133" s="136"/>
      <c r="DH133" s="136"/>
      <c r="DR133" s="136"/>
      <c r="EB133" s="136"/>
      <c r="EL133" s="136"/>
      <c r="EV133" s="136"/>
      <c r="FF133" s="136"/>
      <c r="FP133" s="136"/>
      <c r="FZ133" s="136"/>
      <c r="GJ133" s="136"/>
      <c r="GT133" s="136"/>
      <c r="HD133" s="136"/>
      <c r="HN133" s="136"/>
      <c r="HX133" s="136"/>
    </row>
    <row xmlns:x14ac="http://schemas.microsoft.com/office/spreadsheetml/2009/9/ac" r="134" s="3" customFormat="true" x14ac:dyDescent="0.25">
      <c r="A134" s="408" t="str">
        <f ca="true">IF(ISBLANK('Data Summary'!A136),"",'Data Summary'!A136)</f>
        <v/>
      </c>
      <c r="B134" s="136"/>
      <c r="L134" s="136"/>
      <c r="V134" s="136"/>
      <c r="AF134" s="136"/>
      <c r="AP134" s="136"/>
      <c r="AZ134" s="136"/>
      <c r="BA134" s="136"/>
      <c r="BB134" s="136"/>
      <c r="BC134" s="136"/>
      <c r="BD134" s="136"/>
      <c r="BE134" s="136"/>
      <c r="BF134" s="136"/>
      <c r="BG134" s="136"/>
      <c r="BJ134" s="136"/>
      <c r="BT134" s="136"/>
      <c r="CD134" s="136"/>
      <c r="CN134" s="136"/>
      <c r="CX134" s="136"/>
      <c r="DH134" s="136"/>
      <c r="DR134" s="136"/>
      <c r="EB134" s="136"/>
      <c r="EL134" s="136"/>
      <c r="EV134" s="136"/>
      <c r="FF134" s="136"/>
      <c r="FP134" s="136"/>
      <c r="FZ134" s="136"/>
      <c r="GJ134" s="136"/>
      <c r="GT134" s="136"/>
      <c r="HD134" s="136"/>
      <c r="HN134" s="136"/>
      <c r="HX134" s="136"/>
    </row>
    <row xmlns:x14ac="http://schemas.microsoft.com/office/spreadsheetml/2009/9/ac" r="135" s="3" customFormat="true" x14ac:dyDescent="0.25">
      <c r="A135" s="408" t="str">
        <f ca="true">IF(ISBLANK('Data Summary'!A137),"",'Data Summary'!A137)</f>
        <v/>
      </c>
      <c r="B135" s="136"/>
      <c r="L135" s="136"/>
      <c r="V135" s="136"/>
      <c r="AF135" s="136"/>
      <c r="AP135" s="136"/>
      <c r="AZ135" s="136"/>
      <c r="BA135" s="136"/>
      <c r="BB135" s="136"/>
      <c r="BC135" s="136"/>
      <c r="BD135" s="136"/>
      <c r="BE135" s="136"/>
      <c r="BF135" s="136"/>
      <c r="BG135" s="136"/>
      <c r="BJ135" s="136"/>
      <c r="BT135" s="136"/>
      <c r="CD135" s="136"/>
      <c r="CN135" s="136"/>
      <c r="CX135" s="136"/>
      <c r="DH135" s="136"/>
      <c r="DR135" s="136"/>
      <c r="EB135" s="136"/>
      <c r="EL135" s="136"/>
      <c r="EV135" s="136"/>
      <c r="FF135" s="136"/>
      <c r="FP135" s="136"/>
      <c r="FZ135" s="136"/>
      <c r="GJ135" s="136"/>
      <c r="GT135" s="136"/>
      <c r="HD135" s="136"/>
      <c r="HN135" s="136"/>
      <c r="HX135" s="136"/>
    </row>
    <row xmlns:x14ac="http://schemas.microsoft.com/office/spreadsheetml/2009/9/ac" r="136" s="3" customFormat="true" x14ac:dyDescent="0.25">
      <c r="A136" s="408" t="str">
        <f ca="true">IF(ISBLANK('Data Summary'!A138),"",'Data Summary'!A138)</f>
        <v/>
      </c>
      <c r="B136" s="136"/>
      <c r="L136" s="136"/>
      <c r="V136" s="136"/>
      <c r="AF136" s="136"/>
      <c r="AP136" s="136"/>
      <c r="AZ136" s="136"/>
      <c r="BA136" s="136"/>
      <c r="BB136" s="136"/>
      <c r="BC136" s="136"/>
      <c r="BD136" s="136"/>
      <c r="BE136" s="136"/>
      <c r="BF136" s="136"/>
      <c r="BG136" s="136"/>
      <c r="BJ136" s="136"/>
      <c r="BT136" s="136"/>
      <c r="CD136" s="136"/>
      <c r="CN136" s="136"/>
      <c r="CX136" s="136"/>
      <c r="DH136" s="136"/>
      <c r="DR136" s="136"/>
      <c r="EB136" s="136"/>
      <c r="EL136" s="136"/>
      <c r="EV136" s="136"/>
      <c r="FF136" s="136"/>
      <c r="FP136" s="136"/>
      <c r="FZ136" s="136"/>
      <c r="GJ136" s="136"/>
      <c r="GT136" s="136"/>
      <c r="HD136" s="136"/>
      <c r="HN136" s="136"/>
      <c r="HX136" s="136"/>
    </row>
    <row xmlns:x14ac="http://schemas.microsoft.com/office/spreadsheetml/2009/9/ac" r="137" s="3" customFormat="true" x14ac:dyDescent="0.25">
      <c r="A137" s="408" t="str">
        <f ca="true">IF(ISBLANK('Data Summary'!A139),"",'Data Summary'!A139)</f>
        <v/>
      </c>
      <c r="B137" s="136"/>
      <c r="L137" s="136"/>
      <c r="V137" s="136"/>
      <c r="AF137" s="136"/>
      <c r="AP137" s="136"/>
      <c r="AZ137" s="136"/>
      <c r="BA137" s="136"/>
      <c r="BB137" s="136"/>
      <c r="BC137" s="136"/>
      <c r="BD137" s="136"/>
      <c r="BE137" s="136"/>
      <c r="BF137" s="136"/>
      <c r="BG137" s="136"/>
      <c r="BJ137" s="136"/>
      <c r="BT137" s="136"/>
      <c r="CD137" s="136"/>
      <c r="CN137" s="136"/>
      <c r="CX137" s="136"/>
      <c r="DH137" s="136"/>
      <c r="DR137" s="136"/>
      <c r="EB137" s="136"/>
      <c r="EL137" s="136"/>
      <c r="EV137" s="136"/>
      <c r="FF137" s="136"/>
      <c r="FP137" s="136"/>
      <c r="FZ137" s="136"/>
      <c r="GJ137" s="136"/>
      <c r="GT137" s="136"/>
      <c r="HD137" s="136"/>
      <c r="HN137" s="136"/>
      <c r="HX137" s="136"/>
    </row>
    <row xmlns:x14ac="http://schemas.microsoft.com/office/spreadsheetml/2009/9/ac" r="138" s="3" customFormat="true" x14ac:dyDescent="0.25">
      <c r="A138" s="408" t="str">
        <f ca="true">IF(ISBLANK('Data Summary'!A140),"",'Data Summary'!A140)</f>
        <v/>
      </c>
      <c r="B138" s="136"/>
      <c r="L138" s="136"/>
      <c r="V138" s="136"/>
      <c r="AF138" s="136"/>
      <c r="AP138" s="136"/>
      <c r="AZ138" s="136"/>
      <c r="BA138" s="136"/>
      <c r="BB138" s="136"/>
      <c r="BC138" s="136"/>
      <c r="BD138" s="136"/>
      <c r="BE138" s="136"/>
      <c r="BF138" s="136"/>
      <c r="BG138" s="136"/>
      <c r="BJ138" s="136"/>
      <c r="BT138" s="136"/>
      <c r="CD138" s="136"/>
      <c r="CN138" s="136"/>
      <c r="CX138" s="136"/>
      <c r="DH138" s="136"/>
      <c r="DR138" s="136"/>
      <c r="EB138" s="136"/>
      <c r="EL138" s="136"/>
      <c r="EV138" s="136"/>
      <c r="FF138" s="136"/>
      <c r="FP138" s="136"/>
      <c r="FZ138" s="136"/>
      <c r="GJ138" s="136"/>
      <c r="GT138" s="136"/>
      <c r="HD138" s="136"/>
      <c r="HN138" s="136"/>
      <c r="HX138" s="136"/>
    </row>
    <row xmlns:x14ac="http://schemas.microsoft.com/office/spreadsheetml/2009/9/ac" r="139" s="3" customFormat="true" x14ac:dyDescent="0.25">
      <c r="A139" s="408" t="str">
        <f ca="true">IF(ISBLANK('Data Summary'!A141),"",'Data Summary'!A141)</f>
        <v/>
      </c>
      <c r="B139" s="136"/>
      <c r="L139" s="136"/>
      <c r="V139" s="136"/>
      <c r="AF139" s="136"/>
      <c r="AP139" s="136"/>
      <c r="AZ139" s="136"/>
      <c r="BA139" s="136"/>
      <c r="BB139" s="136"/>
      <c r="BC139" s="136"/>
      <c r="BD139" s="136"/>
      <c r="BE139" s="136"/>
      <c r="BF139" s="136"/>
      <c r="BG139" s="136"/>
      <c r="BJ139" s="136"/>
      <c r="BT139" s="136"/>
      <c r="CD139" s="136"/>
      <c r="CN139" s="136"/>
      <c r="CX139" s="136"/>
      <c r="DH139" s="136"/>
      <c r="DR139" s="136"/>
      <c r="EB139" s="136"/>
      <c r="EL139" s="136"/>
      <c r="EV139" s="136"/>
      <c r="FF139" s="136"/>
      <c r="FP139" s="136"/>
      <c r="FZ139" s="136"/>
      <c r="GJ139" s="136"/>
      <c r="GT139" s="136"/>
      <c r="HD139" s="136"/>
      <c r="HN139" s="136"/>
      <c r="HX139" s="136"/>
    </row>
    <row xmlns:x14ac="http://schemas.microsoft.com/office/spreadsheetml/2009/9/ac" r="140" s="3" customFormat="true" x14ac:dyDescent="0.25">
      <c r="A140" s="408" t="str">
        <f ca="true">IF(ISBLANK('Data Summary'!A142),"",'Data Summary'!A142)</f>
        <v/>
      </c>
      <c r="B140" s="136"/>
      <c r="L140" s="136"/>
      <c r="V140" s="136"/>
      <c r="AF140" s="136"/>
      <c r="AP140" s="136"/>
      <c r="AZ140" s="136"/>
      <c r="BA140" s="136"/>
      <c r="BB140" s="136"/>
      <c r="BC140" s="136"/>
      <c r="BD140" s="136"/>
      <c r="BE140" s="136"/>
      <c r="BF140" s="136"/>
      <c r="BG140" s="136"/>
      <c r="BJ140" s="136"/>
      <c r="BT140" s="136"/>
      <c r="CD140" s="136"/>
      <c r="CN140" s="136"/>
      <c r="CX140" s="136"/>
      <c r="DH140" s="136"/>
      <c r="DR140" s="136"/>
      <c r="EB140" s="136"/>
      <c r="EL140" s="136"/>
      <c r="EV140" s="136"/>
      <c r="FF140" s="136"/>
      <c r="FP140" s="136"/>
      <c r="FZ140" s="136"/>
      <c r="GJ140" s="136"/>
      <c r="GT140" s="136"/>
      <c r="HD140" s="136"/>
      <c r="HN140" s="136"/>
      <c r="HX140" s="136"/>
    </row>
    <row xmlns:x14ac="http://schemas.microsoft.com/office/spreadsheetml/2009/9/ac" r="141" s="3" customFormat="true" x14ac:dyDescent="0.25">
      <c r="A141" s="408" t="str">
        <f ca="true">IF(ISBLANK('Data Summary'!A143),"",'Data Summary'!A143)</f>
        <v/>
      </c>
      <c r="B141" s="136"/>
      <c r="L141" s="136"/>
      <c r="V141" s="136"/>
      <c r="AF141" s="136"/>
      <c r="AP141" s="136"/>
      <c r="AZ141" s="136"/>
      <c r="BA141" s="136"/>
      <c r="BB141" s="136"/>
      <c r="BC141" s="136"/>
      <c r="BD141" s="136"/>
      <c r="BE141" s="136"/>
      <c r="BF141" s="136"/>
      <c r="BG141" s="136"/>
      <c r="BJ141" s="136"/>
      <c r="BT141" s="136"/>
      <c r="CD141" s="136"/>
      <c r="CN141" s="136"/>
      <c r="CX141" s="136"/>
      <c r="DH141" s="136"/>
      <c r="DR141" s="136"/>
      <c r="EB141" s="136"/>
      <c r="EL141" s="136"/>
      <c r="EV141" s="136"/>
      <c r="FF141" s="136"/>
      <c r="FP141" s="136"/>
      <c r="FZ141" s="136"/>
      <c r="GJ141" s="136"/>
      <c r="GT141" s="136"/>
      <c r="HD141" s="136"/>
      <c r="HN141" s="136"/>
      <c r="HX141" s="136"/>
    </row>
    <row xmlns:x14ac="http://schemas.microsoft.com/office/spreadsheetml/2009/9/ac" r="142" s="3" customFormat="true" x14ac:dyDescent="0.25">
      <c r="A142" s="408" t="str">
        <f ca="true">IF(ISBLANK('Data Summary'!A144),"",'Data Summary'!A144)</f>
        <v/>
      </c>
      <c r="B142" s="136"/>
      <c r="L142" s="136"/>
      <c r="V142" s="136"/>
      <c r="AF142" s="136"/>
      <c r="AP142" s="136"/>
      <c r="AZ142" s="136"/>
      <c r="BA142" s="136"/>
      <c r="BB142" s="136"/>
      <c r="BC142" s="136"/>
      <c r="BD142" s="136"/>
      <c r="BE142" s="136"/>
      <c r="BF142" s="136"/>
      <c r="BG142" s="136"/>
      <c r="BJ142" s="136"/>
      <c r="BT142" s="136"/>
      <c r="CD142" s="136"/>
      <c r="CN142" s="136"/>
      <c r="CX142" s="136"/>
      <c r="DH142" s="136"/>
      <c r="DR142" s="136"/>
      <c r="EB142" s="136"/>
      <c r="EL142" s="136"/>
      <c r="EV142" s="136"/>
      <c r="FF142" s="136"/>
      <c r="FP142" s="136"/>
      <c r="FZ142" s="136"/>
      <c r="GJ142" s="136"/>
      <c r="GT142" s="136"/>
      <c r="HD142" s="136"/>
      <c r="HN142" s="136"/>
      <c r="HX142" s="136"/>
    </row>
    <row xmlns:x14ac="http://schemas.microsoft.com/office/spreadsheetml/2009/9/ac" r="143" s="3" customFormat="true" x14ac:dyDescent="0.25">
      <c r="A143" s="408" t="str">
        <f ca="true">IF(ISBLANK('Data Summary'!A145),"",'Data Summary'!A145)</f>
        <v/>
      </c>
      <c r="B143" s="136"/>
      <c r="L143" s="136"/>
      <c r="V143" s="136"/>
      <c r="AF143" s="136"/>
      <c r="AP143" s="136"/>
      <c r="AZ143" s="136"/>
      <c r="BA143" s="136"/>
      <c r="BB143" s="136"/>
      <c r="BC143" s="136"/>
      <c r="BD143" s="136"/>
      <c r="BE143" s="136"/>
      <c r="BF143" s="136"/>
      <c r="BG143" s="136"/>
      <c r="BJ143" s="136"/>
      <c r="BT143" s="136"/>
      <c r="CD143" s="136"/>
      <c r="CN143" s="136"/>
      <c r="CX143" s="136"/>
      <c r="DH143" s="136"/>
      <c r="DR143" s="136"/>
      <c r="EB143" s="136"/>
      <c r="EL143" s="136"/>
      <c r="EV143" s="136"/>
      <c r="FF143" s="136"/>
      <c r="FP143" s="136"/>
      <c r="FZ143" s="136"/>
      <c r="GJ143" s="136"/>
      <c r="GT143" s="136"/>
      <c r="HD143" s="136"/>
      <c r="HN143" s="136"/>
      <c r="HX143" s="136"/>
    </row>
    <row xmlns:x14ac="http://schemas.microsoft.com/office/spreadsheetml/2009/9/ac" r="144" s="3" customFormat="true" x14ac:dyDescent="0.25">
      <c r="A144" s="408" t="str">
        <f ca="true">IF(ISBLANK('Data Summary'!A146),"",'Data Summary'!A146)</f>
        <v/>
      </c>
      <c r="B144" s="136"/>
      <c r="L144" s="136"/>
      <c r="V144" s="136"/>
      <c r="AF144" s="136"/>
      <c r="AP144" s="136"/>
      <c r="AZ144" s="136"/>
      <c r="BA144" s="136"/>
      <c r="BB144" s="136"/>
      <c r="BC144" s="136"/>
      <c r="BD144" s="136"/>
      <c r="BE144" s="136"/>
      <c r="BF144" s="136"/>
      <c r="BG144" s="136"/>
      <c r="BJ144" s="136"/>
      <c r="BT144" s="136"/>
      <c r="CD144" s="136"/>
      <c r="CN144" s="136"/>
      <c r="CX144" s="136"/>
      <c r="DH144" s="136"/>
      <c r="DR144" s="136"/>
      <c r="EB144" s="136"/>
      <c r="EL144" s="136"/>
      <c r="EV144" s="136"/>
      <c r="FF144" s="136"/>
      <c r="FP144" s="136"/>
      <c r="FZ144" s="136"/>
      <c r="GJ144" s="136"/>
      <c r="GT144" s="136"/>
      <c r="HD144" s="136"/>
      <c r="HN144" s="136"/>
      <c r="HX144" s="136"/>
    </row>
    <row xmlns:x14ac="http://schemas.microsoft.com/office/spreadsheetml/2009/9/ac" r="145" s="3" customFormat="true" x14ac:dyDescent="0.25">
      <c r="A145" s="408" t="str">
        <f ca="true">IF(ISBLANK('Data Summary'!A147),"",'Data Summary'!A147)</f>
        <v/>
      </c>
      <c r="B145" s="136"/>
      <c r="L145" s="136"/>
      <c r="V145" s="136"/>
      <c r="AF145" s="136"/>
      <c r="AP145" s="136"/>
      <c r="AZ145" s="136"/>
      <c r="BA145" s="136"/>
      <c r="BB145" s="136"/>
      <c r="BC145" s="136"/>
      <c r="BD145" s="136"/>
      <c r="BE145" s="136"/>
      <c r="BF145" s="136"/>
      <c r="BG145" s="136"/>
      <c r="BJ145" s="136"/>
      <c r="BT145" s="136"/>
      <c r="CD145" s="136"/>
      <c r="CN145" s="136"/>
      <c r="CX145" s="136"/>
      <c r="DH145" s="136"/>
      <c r="DR145" s="136"/>
      <c r="EB145" s="136"/>
      <c r="EL145" s="136"/>
      <c r="EV145" s="136"/>
      <c r="FF145" s="136"/>
      <c r="FP145" s="136"/>
      <c r="FZ145" s="136"/>
      <c r="GJ145" s="136"/>
      <c r="GT145" s="136"/>
      <c r="HD145" s="136"/>
      <c r="HN145" s="136"/>
      <c r="HX145" s="136"/>
    </row>
    <row xmlns:x14ac="http://schemas.microsoft.com/office/spreadsheetml/2009/9/ac" r="146" s="3" customFormat="true" x14ac:dyDescent="0.25">
      <c r="A146" s="408" t="str">
        <f ca="true">IF(ISBLANK('Data Summary'!A148),"",'Data Summary'!A148)</f>
        <v/>
      </c>
      <c r="B146" s="136"/>
      <c r="L146" s="136"/>
      <c r="V146" s="136"/>
      <c r="AF146" s="136"/>
      <c r="AP146" s="136"/>
      <c r="AZ146" s="136"/>
      <c r="BA146" s="136"/>
      <c r="BB146" s="136"/>
      <c r="BC146" s="136"/>
      <c r="BD146" s="136"/>
      <c r="BE146" s="136"/>
      <c r="BF146" s="136"/>
      <c r="BG146" s="136"/>
      <c r="BJ146" s="136"/>
      <c r="BT146" s="136"/>
      <c r="CD146" s="136"/>
      <c r="CN146" s="136"/>
      <c r="CX146" s="136"/>
      <c r="DH146" s="136"/>
      <c r="DR146" s="136"/>
      <c r="EB146" s="136"/>
      <c r="EL146" s="136"/>
      <c r="EV146" s="136"/>
      <c r="FF146" s="136"/>
      <c r="FP146" s="136"/>
      <c r="FZ146" s="136"/>
      <c r="GJ146" s="136"/>
      <c r="GT146" s="136"/>
      <c r="HD146" s="136"/>
      <c r="HN146" s="136"/>
      <c r="HX146" s="136"/>
    </row>
    <row xmlns:x14ac="http://schemas.microsoft.com/office/spreadsheetml/2009/9/ac" r="147" s="3" customFormat="true" x14ac:dyDescent="0.25">
      <c r="A147" s="408" t="str">
        <f ca="true">IF(ISBLANK('Data Summary'!A149),"",'Data Summary'!A149)</f>
        <v/>
      </c>
      <c r="B147" s="136"/>
      <c r="L147" s="136"/>
      <c r="V147" s="136"/>
      <c r="AF147" s="136"/>
      <c r="AP147" s="136"/>
      <c r="AZ147" s="136"/>
      <c r="BA147" s="136"/>
      <c r="BB147" s="136"/>
      <c r="BC147" s="136"/>
      <c r="BD147" s="136"/>
      <c r="BE147" s="136"/>
      <c r="BF147" s="136"/>
      <c r="BG147" s="136"/>
      <c r="BJ147" s="136"/>
      <c r="BT147" s="136"/>
      <c r="CD147" s="136"/>
      <c r="CN147" s="136"/>
      <c r="CX147" s="136"/>
      <c r="DH147" s="136"/>
      <c r="DR147" s="136"/>
      <c r="EB147" s="136"/>
      <c r="EL147" s="136"/>
      <c r="EV147" s="136"/>
      <c r="FF147" s="136"/>
      <c r="FP147" s="136"/>
      <c r="FZ147" s="136"/>
      <c r="GJ147" s="136"/>
      <c r="GT147" s="136"/>
      <c r="HD147" s="136"/>
      <c r="HN147" s="136"/>
      <c r="HX147" s="136"/>
    </row>
    <row xmlns:x14ac="http://schemas.microsoft.com/office/spreadsheetml/2009/9/ac" r="148" s="3" customFormat="true" x14ac:dyDescent="0.25">
      <c r="A148" s="408" t="str">
        <f ca="true">IF(ISBLANK('Data Summary'!A150),"",'Data Summary'!A150)</f>
        <v/>
      </c>
      <c r="B148" s="136"/>
      <c r="L148" s="136"/>
      <c r="V148" s="136"/>
      <c r="AF148" s="136"/>
      <c r="AP148" s="136"/>
      <c r="AZ148" s="136"/>
      <c r="BA148" s="136"/>
      <c r="BB148" s="136"/>
      <c r="BC148" s="136"/>
      <c r="BD148" s="136"/>
      <c r="BE148" s="136"/>
      <c r="BF148" s="136"/>
      <c r="BG148" s="136"/>
      <c r="BJ148" s="136"/>
      <c r="BT148" s="136"/>
      <c r="CD148" s="136"/>
      <c r="CN148" s="136"/>
      <c r="CX148" s="136"/>
      <c r="DH148" s="136"/>
      <c r="DR148" s="136"/>
      <c r="EB148" s="136"/>
      <c r="EL148" s="136"/>
      <c r="EV148" s="136"/>
      <c r="FF148" s="136"/>
      <c r="FP148" s="136"/>
      <c r="FZ148" s="136"/>
      <c r="GJ148" s="136"/>
      <c r="GT148" s="136"/>
      <c r="HD148" s="136"/>
      <c r="HN148" s="136"/>
      <c r="HX148" s="136"/>
    </row>
    <row xmlns:x14ac="http://schemas.microsoft.com/office/spreadsheetml/2009/9/ac" r="149" s="3" customFormat="true" x14ac:dyDescent="0.25">
      <c r="A149" s="408" t="str">
        <f ca="true">IF(ISBLANK('Data Summary'!A151),"",'Data Summary'!A151)</f>
        <v/>
      </c>
      <c r="B149" s="136"/>
      <c r="L149" s="136"/>
      <c r="V149" s="136"/>
      <c r="AF149" s="136"/>
      <c r="AP149" s="136"/>
      <c r="AZ149" s="136"/>
      <c r="BA149" s="136"/>
      <c r="BB149" s="136"/>
      <c r="BC149" s="136"/>
      <c r="BD149" s="136"/>
      <c r="BE149" s="136"/>
      <c r="BF149" s="136"/>
      <c r="BG149" s="136"/>
      <c r="BJ149" s="136"/>
      <c r="BT149" s="136"/>
      <c r="CD149" s="136"/>
      <c r="CN149" s="136"/>
      <c r="CX149" s="136"/>
      <c r="DH149" s="136"/>
      <c r="DR149" s="136"/>
      <c r="EB149" s="136"/>
      <c r="EL149" s="136"/>
      <c r="EV149" s="136"/>
      <c r="FF149" s="136"/>
      <c r="FP149" s="136"/>
      <c r="FZ149" s="136"/>
      <c r="GJ149" s="136"/>
      <c r="GT149" s="136"/>
      <c r="HD149" s="136"/>
      <c r="HN149" s="136"/>
      <c r="HX149" s="136"/>
    </row>
    <row xmlns:x14ac="http://schemas.microsoft.com/office/spreadsheetml/2009/9/ac" r="150" s="3" customFormat="true" x14ac:dyDescent="0.25">
      <c r="A150" s="408" t="str">
        <f ca="true">IF(ISBLANK('Data Summary'!A152),"",'Data Summary'!A152)</f>
        <v/>
      </c>
      <c r="B150" s="136"/>
      <c r="L150" s="136"/>
      <c r="V150" s="136"/>
      <c r="AF150" s="136"/>
      <c r="AP150" s="136"/>
      <c r="AZ150" s="136"/>
      <c r="BA150" s="136"/>
      <c r="BB150" s="136"/>
      <c r="BC150" s="136"/>
      <c r="BD150" s="136"/>
      <c r="BE150" s="136"/>
      <c r="BF150" s="136"/>
      <c r="BG150" s="136"/>
      <c r="BJ150" s="136"/>
      <c r="BT150" s="136"/>
      <c r="CD150" s="136"/>
      <c r="CN150" s="136"/>
      <c r="CX150" s="136"/>
      <c r="DH150" s="136"/>
      <c r="DR150" s="136"/>
      <c r="EB150" s="136"/>
      <c r="EL150" s="136"/>
      <c r="EV150" s="136"/>
      <c r="FF150" s="136"/>
      <c r="FP150" s="136"/>
      <c r="FZ150" s="136"/>
      <c r="GJ150" s="136"/>
      <c r="GT150" s="136"/>
      <c r="HD150" s="136"/>
      <c r="HN150" s="136"/>
      <c r="HX150" s="136"/>
    </row>
    <row xmlns:x14ac="http://schemas.microsoft.com/office/spreadsheetml/2009/9/ac" r="151" s="3" customFormat="true" x14ac:dyDescent="0.25">
      <c r="A151" s="408" t="str">
        <f ca="true">IF(ISBLANK('Data Summary'!A153),"",'Data Summary'!A153)</f>
        <v/>
      </c>
      <c r="B151" s="136"/>
      <c r="L151" s="136"/>
      <c r="V151" s="136"/>
      <c r="AF151" s="136"/>
      <c r="AP151" s="136"/>
      <c r="AZ151" s="136"/>
      <c r="BA151" s="136"/>
      <c r="BB151" s="136"/>
      <c r="BC151" s="136"/>
      <c r="BD151" s="136"/>
      <c r="BE151" s="136"/>
      <c r="BF151" s="136"/>
      <c r="BG151" s="136"/>
      <c r="BJ151" s="136"/>
      <c r="BT151" s="136"/>
      <c r="CD151" s="136"/>
      <c r="CN151" s="136"/>
      <c r="CX151" s="136"/>
      <c r="DH151" s="136"/>
      <c r="DR151" s="136"/>
      <c r="EB151" s="136"/>
      <c r="EL151" s="136"/>
      <c r="EV151" s="136"/>
      <c r="FF151" s="136"/>
      <c r="FP151" s="136"/>
      <c r="FZ151" s="136"/>
      <c r="GJ151" s="136"/>
      <c r="GT151" s="136"/>
      <c r="HD151" s="136"/>
      <c r="HN151" s="136"/>
      <c r="HX151" s="136"/>
    </row>
    <row xmlns:x14ac="http://schemas.microsoft.com/office/spreadsheetml/2009/9/ac" r="152" s="3" customFormat="true" x14ac:dyDescent="0.25">
      <c r="A152" s="402"/>
      <c r="B152" s="136"/>
      <c r="L152" s="136"/>
      <c r="V152" s="136"/>
      <c r="AF152" s="136"/>
      <c r="AP152" s="136"/>
      <c r="AZ152" s="136"/>
      <c r="BA152" s="136"/>
      <c r="BB152" s="136"/>
      <c r="BC152" s="136"/>
      <c r="BD152" s="136"/>
      <c r="BE152" s="136"/>
      <c r="BF152" s="136"/>
      <c r="BG152" s="136"/>
      <c r="BJ152" s="136"/>
      <c r="BT152" s="136"/>
      <c r="CD152" s="136"/>
      <c r="CN152" s="136"/>
      <c r="CX152" s="136"/>
      <c r="DH152" s="136"/>
      <c r="DR152" s="136"/>
      <c r="EB152" s="136"/>
      <c r="EL152" s="136"/>
      <c r="EV152" s="136"/>
      <c r="FF152" s="136"/>
      <c r="FP152" s="136"/>
      <c r="FZ152" s="136"/>
      <c r="GJ152" s="136"/>
      <c r="GT152" s="136"/>
      <c r="HD152" s="136"/>
      <c r="HN152" s="136"/>
      <c r="HX152" s="136"/>
    </row>
    <row xmlns:x14ac="http://schemas.microsoft.com/office/spreadsheetml/2009/9/ac" r="153" s="3" customFormat="true" x14ac:dyDescent="0.25">
      <c r="A153" s="402"/>
      <c r="B153" s="136"/>
      <c r="L153" s="136"/>
      <c r="V153" s="136"/>
      <c r="AF153" s="136"/>
      <c r="AP153" s="136"/>
      <c r="AZ153" s="136"/>
      <c r="BA153" s="136"/>
      <c r="BB153" s="136"/>
      <c r="BC153" s="136"/>
      <c r="BD153" s="136"/>
      <c r="BE153" s="136"/>
      <c r="BF153" s="136"/>
      <c r="BG153" s="136"/>
      <c r="BJ153" s="136"/>
      <c r="BT153" s="136"/>
      <c r="CD153" s="136"/>
      <c r="CN153" s="136"/>
      <c r="CX153" s="136"/>
      <c r="DH153" s="136"/>
      <c r="DR153" s="136"/>
      <c r="EB153" s="136"/>
      <c r="EL153" s="136"/>
      <c r="EV153" s="136"/>
      <c r="FF153" s="136"/>
      <c r="FP153" s="136"/>
      <c r="FZ153" s="136"/>
      <c r="GJ153" s="136"/>
      <c r="GT153" s="136"/>
      <c r="HD153" s="136"/>
      <c r="HN153" s="136"/>
      <c r="HX153" s="136"/>
    </row>
    <row xmlns:x14ac="http://schemas.microsoft.com/office/spreadsheetml/2009/9/ac" r="154" s="3" customFormat="true" x14ac:dyDescent="0.25">
      <c r="A154" s="402"/>
      <c r="B154" s="136"/>
      <c r="L154" s="136"/>
      <c r="V154" s="136"/>
      <c r="AF154" s="136"/>
      <c r="AP154" s="136"/>
      <c r="AZ154" s="136"/>
      <c r="BA154" s="136"/>
      <c r="BB154" s="136"/>
      <c r="BC154" s="136"/>
      <c r="BD154" s="136"/>
      <c r="BE154" s="136"/>
      <c r="BF154" s="136"/>
      <c r="BG154" s="136"/>
      <c r="BJ154" s="136"/>
      <c r="BT154" s="136"/>
      <c r="CD154" s="136"/>
      <c r="CN154" s="136"/>
      <c r="CX154" s="136"/>
      <c r="DH154" s="136"/>
      <c r="DR154" s="136"/>
      <c r="EB154" s="136"/>
      <c r="EL154" s="136"/>
      <c r="EV154" s="136"/>
      <c r="FF154" s="136"/>
      <c r="FP154" s="136"/>
      <c r="FZ154" s="136"/>
      <c r="GJ154" s="136"/>
      <c r="GT154" s="136"/>
      <c r="HD154" s="136"/>
      <c r="HN154" s="136"/>
      <c r="HX154" s="136"/>
    </row>
    <row xmlns:x14ac="http://schemas.microsoft.com/office/spreadsheetml/2009/9/ac" r="155" s="3" customFormat="true" x14ac:dyDescent="0.25">
      <c r="A155" s="402"/>
      <c r="B155" s="136"/>
      <c r="L155" s="136"/>
      <c r="V155" s="136"/>
      <c r="AF155" s="136"/>
      <c r="AP155" s="136"/>
      <c r="AZ155" s="136"/>
      <c r="BA155" s="136"/>
      <c r="BB155" s="136"/>
      <c r="BC155" s="136"/>
      <c r="BD155" s="136"/>
      <c r="BE155" s="136"/>
      <c r="BF155" s="136"/>
      <c r="BG155" s="136"/>
      <c r="BJ155" s="136"/>
      <c r="BT155" s="136"/>
      <c r="CD155" s="136"/>
      <c r="CN155" s="136"/>
      <c r="CX155" s="136"/>
      <c r="DH155" s="136"/>
      <c r="DR155" s="136"/>
      <c r="EB155" s="136"/>
      <c r="EL155" s="136"/>
      <c r="EV155" s="136"/>
      <c r="FF155" s="136"/>
      <c r="FP155" s="136"/>
      <c r="FZ155" s="136"/>
      <c r="GJ155" s="136"/>
      <c r="GT155" s="136"/>
      <c r="HD155" s="136"/>
      <c r="HN155" s="136"/>
      <c r="HX155" s="136"/>
    </row>
    <row xmlns:x14ac="http://schemas.microsoft.com/office/spreadsheetml/2009/9/ac" r="156" s="3" customFormat="true" x14ac:dyDescent="0.25">
      <c r="A156" s="402"/>
      <c r="B156" s="136"/>
      <c r="L156" s="136"/>
      <c r="V156" s="136"/>
      <c r="AF156" s="136"/>
      <c r="AP156" s="136"/>
      <c r="AZ156" s="136"/>
      <c r="BA156" s="136"/>
      <c r="BB156" s="136"/>
      <c r="BC156" s="136"/>
      <c r="BD156" s="136"/>
      <c r="BE156" s="136"/>
      <c r="BF156" s="136"/>
      <c r="BG156" s="136"/>
      <c r="BJ156" s="136"/>
      <c r="BT156" s="136"/>
      <c r="CD156" s="136"/>
      <c r="CN156" s="136"/>
      <c r="CX156" s="136"/>
      <c r="DH156" s="136"/>
      <c r="DR156" s="136"/>
      <c r="EB156" s="136"/>
      <c r="EL156" s="136"/>
      <c r="EV156" s="136"/>
      <c r="FF156" s="136"/>
      <c r="FP156" s="136"/>
      <c r="FZ156" s="136"/>
      <c r="GJ156" s="136"/>
      <c r="GT156" s="136"/>
      <c r="HD156" s="136"/>
      <c r="HN156" s="136"/>
      <c r="HX156" s="136"/>
    </row>
    <row xmlns:x14ac="http://schemas.microsoft.com/office/spreadsheetml/2009/9/ac" r="157" s="3" customFormat="true" x14ac:dyDescent="0.25">
      <c r="A157" s="402"/>
      <c r="B157" s="136"/>
      <c r="L157" s="136"/>
      <c r="V157" s="136"/>
      <c r="AF157" s="136"/>
      <c r="AP157" s="136"/>
      <c r="AZ157" s="136"/>
      <c r="BA157" s="136"/>
      <c r="BB157" s="136"/>
      <c r="BC157" s="136"/>
      <c r="BD157" s="136"/>
      <c r="BE157" s="136"/>
      <c r="BF157" s="136"/>
      <c r="BG157" s="136"/>
      <c r="BJ157" s="136"/>
      <c r="BT157" s="136"/>
      <c r="CD157" s="136"/>
      <c r="CN157" s="136"/>
      <c r="CX157" s="136"/>
      <c r="DH157" s="136"/>
      <c r="DR157" s="136"/>
      <c r="EB157" s="136"/>
      <c r="EL157" s="136"/>
      <c r="EV157" s="136"/>
      <c r="FF157" s="136"/>
      <c r="FP157" s="136"/>
      <c r="FZ157" s="136"/>
      <c r="GJ157" s="136"/>
      <c r="GT157" s="136"/>
      <c r="HD157" s="136"/>
      <c r="HN157" s="136"/>
      <c r="HX157" s="136"/>
    </row>
    <row xmlns:x14ac="http://schemas.microsoft.com/office/spreadsheetml/2009/9/ac" r="158" s="3" customFormat="true" x14ac:dyDescent="0.25">
      <c r="A158" s="402"/>
      <c r="B158" s="136"/>
      <c r="L158" s="136"/>
      <c r="V158" s="136"/>
      <c r="AF158" s="136"/>
      <c r="AP158" s="136"/>
      <c r="AZ158" s="136"/>
      <c r="BA158" s="136"/>
      <c r="BB158" s="136"/>
      <c r="BC158" s="136"/>
      <c r="BD158" s="136"/>
      <c r="BE158" s="136"/>
      <c r="BF158" s="136"/>
      <c r="BG158" s="136"/>
      <c r="BJ158" s="136"/>
      <c r="BT158" s="136"/>
      <c r="CD158" s="136"/>
      <c r="CN158" s="136"/>
      <c r="CX158" s="136"/>
      <c r="DH158" s="136"/>
      <c r="DR158" s="136"/>
      <c r="EB158" s="136"/>
      <c r="EL158" s="136"/>
      <c r="EV158" s="136"/>
      <c r="FF158" s="136"/>
      <c r="FP158" s="136"/>
      <c r="FZ158" s="136"/>
      <c r="GJ158" s="136"/>
      <c r="GT158" s="136"/>
      <c r="HD158" s="136"/>
      <c r="HN158" s="136"/>
      <c r="HX158" s="136"/>
    </row>
    <row xmlns:x14ac="http://schemas.microsoft.com/office/spreadsheetml/2009/9/ac" r="159" s="3" customFormat="true" x14ac:dyDescent="0.25">
      <c r="A159" s="402"/>
      <c r="B159" s="136"/>
      <c r="L159" s="136"/>
      <c r="V159" s="136"/>
      <c r="AF159" s="136"/>
      <c r="AP159" s="136"/>
      <c r="AZ159" s="136"/>
      <c r="BA159" s="136"/>
      <c r="BB159" s="136"/>
      <c r="BC159" s="136"/>
      <c r="BD159" s="136"/>
      <c r="BE159" s="136"/>
      <c r="BF159" s="136"/>
      <c r="BG159" s="136"/>
      <c r="BJ159" s="136"/>
      <c r="BT159" s="136"/>
      <c r="CD159" s="136"/>
      <c r="CN159" s="136"/>
      <c r="CX159" s="136"/>
      <c r="DH159" s="136"/>
      <c r="DR159" s="136"/>
      <c r="EB159" s="136"/>
      <c r="EL159" s="136"/>
      <c r="EV159" s="136"/>
      <c r="FF159" s="136"/>
      <c r="FP159" s="136"/>
      <c r="FZ159" s="136"/>
      <c r="GJ159" s="136"/>
      <c r="GT159" s="136"/>
      <c r="HD159" s="136"/>
      <c r="HN159" s="136"/>
      <c r="HX159" s="136"/>
    </row>
    <row xmlns:x14ac="http://schemas.microsoft.com/office/spreadsheetml/2009/9/ac" r="160" s="3" customFormat="true" x14ac:dyDescent="0.25">
      <c r="A160" s="402"/>
      <c r="B160" s="136"/>
      <c r="L160" s="136"/>
      <c r="V160" s="136"/>
      <c r="AF160" s="136"/>
      <c r="AP160" s="136"/>
      <c r="AZ160" s="136"/>
      <c r="BA160" s="136"/>
      <c r="BB160" s="136"/>
      <c r="BC160" s="136"/>
      <c r="BD160" s="136"/>
      <c r="BE160" s="136"/>
      <c r="BF160" s="136"/>
      <c r="BG160" s="136"/>
      <c r="BJ160" s="136"/>
      <c r="BT160" s="136"/>
      <c r="CD160" s="136"/>
      <c r="CN160" s="136"/>
      <c r="CX160" s="136"/>
      <c r="DH160" s="136"/>
      <c r="DR160" s="136"/>
      <c r="EB160" s="136"/>
      <c r="EL160" s="136"/>
      <c r="EV160" s="136"/>
      <c r="FF160" s="136"/>
      <c r="FP160" s="136"/>
      <c r="FZ160" s="136"/>
      <c r="GJ160" s="136"/>
      <c r="GT160" s="136"/>
      <c r="HD160" s="136"/>
      <c r="HN160" s="136"/>
      <c r="HX160" s="136"/>
    </row>
    <row xmlns:x14ac="http://schemas.microsoft.com/office/spreadsheetml/2009/9/ac" r="161" s="3" customFormat="true" x14ac:dyDescent="0.25">
      <c r="A161" s="402"/>
      <c r="B161" s="136"/>
      <c r="L161" s="136"/>
      <c r="V161" s="136"/>
      <c r="AF161" s="136"/>
      <c r="AP161" s="136"/>
      <c r="AZ161" s="136"/>
      <c r="BA161" s="136"/>
      <c r="BB161" s="136"/>
      <c r="BC161" s="136"/>
      <c r="BD161" s="136"/>
      <c r="BE161" s="136"/>
      <c r="BF161" s="136"/>
      <c r="BG161" s="136"/>
      <c r="BJ161" s="136"/>
      <c r="BT161" s="136"/>
      <c r="CD161" s="136"/>
      <c r="CN161" s="136"/>
      <c r="CX161" s="136"/>
      <c r="DH161" s="136"/>
      <c r="DR161" s="136"/>
      <c r="EB161" s="136"/>
      <c r="EL161" s="136"/>
      <c r="EV161" s="136"/>
      <c r="FF161" s="136"/>
      <c r="FP161" s="136"/>
      <c r="FZ161" s="136"/>
      <c r="GJ161" s="136"/>
      <c r="GT161" s="136"/>
      <c r="HD161" s="136"/>
      <c r="HN161" s="136"/>
      <c r="HX161" s="136"/>
    </row>
    <row xmlns:x14ac="http://schemas.microsoft.com/office/spreadsheetml/2009/9/ac" r="162" s="3" customFormat="true" x14ac:dyDescent="0.25">
      <c r="A162" s="402"/>
      <c r="B162" s="136"/>
      <c r="L162" s="136"/>
      <c r="V162" s="136"/>
      <c r="AF162" s="136"/>
      <c r="AP162" s="136"/>
      <c r="AZ162" s="136"/>
      <c r="BA162" s="136"/>
      <c r="BB162" s="136"/>
      <c r="BC162" s="136"/>
      <c r="BD162" s="136"/>
      <c r="BE162" s="136"/>
      <c r="BF162" s="136"/>
      <c r="BG162" s="136"/>
      <c r="BJ162" s="136"/>
      <c r="BT162" s="136"/>
      <c r="CD162" s="136"/>
      <c r="CN162" s="136"/>
      <c r="CX162" s="136"/>
      <c r="DH162" s="136"/>
      <c r="DR162" s="136"/>
      <c r="EB162" s="136"/>
      <c r="EL162" s="136"/>
      <c r="EV162" s="136"/>
      <c r="FF162" s="136"/>
      <c r="FP162" s="136"/>
      <c r="FZ162" s="136"/>
      <c r="GJ162" s="136"/>
      <c r="GT162" s="136"/>
      <c r="HD162" s="136"/>
      <c r="HN162" s="136"/>
      <c r="HX162" s="136"/>
    </row>
    <row xmlns:x14ac="http://schemas.microsoft.com/office/spreadsheetml/2009/9/ac" r="163" s="3" customFormat="true" x14ac:dyDescent="0.25">
      <c r="A163" s="402"/>
      <c r="B163" s="136"/>
      <c r="L163" s="136"/>
      <c r="V163" s="136"/>
      <c r="AF163" s="136"/>
      <c r="AP163" s="136"/>
      <c r="AZ163" s="136"/>
      <c r="BA163" s="136"/>
      <c r="BB163" s="136"/>
      <c r="BC163" s="136"/>
      <c r="BD163" s="136"/>
      <c r="BE163" s="136"/>
      <c r="BF163" s="136"/>
      <c r="BG163" s="136"/>
      <c r="BJ163" s="136"/>
      <c r="BT163" s="136"/>
      <c r="CD163" s="136"/>
      <c r="CN163" s="136"/>
      <c r="CX163" s="136"/>
      <c r="DH163" s="136"/>
      <c r="DR163" s="136"/>
      <c r="EB163" s="136"/>
      <c r="EL163" s="136"/>
      <c r="EV163" s="136"/>
      <c r="FF163" s="136"/>
      <c r="FP163" s="136"/>
      <c r="FZ163" s="136"/>
      <c r="GJ163" s="136"/>
      <c r="GT163" s="136"/>
      <c r="HD163" s="136"/>
      <c r="HN163" s="136"/>
      <c r="HX163" s="136"/>
    </row>
    <row xmlns:x14ac="http://schemas.microsoft.com/office/spreadsheetml/2009/9/ac" r="164" s="3" customFormat="true" x14ac:dyDescent="0.25">
      <c r="A164" s="402"/>
      <c r="B164" s="136"/>
      <c r="L164" s="136"/>
      <c r="V164" s="136"/>
      <c r="AF164" s="136"/>
      <c r="AP164" s="136"/>
      <c r="AZ164" s="136"/>
      <c r="BA164" s="136"/>
      <c r="BB164" s="136"/>
      <c r="BC164" s="136"/>
      <c r="BD164" s="136"/>
      <c r="BE164" s="136"/>
      <c r="BF164" s="136"/>
      <c r="BG164" s="136"/>
      <c r="BJ164" s="136"/>
      <c r="BT164" s="136"/>
      <c r="CD164" s="136"/>
      <c r="CN164" s="136"/>
      <c r="CX164" s="136"/>
      <c r="DH164" s="136"/>
      <c r="DR164" s="136"/>
      <c r="EB164" s="136"/>
      <c r="EL164" s="136"/>
      <c r="EV164" s="136"/>
      <c r="FF164" s="136"/>
      <c r="FP164" s="136"/>
      <c r="FZ164" s="136"/>
      <c r="GJ164" s="136"/>
      <c r="GT164" s="136"/>
      <c r="HD164" s="136"/>
      <c r="HN164" s="136"/>
      <c r="HX164" s="136"/>
    </row>
    <row xmlns:x14ac="http://schemas.microsoft.com/office/spreadsheetml/2009/9/ac" r="165" s="3" customFormat="true" x14ac:dyDescent="0.25">
      <c r="A165" s="402"/>
      <c r="B165" s="136"/>
      <c r="L165" s="136"/>
      <c r="V165" s="136"/>
      <c r="AF165" s="136"/>
      <c r="AP165" s="136"/>
      <c r="AZ165" s="136"/>
      <c r="BA165" s="136"/>
      <c r="BB165" s="136"/>
      <c r="BC165" s="136"/>
      <c r="BD165" s="136"/>
      <c r="BE165" s="136"/>
      <c r="BF165" s="136"/>
      <c r="BG165" s="136"/>
      <c r="BJ165" s="136"/>
      <c r="BT165" s="136"/>
      <c r="CD165" s="136"/>
      <c r="CN165" s="136"/>
      <c r="CX165" s="136"/>
      <c r="DH165" s="136"/>
      <c r="DR165" s="136"/>
      <c r="EB165" s="136"/>
      <c r="EL165" s="136"/>
      <c r="EV165" s="136"/>
      <c r="FF165" s="136"/>
      <c r="FP165" s="136"/>
      <c r="FZ165" s="136"/>
      <c r="GJ165" s="136"/>
      <c r="GT165" s="136"/>
      <c r="HD165" s="136"/>
      <c r="HN165" s="136"/>
      <c r="HX165" s="136"/>
    </row>
    <row xmlns:x14ac="http://schemas.microsoft.com/office/spreadsheetml/2009/9/ac" r="166" s="3" customFormat="true" x14ac:dyDescent="0.25">
      <c r="A166" s="402"/>
      <c r="B166" s="136"/>
      <c r="L166" s="136"/>
      <c r="V166" s="136"/>
      <c r="AF166" s="136"/>
      <c r="AP166" s="136"/>
      <c r="AZ166" s="136"/>
      <c r="BA166" s="136"/>
      <c r="BB166" s="136"/>
      <c r="BC166" s="136"/>
      <c r="BD166" s="136"/>
      <c r="BE166" s="136"/>
      <c r="BF166" s="136"/>
      <c r="BG166" s="136"/>
      <c r="BJ166" s="136"/>
      <c r="BT166" s="136"/>
      <c r="CD166" s="136"/>
      <c r="CN166" s="136"/>
      <c r="CX166" s="136"/>
      <c r="DH166" s="136"/>
      <c r="DR166" s="136"/>
      <c r="EB166" s="136"/>
      <c r="EL166" s="136"/>
      <c r="EV166" s="136"/>
      <c r="FF166" s="136"/>
      <c r="FP166" s="136"/>
      <c r="FZ166" s="136"/>
      <c r="GJ166" s="136"/>
      <c r="GT166" s="136"/>
      <c r="HD166" s="136"/>
      <c r="HN166" s="136"/>
      <c r="HX166" s="136"/>
    </row>
    <row xmlns:x14ac="http://schemas.microsoft.com/office/spreadsheetml/2009/9/ac" r="167" s="3" customFormat="true" x14ac:dyDescent="0.25">
      <c r="A167" s="402"/>
      <c r="B167" s="136"/>
      <c r="L167" s="136"/>
      <c r="V167" s="136"/>
      <c r="AF167" s="136"/>
      <c r="AP167" s="136"/>
      <c r="AZ167" s="136"/>
      <c r="BA167" s="136"/>
      <c r="BB167" s="136"/>
      <c r="BC167" s="136"/>
      <c r="BD167" s="136"/>
      <c r="BE167" s="136"/>
      <c r="BF167" s="136"/>
      <c r="BG167" s="136"/>
      <c r="BJ167" s="136"/>
      <c r="BT167" s="136"/>
      <c r="CD167" s="136"/>
      <c r="CN167" s="136"/>
      <c r="CX167" s="136"/>
      <c r="DH167" s="136"/>
      <c r="DR167" s="136"/>
      <c r="EB167" s="136"/>
      <c r="EL167" s="136"/>
      <c r="EV167" s="136"/>
      <c r="FF167" s="136"/>
      <c r="FP167" s="136"/>
      <c r="FZ167" s="136"/>
      <c r="GJ167" s="136"/>
      <c r="GT167" s="136"/>
      <c r="HD167" s="136"/>
      <c r="HN167" s="136"/>
      <c r="HX167" s="136"/>
    </row>
    <row xmlns:x14ac="http://schemas.microsoft.com/office/spreadsheetml/2009/9/ac" r="168" s="3" customFormat="true" x14ac:dyDescent="0.25">
      <c r="A168" s="402"/>
      <c r="B168" s="136"/>
      <c r="L168" s="136"/>
      <c r="V168" s="136"/>
      <c r="AF168" s="136"/>
      <c r="AP168" s="136"/>
      <c r="AZ168" s="136"/>
      <c r="BA168" s="136"/>
      <c r="BB168" s="136"/>
      <c r="BC168" s="136"/>
      <c r="BD168" s="136"/>
      <c r="BE168" s="136"/>
      <c r="BF168" s="136"/>
      <c r="BG168" s="136"/>
      <c r="BJ168" s="136"/>
      <c r="BT168" s="136"/>
      <c r="CD168" s="136"/>
      <c r="CN168" s="136"/>
      <c r="CX168" s="136"/>
      <c r="DH168" s="136"/>
      <c r="DR168" s="136"/>
      <c r="EB168" s="136"/>
      <c r="EL168" s="136"/>
      <c r="EV168" s="136"/>
      <c r="FF168" s="136"/>
      <c r="FP168" s="136"/>
      <c r="FZ168" s="136"/>
      <c r="GJ168" s="136"/>
      <c r="GT168" s="136"/>
      <c r="HD168" s="136"/>
      <c r="HN168" s="136"/>
      <c r="HX168" s="136"/>
    </row>
    <row xmlns:x14ac="http://schemas.microsoft.com/office/spreadsheetml/2009/9/ac" r="169" s="3" customFormat="true" x14ac:dyDescent="0.25">
      <c r="A169" s="402"/>
      <c r="B169" s="136"/>
      <c r="L169" s="136"/>
      <c r="V169" s="136"/>
      <c r="AF169" s="136"/>
      <c r="AP169" s="136"/>
      <c r="AZ169" s="136"/>
      <c r="BA169" s="136"/>
      <c r="BB169" s="136"/>
      <c r="BC169" s="136"/>
      <c r="BD169" s="136"/>
      <c r="BE169" s="136"/>
      <c r="BF169" s="136"/>
      <c r="BG169" s="136"/>
      <c r="BJ169" s="136"/>
      <c r="BT169" s="136"/>
      <c r="CD169" s="136"/>
      <c r="CN169" s="136"/>
      <c r="CX169" s="136"/>
      <c r="DH169" s="136"/>
      <c r="DR169" s="136"/>
      <c r="EB169" s="136"/>
      <c r="EL169" s="136"/>
      <c r="EV169" s="136"/>
      <c r="FF169" s="136"/>
      <c r="FP169" s="136"/>
      <c r="FZ169" s="136"/>
      <c r="GJ169" s="136"/>
      <c r="GT169" s="136"/>
      <c r="HD169" s="136"/>
      <c r="HN169" s="136"/>
      <c r="HX169" s="136"/>
    </row>
    <row xmlns:x14ac="http://schemas.microsoft.com/office/spreadsheetml/2009/9/ac" r="170" s="3" customFormat="true" x14ac:dyDescent="0.25">
      <c r="A170" s="402"/>
      <c r="B170" s="136"/>
      <c r="L170" s="136"/>
      <c r="V170" s="136"/>
      <c r="AF170" s="136"/>
      <c r="AP170" s="136"/>
      <c r="AZ170" s="136"/>
      <c r="BA170" s="136"/>
      <c r="BB170" s="136"/>
      <c r="BC170" s="136"/>
      <c r="BD170" s="136"/>
      <c r="BE170" s="136"/>
      <c r="BF170" s="136"/>
      <c r="BG170" s="136"/>
      <c r="BJ170" s="136"/>
      <c r="BT170" s="136"/>
      <c r="CD170" s="136"/>
      <c r="CN170" s="136"/>
      <c r="CX170" s="136"/>
      <c r="DH170" s="136"/>
      <c r="DR170" s="136"/>
      <c r="EB170" s="136"/>
      <c r="EL170" s="136"/>
      <c r="EV170" s="136"/>
      <c r="FF170" s="136"/>
      <c r="FP170" s="136"/>
      <c r="FZ170" s="136"/>
      <c r="GJ170" s="136"/>
      <c r="GT170" s="136"/>
      <c r="HD170" s="136"/>
      <c r="HN170" s="136"/>
      <c r="HX170" s="136"/>
    </row>
    <row xmlns:x14ac="http://schemas.microsoft.com/office/spreadsheetml/2009/9/ac" r="171" s="3" customFormat="true" x14ac:dyDescent="0.25">
      <c r="A171" s="402"/>
      <c r="B171" s="136"/>
      <c r="L171" s="136"/>
      <c r="V171" s="136"/>
      <c r="AF171" s="136"/>
      <c r="AP171" s="136"/>
      <c r="AZ171" s="136"/>
      <c r="BA171" s="136"/>
      <c r="BB171" s="136"/>
      <c r="BC171" s="136"/>
      <c r="BD171" s="136"/>
      <c r="BE171" s="136"/>
      <c r="BF171" s="136"/>
      <c r="BG171" s="136"/>
      <c r="BJ171" s="136"/>
      <c r="BT171" s="136"/>
      <c r="CD171" s="136"/>
      <c r="CN171" s="136"/>
      <c r="CX171" s="136"/>
      <c r="DH171" s="136"/>
      <c r="DR171" s="136"/>
      <c r="EB171" s="136"/>
      <c r="EL171" s="136"/>
      <c r="EV171" s="136"/>
      <c r="FF171" s="136"/>
      <c r="FP171" s="136"/>
      <c r="FZ171" s="136"/>
      <c r="GJ171" s="136"/>
      <c r="GT171" s="136"/>
      <c r="HD171" s="136"/>
      <c r="HN171" s="136"/>
      <c r="HX171" s="136"/>
    </row>
    <row xmlns:x14ac="http://schemas.microsoft.com/office/spreadsheetml/2009/9/ac" r="172" s="3" customFormat="true" x14ac:dyDescent="0.25">
      <c r="A172" s="402"/>
      <c r="B172" s="136"/>
      <c r="L172" s="136"/>
      <c r="V172" s="136"/>
      <c r="AF172" s="136"/>
      <c r="AP172" s="136"/>
      <c r="AZ172" s="136"/>
      <c r="BA172" s="136"/>
      <c r="BB172" s="136"/>
      <c r="BC172" s="136"/>
      <c r="BD172" s="136"/>
      <c r="BE172" s="136"/>
      <c r="BF172" s="136"/>
      <c r="BG172" s="136"/>
      <c r="BJ172" s="136"/>
      <c r="BT172" s="136"/>
      <c r="CD172" s="136"/>
      <c r="CN172" s="136"/>
      <c r="CX172" s="136"/>
      <c r="DH172" s="136"/>
      <c r="DR172" s="136"/>
      <c r="EB172" s="136"/>
      <c r="EL172" s="136"/>
      <c r="EV172" s="136"/>
      <c r="FF172" s="136"/>
      <c r="FP172" s="136"/>
      <c r="FZ172" s="136"/>
      <c r="GJ172" s="136"/>
      <c r="GT172" s="136"/>
      <c r="HD172" s="136"/>
      <c r="HN172" s="136"/>
      <c r="HX172" s="136"/>
    </row>
    <row xmlns:x14ac="http://schemas.microsoft.com/office/spreadsheetml/2009/9/ac" r="173" s="3" customFormat="true" x14ac:dyDescent="0.25">
      <c r="A173" s="402"/>
      <c r="B173" s="136"/>
      <c r="L173" s="136"/>
      <c r="V173" s="136"/>
      <c r="AF173" s="136"/>
      <c r="AP173" s="136"/>
      <c r="AZ173" s="136"/>
      <c r="BA173" s="136"/>
      <c r="BB173" s="136"/>
      <c r="BC173" s="136"/>
      <c r="BD173" s="136"/>
      <c r="BE173" s="136"/>
      <c r="BF173" s="136"/>
      <c r="BG173" s="136"/>
      <c r="BJ173" s="136"/>
      <c r="BT173" s="136"/>
      <c r="CD173" s="136"/>
      <c r="CN173" s="136"/>
      <c r="CX173" s="136"/>
      <c r="DH173" s="136"/>
      <c r="DR173" s="136"/>
      <c r="EB173" s="136"/>
      <c r="EL173" s="136"/>
      <c r="EV173" s="136"/>
      <c r="FF173" s="136"/>
      <c r="FP173" s="136"/>
      <c r="FZ173" s="136"/>
      <c r="GJ173" s="136"/>
      <c r="GT173" s="136"/>
      <c r="HD173" s="136"/>
      <c r="HN173" s="136"/>
      <c r="HX173" s="136"/>
    </row>
    <row xmlns:x14ac="http://schemas.microsoft.com/office/spreadsheetml/2009/9/ac" r="174" s="3" customFormat="true" x14ac:dyDescent="0.25">
      <c r="A174" s="402"/>
      <c r="B174" s="136"/>
      <c r="L174" s="136"/>
      <c r="V174" s="136"/>
      <c r="AF174" s="136"/>
      <c r="AP174" s="136"/>
      <c r="AZ174" s="136"/>
      <c r="BA174" s="136"/>
      <c r="BB174" s="136"/>
      <c r="BC174" s="136"/>
      <c r="BD174" s="136"/>
      <c r="BE174" s="136"/>
      <c r="BF174" s="136"/>
      <c r="BG174" s="136"/>
      <c r="BJ174" s="136"/>
      <c r="BT174" s="136"/>
      <c r="CD174" s="136"/>
      <c r="CN174" s="136"/>
      <c r="CX174" s="136"/>
      <c r="DH174" s="136"/>
      <c r="DR174" s="136"/>
      <c r="EB174" s="136"/>
      <c r="EL174" s="136"/>
      <c r="EV174" s="136"/>
      <c r="FF174" s="136"/>
      <c r="FP174" s="136"/>
      <c r="FZ174" s="136"/>
      <c r="GJ174" s="136"/>
      <c r="GT174" s="136"/>
      <c r="HD174" s="136"/>
      <c r="HN174" s="136"/>
      <c r="HX174" s="136"/>
    </row>
    <row xmlns:x14ac="http://schemas.microsoft.com/office/spreadsheetml/2009/9/ac" r="175" s="3" customFormat="true" x14ac:dyDescent="0.25">
      <c r="A175" s="402"/>
      <c r="B175" s="136"/>
      <c r="L175" s="136"/>
      <c r="V175" s="136"/>
      <c r="AF175" s="136"/>
      <c r="AP175" s="136"/>
      <c r="AZ175" s="136"/>
      <c r="BA175" s="136"/>
      <c r="BB175" s="136"/>
      <c r="BC175" s="136"/>
      <c r="BD175" s="136"/>
      <c r="BE175" s="136"/>
      <c r="BF175" s="136"/>
      <c r="BG175" s="136"/>
      <c r="BJ175" s="136"/>
      <c r="BT175" s="136"/>
      <c r="CD175" s="136"/>
      <c r="CN175" s="136"/>
      <c r="CX175" s="136"/>
      <c r="DH175" s="136"/>
      <c r="DR175" s="136"/>
      <c r="EB175" s="136"/>
      <c r="EL175" s="136"/>
      <c r="EV175" s="136"/>
      <c r="FF175" s="136"/>
      <c r="FP175" s="136"/>
      <c r="FZ175" s="136"/>
      <c r="GJ175" s="136"/>
      <c r="GT175" s="136"/>
      <c r="HD175" s="136"/>
      <c r="HN175" s="136"/>
      <c r="HX175" s="136"/>
    </row>
    <row xmlns:x14ac="http://schemas.microsoft.com/office/spreadsheetml/2009/9/ac" r="176" s="3" customFormat="true" x14ac:dyDescent="0.25">
      <c r="A176" s="402"/>
      <c r="B176" s="136"/>
      <c r="L176" s="136"/>
      <c r="V176" s="136"/>
      <c r="AF176" s="136"/>
      <c r="AP176" s="136"/>
      <c r="AZ176" s="136"/>
      <c r="BA176" s="136"/>
      <c r="BB176" s="136"/>
      <c r="BC176" s="136"/>
      <c r="BD176" s="136"/>
      <c r="BE176" s="136"/>
      <c r="BF176" s="136"/>
      <c r="BG176" s="136"/>
      <c r="BJ176" s="136"/>
      <c r="BT176" s="136"/>
      <c r="CD176" s="136"/>
      <c r="CN176" s="136"/>
      <c r="CX176" s="136"/>
      <c r="DH176" s="136"/>
      <c r="DR176" s="136"/>
      <c r="EB176" s="136"/>
      <c r="EL176" s="136"/>
      <c r="EV176" s="136"/>
      <c r="FF176" s="136"/>
      <c r="FP176" s="136"/>
      <c r="FZ176" s="136"/>
      <c r="GJ176" s="136"/>
      <c r="GT176" s="136"/>
      <c r="HD176" s="136"/>
      <c r="HN176" s="136"/>
      <c r="HX176" s="136"/>
    </row>
    <row xmlns:x14ac="http://schemas.microsoft.com/office/spreadsheetml/2009/9/ac" r="177" s="3" customFormat="true" x14ac:dyDescent="0.25">
      <c r="A177" s="402"/>
      <c r="B177" s="136"/>
      <c r="L177" s="136"/>
      <c r="V177" s="136"/>
      <c r="AF177" s="136"/>
      <c r="AP177" s="136"/>
      <c r="AZ177" s="136"/>
      <c r="BA177" s="136"/>
      <c r="BB177" s="136"/>
      <c r="BC177" s="136"/>
      <c r="BD177" s="136"/>
      <c r="BE177" s="136"/>
      <c r="BF177" s="136"/>
      <c r="BG177" s="136"/>
      <c r="BJ177" s="136"/>
      <c r="BT177" s="136"/>
      <c r="CD177" s="136"/>
      <c r="CN177" s="136"/>
      <c r="CX177" s="136"/>
      <c r="DH177" s="136"/>
      <c r="DR177" s="136"/>
      <c r="EB177" s="136"/>
      <c r="EL177" s="136"/>
      <c r="EV177" s="136"/>
      <c r="FF177" s="136"/>
      <c r="FP177" s="136"/>
      <c r="FZ177" s="136"/>
      <c r="GJ177" s="136"/>
      <c r="GT177" s="136"/>
      <c r="HD177" s="136"/>
      <c r="HN177" s="136"/>
      <c r="HX177" s="136"/>
    </row>
    <row xmlns:x14ac="http://schemas.microsoft.com/office/spreadsheetml/2009/9/ac" r="178" s="3" customFormat="true" x14ac:dyDescent="0.25">
      <c r="A178" s="402"/>
      <c r="B178" s="136"/>
      <c r="L178" s="136"/>
      <c r="V178" s="136"/>
      <c r="AF178" s="136"/>
      <c r="AP178" s="136"/>
      <c r="AZ178" s="136"/>
      <c r="BA178" s="136"/>
      <c r="BB178" s="136"/>
      <c r="BC178" s="136"/>
      <c r="BD178" s="136"/>
      <c r="BE178" s="136"/>
      <c r="BF178" s="136"/>
      <c r="BG178" s="136"/>
      <c r="BJ178" s="136"/>
      <c r="BT178" s="136"/>
      <c r="CD178" s="136"/>
      <c r="CN178" s="136"/>
      <c r="CX178" s="136"/>
      <c r="DH178" s="136"/>
      <c r="DR178" s="136"/>
      <c r="EB178" s="136"/>
      <c r="EL178" s="136"/>
      <c r="EV178" s="136"/>
      <c r="FF178" s="136"/>
      <c r="FP178" s="136"/>
      <c r="FZ178" s="136"/>
      <c r="GJ178" s="136"/>
      <c r="GT178" s="136"/>
      <c r="HD178" s="136"/>
      <c r="HN178" s="136"/>
      <c r="HX178" s="136"/>
    </row>
    <row xmlns:x14ac="http://schemas.microsoft.com/office/spreadsheetml/2009/9/ac" r="179" s="3" customFormat="true" x14ac:dyDescent="0.25">
      <c r="A179" s="402"/>
      <c r="B179" s="136"/>
      <c r="L179" s="136"/>
      <c r="V179" s="136"/>
      <c r="AF179" s="136"/>
      <c r="AP179" s="136"/>
      <c r="AZ179" s="136"/>
      <c r="BA179" s="136"/>
      <c r="BB179" s="136"/>
      <c r="BC179" s="136"/>
      <c r="BD179" s="136"/>
      <c r="BE179" s="136"/>
      <c r="BF179" s="136"/>
      <c r="BG179" s="136"/>
      <c r="BJ179" s="136"/>
      <c r="BT179" s="136"/>
      <c r="CD179" s="136"/>
      <c r="CN179" s="136"/>
      <c r="CX179" s="136"/>
      <c r="DH179" s="136"/>
      <c r="DR179" s="136"/>
      <c r="EB179" s="136"/>
      <c r="EL179" s="136"/>
      <c r="EV179" s="136"/>
      <c r="FF179" s="136"/>
      <c r="FP179" s="136"/>
      <c r="FZ179" s="136"/>
      <c r="GJ179" s="136"/>
      <c r="GT179" s="136"/>
      <c r="HD179" s="136"/>
      <c r="HN179" s="136"/>
      <c r="HX179" s="136"/>
    </row>
    <row xmlns:x14ac="http://schemas.microsoft.com/office/spreadsheetml/2009/9/ac" r="180" s="3" customFormat="true" x14ac:dyDescent="0.25">
      <c r="A180" s="402"/>
      <c r="B180" s="136"/>
      <c r="L180" s="136"/>
      <c r="V180" s="136"/>
      <c r="AF180" s="136"/>
      <c r="AP180" s="136"/>
      <c r="AZ180" s="136"/>
      <c r="BA180" s="136"/>
      <c r="BB180" s="136"/>
      <c r="BC180" s="136"/>
      <c r="BD180" s="136"/>
      <c r="BE180" s="136"/>
      <c r="BF180" s="136"/>
      <c r="BG180" s="136"/>
      <c r="BJ180" s="136"/>
      <c r="BT180" s="136"/>
      <c r="CD180" s="136"/>
      <c r="CN180" s="136"/>
      <c r="CX180" s="136"/>
      <c r="DH180" s="136"/>
      <c r="DR180" s="136"/>
      <c r="EB180" s="136"/>
      <c r="EL180" s="136"/>
      <c r="EV180" s="136"/>
      <c r="FF180" s="136"/>
      <c r="FP180" s="136"/>
      <c r="FZ180" s="136"/>
      <c r="GJ180" s="136"/>
      <c r="GT180" s="136"/>
      <c r="HD180" s="136"/>
      <c r="HN180" s="136"/>
      <c r="HX180" s="136"/>
    </row>
    <row xmlns:x14ac="http://schemas.microsoft.com/office/spreadsheetml/2009/9/ac" r="181" s="3" customFormat="true" x14ac:dyDescent="0.25">
      <c r="A181" s="402"/>
      <c r="B181" s="136"/>
      <c r="L181" s="136"/>
      <c r="V181" s="136"/>
      <c r="AF181" s="136"/>
      <c r="AP181" s="136"/>
      <c r="AZ181" s="136"/>
      <c r="BA181" s="136"/>
      <c r="BB181" s="136"/>
      <c r="BC181" s="136"/>
      <c r="BD181" s="136"/>
      <c r="BE181" s="136"/>
      <c r="BF181" s="136"/>
      <c r="BG181" s="136"/>
      <c r="BJ181" s="136"/>
      <c r="BT181" s="136"/>
      <c r="CD181" s="136"/>
      <c r="CN181" s="136"/>
      <c r="CX181" s="136"/>
      <c r="DH181" s="136"/>
      <c r="DR181" s="136"/>
      <c r="EB181" s="136"/>
      <c r="EL181" s="136"/>
      <c r="EV181" s="136"/>
      <c r="FF181" s="136"/>
      <c r="FP181" s="136"/>
      <c r="FZ181" s="136"/>
      <c r="GJ181" s="136"/>
      <c r="GT181" s="136"/>
      <c r="HD181" s="136"/>
      <c r="HN181" s="136"/>
      <c r="HX181" s="136"/>
    </row>
    <row xmlns:x14ac="http://schemas.microsoft.com/office/spreadsheetml/2009/9/ac" r="182" s="3" customFormat="true" x14ac:dyDescent="0.25">
      <c r="A182" s="402"/>
      <c r="B182" s="136"/>
      <c r="L182" s="136"/>
      <c r="V182" s="136"/>
      <c r="AF182" s="136"/>
      <c r="AP182" s="136"/>
      <c r="AZ182" s="136"/>
      <c r="BA182" s="136"/>
      <c r="BB182" s="136"/>
      <c r="BC182" s="136"/>
      <c r="BD182" s="136"/>
      <c r="BE182" s="136"/>
      <c r="BF182" s="136"/>
      <c r="BG182" s="136"/>
      <c r="BJ182" s="136"/>
      <c r="BT182" s="136"/>
      <c r="CD182" s="136"/>
      <c r="CN182" s="136"/>
      <c r="CX182" s="136"/>
      <c r="DH182" s="136"/>
      <c r="DR182" s="136"/>
      <c r="EB182" s="136"/>
      <c r="EL182" s="136"/>
      <c r="EV182" s="136"/>
      <c r="FF182" s="136"/>
      <c r="FP182" s="136"/>
      <c r="FZ182" s="136"/>
      <c r="GJ182" s="136"/>
      <c r="GT182" s="136"/>
      <c r="HD182" s="136"/>
      <c r="HN182" s="136"/>
      <c r="HX182" s="136"/>
    </row>
    <row xmlns:x14ac="http://schemas.microsoft.com/office/spreadsheetml/2009/9/ac" r="183" s="3" customFormat="true" x14ac:dyDescent="0.25">
      <c r="A183" s="402"/>
      <c r="B183" s="136"/>
      <c r="L183" s="136"/>
      <c r="V183" s="136"/>
      <c r="AF183" s="136"/>
      <c r="AP183" s="136"/>
      <c r="AZ183" s="136"/>
      <c r="BA183" s="136"/>
      <c r="BB183" s="136"/>
      <c r="BC183" s="136"/>
      <c r="BD183" s="136"/>
      <c r="BE183" s="136"/>
      <c r="BF183" s="136"/>
      <c r="BG183" s="136"/>
      <c r="BJ183" s="136"/>
      <c r="BT183" s="136"/>
      <c r="CD183" s="136"/>
      <c r="CN183" s="136"/>
      <c r="CX183" s="136"/>
      <c r="DH183" s="136"/>
      <c r="DR183" s="136"/>
      <c r="EB183" s="136"/>
      <c r="EL183" s="136"/>
      <c r="EV183" s="136"/>
      <c r="FF183" s="136"/>
      <c r="FP183" s="136"/>
      <c r="FZ183" s="136"/>
      <c r="GJ183" s="136"/>
      <c r="GT183" s="136"/>
      <c r="HD183" s="136"/>
      <c r="HN183" s="136"/>
      <c r="HX183" s="136"/>
    </row>
    <row xmlns:x14ac="http://schemas.microsoft.com/office/spreadsheetml/2009/9/ac" r="184" s="3" customFormat="true" x14ac:dyDescent="0.25">
      <c r="A184" s="402"/>
      <c r="B184" s="136"/>
      <c r="L184" s="136"/>
      <c r="V184" s="136"/>
      <c r="AF184" s="136"/>
      <c r="AP184" s="136"/>
      <c r="AZ184" s="136"/>
      <c r="BA184" s="136"/>
      <c r="BB184" s="136"/>
      <c r="BC184" s="136"/>
      <c r="BD184" s="136"/>
      <c r="BE184" s="136"/>
      <c r="BF184" s="136"/>
      <c r="BG184" s="136"/>
      <c r="BJ184" s="136"/>
      <c r="BT184" s="136"/>
      <c r="CD184" s="136"/>
      <c r="CN184" s="136"/>
      <c r="CX184" s="136"/>
      <c r="DH184" s="136"/>
      <c r="DR184" s="136"/>
      <c r="EB184" s="136"/>
      <c r="EL184" s="136"/>
      <c r="EV184" s="136"/>
      <c r="FF184" s="136"/>
      <c r="FP184" s="136"/>
      <c r="FZ184" s="136"/>
      <c r="GJ184" s="136"/>
      <c r="GT184" s="136"/>
      <c r="HD184" s="136"/>
      <c r="HN184" s="136"/>
      <c r="HX184" s="136"/>
    </row>
    <row xmlns:x14ac="http://schemas.microsoft.com/office/spreadsheetml/2009/9/ac" r="185" s="3" customFormat="true" x14ac:dyDescent="0.25">
      <c r="A185" s="402"/>
      <c r="B185" s="136"/>
      <c r="L185" s="136"/>
      <c r="V185" s="136"/>
      <c r="AF185" s="136"/>
      <c r="AP185" s="136"/>
      <c r="AZ185" s="136"/>
      <c r="BA185" s="136"/>
      <c r="BB185" s="136"/>
      <c r="BC185" s="136"/>
      <c r="BD185" s="136"/>
      <c r="BE185" s="136"/>
      <c r="BF185" s="136"/>
      <c r="BG185" s="136"/>
      <c r="BJ185" s="136"/>
      <c r="BT185" s="136"/>
      <c r="CD185" s="136"/>
      <c r="CN185" s="136"/>
      <c r="CX185" s="136"/>
      <c r="DH185" s="136"/>
      <c r="DR185" s="136"/>
      <c r="EB185" s="136"/>
      <c r="EL185" s="136"/>
      <c r="EV185" s="136"/>
      <c r="FF185" s="136"/>
      <c r="FP185" s="136"/>
      <c r="FZ185" s="136"/>
      <c r="GJ185" s="136"/>
      <c r="GT185" s="136"/>
      <c r="HD185" s="136"/>
      <c r="HN185" s="136"/>
      <c r="HX185" s="136"/>
    </row>
    <row xmlns:x14ac="http://schemas.microsoft.com/office/spreadsheetml/2009/9/ac" r="186" s="3" customFormat="true" x14ac:dyDescent="0.25">
      <c r="A186" s="402"/>
      <c r="B186" s="136"/>
      <c r="L186" s="136"/>
      <c r="V186" s="136"/>
      <c r="AF186" s="136"/>
      <c r="AP186" s="136"/>
      <c r="AZ186" s="136"/>
      <c r="BA186" s="136"/>
      <c r="BB186" s="136"/>
      <c r="BC186" s="136"/>
      <c r="BD186" s="136"/>
      <c r="BE186" s="136"/>
      <c r="BF186" s="136"/>
      <c r="BG186" s="136"/>
      <c r="BJ186" s="136"/>
      <c r="BT186" s="136"/>
      <c r="CD186" s="136"/>
      <c r="CN186" s="136"/>
      <c r="CX186" s="136"/>
      <c r="DH186" s="136"/>
      <c r="DR186" s="136"/>
      <c r="EB186" s="136"/>
      <c r="EL186" s="136"/>
      <c r="EV186" s="136"/>
      <c r="FF186" s="136"/>
      <c r="FP186" s="136"/>
      <c r="FZ186" s="136"/>
      <c r="GJ186" s="136"/>
      <c r="GT186" s="136"/>
      <c r="HD186" s="136"/>
      <c r="HN186" s="136"/>
      <c r="HX186" s="136"/>
    </row>
    <row xmlns:x14ac="http://schemas.microsoft.com/office/spreadsheetml/2009/9/ac" r="187" s="3" customFormat="true" x14ac:dyDescent="0.25">
      <c r="A187" s="402"/>
      <c r="B187" s="136"/>
      <c r="L187" s="136"/>
      <c r="V187" s="136"/>
      <c r="AF187" s="136"/>
      <c r="AP187" s="136"/>
      <c r="AZ187" s="136"/>
      <c r="BA187" s="136"/>
      <c r="BB187" s="136"/>
      <c r="BC187" s="136"/>
      <c r="BD187" s="136"/>
      <c r="BE187" s="136"/>
      <c r="BF187" s="136"/>
      <c r="BG187" s="136"/>
      <c r="BJ187" s="136"/>
      <c r="BT187" s="136"/>
      <c r="CD187" s="136"/>
      <c r="CN187" s="136"/>
      <c r="CX187" s="136"/>
      <c r="DH187" s="136"/>
      <c r="DR187" s="136"/>
      <c r="EB187" s="136"/>
      <c r="EL187" s="136"/>
      <c r="EV187" s="136"/>
      <c r="FF187" s="136"/>
      <c r="FP187" s="136"/>
      <c r="FZ187" s="136"/>
      <c r="GJ187" s="136"/>
      <c r="GT187" s="136"/>
      <c r="HD187" s="136"/>
      <c r="HN187" s="136"/>
      <c r="HX187" s="136"/>
    </row>
    <row xmlns:x14ac="http://schemas.microsoft.com/office/spreadsheetml/2009/9/ac" r="188" s="3" customFormat="true" x14ac:dyDescent="0.25">
      <c r="A188" s="402"/>
      <c r="B188" s="136"/>
      <c r="L188" s="136"/>
      <c r="V188" s="136"/>
      <c r="AF188" s="136"/>
      <c r="AP188" s="136"/>
      <c r="AZ188" s="136"/>
      <c r="BA188" s="136"/>
      <c r="BB188" s="136"/>
      <c r="BC188" s="136"/>
      <c r="BD188" s="136"/>
      <c r="BE188" s="136"/>
      <c r="BF188" s="136"/>
      <c r="BG188" s="136"/>
      <c r="BJ188" s="136"/>
      <c r="BT188" s="136"/>
      <c r="CD188" s="136"/>
      <c r="CN188" s="136"/>
      <c r="CX188" s="136"/>
      <c r="DH188" s="136"/>
      <c r="DR188" s="136"/>
      <c r="EB188" s="136"/>
      <c r="EL188" s="136"/>
      <c r="EV188" s="136"/>
      <c r="FF188" s="136"/>
      <c r="FP188" s="136"/>
      <c r="FZ188" s="136"/>
      <c r="GJ188" s="136"/>
      <c r="GT188" s="136"/>
      <c r="HD188" s="136"/>
      <c r="HN188" s="136"/>
      <c r="HX188" s="136"/>
    </row>
    <row xmlns:x14ac="http://schemas.microsoft.com/office/spreadsheetml/2009/9/ac" r="189" s="3" customFormat="true" x14ac:dyDescent="0.25">
      <c r="A189" s="402"/>
      <c r="B189" s="136"/>
      <c r="L189" s="136"/>
      <c r="V189" s="136"/>
      <c r="AF189" s="136"/>
      <c r="AP189" s="136"/>
      <c r="AZ189" s="136"/>
      <c r="BA189" s="136"/>
      <c r="BB189" s="136"/>
      <c r="BC189" s="136"/>
      <c r="BD189" s="136"/>
      <c r="BE189" s="136"/>
      <c r="BF189" s="136"/>
      <c r="BG189" s="136"/>
      <c r="BJ189" s="136"/>
      <c r="BT189" s="136"/>
      <c r="CD189" s="136"/>
      <c r="CN189" s="136"/>
      <c r="CX189" s="136"/>
      <c r="DH189" s="136"/>
      <c r="DR189" s="136"/>
      <c r="EB189" s="136"/>
      <c r="EL189" s="136"/>
      <c r="EV189" s="136"/>
      <c r="FF189" s="136"/>
      <c r="FP189" s="136"/>
      <c r="FZ189" s="136"/>
      <c r="GJ189" s="136"/>
      <c r="GT189" s="136"/>
      <c r="HD189" s="136"/>
      <c r="HN189" s="136"/>
      <c r="HX189" s="136"/>
    </row>
    <row xmlns:x14ac="http://schemas.microsoft.com/office/spreadsheetml/2009/9/ac" r="190" s="3" customFormat="true" x14ac:dyDescent="0.25">
      <c r="A190" s="402"/>
      <c r="B190" s="136"/>
      <c r="L190" s="136"/>
      <c r="V190" s="136"/>
      <c r="AF190" s="136"/>
      <c r="AP190" s="136"/>
      <c r="AZ190" s="136"/>
      <c r="BA190" s="136"/>
      <c r="BB190" s="136"/>
      <c r="BC190" s="136"/>
      <c r="BD190" s="136"/>
      <c r="BE190" s="136"/>
      <c r="BF190" s="136"/>
      <c r="BG190" s="136"/>
      <c r="BJ190" s="136"/>
      <c r="BT190" s="136"/>
      <c r="CD190" s="136"/>
      <c r="CN190" s="136"/>
      <c r="CX190" s="136"/>
      <c r="DH190" s="136"/>
      <c r="DR190" s="136"/>
      <c r="EB190" s="136"/>
      <c r="EL190" s="136"/>
      <c r="EV190" s="136"/>
      <c r="FF190" s="136"/>
      <c r="FP190" s="136"/>
      <c r="FZ190" s="136"/>
      <c r="GJ190" s="136"/>
      <c r="GT190" s="136"/>
      <c r="HD190" s="136"/>
      <c r="HN190" s="136"/>
      <c r="HX190" s="136"/>
    </row>
    <row xmlns:x14ac="http://schemas.microsoft.com/office/spreadsheetml/2009/9/ac" r="191" s="3" customFormat="true" x14ac:dyDescent="0.25">
      <c r="A191" s="402"/>
      <c r="B191" s="136"/>
      <c r="L191" s="136"/>
      <c r="V191" s="136"/>
      <c r="AF191" s="136"/>
      <c r="AP191" s="136"/>
      <c r="AZ191" s="136"/>
      <c r="BA191" s="136"/>
      <c r="BB191" s="136"/>
      <c r="BC191" s="136"/>
      <c r="BD191" s="136"/>
      <c r="BE191" s="136"/>
      <c r="BF191" s="136"/>
      <c r="BG191" s="136"/>
      <c r="BJ191" s="136"/>
      <c r="BT191" s="136"/>
      <c r="CD191" s="136"/>
      <c r="CN191" s="136"/>
      <c r="CX191" s="136"/>
      <c r="DH191" s="136"/>
      <c r="DR191" s="136"/>
      <c r="EB191" s="136"/>
      <c r="EL191" s="136"/>
      <c r="EV191" s="136"/>
      <c r="FF191" s="136"/>
      <c r="FP191" s="136"/>
      <c r="FZ191" s="136"/>
      <c r="GJ191" s="136"/>
      <c r="GT191" s="136"/>
      <c r="HD191" s="136"/>
      <c r="HN191" s="136"/>
      <c r="HX191" s="136"/>
    </row>
    <row xmlns:x14ac="http://schemas.microsoft.com/office/spreadsheetml/2009/9/ac" r="192" s="3" customFormat="true" x14ac:dyDescent="0.25">
      <c r="A192" s="402"/>
      <c r="B192" s="136"/>
      <c r="L192" s="136"/>
      <c r="V192" s="136"/>
      <c r="AF192" s="136"/>
      <c r="AP192" s="136"/>
      <c r="AZ192" s="136"/>
      <c r="BA192" s="136"/>
      <c r="BB192" s="136"/>
      <c r="BC192" s="136"/>
      <c r="BD192" s="136"/>
      <c r="BE192" s="136"/>
      <c r="BF192" s="136"/>
      <c r="BG192" s="136"/>
      <c r="BJ192" s="136"/>
      <c r="BT192" s="136"/>
      <c r="CD192" s="136"/>
      <c r="CN192" s="136"/>
      <c r="CX192" s="136"/>
      <c r="DH192" s="136"/>
      <c r="DR192" s="136"/>
      <c r="EB192" s="136"/>
      <c r="EL192" s="136"/>
      <c r="EV192" s="136"/>
      <c r="FF192" s="136"/>
      <c r="FP192" s="136"/>
      <c r="FZ192" s="136"/>
      <c r="GJ192" s="136"/>
      <c r="GT192" s="136"/>
      <c r="HD192" s="136"/>
      <c r="HN192" s="136"/>
      <c r="HX192" s="136"/>
    </row>
    <row xmlns:x14ac="http://schemas.microsoft.com/office/spreadsheetml/2009/9/ac" r="193" s="3" customFormat="true" x14ac:dyDescent="0.25">
      <c r="A193" s="402"/>
      <c r="B193" s="136"/>
      <c r="L193" s="136"/>
      <c r="V193" s="136"/>
      <c r="AF193" s="136"/>
      <c r="AP193" s="136"/>
      <c r="AZ193" s="136"/>
      <c r="BA193" s="136"/>
      <c r="BB193" s="136"/>
      <c r="BC193" s="136"/>
      <c r="BD193" s="136"/>
      <c r="BE193" s="136"/>
      <c r="BF193" s="136"/>
      <c r="BG193" s="136"/>
      <c r="BJ193" s="136"/>
      <c r="BT193" s="136"/>
      <c r="CD193" s="136"/>
      <c r="CN193" s="136"/>
      <c r="CX193" s="136"/>
      <c r="DH193" s="136"/>
      <c r="DR193" s="136"/>
      <c r="EB193" s="136"/>
      <c r="EL193" s="136"/>
      <c r="EV193" s="136"/>
      <c r="FF193" s="136"/>
      <c r="FP193" s="136"/>
      <c r="FZ193" s="136"/>
      <c r="GJ193" s="136"/>
      <c r="GT193" s="136"/>
      <c r="HD193" s="136"/>
      <c r="HN193" s="136"/>
      <c r="HX193" s="136"/>
    </row>
    <row xmlns:x14ac="http://schemas.microsoft.com/office/spreadsheetml/2009/9/ac" r="194" s="3" customFormat="true" x14ac:dyDescent="0.25">
      <c r="A194" s="402"/>
      <c r="B194" s="136"/>
      <c r="L194" s="136"/>
      <c r="V194" s="136"/>
      <c r="AF194" s="136"/>
      <c r="AP194" s="136"/>
      <c r="AZ194" s="136"/>
      <c r="BA194" s="136"/>
      <c r="BB194" s="136"/>
      <c r="BC194" s="136"/>
      <c r="BD194" s="136"/>
      <c r="BE194" s="136"/>
      <c r="BF194" s="136"/>
      <c r="BG194" s="136"/>
      <c r="BJ194" s="136"/>
      <c r="BT194" s="136"/>
      <c r="CD194" s="136"/>
      <c r="CN194" s="136"/>
      <c r="CX194" s="136"/>
      <c r="DH194" s="136"/>
      <c r="DR194" s="136"/>
      <c r="EB194" s="136"/>
      <c r="EL194" s="136"/>
      <c r="EV194" s="136"/>
      <c r="FF194" s="136"/>
      <c r="FP194" s="136"/>
      <c r="FZ194" s="136"/>
      <c r="GJ194" s="136"/>
      <c r="GT194" s="136"/>
      <c r="HD194" s="136"/>
      <c r="HN194" s="136"/>
      <c r="HX194" s="136"/>
    </row>
    <row xmlns:x14ac="http://schemas.microsoft.com/office/spreadsheetml/2009/9/ac" r="195" s="3" customFormat="true" x14ac:dyDescent="0.25">
      <c r="A195" s="402"/>
      <c r="B195" s="136"/>
      <c r="L195" s="136"/>
      <c r="V195" s="136"/>
      <c r="AF195" s="136"/>
      <c r="AP195" s="136"/>
      <c r="AZ195" s="136"/>
      <c r="BA195" s="136"/>
      <c r="BB195" s="136"/>
      <c r="BC195" s="136"/>
      <c r="BD195" s="136"/>
      <c r="BE195" s="136"/>
      <c r="BF195" s="136"/>
      <c r="BG195" s="136"/>
      <c r="BJ195" s="136"/>
      <c r="BT195" s="136"/>
      <c r="CD195" s="136"/>
      <c r="CN195" s="136"/>
      <c r="CX195" s="136"/>
      <c r="DH195" s="136"/>
      <c r="DR195" s="136"/>
      <c r="EB195" s="136"/>
      <c r="EL195" s="136"/>
      <c r="EV195" s="136"/>
      <c r="FF195" s="136"/>
      <c r="FP195" s="136"/>
      <c r="FZ195" s="136"/>
      <c r="GJ195" s="136"/>
      <c r="GT195" s="136"/>
      <c r="HD195" s="136"/>
      <c r="HN195" s="136"/>
      <c r="HX195" s="136"/>
    </row>
    <row xmlns:x14ac="http://schemas.microsoft.com/office/spreadsheetml/2009/9/ac" r="196" s="3" customFormat="true" x14ac:dyDescent="0.25">
      <c r="A196" s="402"/>
      <c r="B196" s="136"/>
      <c r="L196" s="136"/>
      <c r="V196" s="136"/>
      <c r="AF196" s="136"/>
      <c r="AP196" s="136"/>
      <c r="AZ196" s="136"/>
      <c r="BA196" s="136"/>
      <c r="BB196" s="136"/>
      <c r="BC196" s="136"/>
      <c r="BD196" s="136"/>
      <c r="BE196" s="136"/>
      <c r="BF196" s="136"/>
      <c r="BG196" s="136"/>
      <c r="BJ196" s="136"/>
      <c r="BT196" s="136"/>
      <c r="CD196" s="136"/>
      <c r="CN196" s="136"/>
      <c r="CX196" s="136"/>
      <c r="DH196" s="136"/>
      <c r="DR196" s="136"/>
      <c r="EB196" s="136"/>
      <c r="EL196" s="136"/>
      <c r="EV196" s="136"/>
      <c r="FF196" s="136"/>
      <c r="FP196" s="136"/>
      <c r="FZ196" s="136"/>
      <c r="GJ196" s="136"/>
      <c r="GT196" s="136"/>
      <c r="HD196" s="136"/>
      <c r="HN196" s="136"/>
      <c r="HX196" s="136"/>
    </row>
    <row xmlns:x14ac="http://schemas.microsoft.com/office/spreadsheetml/2009/9/ac" r="197" s="3" customFormat="true" x14ac:dyDescent="0.25">
      <c r="A197" s="402"/>
      <c r="B197" s="136"/>
      <c r="L197" s="136"/>
      <c r="V197" s="136"/>
      <c r="AF197" s="136"/>
      <c r="AP197" s="136"/>
      <c r="AZ197" s="136"/>
      <c r="BA197" s="136"/>
      <c r="BB197" s="136"/>
      <c r="BC197" s="136"/>
      <c r="BD197" s="136"/>
      <c r="BE197" s="136"/>
      <c r="BF197" s="136"/>
      <c r="BG197" s="136"/>
      <c r="BJ197" s="136"/>
      <c r="BT197" s="136"/>
      <c r="CD197" s="136"/>
      <c r="CN197" s="136"/>
      <c r="CX197" s="136"/>
      <c r="DH197" s="136"/>
      <c r="DR197" s="136"/>
      <c r="EB197" s="136"/>
      <c r="EL197" s="136"/>
      <c r="EV197" s="136"/>
      <c r="FF197" s="136"/>
      <c r="FP197" s="136"/>
      <c r="FZ197" s="136"/>
      <c r="GJ197" s="136"/>
      <c r="GT197" s="136"/>
      <c r="HD197" s="136"/>
      <c r="HN197" s="136"/>
      <c r="HX197" s="136"/>
    </row>
    <row xmlns:x14ac="http://schemas.microsoft.com/office/spreadsheetml/2009/9/ac" r="198" s="3" customFormat="true" x14ac:dyDescent="0.25">
      <c r="A198" s="402"/>
      <c r="B198" s="136"/>
      <c r="L198" s="136"/>
      <c r="V198" s="136"/>
      <c r="AF198" s="136"/>
      <c r="AP198" s="136"/>
      <c r="AZ198" s="136"/>
      <c r="BA198" s="136"/>
      <c r="BB198" s="136"/>
      <c r="BC198" s="136"/>
      <c r="BD198" s="136"/>
      <c r="BE198" s="136"/>
      <c r="BF198" s="136"/>
      <c r="BG198" s="136"/>
      <c r="BJ198" s="136"/>
      <c r="BT198" s="136"/>
      <c r="CD198" s="136"/>
      <c r="CN198" s="136"/>
      <c r="CX198" s="136"/>
      <c r="DH198" s="136"/>
      <c r="DR198" s="136"/>
      <c r="EB198" s="136"/>
      <c r="EL198" s="136"/>
      <c r="EV198" s="136"/>
      <c r="FF198" s="136"/>
      <c r="FP198" s="136"/>
      <c r="FZ198" s="136"/>
      <c r="GJ198" s="136"/>
      <c r="GT198" s="136"/>
      <c r="HD198" s="136"/>
      <c r="HN198" s="136"/>
      <c r="HX198" s="136"/>
    </row>
    <row xmlns:x14ac="http://schemas.microsoft.com/office/spreadsheetml/2009/9/ac" r="199" s="3" customFormat="true" x14ac:dyDescent="0.25">
      <c r="A199" s="402"/>
      <c r="B199" s="136"/>
      <c r="L199" s="136"/>
      <c r="V199" s="136"/>
      <c r="AF199" s="136"/>
      <c r="AP199" s="136"/>
      <c r="AZ199" s="136"/>
      <c r="BA199" s="136"/>
      <c r="BB199" s="136"/>
      <c r="BC199" s="136"/>
      <c r="BD199" s="136"/>
      <c r="BE199" s="136"/>
      <c r="BF199" s="136"/>
      <c r="BG199" s="136"/>
      <c r="BJ199" s="136"/>
      <c r="BT199" s="136"/>
      <c r="CD199" s="136"/>
      <c r="CN199" s="136"/>
      <c r="CX199" s="136"/>
      <c r="DH199" s="136"/>
      <c r="DR199" s="136"/>
      <c r="EB199" s="136"/>
      <c r="EL199" s="136"/>
      <c r="EV199" s="136"/>
      <c r="FF199" s="136"/>
      <c r="FP199" s="136"/>
      <c r="FZ199" s="136"/>
      <c r="GJ199" s="136"/>
      <c r="GT199" s="136"/>
      <c r="HD199" s="136"/>
      <c r="HN199" s="136"/>
      <c r="HX199" s="136"/>
    </row>
    <row xmlns:x14ac="http://schemas.microsoft.com/office/spreadsheetml/2009/9/ac" r="200" s="3" customFormat="true" x14ac:dyDescent="0.25">
      <c r="A200" s="402"/>
      <c r="B200" s="136"/>
      <c r="L200" s="136"/>
      <c r="V200" s="136"/>
      <c r="AF200" s="136"/>
      <c r="AP200" s="136"/>
      <c r="AZ200" s="136"/>
      <c r="BA200" s="136"/>
      <c r="BB200" s="136"/>
      <c r="BC200" s="136"/>
      <c r="BD200" s="136"/>
      <c r="BE200" s="136"/>
      <c r="BF200" s="136"/>
      <c r="BG200" s="136"/>
      <c r="BJ200" s="136"/>
      <c r="BT200" s="136"/>
      <c r="CD200" s="136"/>
      <c r="CN200" s="136"/>
      <c r="CX200" s="136"/>
      <c r="DH200" s="136"/>
      <c r="DR200" s="136"/>
      <c r="EB200" s="136"/>
      <c r="EL200" s="136"/>
      <c r="EV200" s="136"/>
      <c r="FF200" s="136"/>
      <c r="FP200" s="136"/>
      <c r="FZ200" s="136"/>
      <c r="GJ200" s="136"/>
      <c r="GT200" s="136"/>
      <c r="HD200" s="136"/>
      <c r="HN200" s="136"/>
      <c r="HX200" s="136"/>
    </row>
    <row xmlns:x14ac="http://schemas.microsoft.com/office/spreadsheetml/2009/9/ac" r="201" s="3" customFormat="true" x14ac:dyDescent="0.25">
      <c r="A201" s="402"/>
      <c r="B201" s="136"/>
      <c r="L201" s="136"/>
      <c r="V201" s="136"/>
      <c r="AF201" s="136"/>
      <c r="AP201" s="136"/>
      <c r="AZ201" s="136"/>
      <c r="BA201" s="136"/>
      <c r="BB201" s="136"/>
      <c r="BC201" s="136"/>
      <c r="BD201" s="136"/>
      <c r="BE201" s="136"/>
      <c r="BF201" s="136"/>
      <c r="BG201" s="136"/>
      <c r="BJ201" s="136"/>
      <c r="BT201" s="136"/>
      <c r="CD201" s="136"/>
      <c r="CN201" s="136"/>
      <c r="CX201" s="136"/>
      <c r="DH201" s="136"/>
      <c r="DR201" s="136"/>
      <c r="EB201" s="136"/>
      <c r="EL201" s="136"/>
      <c r="EV201" s="136"/>
      <c r="FF201" s="136"/>
      <c r="FP201" s="136"/>
      <c r="FZ201" s="136"/>
      <c r="GJ201" s="136"/>
      <c r="GT201" s="136"/>
      <c r="HD201" s="136"/>
      <c r="HN201" s="136"/>
      <c r="HX201" s="136"/>
    </row>
    <row xmlns:x14ac="http://schemas.microsoft.com/office/spreadsheetml/2009/9/ac" r="202" s="3" customFormat="true" x14ac:dyDescent="0.25">
      <c r="A202" s="402"/>
      <c r="B202" s="136"/>
      <c r="L202" s="136"/>
      <c r="V202" s="136"/>
      <c r="AF202" s="136"/>
      <c r="AP202" s="136"/>
      <c r="AZ202" s="136"/>
      <c r="BA202" s="136"/>
      <c r="BB202" s="136"/>
      <c r="BC202" s="136"/>
      <c r="BD202" s="136"/>
      <c r="BE202" s="136"/>
      <c r="BF202" s="136"/>
      <c r="BG202" s="136"/>
      <c r="BJ202" s="136"/>
      <c r="BT202" s="136"/>
      <c r="CD202" s="136"/>
      <c r="CN202" s="136"/>
      <c r="CX202" s="136"/>
      <c r="DH202" s="136"/>
      <c r="DR202" s="136"/>
      <c r="EB202" s="136"/>
      <c r="EL202" s="136"/>
      <c r="EV202" s="136"/>
      <c r="FF202" s="136"/>
      <c r="FP202" s="136"/>
      <c r="FZ202" s="136"/>
      <c r="GJ202" s="136"/>
      <c r="GT202" s="136"/>
      <c r="HD202" s="136"/>
      <c r="HN202" s="136"/>
      <c r="HX202" s="136"/>
    </row>
    <row xmlns:x14ac="http://schemas.microsoft.com/office/spreadsheetml/2009/9/ac" r="203" s="3" customFormat="true" x14ac:dyDescent="0.25">
      <c r="A203" s="402"/>
      <c r="B203" s="136"/>
      <c r="L203" s="136"/>
      <c r="V203" s="136"/>
      <c r="AF203" s="136"/>
      <c r="AP203" s="136"/>
      <c r="AZ203" s="136"/>
      <c r="BA203" s="136"/>
      <c r="BB203" s="136"/>
      <c r="BC203" s="136"/>
      <c r="BD203" s="136"/>
      <c r="BE203" s="136"/>
      <c r="BF203" s="136"/>
      <c r="BG203" s="136"/>
      <c r="BJ203" s="136"/>
      <c r="BT203" s="136"/>
      <c r="CD203" s="136"/>
      <c r="CN203" s="136"/>
      <c r="CX203" s="136"/>
      <c r="DH203" s="136"/>
      <c r="DR203" s="136"/>
      <c r="EB203" s="136"/>
      <c r="EL203" s="136"/>
      <c r="EV203" s="136"/>
      <c r="FF203" s="136"/>
      <c r="FP203" s="136"/>
      <c r="FZ203" s="136"/>
      <c r="GJ203" s="136"/>
      <c r="GT203" s="136"/>
      <c r="HD203" s="136"/>
      <c r="HN203" s="136"/>
      <c r="HX203" s="136"/>
    </row>
    <row xmlns:x14ac="http://schemas.microsoft.com/office/spreadsheetml/2009/9/ac" r="204" s="3" customFormat="true" x14ac:dyDescent="0.25">
      <c r="A204" s="402"/>
      <c r="B204" s="136"/>
      <c r="L204" s="136"/>
      <c r="V204" s="136"/>
      <c r="AF204" s="136"/>
      <c r="AP204" s="136"/>
      <c r="AZ204" s="136"/>
      <c r="BA204" s="136"/>
      <c r="BB204" s="136"/>
      <c r="BC204" s="136"/>
      <c r="BD204" s="136"/>
      <c r="BE204" s="136"/>
      <c r="BF204" s="136"/>
      <c r="BG204" s="136"/>
      <c r="BJ204" s="136"/>
      <c r="BT204" s="136"/>
      <c r="CD204" s="136"/>
      <c r="CN204" s="136"/>
      <c r="CX204" s="136"/>
      <c r="DH204" s="136"/>
      <c r="DR204" s="136"/>
      <c r="EB204" s="136"/>
      <c r="EL204" s="136"/>
      <c r="EV204" s="136"/>
      <c r="FF204" s="136"/>
      <c r="FP204" s="136"/>
      <c r="FZ204" s="136"/>
      <c r="GJ204" s="136"/>
      <c r="GT204" s="136"/>
      <c r="HD204" s="136"/>
      <c r="HN204" s="136"/>
      <c r="HX204" s="136"/>
    </row>
    <row xmlns:x14ac="http://schemas.microsoft.com/office/spreadsheetml/2009/9/ac" r="205" s="3" customFormat="true" x14ac:dyDescent="0.25">
      <c r="A205" s="402"/>
      <c r="B205" s="136"/>
      <c r="L205" s="136"/>
      <c r="V205" s="136"/>
      <c r="AF205" s="136"/>
      <c r="AP205" s="136"/>
      <c r="AZ205" s="136"/>
      <c r="BA205" s="136"/>
      <c r="BB205" s="136"/>
      <c r="BC205" s="136"/>
      <c r="BD205" s="136"/>
      <c r="BE205" s="136"/>
      <c r="BF205" s="136"/>
      <c r="BG205" s="136"/>
      <c r="BJ205" s="136"/>
      <c r="BT205" s="136"/>
      <c r="CD205" s="136"/>
      <c r="CN205" s="136"/>
      <c r="CX205" s="136"/>
      <c r="DH205" s="136"/>
      <c r="DR205" s="136"/>
      <c r="EB205" s="136"/>
      <c r="EL205" s="136"/>
      <c r="EV205" s="136"/>
      <c r="FF205" s="136"/>
      <c r="FP205" s="136"/>
      <c r="FZ205" s="136"/>
      <c r="GJ205" s="136"/>
      <c r="GT205" s="136"/>
      <c r="HD205" s="136"/>
      <c r="HN205" s="136"/>
      <c r="HX205" s="136"/>
    </row>
    <row xmlns:x14ac="http://schemas.microsoft.com/office/spreadsheetml/2009/9/ac" r="206" s="3" customFormat="true" x14ac:dyDescent="0.25">
      <c r="A206" s="402"/>
      <c r="B206" s="136"/>
      <c r="L206" s="136"/>
      <c r="V206" s="136"/>
      <c r="AF206" s="136"/>
      <c r="AP206" s="136"/>
      <c r="AZ206" s="136"/>
      <c r="BA206" s="136"/>
      <c r="BB206" s="136"/>
      <c r="BC206" s="136"/>
      <c r="BD206" s="136"/>
      <c r="BE206" s="136"/>
      <c r="BF206" s="136"/>
      <c r="BG206" s="136"/>
      <c r="BJ206" s="136"/>
      <c r="BT206" s="136"/>
      <c r="CD206" s="136"/>
      <c r="CN206" s="136"/>
      <c r="CX206" s="136"/>
      <c r="DH206" s="136"/>
      <c r="DR206" s="136"/>
      <c r="EB206" s="136"/>
      <c r="EL206" s="136"/>
      <c r="EV206" s="136"/>
      <c r="FF206" s="136"/>
      <c r="FP206" s="136"/>
      <c r="FZ206" s="136"/>
      <c r="GJ206" s="136"/>
      <c r="GT206" s="136"/>
      <c r="HD206" s="136"/>
      <c r="HN206" s="136"/>
      <c r="HX206" s="136"/>
    </row>
    <row xmlns:x14ac="http://schemas.microsoft.com/office/spreadsheetml/2009/9/ac" r="207" s="3" customFormat="true" x14ac:dyDescent="0.25">
      <c r="A207" s="402"/>
      <c r="B207" s="136"/>
      <c r="L207" s="136"/>
      <c r="V207" s="136"/>
      <c r="AF207" s="136"/>
      <c r="AP207" s="136"/>
      <c r="AZ207" s="136"/>
      <c r="BA207" s="136"/>
      <c r="BB207" s="136"/>
      <c r="BC207" s="136"/>
      <c r="BD207" s="136"/>
      <c r="BE207" s="136"/>
      <c r="BF207" s="136"/>
      <c r="BG207" s="136"/>
      <c r="BJ207" s="136"/>
      <c r="BT207" s="136"/>
      <c r="CD207" s="136"/>
      <c r="CN207" s="136"/>
      <c r="CX207" s="136"/>
      <c r="DH207" s="136"/>
      <c r="DR207" s="136"/>
      <c r="EB207" s="136"/>
      <c r="EL207" s="136"/>
      <c r="EV207" s="136"/>
      <c r="FF207" s="136"/>
      <c r="FP207" s="136"/>
      <c r="FZ207" s="136"/>
      <c r="GJ207" s="136"/>
      <c r="GT207" s="136"/>
      <c r="HD207" s="136"/>
      <c r="HN207" s="136"/>
      <c r="HX207" s="136"/>
    </row>
    <row xmlns:x14ac="http://schemas.microsoft.com/office/spreadsheetml/2009/9/ac" r="208" s="3" customFormat="true" x14ac:dyDescent="0.25">
      <c r="A208" s="402"/>
      <c r="B208" s="136"/>
      <c r="L208" s="136"/>
      <c r="V208" s="136"/>
      <c r="AF208" s="136"/>
      <c r="AP208" s="136"/>
      <c r="AZ208" s="136"/>
      <c r="BA208" s="136"/>
      <c r="BB208" s="136"/>
      <c r="BC208" s="136"/>
      <c r="BD208" s="136"/>
      <c r="BE208" s="136"/>
      <c r="BF208" s="136"/>
      <c r="BG208" s="136"/>
      <c r="BJ208" s="136"/>
      <c r="BT208" s="136"/>
      <c r="CD208" s="136"/>
      <c r="CN208" s="136"/>
      <c r="CX208" s="136"/>
      <c r="DH208" s="136"/>
      <c r="DR208" s="136"/>
      <c r="EB208" s="136"/>
      <c r="EL208" s="136"/>
      <c r="EV208" s="136"/>
      <c r="FF208" s="136"/>
      <c r="FP208" s="136"/>
      <c r="FZ208" s="136"/>
      <c r="GJ208" s="136"/>
      <c r="GT208" s="136"/>
      <c r="HD208" s="136"/>
      <c r="HN208" s="136"/>
      <c r="HX208" s="136"/>
    </row>
    <row xmlns:x14ac="http://schemas.microsoft.com/office/spreadsheetml/2009/9/ac" r="209" s="3" customFormat="true" x14ac:dyDescent="0.25">
      <c r="A209" s="402"/>
      <c r="B209" s="136"/>
      <c r="L209" s="136"/>
      <c r="V209" s="136"/>
      <c r="AF209" s="136"/>
      <c r="AP209" s="136"/>
      <c r="AZ209" s="136"/>
      <c r="BA209" s="136"/>
      <c r="BB209" s="136"/>
      <c r="BC209" s="136"/>
      <c r="BD209" s="136"/>
      <c r="BE209" s="136"/>
      <c r="BF209" s="136"/>
      <c r="BG209" s="136"/>
      <c r="BJ209" s="136"/>
      <c r="BT209" s="136"/>
      <c r="CD209" s="136"/>
      <c r="CN209" s="136"/>
      <c r="CX209" s="136"/>
      <c r="DH209" s="136"/>
      <c r="DR209" s="136"/>
      <c r="EB209" s="136"/>
      <c r="EL209" s="136"/>
      <c r="EV209" s="136"/>
      <c r="FF209" s="136"/>
      <c r="FP209" s="136"/>
      <c r="FZ209" s="136"/>
      <c r="GJ209" s="136"/>
      <c r="GT209" s="136"/>
      <c r="HD209" s="136"/>
      <c r="HN209" s="136"/>
      <c r="HX209" s="136"/>
    </row>
    <row xmlns:x14ac="http://schemas.microsoft.com/office/spreadsheetml/2009/9/ac" r="210" s="3" customFormat="true" x14ac:dyDescent="0.25">
      <c r="A210" s="402"/>
      <c r="B210" s="136"/>
      <c r="L210" s="136"/>
      <c r="V210" s="136"/>
      <c r="AF210" s="136"/>
      <c r="AP210" s="136"/>
      <c r="AZ210" s="136"/>
      <c r="BA210" s="136"/>
      <c r="BB210" s="136"/>
      <c r="BC210" s="136"/>
      <c r="BD210" s="136"/>
      <c r="BE210" s="136"/>
      <c r="BF210" s="136"/>
      <c r="BG210" s="136"/>
      <c r="BJ210" s="136"/>
      <c r="BT210" s="136"/>
      <c r="CD210" s="136"/>
      <c r="CN210" s="136"/>
      <c r="CX210" s="136"/>
      <c r="DH210" s="136"/>
      <c r="DR210" s="136"/>
      <c r="EB210" s="136"/>
      <c r="EL210" s="136"/>
      <c r="EV210" s="136"/>
      <c r="FF210" s="136"/>
      <c r="FP210" s="136"/>
      <c r="FZ210" s="136"/>
      <c r="GJ210" s="136"/>
      <c r="GT210" s="136"/>
      <c r="HD210" s="136"/>
      <c r="HN210" s="136"/>
      <c r="HX210" s="136"/>
    </row>
    <row xmlns:x14ac="http://schemas.microsoft.com/office/spreadsheetml/2009/9/ac" r="211" s="3" customFormat="true" x14ac:dyDescent="0.25">
      <c r="A211" s="402"/>
      <c r="B211" s="136"/>
      <c r="L211" s="136"/>
      <c r="V211" s="136"/>
      <c r="AF211" s="136"/>
      <c r="AP211" s="136"/>
      <c r="AZ211" s="136"/>
      <c r="BA211" s="136"/>
      <c r="BB211" s="136"/>
      <c r="BC211" s="136"/>
      <c r="BD211" s="136"/>
      <c r="BE211" s="136"/>
      <c r="BF211" s="136"/>
      <c r="BG211" s="136"/>
      <c r="BJ211" s="136"/>
      <c r="BT211" s="136"/>
      <c r="CD211" s="136"/>
      <c r="CN211" s="136"/>
      <c r="CX211" s="136"/>
      <c r="DH211" s="136"/>
      <c r="DR211" s="136"/>
      <c r="EB211" s="136"/>
      <c r="EL211" s="136"/>
      <c r="EV211" s="136"/>
      <c r="FF211" s="136"/>
      <c r="FP211" s="136"/>
      <c r="FZ211" s="136"/>
      <c r="GJ211" s="136"/>
      <c r="GT211" s="136"/>
      <c r="HD211" s="136"/>
      <c r="HN211" s="136"/>
      <c r="HX211" s="136"/>
    </row>
    <row xmlns:x14ac="http://schemas.microsoft.com/office/spreadsheetml/2009/9/ac" r="212" s="3" customFormat="true" x14ac:dyDescent="0.25">
      <c r="A212" s="402"/>
      <c r="B212" s="136"/>
      <c r="L212" s="136"/>
      <c r="V212" s="136"/>
      <c r="AF212" s="136"/>
      <c r="AP212" s="136"/>
      <c r="AZ212" s="136"/>
      <c r="BA212" s="136"/>
      <c r="BB212" s="136"/>
      <c r="BC212" s="136"/>
      <c r="BD212" s="136"/>
      <c r="BE212" s="136"/>
      <c r="BF212" s="136"/>
      <c r="BG212" s="136"/>
      <c r="BJ212" s="136"/>
      <c r="BT212" s="136"/>
      <c r="CD212" s="136"/>
      <c r="CN212" s="136"/>
      <c r="CX212" s="136"/>
      <c r="DH212" s="136"/>
      <c r="DR212" s="136"/>
      <c r="EB212" s="136"/>
      <c r="EL212" s="136"/>
      <c r="EV212" s="136"/>
      <c r="FF212" s="136"/>
      <c r="FP212" s="136"/>
      <c r="FZ212" s="136"/>
      <c r="GJ212" s="136"/>
      <c r="GT212" s="136"/>
      <c r="HD212" s="136"/>
      <c r="HN212" s="136"/>
      <c r="HX212" s="136"/>
    </row>
    <row xmlns:x14ac="http://schemas.microsoft.com/office/spreadsheetml/2009/9/ac" r="213" s="3" customFormat="true" x14ac:dyDescent="0.25">
      <c r="A213" s="402"/>
      <c r="B213" s="136"/>
      <c r="L213" s="136"/>
      <c r="V213" s="136"/>
      <c r="AF213" s="136"/>
      <c r="AP213" s="136"/>
      <c r="AZ213" s="136"/>
      <c r="BA213" s="136"/>
      <c r="BB213" s="136"/>
      <c r="BC213" s="136"/>
      <c r="BD213" s="136"/>
      <c r="BE213" s="136"/>
      <c r="BF213" s="136"/>
      <c r="BG213" s="136"/>
      <c r="BJ213" s="136"/>
      <c r="BT213" s="136"/>
      <c r="CD213" s="136"/>
      <c r="CN213" s="136"/>
      <c r="CX213" s="136"/>
      <c r="DH213" s="136"/>
      <c r="DR213" s="136"/>
      <c r="EB213" s="136"/>
      <c r="EL213" s="136"/>
      <c r="EV213" s="136"/>
      <c r="FF213" s="136"/>
      <c r="FP213" s="136"/>
      <c r="FZ213" s="136"/>
      <c r="GJ213" s="136"/>
      <c r="GT213" s="136"/>
      <c r="HD213" s="136"/>
      <c r="HN213" s="136"/>
      <c r="HX213" s="136"/>
    </row>
    <row xmlns:x14ac="http://schemas.microsoft.com/office/spreadsheetml/2009/9/ac" r="214" s="3" customFormat="true" x14ac:dyDescent="0.25">
      <c r="A214" s="402"/>
      <c r="B214" s="136"/>
      <c r="L214" s="136"/>
      <c r="V214" s="136"/>
      <c r="AF214" s="136"/>
      <c r="AP214" s="136"/>
      <c r="AZ214" s="136"/>
      <c r="BA214" s="136"/>
      <c r="BB214" s="136"/>
      <c r="BC214" s="136"/>
      <c r="BD214" s="136"/>
      <c r="BE214" s="136"/>
      <c r="BF214" s="136"/>
      <c r="BG214" s="136"/>
      <c r="BJ214" s="136"/>
      <c r="BT214" s="136"/>
      <c r="CD214" s="136"/>
      <c r="CN214" s="136"/>
      <c r="CX214" s="136"/>
      <c r="DH214" s="136"/>
      <c r="DR214" s="136"/>
      <c r="EB214" s="136"/>
      <c r="EL214" s="136"/>
      <c r="EV214" s="136"/>
      <c r="FF214" s="136"/>
      <c r="FP214" s="136"/>
      <c r="FZ214" s="136"/>
      <c r="GJ214" s="136"/>
      <c r="GT214" s="136"/>
      <c r="HD214" s="136"/>
      <c r="HN214" s="136"/>
      <c r="HX214" s="136"/>
    </row>
    <row xmlns:x14ac="http://schemas.microsoft.com/office/spreadsheetml/2009/9/ac" r="215" s="3" customFormat="true" x14ac:dyDescent="0.25">
      <c r="A215" s="402"/>
      <c r="B215" s="136"/>
      <c r="L215" s="136"/>
      <c r="V215" s="136"/>
      <c r="AF215" s="136"/>
      <c r="AP215" s="136"/>
      <c r="AZ215" s="136"/>
      <c r="BA215" s="136"/>
      <c r="BB215" s="136"/>
      <c r="BC215" s="136"/>
      <c r="BD215" s="136"/>
      <c r="BE215" s="136"/>
      <c r="BF215" s="136"/>
      <c r="BG215" s="136"/>
      <c r="BJ215" s="136"/>
      <c r="BT215" s="136"/>
      <c r="CD215" s="136"/>
      <c r="CN215" s="136"/>
      <c r="CX215" s="136"/>
      <c r="DH215" s="136"/>
      <c r="DR215" s="136"/>
      <c r="EB215" s="136"/>
      <c r="EL215" s="136"/>
      <c r="EV215" s="136"/>
      <c r="FF215" s="136"/>
      <c r="FP215" s="136"/>
      <c r="FZ215" s="136"/>
      <c r="GJ215" s="136"/>
      <c r="GT215" s="136"/>
      <c r="HD215" s="136"/>
      <c r="HN215" s="136"/>
      <c r="HX215" s="136"/>
    </row>
    <row xmlns:x14ac="http://schemas.microsoft.com/office/spreadsheetml/2009/9/ac" r="216" s="3" customFormat="true" x14ac:dyDescent="0.25">
      <c r="A216" s="402"/>
      <c r="B216" s="136"/>
      <c r="L216" s="136"/>
      <c r="V216" s="136"/>
      <c r="AF216" s="136"/>
      <c r="AP216" s="136"/>
      <c r="AZ216" s="136"/>
      <c r="BA216" s="136"/>
      <c r="BB216" s="136"/>
      <c r="BC216" s="136"/>
      <c r="BD216" s="136"/>
      <c r="BE216" s="136"/>
      <c r="BF216" s="136"/>
      <c r="BG216" s="136"/>
      <c r="BJ216" s="136"/>
      <c r="BT216" s="136"/>
      <c r="CD216" s="136"/>
      <c r="CN216" s="136"/>
      <c r="CX216" s="136"/>
      <c r="DH216" s="136"/>
      <c r="DR216" s="136"/>
      <c r="EB216" s="136"/>
      <c r="EL216" s="136"/>
      <c r="EV216" s="136"/>
      <c r="FF216" s="136"/>
      <c r="FP216" s="136"/>
      <c r="FZ216" s="136"/>
      <c r="GJ216" s="136"/>
      <c r="GT216" s="136"/>
      <c r="HD216" s="136"/>
      <c r="HN216" s="136"/>
      <c r="HX216" s="136"/>
    </row>
    <row xmlns:x14ac="http://schemas.microsoft.com/office/spreadsheetml/2009/9/ac" r="217" s="3" customFormat="true" x14ac:dyDescent="0.25">
      <c r="A217" s="402"/>
      <c r="B217" s="136"/>
      <c r="L217" s="136"/>
      <c r="V217" s="136"/>
      <c r="AF217" s="136"/>
      <c r="AP217" s="136"/>
      <c r="AZ217" s="136"/>
      <c r="BA217" s="136"/>
      <c r="BB217" s="136"/>
      <c r="BC217" s="136"/>
      <c r="BD217" s="136"/>
      <c r="BE217" s="136"/>
      <c r="BF217" s="136"/>
      <c r="BG217" s="136"/>
      <c r="BJ217" s="136"/>
      <c r="BT217" s="136"/>
      <c r="CD217" s="136"/>
      <c r="CN217" s="136"/>
      <c r="CX217" s="136"/>
      <c r="DH217" s="136"/>
      <c r="DR217" s="136"/>
      <c r="EB217" s="136"/>
      <c r="EL217" s="136"/>
      <c r="EV217" s="136"/>
      <c r="FF217" s="136"/>
      <c r="FP217" s="136"/>
      <c r="FZ217" s="136"/>
      <c r="GJ217" s="136"/>
      <c r="GT217" s="136"/>
      <c r="HD217" s="136"/>
      <c r="HN217" s="136"/>
      <c r="HX217" s="136"/>
    </row>
    <row xmlns:x14ac="http://schemas.microsoft.com/office/spreadsheetml/2009/9/ac" r="218" s="3" customFormat="true" x14ac:dyDescent="0.25">
      <c r="A218" s="402"/>
      <c r="B218" s="136"/>
      <c r="L218" s="136"/>
      <c r="V218" s="136"/>
      <c r="AF218" s="136"/>
      <c r="AP218" s="136"/>
      <c r="AZ218" s="136"/>
      <c r="BA218" s="136"/>
      <c r="BB218" s="136"/>
      <c r="BC218" s="136"/>
      <c r="BD218" s="136"/>
      <c r="BE218" s="136"/>
      <c r="BF218" s="136"/>
      <c r="BG218" s="136"/>
      <c r="BJ218" s="136"/>
      <c r="BT218" s="136"/>
      <c r="CD218" s="136"/>
      <c r="CN218" s="136"/>
      <c r="CX218" s="136"/>
      <c r="DH218" s="136"/>
      <c r="DR218" s="136"/>
      <c r="EB218" s="136"/>
      <c r="EL218" s="136"/>
      <c r="EV218" s="136"/>
      <c r="FF218" s="136"/>
      <c r="FP218" s="136"/>
      <c r="FZ218" s="136"/>
      <c r="GJ218" s="136"/>
      <c r="GT218" s="136"/>
      <c r="HD218" s="136"/>
      <c r="HN218" s="136"/>
      <c r="HX218" s="136"/>
    </row>
    <row xmlns:x14ac="http://schemas.microsoft.com/office/spreadsheetml/2009/9/ac" r="219" s="3" customFormat="true" x14ac:dyDescent="0.25">
      <c r="A219" s="402"/>
      <c r="B219" s="136"/>
      <c r="L219" s="136"/>
      <c r="V219" s="136"/>
      <c r="AF219" s="136"/>
      <c r="AP219" s="136"/>
      <c r="AZ219" s="136"/>
      <c r="BA219" s="136"/>
      <c r="BB219" s="136"/>
      <c r="BC219" s="136"/>
      <c r="BD219" s="136"/>
      <c r="BE219" s="136"/>
      <c r="BF219" s="136"/>
      <c r="BG219" s="136"/>
      <c r="BJ219" s="136"/>
      <c r="BT219" s="136"/>
      <c r="CD219" s="136"/>
      <c r="CN219" s="136"/>
      <c r="CX219" s="136"/>
      <c r="DH219" s="136"/>
      <c r="DR219" s="136"/>
      <c r="EB219" s="136"/>
      <c r="EL219" s="136"/>
      <c r="EV219" s="136"/>
      <c r="FF219" s="136"/>
      <c r="FP219" s="136"/>
      <c r="FZ219" s="136"/>
      <c r="GJ219" s="136"/>
      <c r="GT219" s="136"/>
      <c r="HD219" s="136"/>
      <c r="HN219" s="136"/>
      <c r="HX219" s="136"/>
    </row>
    <row xmlns:x14ac="http://schemas.microsoft.com/office/spreadsheetml/2009/9/ac" r="220" s="3" customFormat="true" x14ac:dyDescent="0.25">
      <c r="A220" s="402"/>
      <c r="B220" s="136"/>
      <c r="L220" s="136"/>
      <c r="V220" s="136"/>
      <c r="AF220" s="136"/>
      <c r="AP220" s="136"/>
      <c r="AZ220" s="136"/>
      <c r="BA220" s="136"/>
      <c r="BB220" s="136"/>
      <c r="BC220" s="136"/>
      <c r="BD220" s="136"/>
      <c r="BE220" s="136"/>
      <c r="BF220" s="136"/>
      <c r="BG220" s="136"/>
      <c r="BJ220" s="136"/>
      <c r="BT220" s="136"/>
      <c r="CD220" s="136"/>
      <c r="CN220" s="136"/>
      <c r="CX220" s="136"/>
      <c r="DH220" s="136"/>
      <c r="DR220" s="136"/>
      <c r="EB220" s="136"/>
      <c r="EL220" s="136"/>
      <c r="EV220" s="136"/>
      <c r="FF220" s="136"/>
      <c r="FP220" s="136"/>
      <c r="FZ220" s="136"/>
      <c r="GJ220" s="136"/>
      <c r="GT220" s="136"/>
      <c r="HD220" s="136"/>
      <c r="HN220" s="136"/>
      <c r="HX220" s="136"/>
    </row>
    <row xmlns:x14ac="http://schemas.microsoft.com/office/spreadsheetml/2009/9/ac" r="221" s="3" customFormat="true" x14ac:dyDescent="0.25">
      <c r="A221" s="402"/>
      <c r="B221" s="136"/>
      <c r="L221" s="136"/>
      <c r="V221" s="136"/>
      <c r="AF221" s="136"/>
      <c r="AP221" s="136"/>
      <c r="AZ221" s="136"/>
      <c r="BA221" s="136"/>
      <c r="BB221" s="136"/>
      <c r="BC221" s="136"/>
      <c r="BD221" s="136"/>
      <c r="BE221" s="136"/>
      <c r="BF221" s="136"/>
      <c r="BG221" s="136"/>
      <c r="BJ221" s="136"/>
      <c r="BT221" s="136"/>
      <c r="CD221" s="136"/>
      <c r="CN221" s="136"/>
      <c r="CX221" s="136"/>
      <c r="DH221" s="136"/>
      <c r="DR221" s="136"/>
      <c r="EB221" s="136"/>
      <c r="EL221" s="136"/>
      <c r="EV221" s="136"/>
      <c r="FF221" s="136"/>
      <c r="FP221" s="136"/>
      <c r="FZ221" s="136"/>
      <c r="GJ221" s="136"/>
      <c r="GT221" s="136"/>
      <c r="HD221" s="136"/>
      <c r="HN221" s="136"/>
      <c r="HX221" s="136"/>
    </row>
    <row xmlns:x14ac="http://schemas.microsoft.com/office/spreadsheetml/2009/9/ac" r="222" s="3" customFormat="true" x14ac:dyDescent="0.25">
      <c r="A222" s="402"/>
      <c r="B222" s="136"/>
      <c r="L222" s="136"/>
      <c r="V222" s="136"/>
      <c r="AF222" s="136"/>
      <c r="AP222" s="136"/>
      <c r="AZ222" s="136"/>
      <c r="BA222" s="136"/>
      <c r="BB222" s="136"/>
      <c r="BC222" s="136"/>
      <c r="BD222" s="136"/>
      <c r="BE222" s="136"/>
      <c r="BF222" s="136"/>
      <c r="BG222" s="136"/>
      <c r="BJ222" s="136"/>
      <c r="BT222" s="136"/>
      <c r="CD222" s="136"/>
      <c r="CN222" s="136"/>
      <c r="CX222" s="136"/>
      <c r="DH222" s="136"/>
      <c r="DR222" s="136"/>
      <c r="EB222" s="136"/>
      <c r="EL222" s="136"/>
      <c r="EV222" s="136"/>
      <c r="FF222" s="136"/>
      <c r="FP222" s="136"/>
      <c r="FZ222" s="136"/>
      <c r="GJ222" s="136"/>
      <c r="GT222" s="136"/>
      <c r="HD222" s="136"/>
      <c r="HN222" s="136"/>
      <c r="HX222" s="136"/>
    </row>
    <row xmlns:x14ac="http://schemas.microsoft.com/office/spreadsheetml/2009/9/ac" r="223" s="3" customFormat="true" x14ac:dyDescent="0.25">
      <c r="A223" s="402"/>
      <c r="B223" s="136"/>
      <c r="L223" s="136"/>
      <c r="V223" s="136"/>
      <c r="AF223" s="136"/>
      <c r="AP223" s="136"/>
      <c r="AZ223" s="136"/>
      <c r="BA223" s="136"/>
      <c r="BB223" s="136"/>
      <c r="BC223" s="136"/>
      <c r="BD223" s="136"/>
      <c r="BE223" s="136"/>
      <c r="BF223" s="136"/>
      <c r="BG223" s="136"/>
      <c r="BJ223" s="136"/>
      <c r="BT223" s="136"/>
      <c r="CD223" s="136"/>
      <c r="CN223" s="136"/>
      <c r="CX223" s="136"/>
      <c r="DH223" s="136"/>
      <c r="DR223" s="136"/>
      <c r="EB223" s="136"/>
      <c r="EL223" s="136"/>
      <c r="EV223" s="136"/>
      <c r="FF223" s="136"/>
      <c r="FP223" s="136"/>
      <c r="FZ223" s="136"/>
      <c r="GJ223" s="136"/>
      <c r="GT223" s="136"/>
      <c r="HD223" s="136"/>
      <c r="HN223" s="136"/>
      <c r="HX223" s="136"/>
    </row>
    <row xmlns:x14ac="http://schemas.microsoft.com/office/spreadsheetml/2009/9/ac" r="224" s="3" customFormat="true" x14ac:dyDescent="0.25">
      <c r="A224" s="402"/>
      <c r="B224" s="136"/>
      <c r="L224" s="136"/>
      <c r="V224" s="136"/>
      <c r="AF224" s="136"/>
      <c r="AP224" s="136"/>
      <c r="AZ224" s="136"/>
      <c r="BA224" s="136"/>
      <c r="BB224" s="136"/>
      <c r="BC224" s="136"/>
      <c r="BD224" s="136"/>
      <c r="BE224" s="136"/>
      <c r="BF224" s="136"/>
      <c r="BG224" s="136"/>
      <c r="BJ224" s="136"/>
      <c r="BT224" s="136"/>
      <c r="CD224" s="136"/>
      <c r="CN224" s="136"/>
      <c r="CX224" s="136"/>
      <c r="DH224" s="136"/>
      <c r="DR224" s="136"/>
      <c r="EB224" s="136"/>
      <c r="EL224" s="136"/>
      <c r="EV224" s="136"/>
      <c r="FF224" s="136"/>
      <c r="FP224" s="136"/>
      <c r="FZ224" s="136"/>
      <c r="GJ224" s="136"/>
      <c r="GT224" s="136"/>
      <c r="HD224" s="136"/>
      <c r="HN224" s="136"/>
      <c r="HX224" s="136"/>
    </row>
    <row xmlns:x14ac="http://schemas.microsoft.com/office/spreadsheetml/2009/9/ac" r="225" s="3" customFormat="true" x14ac:dyDescent="0.25">
      <c r="A225" s="402"/>
      <c r="B225" s="136"/>
      <c r="L225" s="136"/>
      <c r="V225" s="136"/>
      <c r="AF225" s="136"/>
      <c r="AP225" s="136"/>
      <c r="AZ225" s="136"/>
      <c r="BA225" s="136"/>
      <c r="BB225" s="136"/>
      <c r="BC225" s="136"/>
      <c r="BD225" s="136"/>
      <c r="BE225" s="136"/>
      <c r="BF225" s="136"/>
      <c r="BG225" s="136"/>
      <c r="BJ225" s="136"/>
      <c r="BT225" s="136"/>
      <c r="CD225" s="136"/>
      <c r="CN225" s="136"/>
      <c r="CX225" s="136"/>
      <c r="DH225" s="136"/>
      <c r="DR225" s="136"/>
      <c r="EB225" s="136"/>
      <c r="EL225" s="136"/>
      <c r="EV225" s="136"/>
      <c r="FF225" s="136"/>
      <c r="FP225" s="136"/>
      <c r="FZ225" s="136"/>
      <c r="GJ225" s="136"/>
      <c r="GT225" s="136"/>
      <c r="HD225" s="136"/>
      <c r="HN225" s="136"/>
      <c r="HX225" s="136"/>
    </row>
    <row xmlns:x14ac="http://schemas.microsoft.com/office/spreadsheetml/2009/9/ac" r="226" s="3" customFormat="true" x14ac:dyDescent="0.25">
      <c r="A226" s="402"/>
      <c r="B226" s="136"/>
      <c r="L226" s="136"/>
      <c r="V226" s="136"/>
      <c r="AF226" s="136"/>
      <c r="AP226" s="136"/>
      <c r="AZ226" s="136"/>
      <c r="BA226" s="136"/>
      <c r="BB226" s="136"/>
      <c r="BC226" s="136"/>
      <c r="BD226" s="136"/>
      <c r="BE226" s="136"/>
      <c r="BF226" s="136"/>
      <c r="BG226" s="136"/>
      <c r="BJ226" s="136"/>
      <c r="BT226" s="136"/>
      <c r="CD226" s="136"/>
      <c r="CN226" s="136"/>
      <c r="CX226" s="136"/>
      <c r="DH226" s="136"/>
      <c r="DR226" s="136"/>
      <c r="EB226" s="136"/>
      <c r="EL226" s="136"/>
      <c r="EV226" s="136"/>
      <c r="FF226" s="136"/>
      <c r="FP226" s="136"/>
      <c r="FZ226" s="136"/>
      <c r="GJ226" s="136"/>
      <c r="GT226" s="136"/>
      <c r="HD226" s="136"/>
      <c r="HN226" s="136"/>
      <c r="HX226" s="136"/>
    </row>
    <row xmlns:x14ac="http://schemas.microsoft.com/office/spreadsheetml/2009/9/ac" r="227" s="3" customFormat="true" x14ac:dyDescent="0.25">
      <c r="A227" s="402"/>
      <c r="B227" s="136"/>
      <c r="L227" s="136"/>
      <c r="V227" s="136"/>
      <c r="AF227" s="136"/>
      <c r="AP227" s="136"/>
      <c r="AZ227" s="136"/>
      <c r="BA227" s="136"/>
      <c r="BB227" s="136"/>
      <c r="BC227" s="136"/>
      <c r="BD227" s="136"/>
      <c r="BE227" s="136"/>
      <c r="BF227" s="136"/>
      <c r="BG227" s="136"/>
      <c r="BJ227" s="136"/>
      <c r="BT227" s="136"/>
      <c r="CD227" s="136"/>
      <c r="CN227" s="136"/>
      <c r="CX227" s="136"/>
      <c r="DH227" s="136"/>
      <c r="DR227" s="136"/>
      <c r="EB227" s="136"/>
      <c r="EL227" s="136"/>
      <c r="EV227" s="136"/>
      <c r="FF227" s="136"/>
      <c r="FP227" s="136"/>
      <c r="FZ227" s="136"/>
      <c r="GJ227" s="136"/>
      <c r="GT227" s="136"/>
      <c r="HD227" s="136"/>
      <c r="HN227" s="136"/>
      <c r="HX227" s="136"/>
    </row>
    <row xmlns:x14ac="http://schemas.microsoft.com/office/spreadsheetml/2009/9/ac" r="228" s="3" customFormat="true" x14ac:dyDescent="0.25">
      <c r="A228" s="402"/>
      <c r="B228" s="136"/>
      <c r="L228" s="136"/>
      <c r="V228" s="136"/>
      <c r="AF228" s="136"/>
      <c r="AP228" s="136"/>
      <c r="AZ228" s="136"/>
      <c r="BA228" s="136"/>
      <c r="BB228" s="136"/>
      <c r="BC228" s="136"/>
      <c r="BD228" s="136"/>
      <c r="BE228" s="136"/>
      <c r="BF228" s="136"/>
      <c r="BG228" s="136"/>
      <c r="BJ228" s="136"/>
      <c r="BT228" s="136"/>
      <c r="CD228" s="136"/>
      <c r="CN228" s="136"/>
      <c r="CX228" s="136"/>
      <c r="DH228" s="136"/>
      <c r="DR228" s="136"/>
      <c r="EB228" s="136"/>
      <c r="EL228" s="136"/>
      <c r="EV228" s="136"/>
      <c r="FF228" s="136"/>
      <c r="FP228" s="136"/>
      <c r="FZ228" s="136"/>
      <c r="GJ228" s="136"/>
      <c r="GT228" s="136"/>
      <c r="HD228" s="136"/>
      <c r="HN228" s="136"/>
      <c r="HX228" s="136"/>
    </row>
    <row xmlns:x14ac="http://schemas.microsoft.com/office/spreadsheetml/2009/9/ac" r="229" s="3" customFormat="true" x14ac:dyDescent="0.25">
      <c r="A229" s="402"/>
      <c r="B229" s="136"/>
      <c r="L229" s="136"/>
      <c r="V229" s="136"/>
      <c r="AF229" s="136"/>
      <c r="AP229" s="136"/>
      <c r="AZ229" s="136"/>
      <c r="BA229" s="136"/>
      <c r="BB229" s="136"/>
      <c r="BC229" s="136"/>
      <c r="BD229" s="136"/>
      <c r="BE229" s="136"/>
      <c r="BF229" s="136"/>
      <c r="BG229" s="136"/>
      <c r="BJ229" s="136"/>
      <c r="BT229" s="136"/>
      <c r="CD229" s="136"/>
      <c r="CN229" s="136"/>
      <c r="CX229" s="136"/>
      <c r="DH229" s="136"/>
      <c r="DR229" s="136"/>
      <c r="EB229" s="136"/>
      <c r="EL229" s="136"/>
      <c r="EV229" s="136"/>
      <c r="FF229" s="136"/>
      <c r="FP229" s="136"/>
      <c r="FZ229" s="136"/>
      <c r="GJ229" s="136"/>
      <c r="GT229" s="136"/>
      <c r="HD229" s="136"/>
      <c r="HN229" s="136"/>
      <c r="HX229" s="136"/>
    </row>
    <row xmlns:x14ac="http://schemas.microsoft.com/office/spreadsheetml/2009/9/ac" r="230" s="3" customFormat="true" x14ac:dyDescent="0.25">
      <c r="A230" s="402"/>
      <c r="B230" s="136"/>
      <c r="L230" s="136"/>
      <c r="V230" s="136"/>
      <c r="AF230" s="136"/>
      <c r="AP230" s="136"/>
      <c r="AZ230" s="136"/>
      <c r="BA230" s="136"/>
      <c r="BB230" s="136"/>
      <c r="BC230" s="136"/>
      <c r="BD230" s="136"/>
      <c r="BE230" s="136"/>
      <c r="BF230" s="136"/>
      <c r="BG230" s="136"/>
      <c r="BJ230" s="136"/>
      <c r="BT230" s="136"/>
      <c r="CD230" s="136"/>
      <c r="CN230" s="136"/>
      <c r="CX230" s="136"/>
      <c r="DH230" s="136"/>
      <c r="DR230" s="136"/>
      <c r="EB230" s="136"/>
      <c r="EL230" s="136"/>
      <c r="EV230" s="136"/>
      <c r="FF230" s="136"/>
      <c r="FP230" s="136"/>
      <c r="FZ230" s="136"/>
      <c r="GJ230" s="136"/>
      <c r="GT230" s="136"/>
      <c r="HD230" s="136"/>
      <c r="HN230" s="136"/>
      <c r="HX230" s="136"/>
    </row>
    <row xmlns:x14ac="http://schemas.microsoft.com/office/spreadsheetml/2009/9/ac" r="231" s="3" customFormat="true" x14ac:dyDescent="0.25">
      <c r="A231" s="402"/>
      <c r="B231" s="136"/>
      <c r="L231" s="136"/>
      <c r="V231" s="136"/>
      <c r="AF231" s="136"/>
      <c r="AP231" s="136"/>
      <c r="AZ231" s="136"/>
      <c r="BA231" s="136"/>
      <c r="BB231" s="136"/>
      <c r="BC231" s="136"/>
      <c r="BD231" s="136"/>
      <c r="BE231" s="136"/>
      <c r="BF231" s="136"/>
      <c r="BG231" s="136"/>
      <c r="BJ231" s="136"/>
      <c r="BT231" s="136"/>
      <c r="CD231" s="136"/>
      <c r="CN231" s="136"/>
      <c r="CX231" s="136"/>
      <c r="DH231" s="136"/>
      <c r="DR231" s="136"/>
      <c r="EB231" s="136"/>
      <c r="EL231" s="136"/>
      <c r="EV231" s="136"/>
      <c r="FF231" s="136"/>
      <c r="FP231" s="136"/>
      <c r="FZ231" s="136"/>
      <c r="GJ231" s="136"/>
      <c r="GT231" s="136"/>
      <c r="HD231" s="136"/>
      <c r="HN231" s="136"/>
      <c r="HX231" s="136"/>
    </row>
    <row xmlns:x14ac="http://schemas.microsoft.com/office/spreadsheetml/2009/9/ac" r="232" s="3" customFormat="true" x14ac:dyDescent="0.25">
      <c r="A232" s="402"/>
      <c r="B232" s="136"/>
      <c r="L232" s="136"/>
      <c r="V232" s="136"/>
      <c r="AF232" s="136"/>
      <c r="AP232" s="136"/>
      <c r="AZ232" s="136"/>
      <c r="BA232" s="136"/>
      <c r="BB232" s="136"/>
      <c r="BC232" s="136"/>
      <c r="BD232" s="136"/>
      <c r="BE232" s="136"/>
      <c r="BF232" s="136"/>
      <c r="BG232" s="136"/>
      <c r="BJ232" s="136"/>
      <c r="BT232" s="136"/>
      <c r="CD232" s="136"/>
      <c r="CN232" s="136"/>
      <c r="CX232" s="136"/>
      <c r="DH232" s="136"/>
      <c r="DR232" s="136"/>
      <c r="EB232" s="136"/>
      <c r="EL232" s="136"/>
      <c r="EV232" s="136"/>
      <c r="FF232" s="136"/>
      <c r="FP232" s="136"/>
      <c r="FZ232" s="136"/>
      <c r="GJ232" s="136"/>
      <c r="GT232" s="136"/>
      <c r="HD232" s="136"/>
      <c r="HN232" s="136"/>
      <c r="HX232" s="136"/>
    </row>
    <row xmlns:x14ac="http://schemas.microsoft.com/office/spreadsheetml/2009/9/ac" r="233" s="3" customFormat="true" x14ac:dyDescent="0.25">
      <c r="A233" s="402"/>
      <c r="B233" s="136"/>
      <c r="L233" s="136"/>
      <c r="V233" s="136"/>
      <c r="AF233" s="136"/>
      <c r="AP233" s="136"/>
      <c r="AZ233" s="136"/>
      <c r="BA233" s="136"/>
      <c r="BB233" s="136"/>
      <c r="BC233" s="136"/>
      <c r="BD233" s="136"/>
      <c r="BE233" s="136"/>
      <c r="BF233" s="136"/>
      <c r="BG233" s="136"/>
      <c r="BJ233" s="136"/>
      <c r="BT233" s="136"/>
      <c r="CD233" s="136"/>
      <c r="CN233" s="136"/>
      <c r="CX233" s="136"/>
      <c r="DH233" s="136"/>
      <c r="DR233" s="136"/>
      <c r="EB233" s="136"/>
      <c r="EL233" s="136"/>
      <c r="EV233" s="136"/>
      <c r="FF233" s="136"/>
      <c r="FP233" s="136"/>
      <c r="FZ233" s="136"/>
      <c r="GJ233" s="136"/>
      <c r="GT233" s="136"/>
      <c r="HD233" s="136"/>
      <c r="HN233" s="136"/>
      <c r="HX233" s="136"/>
    </row>
    <row xmlns:x14ac="http://schemas.microsoft.com/office/spreadsheetml/2009/9/ac" r="234" s="3" customFormat="true" x14ac:dyDescent="0.25">
      <c r="A234" s="402"/>
      <c r="B234" s="136"/>
      <c r="L234" s="136"/>
      <c r="V234" s="136"/>
      <c r="AF234" s="136"/>
      <c r="AP234" s="136"/>
      <c r="AZ234" s="136"/>
      <c r="BA234" s="136"/>
      <c r="BB234" s="136"/>
      <c r="BC234" s="136"/>
      <c r="BD234" s="136"/>
      <c r="BE234" s="136"/>
      <c r="BF234" s="136"/>
      <c r="BG234" s="136"/>
      <c r="BJ234" s="136"/>
      <c r="BT234" s="136"/>
      <c r="CD234" s="136"/>
      <c r="CN234" s="136"/>
      <c r="CX234" s="136"/>
      <c r="DH234" s="136"/>
      <c r="DR234" s="136"/>
      <c r="EB234" s="136"/>
      <c r="EL234" s="136"/>
      <c r="EV234" s="136"/>
      <c r="FF234" s="136"/>
      <c r="FP234" s="136"/>
      <c r="FZ234" s="136"/>
      <c r="GJ234" s="136"/>
      <c r="GT234" s="136"/>
      <c r="HD234" s="136"/>
      <c r="HN234" s="136"/>
      <c r="HX234" s="136"/>
    </row>
    <row xmlns:x14ac="http://schemas.microsoft.com/office/spreadsheetml/2009/9/ac" r="235" s="3" customFormat="true" x14ac:dyDescent="0.25">
      <c r="A235" s="402"/>
      <c r="B235" s="136"/>
      <c r="L235" s="136"/>
      <c r="V235" s="136"/>
      <c r="AF235" s="136"/>
      <c r="AP235" s="136"/>
      <c r="AZ235" s="136"/>
      <c r="BA235" s="136"/>
      <c r="BB235" s="136"/>
      <c r="BC235" s="136"/>
      <c r="BD235" s="136"/>
      <c r="BE235" s="136"/>
      <c r="BF235" s="136"/>
      <c r="BG235" s="136"/>
      <c r="BJ235" s="136"/>
      <c r="BT235" s="136"/>
      <c r="CD235" s="136"/>
      <c r="CN235" s="136"/>
      <c r="CX235" s="136"/>
      <c r="DH235" s="136"/>
      <c r="DR235" s="136"/>
      <c r="EB235" s="136"/>
      <c r="EL235" s="136"/>
      <c r="EV235" s="136"/>
      <c r="FF235" s="136"/>
      <c r="FP235" s="136"/>
      <c r="FZ235" s="136"/>
      <c r="GJ235" s="136"/>
      <c r="GT235" s="136"/>
      <c r="HD235" s="136"/>
      <c r="HN235" s="136"/>
      <c r="HX235" s="136"/>
    </row>
    <row xmlns:x14ac="http://schemas.microsoft.com/office/spreadsheetml/2009/9/ac" r="236" s="3" customFormat="true" x14ac:dyDescent="0.25">
      <c r="A236" s="402"/>
      <c r="B236" s="136"/>
      <c r="L236" s="136"/>
      <c r="V236" s="136"/>
      <c r="AF236" s="136"/>
      <c r="AP236" s="136"/>
      <c r="AZ236" s="136"/>
      <c r="BA236" s="136"/>
      <c r="BB236" s="136"/>
      <c r="BC236" s="136"/>
      <c r="BD236" s="136"/>
      <c r="BE236" s="136"/>
      <c r="BF236" s="136"/>
      <c r="BG236" s="136"/>
      <c r="BJ236" s="136"/>
      <c r="BT236" s="136"/>
      <c r="CD236" s="136"/>
      <c r="CN236" s="136"/>
      <c r="CX236" s="136"/>
      <c r="DH236" s="136"/>
      <c r="DR236" s="136"/>
      <c r="EB236" s="136"/>
      <c r="EL236" s="136"/>
      <c r="EV236" s="136"/>
      <c r="FF236" s="136"/>
      <c r="FP236" s="136"/>
      <c r="FZ236" s="136"/>
      <c r="GJ236" s="136"/>
      <c r="GT236" s="136"/>
      <c r="HD236" s="136"/>
      <c r="HN236" s="136"/>
      <c r="HX236" s="136"/>
    </row>
    <row xmlns:x14ac="http://schemas.microsoft.com/office/spreadsheetml/2009/9/ac" r="237" s="3" customFormat="true" x14ac:dyDescent="0.25">
      <c r="A237" s="402"/>
      <c r="B237" s="136"/>
      <c r="L237" s="136"/>
      <c r="V237" s="136"/>
      <c r="AF237" s="136"/>
      <c r="AP237" s="136"/>
      <c r="AZ237" s="136"/>
      <c r="BA237" s="136"/>
      <c r="BB237" s="136"/>
      <c r="BC237" s="136"/>
      <c r="BD237" s="136"/>
      <c r="BE237" s="136"/>
      <c r="BF237" s="136"/>
      <c r="BG237" s="136"/>
      <c r="BJ237" s="136"/>
      <c r="BT237" s="136"/>
      <c r="CD237" s="136"/>
      <c r="CN237" s="136"/>
      <c r="CX237" s="136"/>
      <c r="DH237" s="136"/>
      <c r="DR237" s="136"/>
      <c r="EB237" s="136"/>
      <c r="EL237" s="136"/>
      <c r="EV237" s="136"/>
      <c r="FF237" s="136"/>
      <c r="FP237" s="136"/>
      <c r="FZ237" s="136"/>
      <c r="GJ237" s="136"/>
      <c r="GT237" s="136"/>
      <c r="HD237" s="136"/>
      <c r="HN237" s="136"/>
      <c r="HX237" s="136"/>
    </row>
    <row xmlns:x14ac="http://schemas.microsoft.com/office/spreadsheetml/2009/9/ac" r="238" s="3" customFormat="true" x14ac:dyDescent="0.25">
      <c r="A238" s="402"/>
      <c r="B238" s="136"/>
      <c r="L238" s="136"/>
      <c r="V238" s="136"/>
      <c r="AF238" s="136"/>
      <c r="AP238" s="136"/>
      <c r="AZ238" s="136"/>
      <c r="BA238" s="136"/>
      <c r="BB238" s="136"/>
      <c r="BC238" s="136"/>
      <c r="BD238" s="136"/>
      <c r="BE238" s="136"/>
      <c r="BF238" s="136"/>
      <c r="BG238" s="136"/>
      <c r="BJ238" s="136"/>
      <c r="BT238" s="136"/>
      <c r="CD238" s="136"/>
      <c r="CN238" s="136"/>
      <c r="CX238" s="136"/>
      <c r="DH238" s="136"/>
      <c r="DR238" s="136"/>
      <c r="EB238" s="136"/>
      <c r="EL238" s="136"/>
      <c r="EV238" s="136"/>
      <c r="FF238" s="136"/>
      <c r="FP238" s="136"/>
      <c r="FZ238" s="136"/>
      <c r="GJ238" s="136"/>
      <c r="GT238" s="136"/>
      <c r="HD238" s="136"/>
      <c r="HN238" s="136"/>
      <c r="HX238" s="136"/>
    </row>
    <row xmlns:x14ac="http://schemas.microsoft.com/office/spreadsheetml/2009/9/ac" r="239" s="3" customFormat="true" x14ac:dyDescent="0.25">
      <c r="A239" s="402"/>
      <c r="B239" s="136"/>
      <c r="L239" s="136"/>
      <c r="V239" s="136"/>
      <c r="AF239" s="136"/>
      <c r="AP239" s="136"/>
      <c r="AZ239" s="136"/>
      <c r="BA239" s="136"/>
      <c r="BB239" s="136"/>
      <c r="BC239" s="136"/>
      <c r="BD239" s="136"/>
      <c r="BE239" s="136"/>
      <c r="BF239" s="136"/>
      <c r="BG239" s="136"/>
      <c r="BJ239" s="136"/>
      <c r="BT239" s="136"/>
      <c r="CD239" s="136"/>
      <c r="CN239" s="136"/>
      <c r="CX239" s="136"/>
      <c r="DH239" s="136"/>
      <c r="DR239" s="136"/>
      <c r="EB239" s="136"/>
      <c r="EL239" s="136"/>
      <c r="EV239" s="136"/>
      <c r="FF239" s="136"/>
      <c r="FP239" s="136"/>
      <c r="FZ239" s="136"/>
      <c r="GJ239" s="136"/>
      <c r="GT239" s="136"/>
      <c r="HD239" s="136"/>
      <c r="HN239" s="136"/>
      <c r="HX239" s="136"/>
    </row>
    <row xmlns:x14ac="http://schemas.microsoft.com/office/spreadsheetml/2009/9/ac" r="240" s="3" customFormat="true" x14ac:dyDescent="0.25">
      <c r="A240" s="402"/>
      <c r="B240" s="136"/>
      <c r="L240" s="136"/>
      <c r="V240" s="136"/>
      <c r="AF240" s="136"/>
      <c r="AP240" s="136"/>
      <c r="AZ240" s="136"/>
      <c r="BA240" s="136"/>
      <c r="BB240" s="136"/>
      <c r="BC240" s="136"/>
      <c r="BD240" s="136"/>
      <c r="BE240" s="136"/>
      <c r="BF240" s="136"/>
      <c r="BG240" s="136"/>
      <c r="BJ240" s="136"/>
      <c r="BT240" s="136"/>
      <c r="CD240" s="136"/>
      <c r="CN240" s="136"/>
      <c r="CX240" s="136"/>
      <c r="DH240" s="136"/>
      <c r="DR240" s="136"/>
      <c r="EB240" s="136"/>
      <c r="EL240" s="136"/>
      <c r="EV240" s="136"/>
      <c r="FF240" s="136"/>
      <c r="FP240" s="136"/>
      <c r="FZ240" s="136"/>
      <c r="GJ240" s="136"/>
      <c r="GT240" s="136"/>
      <c r="HD240" s="136"/>
      <c r="HN240" s="136"/>
      <c r="HX240" s="136"/>
    </row>
    <row xmlns:x14ac="http://schemas.microsoft.com/office/spreadsheetml/2009/9/ac" r="241" s="3" customFormat="true" x14ac:dyDescent="0.25">
      <c r="A241" s="402"/>
      <c r="B241" s="136"/>
      <c r="L241" s="136"/>
      <c r="V241" s="136"/>
      <c r="AF241" s="136"/>
      <c r="AP241" s="136"/>
      <c r="AZ241" s="136"/>
      <c r="BA241" s="136"/>
      <c r="BB241" s="136"/>
      <c r="BC241" s="136"/>
      <c r="BD241" s="136"/>
      <c r="BE241" s="136"/>
      <c r="BF241" s="136"/>
      <c r="BG241" s="136"/>
      <c r="BJ241" s="136"/>
      <c r="BT241" s="136"/>
      <c r="CD241" s="136"/>
      <c r="CN241" s="136"/>
      <c r="CX241" s="136"/>
      <c r="DH241" s="136"/>
      <c r="DR241" s="136"/>
      <c r="EB241" s="136"/>
      <c r="EL241" s="136"/>
      <c r="EV241" s="136"/>
      <c r="FF241" s="136"/>
      <c r="FP241" s="136"/>
      <c r="FZ241" s="136"/>
      <c r="GJ241" s="136"/>
      <c r="GT241" s="136"/>
      <c r="HD241" s="136"/>
      <c r="HN241" s="136"/>
      <c r="HX241" s="136"/>
    </row>
    <row xmlns:x14ac="http://schemas.microsoft.com/office/spreadsheetml/2009/9/ac" r="242" s="3" customFormat="true" x14ac:dyDescent="0.25">
      <c r="A242" s="402"/>
      <c r="B242" s="136"/>
      <c r="L242" s="136"/>
      <c r="V242" s="136"/>
      <c r="AF242" s="136"/>
      <c r="AP242" s="136"/>
      <c r="AZ242" s="136"/>
      <c r="BA242" s="136"/>
      <c r="BB242" s="136"/>
      <c r="BC242" s="136"/>
      <c r="BD242" s="136"/>
      <c r="BE242" s="136"/>
      <c r="BF242" s="136"/>
      <c r="BG242" s="136"/>
      <c r="BJ242" s="136"/>
      <c r="BT242" s="136"/>
      <c r="CD242" s="136"/>
      <c r="CN242" s="136"/>
      <c r="CX242" s="136"/>
      <c r="DH242" s="136"/>
      <c r="DR242" s="136"/>
      <c r="EB242" s="136"/>
      <c r="EL242" s="136"/>
      <c r="EV242" s="136"/>
      <c r="FF242" s="136"/>
      <c r="FP242" s="136"/>
      <c r="FZ242" s="136"/>
      <c r="GJ242" s="136"/>
      <c r="GT242" s="136"/>
      <c r="HD242" s="136"/>
      <c r="HN242" s="136"/>
      <c r="HX242" s="136"/>
    </row>
    <row xmlns:x14ac="http://schemas.microsoft.com/office/spreadsheetml/2009/9/ac" r="243" s="3" customFormat="true" x14ac:dyDescent="0.25">
      <c r="A243" s="402"/>
      <c r="B243" s="136"/>
      <c r="L243" s="136"/>
      <c r="V243" s="136"/>
      <c r="AF243" s="136"/>
      <c r="AP243" s="136"/>
      <c r="AZ243" s="136"/>
      <c r="BA243" s="136"/>
      <c r="BB243" s="136"/>
      <c r="BC243" s="136"/>
      <c r="BD243" s="136"/>
      <c r="BE243" s="136"/>
      <c r="BF243" s="136"/>
      <c r="BG243" s="136"/>
      <c r="BJ243" s="136"/>
      <c r="BT243" s="136"/>
      <c r="CD243" s="136"/>
      <c r="CN243" s="136"/>
      <c r="CX243" s="136"/>
      <c r="DH243" s="136"/>
      <c r="DR243" s="136"/>
      <c r="EB243" s="136"/>
      <c r="EL243" s="136"/>
      <c r="EV243" s="136"/>
      <c r="FF243" s="136"/>
      <c r="FP243" s="136"/>
      <c r="FZ243" s="136"/>
      <c r="GJ243" s="136"/>
      <c r="GT243" s="136"/>
      <c r="HD243" s="136"/>
      <c r="HN243" s="136"/>
      <c r="HX243" s="136"/>
    </row>
    <row xmlns:x14ac="http://schemas.microsoft.com/office/spreadsheetml/2009/9/ac" r="244" s="3" customFormat="true" x14ac:dyDescent="0.25">
      <c r="A244" s="402"/>
      <c r="B244" s="136"/>
      <c r="L244" s="136"/>
      <c r="V244" s="136"/>
      <c r="AF244" s="136"/>
      <c r="AP244" s="136"/>
      <c r="AZ244" s="136"/>
      <c r="BA244" s="136"/>
      <c r="BB244" s="136"/>
      <c r="BC244" s="136"/>
      <c r="BD244" s="136"/>
      <c r="BE244" s="136"/>
      <c r="BF244" s="136"/>
      <c r="BG244" s="136"/>
      <c r="BJ244" s="136"/>
      <c r="BT244" s="136"/>
      <c r="CD244" s="136"/>
      <c r="CN244" s="136"/>
      <c r="CX244" s="136"/>
      <c r="DH244" s="136"/>
      <c r="DR244" s="136"/>
      <c r="EB244" s="136"/>
      <c r="EL244" s="136"/>
      <c r="EV244" s="136"/>
      <c r="FF244" s="136"/>
      <c r="FP244" s="136"/>
      <c r="FZ244" s="136"/>
      <c r="GJ244" s="136"/>
      <c r="GT244" s="136"/>
      <c r="HD244" s="136"/>
      <c r="HN244" s="136"/>
      <c r="HX244" s="136"/>
    </row>
    <row xmlns:x14ac="http://schemas.microsoft.com/office/spreadsheetml/2009/9/ac" r="245" s="3" customFormat="true" x14ac:dyDescent="0.25">
      <c r="A245" s="402"/>
      <c r="B245" s="136"/>
      <c r="L245" s="136"/>
      <c r="V245" s="136"/>
      <c r="AF245" s="136"/>
      <c r="AP245" s="136"/>
      <c r="AZ245" s="136"/>
      <c r="BA245" s="136"/>
      <c r="BB245" s="136"/>
      <c r="BC245" s="136"/>
      <c r="BD245" s="136"/>
      <c r="BE245" s="136"/>
      <c r="BF245" s="136"/>
      <c r="BG245" s="136"/>
      <c r="BJ245" s="136"/>
      <c r="BT245" s="136"/>
      <c r="CD245" s="136"/>
      <c r="CN245" s="136"/>
      <c r="CX245" s="136"/>
      <c r="DH245" s="136"/>
      <c r="DR245" s="136"/>
      <c r="EB245" s="136"/>
      <c r="EL245" s="136"/>
      <c r="EV245" s="136"/>
      <c r="FF245" s="136"/>
      <c r="FP245" s="136"/>
      <c r="FZ245" s="136"/>
      <c r="GJ245" s="136"/>
      <c r="GT245" s="136"/>
      <c r="HD245" s="136"/>
      <c r="HN245" s="136"/>
      <c r="HX245" s="136"/>
    </row>
    <row xmlns:x14ac="http://schemas.microsoft.com/office/spreadsheetml/2009/9/ac" r="246" s="3" customFormat="true" x14ac:dyDescent="0.25">
      <c r="A246" s="402"/>
      <c r="B246" s="136"/>
      <c r="L246" s="136"/>
      <c r="V246" s="136"/>
      <c r="AF246" s="136"/>
      <c r="AP246" s="136"/>
      <c r="AZ246" s="136"/>
      <c r="BA246" s="136"/>
      <c r="BB246" s="136"/>
      <c r="BC246" s="136"/>
      <c r="BD246" s="136"/>
      <c r="BE246" s="136"/>
      <c r="BF246" s="136"/>
      <c r="BG246" s="136"/>
      <c r="BJ246" s="136"/>
      <c r="BT246" s="136"/>
      <c r="CD246" s="136"/>
      <c r="CN246" s="136"/>
      <c r="CX246" s="136"/>
      <c r="DH246" s="136"/>
      <c r="DR246" s="136"/>
      <c r="EB246" s="136"/>
      <c r="EL246" s="136"/>
      <c r="EV246" s="136"/>
      <c r="FF246" s="136"/>
      <c r="FP246" s="136"/>
      <c r="FZ246" s="136"/>
      <c r="GJ246" s="136"/>
      <c r="GT246" s="136"/>
      <c r="HD246" s="136"/>
      <c r="HN246" s="136"/>
      <c r="HX246" s="136"/>
    </row>
    <row xmlns:x14ac="http://schemas.microsoft.com/office/spreadsheetml/2009/9/ac" r="247" s="3" customFormat="true" x14ac:dyDescent="0.25">
      <c r="A247" s="402"/>
      <c r="B247" s="136"/>
      <c r="L247" s="136"/>
      <c r="V247" s="136"/>
      <c r="AF247" s="136"/>
      <c r="AP247" s="136"/>
      <c r="AZ247" s="136"/>
      <c r="BA247" s="136"/>
      <c r="BB247" s="136"/>
      <c r="BC247" s="136"/>
      <c r="BD247" s="136"/>
      <c r="BE247" s="136"/>
      <c r="BF247" s="136"/>
      <c r="BG247" s="136"/>
      <c r="BJ247" s="136"/>
      <c r="BT247" s="136"/>
      <c r="CD247" s="136"/>
      <c r="CN247" s="136"/>
      <c r="CX247" s="136"/>
      <c r="DH247" s="136"/>
      <c r="DR247" s="136"/>
      <c r="EB247" s="136"/>
      <c r="EL247" s="136"/>
      <c r="EV247" s="136"/>
      <c r="FF247" s="136"/>
      <c r="FP247" s="136"/>
      <c r="FZ247" s="136"/>
      <c r="GJ247" s="136"/>
      <c r="GT247" s="136"/>
      <c r="HD247" s="136"/>
      <c r="HN247" s="136"/>
      <c r="HX247" s="136"/>
    </row>
    <row xmlns:x14ac="http://schemas.microsoft.com/office/spreadsheetml/2009/9/ac" r="248" s="3" customFormat="true" x14ac:dyDescent="0.25">
      <c r="A248" s="402"/>
      <c r="B248" s="136"/>
      <c r="L248" s="136"/>
      <c r="V248" s="136"/>
      <c r="AF248" s="136"/>
      <c r="AP248" s="136"/>
      <c r="AZ248" s="136"/>
      <c r="BA248" s="136"/>
      <c r="BB248" s="136"/>
      <c r="BC248" s="136"/>
      <c r="BD248" s="136"/>
      <c r="BE248" s="136"/>
      <c r="BF248" s="136"/>
      <c r="BG248" s="136"/>
      <c r="BJ248" s="136"/>
      <c r="BT248" s="136"/>
      <c r="CD248" s="136"/>
      <c r="CN248" s="136"/>
      <c r="CX248" s="136"/>
      <c r="DH248" s="136"/>
      <c r="DR248" s="136"/>
      <c r="EB248" s="136"/>
      <c r="EL248" s="136"/>
      <c r="EV248" s="136"/>
      <c r="FF248" s="136"/>
      <c r="FP248" s="136"/>
      <c r="FZ248" s="136"/>
      <c r="GJ248" s="136"/>
      <c r="GT248" s="136"/>
      <c r="HD248" s="136"/>
      <c r="HN248" s="136"/>
      <c r="HX248" s="136"/>
    </row>
    <row xmlns:x14ac="http://schemas.microsoft.com/office/spreadsheetml/2009/9/ac" r="249" s="3" customFormat="true" x14ac:dyDescent="0.25">
      <c r="A249" s="402"/>
      <c r="B249" s="136"/>
      <c r="L249" s="136"/>
      <c r="V249" s="136"/>
      <c r="AF249" s="136"/>
      <c r="AP249" s="136"/>
      <c r="AZ249" s="136"/>
      <c r="BA249" s="136"/>
      <c r="BB249" s="136"/>
      <c r="BC249" s="136"/>
      <c r="BD249" s="136"/>
      <c r="BE249" s="136"/>
      <c r="BF249" s="136"/>
      <c r="BG249" s="136"/>
      <c r="BJ249" s="136"/>
      <c r="BT249" s="136"/>
      <c r="CD249" s="136"/>
      <c r="CN249" s="136"/>
      <c r="CX249" s="136"/>
      <c r="DH249" s="136"/>
      <c r="DR249" s="136"/>
      <c r="EB249" s="136"/>
      <c r="EL249" s="136"/>
      <c r="EV249" s="136"/>
      <c r="FF249" s="136"/>
      <c r="FP249" s="136"/>
      <c r="FZ249" s="136"/>
      <c r="GJ249" s="136"/>
      <c r="GT249" s="136"/>
      <c r="HD249" s="136"/>
      <c r="HN249" s="136"/>
      <c r="HX249" s="136"/>
    </row>
    <row xmlns:x14ac="http://schemas.microsoft.com/office/spreadsheetml/2009/9/ac" r="250" s="3" customFormat="true" x14ac:dyDescent="0.25">
      <c r="A250" s="402"/>
      <c r="B250" s="136"/>
      <c r="L250" s="136"/>
      <c r="V250" s="136"/>
      <c r="AF250" s="136"/>
      <c r="AP250" s="136"/>
      <c r="AZ250" s="136"/>
      <c r="BA250" s="136"/>
      <c r="BB250" s="136"/>
      <c r="BC250" s="136"/>
      <c r="BD250" s="136"/>
      <c r="BE250" s="136"/>
      <c r="BF250" s="136"/>
      <c r="BG250" s="136"/>
      <c r="BJ250" s="136"/>
      <c r="BT250" s="136"/>
      <c r="CD250" s="136"/>
      <c r="CN250" s="136"/>
      <c r="CX250" s="136"/>
      <c r="DH250" s="136"/>
      <c r="DR250" s="136"/>
      <c r="EB250" s="136"/>
      <c r="EL250" s="136"/>
      <c r="EV250" s="136"/>
      <c r="FF250" s="136"/>
      <c r="FP250" s="136"/>
      <c r="FZ250" s="136"/>
      <c r="GJ250" s="136"/>
      <c r="GT250" s="136"/>
      <c r="HD250" s="136"/>
      <c r="HN250" s="136"/>
      <c r="HX250" s="136"/>
    </row>
    <row xmlns:x14ac="http://schemas.microsoft.com/office/spreadsheetml/2009/9/ac" r="251" s="3" customFormat="true" x14ac:dyDescent="0.25">
      <c r="A251" s="402"/>
      <c r="B251" s="136"/>
      <c r="L251" s="136"/>
      <c r="V251" s="136"/>
      <c r="AF251" s="136"/>
      <c r="AP251" s="136"/>
      <c r="AZ251" s="136"/>
      <c r="BA251" s="136"/>
      <c r="BB251" s="136"/>
      <c r="BC251" s="136"/>
      <c r="BD251" s="136"/>
      <c r="BE251" s="136"/>
      <c r="BF251" s="136"/>
      <c r="BG251" s="136"/>
      <c r="BJ251" s="136"/>
      <c r="BT251" s="136"/>
      <c r="CD251" s="136"/>
      <c r="CN251" s="136"/>
      <c r="CX251" s="136"/>
      <c r="DH251" s="136"/>
      <c r="DR251" s="136"/>
      <c r="EB251" s="136"/>
      <c r="EL251" s="136"/>
      <c r="EV251" s="136"/>
      <c r="FF251" s="136"/>
      <c r="FP251" s="136"/>
      <c r="FZ251" s="136"/>
      <c r="GJ251" s="136"/>
      <c r="GT251" s="136"/>
      <c r="HD251" s="136"/>
      <c r="HN251" s="136"/>
      <c r="HX251" s="136"/>
    </row>
    <row xmlns:x14ac="http://schemas.microsoft.com/office/spreadsheetml/2009/9/ac" r="252" s="3" customFormat="true" x14ac:dyDescent="0.25">
      <c r="A252" s="402"/>
      <c r="B252" s="136"/>
      <c r="L252" s="136"/>
      <c r="V252" s="136"/>
      <c r="AF252" s="136"/>
      <c r="AP252" s="136"/>
      <c r="AZ252" s="136"/>
      <c r="BA252" s="136"/>
      <c r="BB252" s="136"/>
      <c r="BC252" s="136"/>
      <c r="BD252" s="136"/>
      <c r="BE252" s="136"/>
      <c r="BF252" s="136"/>
      <c r="BG252" s="136"/>
      <c r="BJ252" s="136"/>
      <c r="BT252" s="136"/>
      <c r="CD252" s="136"/>
      <c r="CN252" s="136"/>
      <c r="CX252" s="136"/>
      <c r="DH252" s="136"/>
      <c r="DR252" s="136"/>
      <c r="EB252" s="136"/>
      <c r="EL252" s="136"/>
      <c r="EV252" s="136"/>
      <c r="FF252" s="136"/>
      <c r="FP252" s="136"/>
      <c r="FZ252" s="136"/>
      <c r="GJ252" s="136"/>
      <c r="GT252" s="136"/>
      <c r="HD252" s="136"/>
      <c r="HN252" s="136"/>
      <c r="HX252" s="136"/>
    </row>
    <row xmlns:x14ac="http://schemas.microsoft.com/office/spreadsheetml/2009/9/ac" r="253" s="3" customFormat="true" x14ac:dyDescent="0.25">
      <c r="A253" s="402"/>
      <c r="B253" s="136"/>
      <c r="L253" s="136"/>
      <c r="V253" s="136"/>
      <c r="AF253" s="136"/>
      <c r="AP253" s="136"/>
      <c r="AZ253" s="136"/>
      <c r="BA253" s="136"/>
      <c r="BB253" s="136"/>
      <c r="BC253" s="136"/>
      <c r="BD253" s="136"/>
      <c r="BE253" s="136"/>
      <c r="BF253" s="136"/>
      <c r="BG253" s="136"/>
      <c r="BJ253" s="136"/>
      <c r="BT253" s="136"/>
      <c r="CD253" s="136"/>
      <c r="CN253" s="136"/>
      <c r="CX253" s="136"/>
      <c r="DH253" s="136"/>
      <c r="DR253" s="136"/>
      <c r="EB253" s="136"/>
      <c r="EL253" s="136"/>
      <c r="EV253" s="136"/>
      <c r="FF253" s="136"/>
      <c r="FP253" s="136"/>
      <c r="FZ253" s="136"/>
      <c r="GJ253" s="136"/>
      <c r="GT253" s="136"/>
      <c r="HD253" s="136"/>
      <c r="HN253" s="136"/>
      <c r="HX253" s="136"/>
    </row>
    <row xmlns:x14ac="http://schemas.microsoft.com/office/spreadsheetml/2009/9/ac" r="254" s="3" customFormat="true" x14ac:dyDescent="0.25">
      <c r="A254" s="402"/>
      <c r="B254" s="136"/>
      <c r="L254" s="136"/>
      <c r="V254" s="136"/>
      <c r="AF254" s="136"/>
      <c r="AP254" s="136"/>
      <c r="AZ254" s="136"/>
      <c r="BA254" s="136"/>
      <c r="BB254" s="136"/>
      <c r="BC254" s="136"/>
      <c r="BD254" s="136"/>
      <c r="BE254" s="136"/>
      <c r="BF254" s="136"/>
      <c r="BG254" s="136"/>
      <c r="BJ254" s="136"/>
      <c r="BT254" s="136"/>
      <c r="CD254" s="136"/>
      <c r="CN254" s="136"/>
      <c r="CX254" s="136"/>
      <c r="DH254" s="136"/>
      <c r="DR254" s="136"/>
      <c r="EB254" s="136"/>
      <c r="EL254" s="136"/>
      <c r="EV254" s="136"/>
      <c r="FF254" s="136"/>
      <c r="FP254" s="136"/>
      <c r="FZ254" s="136"/>
      <c r="GJ254" s="136"/>
      <c r="GT254" s="136"/>
      <c r="HD254" s="136"/>
      <c r="HN254" s="136"/>
      <c r="HX254" s="136"/>
    </row>
    <row xmlns:x14ac="http://schemas.microsoft.com/office/spreadsheetml/2009/9/ac" r="255" s="3" customFormat="true" x14ac:dyDescent="0.25">
      <c r="A255" s="402"/>
      <c r="B255" s="136"/>
      <c r="L255" s="136"/>
      <c r="V255" s="136"/>
      <c r="AF255" s="136"/>
      <c r="AP255" s="136"/>
      <c r="AZ255" s="136"/>
      <c r="BA255" s="136"/>
      <c r="BB255" s="136"/>
      <c r="BC255" s="136"/>
      <c r="BD255" s="136"/>
      <c r="BE255" s="136"/>
      <c r="BF255" s="136"/>
      <c r="BG255" s="136"/>
      <c r="BJ255" s="136"/>
      <c r="BT255" s="136"/>
      <c r="CD255" s="136"/>
      <c r="CN255" s="136"/>
      <c r="CX255" s="136"/>
      <c r="DH255" s="136"/>
      <c r="DR255" s="136"/>
      <c r="EB255" s="136"/>
      <c r="EL255" s="136"/>
      <c r="EV255" s="136"/>
      <c r="FF255" s="136"/>
      <c r="FP255" s="136"/>
      <c r="FZ255" s="136"/>
      <c r="GJ255" s="136"/>
      <c r="GT255" s="136"/>
      <c r="HD255" s="136"/>
      <c r="HN255" s="136"/>
      <c r="HX255" s="136"/>
    </row>
    <row xmlns:x14ac="http://schemas.microsoft.com/office/spreadsheetml/2009/9/ac" r="256" s="3" customFormat="true" x14ac:dyDescent="0.25">
      <c r="A256" s="402"/>
      <c r="B256" s="136"/>
      <c r="L256" s="136"/>
      <c r="V256" s="136"/>
      <c r="AF256" s="136"/>
      <c r="AP256" s="136"/>
      <c r="AZ256" s="136"/>
      <c r="BA256" s="136"/>
      <c r="BB256" s="136"/>
      <c r="BC256" s="136"/>
      <c r="BD256" s="136"/>
      <c r="BE256" s="136"/>
      <c r="BF256" s="136"/>
      <c r="BG256" s="136"/>
      <c r="BJ256" s="136"/>
      <c r="BT256" s="136"/>
      <c r="CD256" s="136"/>
      <c r="CN256" s="136"/>
      <c r="CX256" s="136"/>
      <c r="DH256" s="136"/>
      <c r="DR256" s="136"/>
      <c r="EB256" s="136"/>
      <c r="EL256" s="136"/>
      <c r="EV256" s="136"/>
      <c r="FF256" s="136"/>
      <c r="FP256" s="136"/>
      <c r="FZ256" s="136"/>
      <c r="GJ256" s="136"/>
      <c r="GT256" s="136"/>
      <c r="HD256" s="136"/>
      <c r="HN256" s="136"/>
      <c r="HX256" s="136"/>
    </row>
    <row xmlns:x14ac="http://schemas.microsoft.com/office/spreadsheetml/2009/9/ac" r="257" s="3" customFormat="true" x14ac:dyDescent="0.25">
      <c r="A257" s="402"/>
      <c r="B257" s="136"/>
      <c r="L257" s="136"/>
      <c r="V257" s="136"/>
      <c r="AF257" s="136"/>
      <c r="AP257" s="136"/>
      <c r="AZ257" s="136"/>
      <c r="BA257" s="136"/>
      <c r="BB257" s="136"/>
      <c r="BC257" s="136"/>
      <c r="BD257" s="136"/>
      <c r="BE257" s="136"/>
      <c r="BF257" s="136"/>
      <c r="BG257" s="136"/>
      <c r="BJ257" s="136"/>
      <c r="BT257" s="136"/>
      <c r="CD257" s="136"/>
      <c r="CN257" s="136"/>
      <c r="CX257" s="136"/>
      <c r="DH257" s="136"/>
      <c r="DR257" s="136"/>
      <c r="EB257" s="136"/>
      <c r="EL257" s="136"/>
      <c r="EV257" s="136"/>
      <c r="FF257" s="136"/>
      <c r="FP257" s="136"/>
      <c r="FZ257" s="136"/>
      <c r="GJ257" s="136"/>
      <c r="GT257" s="136"/>
      <c r="HD257" s="136"/>
      <c r="HN257" s="136"/>
      <c r="HX257" s="136"/>
    </row>
    <row xmlns:x14ac="http://schemas.microsoft.com/office/spreadsheetml/2009/9/ac" r="258" s="3" customFormat="true" x14ac:dyDescent="0.25">
      <c r="A258" s="402"/>
      <c r="B258" s="136"/>
      <c r="L258" s="136"/>
      <c r="V258" s="136"/>
      <c r="AF258" s="136"/>
      <c r="AP258" s="136"/>
      <c r="AZ258" s="136"/>
      <c r="BA258" s="136"/>
      <c r="BB258" s="136"/>
      <c r="BC258" s="136"/>
      <c r="BD258" s="136"/>
      <c r="BE258" s="136"/>
      <c r="BF258" s="136"/>
      <c r="BG258" s="136"/>
      <c r="BJ258" s="136"/>
      <c r="BT258" s="136"/>
      <c r="CD258" s="136"/>
      <c r="CN258" s="136"/>
      <c r="CX258" s="136"/>
      <c r="DH258" s="136"/>
      <c r="DR258" s="136"/>
      <c r="EB258" s="136"/>
      <c r="EL258" s="136"/>
      <c r="EV258" s="136"/>
      <c r="FF258" s="136"/>
      <c r="FP258" s="136"/>
      <c r="FZ258" s="136"/>
      <c r="GJ258" s="136"/>
      <c r="GT258" s="136"/>
      <c r="HD258" s="136"/>
      <c r="HN258" s="136"/>
      <c r="HX258" s="136"/>
    </row>
    <row xmlns:x14ac="http://schemas.microsoft.com/office/spreadsheetml/2009/9/ac" r="259" s="3" customFormat="true" x14ac:dyDescent="0.25">
      <c r="A259" s="402"/>
      <c r="B259" s="136"/>
      <c r="L259" s="136"/>
      <c r="V259" s="136"/>
      <c r="AF259" s="136"/>
      <c r="AP259" s="136"/>
      <c r="AZ259" s="136"/>
      <c r="BA259" s="136"/>
      <c r="BB259" s="136"/>
      <c r="BC259" s="136"/>
      <c r="BD259" s="136"/>
      <c r="BE259" s="136"/>
      <c r="BF259" s="136"/>
      <c r="BG259" s="136"/>
      <c r="BJ259" s="136"/>
      <c r="BT259" s="136"/>
      <c r="CD259" s="136"/>
      <c r="CN259" s="136"/>
      <c r="CX259" s="136"/>
      <c r="DH259" s="136"/>
      <c r="DR259" s="136"/>
      <c r="EB259" s="136"/>
      <c r="EL259" s="136"/>
      <c r="EV259" s="136"/>
      <c r="FF259" s="136"/>
      <c r="FP259" s="136"/>
      <c r="FZ259" s="136"/>
      <c r="GJ259" s="136"/>
      <c r="GT259" s="136"/>
      <c r="HD259" s="136"/>
      <c r="HN259" s="136"/>
      <c r="HX259" s="136"/>
    </row>
    <row xmlns:x14ac="http://schemas.microsoft.com/office/spreadsheetml/2009/9/ac" r="260" s="3" customFormat="true" x14ac:dyDescent="0.25">
      <c r="A260" s="402"/>
      <c r="B260" s="136"/>
      <c r="L260" s="136"/>
      <c r="V260" s="136"/>
      <c r="AF260" s="136"/>
      <c r="AP260" s="136"/>
      <c r="AZ260" s="136"/>
      <c r="BA260" s="136"/>
      <c r="BB260" s="136"/>
      <c r="BC260" s="136"/>
      <c r="BD260" s="136"/>
      <c r="BE260" s="136"/>
      <c r="BF260" s="136"/>
      <c r="BG260" s="136"/>
      <c r="BJ260" s="136"/>
      <c r="BT260" s="136"/>
      <c r="CD260" s="136"/>
      <c r="CN260" s="136"/>
      <c r="CX260" s="136"/>
      <c r="DH260" s="136"/>
      <c r="DR260" s="136"/>
      <c r="EB260" s="136"/>
      <c r="EL260" s="136"/>
      <c r="EV260" s="136"/>
      <c r="FF260" s="136"/>
      <c r="FP260" s="136"/>
      <c r="FZ260" s="136"/>
      <c r="GJ260" s="136"/>
      <c r="GT260" s="136"/>
      <c r="HD260" s="136"/>
      <c r="HN260" s="136"/>
      <c r="HX260" s="136"/>
    </row>
    <row xmlns:x14ac="http://schemas.microsoft.com/office/spreadsheetml/2009/9/ac" r="261" s="3" customFormat="true" x14ac:dyDescent="0.25">
      <c r="A261" s="402"/>
      <c r="B261" s="136"/>
      <c r="L261" s="136"/>
      <c r="V261" s="136"/>
      <c r="AF261" s="136"/>
      <c r="AP261" s="136"/>
      <c r="AZ261" s="136"/>
      <c r="BA261" s="136"/>
      <c r="BB261" s="136"/>
      <c r="BC261" s="136"/>
      <c r="BD261" s="136"/>
      <c r="BE261" s="136"/>
      <c r="BF261" s="136"/>
      <c r="BG261" s="136"/>
      <c r="BJ261" s="136"/>
      <c r="BT261" s="136"/>
      <c r="CD261" s="136"/>
      <c r="CN261" s="136"/>
      <c r="CX261" s="136"/>
      <c r="DH261" s="136"/>
      <c r="DR261" s="136"/>
      <c r="EB261" s="136"/>
      <c r="EL261" s="136"/>
      <c r="EV261" s="136"/>
      <c r="FF261" s="136"/>
      <c r="FP261" s="136"/>
      <c r="FZ261" s="136"/>
      <c r="GJ261" s="136"/>
      <c r="GT261" s="136"/>
      <c r="HD261" s="136"/>
      <c r="HN261" s="136"/>
      <c r="HX261" s="136"/>
    </row>
    <row xmlns:x14ac="http://schemas.microsoft.com/office/spreadsheetml/2009/9/ac" r="262" s="3" customFormat="true" x14ac:dyDescent="0.25">
      <c r="A262" s="402"/>
      <c r="B262" s="136"/>
      <c r="L262" s="136"/>
      <c r="V262" s="136"/>
      <c r="AF262" s="136"/>
      <c r="AP262" s="136"/>
      <c r="AZ262" s="136"/>
      <c r="BA262" s="136"/>
      <c r="BB262" s="136"/>
      <c r="BC262" s="136"/>
      <c r="BD262" s="136"/>
      <c r="BE262" s="136"/>
      <c r="BF262" s="136"/>
      <c r="BG262" s="136"/>
      <c r="BJ262" s="136"/>
      <c r="BT262" s="136"/>
      <c r="CD262" s="136"/>
      <c r="CN262" s="136"/>
      <c r="CX262" s="136"/>
      <c r="DH262" s="136"/>
      <c r="DR262" s="136"/>
      <c r="EB262" s="136"/>
      <c r="EL262" s="136"/>
      <c r="EV262" s="136"/>
      <c r="FF262" s="136"/>
      <c r="FP262" s="136"/>
      <c r="FZ262" s="136"/>
      <c r="GJ262" s="136"/>
      <c r="GT262" s="136"/>
      <c r="HD262" s="136"/>
      <c r="HN262" s="136"/>
      <c r="HX262" s="136"/>
    </row>
    <row xmlns:x14ac="http://schemas.microsoft.com/office/spreadsheetml/2009/9/ac" r="263" s="3" customFormat="true" x14ac:dyDescent="0.25">
      <c r="A263" s="402"/>
      <c r="B263" s="136"/>
      <c r="L263" s="136"/>
      <c r="V263" s="136"/>
      <c r="AF263" s="136"/>
      <c r="AP263" s="136"/>
      <c r="AZ263" s="136"/>
      <c r="BA263" s="136"/>
      <c r="BB263" s="136"/>
      <c r="BC263" s="136"/>
      <c r="BD263" s="136"/>
      <c r="BE263" s="136"/>
      <c r="BF263" s="136"/>
      <c r="BG263" s="136"/>
      <c r="BJ263" s="136"/>
      <c r="BT263" s="136"/>
      <c r="CD263" s="136"/>
      <c r="CN263" s="136"/>
      <c r="CX263" s="136"/>
      <c r="DH263" s="136"/>
      <c r="DR263" s="136"/>
      <c r="EB263" s="136"/>
      <c r="EL263" s="136"/>
      <c r="EV263" s="136"/>
      <c r="FF263" s="136"/>
      <c r="FP263" s="136"/>
      <c r="FZ263" s="136"/>
      <c r="GJ263" s="136"/>
      <c r="GT263" s="136"/>
      <c r="HD263" s="136"/>
      <c r="HN263" s="136"/>
      <c r="HX263" s="136"/>
    </row>
    <row xmlns:x14ac="http://schemas.microsoft.com/office/spreadsheetml/2009/9/ac" r="264" s="3" customFormat="true" x14ac:dyDescent="0.25">
      <c r="A264" s="402"/>
      <c r="B264" s="136"/>
      <c r="L264" s="136"/>
      <c r="V264" s="136"/>
      <c r="AF264" s="136"/>
      <c r="AP264" s="136"/>
      <c r="AZ264" s="136"/>
      <c r="BA264" s="136"/>
      <c r="BB264" s="136"/>
      <c r="BC264" s="136"/>
      <c r="BD264" s="136"/>
      <c r="BE264" s="136"/>
      <c r="BF264" s="136"/>
      <c r="BG264" s="136"/>
      <c r="BJ264" s="136"/>
      <c r="BT264" s="136"/>
      <c r="CD264" s="136"/>
      <c r="CN264" s="136"/>
      <c r="CX264" s="136"/>
      <c r="DH264" s="136"/>
      <c r="DR264" s="136"/>
      <c r="EB264" s="136"/>
      <c r="EL264" s="136"/>
      <c r="EV264" s="136"/>
      <c r="FF264" s="136"/>
      <c r="FP264" s="136"/>
      <c r="FZ264" s="136"/>
      <c r="GJ264" s="136"/>
      <c r="GT264" s="136"/>
      <c r="HD264" s="136"/>
      <c r="HN264" s="136"/>
      <c r="HX264" s="136"/>
    </row>
    <row xmlns:x14ac="http://schemas.microsoft.com/office/spreadsheetml/2009/9/ac" r="265" s="3" customFormat="true" x14ac:dyDescent="0.25">
      <c r="A265" s="402"/>
      <c r="B265" s="136"/>
      <c r="L265" s="136"/>
      <c r="V265" s="136"/>
      <c r="AF265" s="136"/>
      <c r="AP265" s="136"/>
      <c r="AZ265" s="136"/>
      <c r="BA265" s="136"/>
      <c r="BB265" s="136"/>
      <c r="BC265" s="136"/>
      <c r="BD265" s="136"/>
      <c r="BE265" s="136"/>
      <c r="BF265" s="136"/>
      <c r="BG265" s="136"/>
      <c r="BJ265" s="136"/>
      <c r="BT265" s="136"/>
      <c r="CD265" s="136"/>
      <c r="CN265" s="136"/>
      <c r="CX265" s="136"/>
      <c r="DH265" s="136"/>
      <c r="DR265" s="136"/>
      <c r="EB265" s="136"/>
      <c r="EL265" s="136"/>
      <c r="EV265" s="136"/>
      <c r="FF265" s="136"/>
      <c r="FP265" s="136"/>
      <c r="FZ265" s="136"/>
      <c r="GJ265" s="136"/>
      <c r="GT265" s="136"/>
      <c r="HD265" s="136"/>
      <c r="HN265" s="136"/>
      <c r="HX265" s="136"/>
    </row>
    <row xmlns:x14ac="http://schemas.microsoft.com/office/spreadsheetml/2009/9/ac" r="266" s="3" customFormat="true" x14ac:dyDescent="0.25">
      <c r="A266" s="402"/>
      <c r="B266" s="136"/>
      <c r="L266" s="136"/>
      <c r="V266" s="136"/>
      <c r="AF266" s="136"/>
      <c r="AP266" s="136"/>
      <c r="AZ266" s="136"/>
      <c r="BA266" s="136"/>
      <c r="BB266" s="136"/>
      <c r="BC266" s="136"/>
      <c r="BD266" s="136"/>
      <c r="BE266" s="136"/>
      <c r="BF266" s="136"/>
      <c r="BG266" s="136"/>
      <c r="BJ266" s="136"/>
      <c r="BT266" s="136"/>
      <c r="CD266" s="136"/>
      <c r="CN266" s="136"/>
      <c r="CX266" s="136"/>
      <c r="DH266" s="136"/>
      <c r="DR266" s="136"/>
      <c r="EB266" s="136"/>
      <c r="EL266" s="136"/>
      <c r="EV266" s="136"/>
      <c r="FF266" s="136"/>
      <c r="FP266" s="136"/>
      <c r="FZ266" s="136"/>
      <c r="GJ266" s="136"/>
      <c r="GT266" s="136"/>
      <c r="HD266" s="136"/>
      <c r="HN266" s="136"/>
      <c r="HX266" s="136"/>
    </row>
    <row xmlns:x14ac="http://schemas.microsoft.com/office/spreadsheetml/2009/9/ac" r="267" s="3" customFormat="true" x14ac:dyDescent="0.25">
      <c r="A267" s="402"/>
      <c r="B267" s="136"/>
      <c r="L267" s="136"/>
      <c r="V267" s="136"/>
      <c r="AF267" s="136"/>
      <c r="AP267" s="136"/>
      <c r="AZ267" s="136"/>
      <c r="BA267" s="136"/>
      <c r="BB267" s="136"/>
      <c r="BC267" s="136"/>
      <c r="BD267" s="136"/>
      <c r="BE267" s="136"/>
      <c r="BF267" s="136"/>
      <c r="BG267" s="136"/>
      <c r="BJ267" s="136"/>
      <c r="BT267" s="136"/>
      <c r="CD267" s="136"/>
      <c r="CN267" s="136"/>
      <c r="CX267" s="136"/>
      <c r="DH267" s="136"/>
      <c r="DR267" s="136"/>
      <c r="EB267" s="136"/>
      <c r="EL267" s="136"/>
      <c r="EV267" s="136"/>
      <c r="FF267" s="136"/>
      <c r="FP267" s="136"/>
      <c r="FZ267" s="136"/>
      <c r="GJ267" s="136"/>
      <c r="GT267" s="136"/>
      <c r="HD267" s="136"/>
      <c r="HN267" s="136"/>
      <c r="HX267" s="136"/>
    </row>
    <row xmlns:x14ac="http://schemas.microsoft.com/office/spreadsheetml/2009/9/ac" r="268" s="3" customFormat="true" x14ac:dyDescent="0.25">
      <c r="A268" s="402"/>
      <c r="B268" s="136"/>
      <c r="L268" s="136"/>
      <c r="V268" s="136"/>
      <c r="AF268" s="136"/>
      <c r="AP268" s="136"/>
      <c r="AZ268" s="136"/>
      <c r="BA268" s="136"/>
      <c r="BB268" s="136"/>
      <c r="BC268" s="136"/>
      <c r="BD268" s="136"/>
      <c r="BE268" s="136"/>
      <c r="BF268" s="136"/>
      <c r="BG268" s="136"/>
      <c r="BJ268" s="136"/>
      <c r="BT268" s="136"/>
      <c r="CD268" s="136"/>
      <c r="CN268" s="136"/>
      <c r="CX268" s="136"/>
      <c r="DH268" s="136"/>
      <c r="DR268" s="136"/>
      <c r="EB268" s="136"/>
      <c r="EL268" s="136"/>
      <c r="EV268" s="136"/>
      <c r="FF268" s="136"/>
      <c r="FP268" s="136"/>
      <c r="FZ268" s="136"/>
      <c r="GJ268" s="136"/>
      <c r="GT268" s="136"/>
      <c r="HD268" s="136"/>
      <c r="HN268" s="136"/>
      <c r="HX268" s="136"/>
    </row>
    <row xmlns:x14ac="http://schemas.microsoft.com/office/spreadsheetml/2009/9/ac" r="269" s="3" customFormat="true" x14ac:dyDescent="0.25">
      <c r="A269" s="402"/>
      <c r="B269" s="136"/>
      <c r="L269" s="136"/>
      <c r="V269" s="136"/>
      <c r="AF269" s="136"/>
      <c r="AP269" s="136"/>
      <c r="AZ269" s="136"/>
      <c r="BA269" s="136"/>
      <c r="BB269" s="136"/>
      <c r="BC269" s="136"/>
      <c r="BD269" s="136"/>
      <c r="BE269" s="136"/>
      <c r="BF269" s="136"/>
      <c r="BG269" s="136"/>
      <c r="BJ269" s="136"/>
      <c r="BT269" s="136"/>
      <c r="CD269" s="136"/>
      <c r="CN269" s="136"/>
      <c r="CX269" s="136"/>
      <c r="DH269" s="136"/>
      <c r="DR269" s="136"/>
      <c r="EB269" s="136"/>
      <c r="EL269" s="136"/>
      <c r="EV269" s="136"/>
      <c r="FF269" s="136"/>
      <c r="FP269" s="136"/>
      <c r="FZ269" s="136"/>
      <c r="GJ269" s="136"/>
      <c r="GT269" s="136"/>
      <c r="HD269" s="136"/>
      <c r="HN269" s="136"/>
      <c r="HX269" s="136"/>
    </row>
    <row xmlns:x14ac="http://schemas.microsoft.com/office/spreadsheetml/2009/9/ac" r="270" s="3" customFormat="true" x14ac:dyDescent="0.25">
      <c r="A270" s="402"/>
      <c r="B270" s="136"/>
      <c r="L270" s="136"/>
      <c r="V270" s="136"/>
      <c r="AF270" s="136"/>
      <c r="AP270" s="136"/>
      <c r="AZ270" s="136"/>
      <c r="BA270" s="136"/>
      <c r="BB270" s="136"/>
      <c r="BC270" s="136"/>
      <c r="BD270" s="136"/>
      <c r="BE270" s="136"/>
      <c r="BF270" s="136"/>
      <c r="BG270" s="136"/>
      <c r="BJ270" s="136"/>
      <c r="BT270" s="136"/>
      <c r="CD270" s="136"/>
      <c r="CN270" s="136"/>
      <c r="CX270" s="136"/>
      <c r="DH270" s="136"/>
      <c r="DR270" s="136"/>
      <c r="EB270" s="136"/>
      <c r="EL270" s="136"/>
      <c r="EV270" s="136"/>
      <c r="FF270" s="136"/>
      <c r="FP270" s="136"/>
      <c r="FZ270" s="136"/>
      <c r="GJ270" s="136"/>
      <c r="GT270" s="136"/>
      <c r="HD270" s="136"/>
      <c r="HN270" s="136"/>
      <c r="HX270" s="136"/>
    </row>
    <row xmlns:x14ac="http://schemas.microsoft.com/office/spreadsheetml/2009/9/ac" r="271" s="3" customFormat="true" x14ac:dyDescent="0.25">
      <c r="A271" s="402"/>
      <c r="B271" s="136"/>
      <c r="L271" s="136"/>
      <c r="V271" s="136"/>
      <c r="AF271" s="136"/>
      <c r="AP271" s="136"/>
      <c r="AZ271" s="136"/>
      <c r="BA271" s="136"/>
      <c r="BB271" s="136"/>
      <c r="BC271" s="136"/>
      <c r="BD271" s="136"/>
      <c r="BE271" s="136"/>
      <c r="BF271" s="136"/>
      <c r="BG271" s="136"/>
      <c r="BJ271" s="136"/>
      <c r="BT271" s="136"/>
      <c r="CD271" s="136"/>
      <c r="CN271" s="136"/>
      <c r="CX271" s="136"/>
      <c r="DH271" s="136"/>
      <c r="DR271" s="136"/>
      <c r="EB271" s="136"/>
      <c r="EL271" s="136"/>
      <c r="EV271" s="136"/>
      <c r="FF271" s="136"/>
      <c r="FP271" s="136"/>
      <c r="FZ271" s="136"/>
      <c r="GJ271" s="136"/>
      <c r="GT271" s="136"/>
      <c r="HD271" s="136"/>
      <c r="HN271" s="136"/>
      <c r="HX271" s="136"/>
    </row>
    <row xmlns:x14ac="http://schemas.microsoft.com/office/spreadsheetml/2009/9/ac" r="272" s="3" customFormat="true" x14ac:dyDescent="0.25">
      <c r="A272" s="402"/>
      <c r="B272" s="136"/>
      <c r="L272" s="136"/>
      <c r="V272" s="136"/>
      <c r="AF272" s="136"/>
      <c r="AP272" s="136"/>
      <c r="AZ272" s="136"/>
      <c r="BA272" s="136"/>
      <c r="BB272" s="136"/>
      <c r="BC272" s="136"/>
      <c r="BD272" s="136"/>
      <c r="BE272" s="136"/>
      <c r="BF272" s="136"/>
      <c r="BG272" s="136"/>
      <c r="BJ272" s="136"/>
      <c r="BT272" s="136"/>
      <c r="CD272" s="136"/>
      <c r="CN272" s="136"/>
      <c r="CX272" s="136"/>
      <c r="DH272" s="136"/>
      <c r="DR272" s="136"/>
      <c r="EB272" s="136"/>
      <c r="EL272" s="136"/>
      <c r="EV272" s="136"/>
      <c r="FF272" s="136"/>
      <c r="FP272" s="136"/>
      <c r="FZ272" s="136"/>
      <c r="GJ272" s="136"/>
      <c r="GT272" s="136"/>
      <c r="HD272" s="136"/>
      <c r="HN272" s="136"/>
      <c r="HX272" s="136"/>
    </row>
    <row xmlns:x14ac="http://schemas.microsoft.com/office/spreadsheetml/2009/9/ac" r="273" s="3" customFormat="true" x14ac:dyDescent="0.25">
      <c r="A273" s="402"/>
      <c r="B273" s="136"/>
      <c r="L273" s="136"/>
      <c r="V273" s="136"/>
      <c r="AF273" s="136"/>
      <c r="AP273" s="136"/>
      <c r="AZ273" s="136"/>
      <c r="BA273" s="136"/>
      <c r="BB273" s="136"/>
      <c r="BC273" s="136"/>
      <c r="BD273" s="136"/>
      <c r="BE273" s="136"/>
      <c r="BF273" s="136"/>
      <c r="BG273" s="136"/>
      <c r="BJ273" s="136"/>
      <c r="BT273" s="136"/>
      <c r="CD273" s="136"/>
      <c r="CN273" s="136"/>
      <c r="CX273" s="136"/>
      <c r="DH273" s="136"/>
      <c r="DR273" s="136"/>
      <c r="EB273" s="136"/>
      <c r="EL273" s="136"/>
      <c r="EV273" s="136"/>
      <c r="FF273" s="136"/>
      <c r="FP273" s="136"/>
      <c r="FZ273" s="136"/>
      <c r="GJ273" s="136"/>
      <c r="GT273" s="136"/>
      <c r="HD273" s="136"/>
      <c r="HN273" s="136"/>
      <c r="HX273" s="136"/>
    </row>
    <row xmlns:x14ac="http://schemas.microsoft.com/office/spreadsheetml/2009/9/ac" r="274" s="3" customFormat="true" x14ac:dyDescent="0.25">
      <c r="A274" s="402"/>
      <c r="B274" s="136"/>
      <c r="L274" s="136"/>
      <c r="V274" s="136"/>
      <c r="AF274" s="136"/>
      <c r="AP274" s="136"/>
      <c r="AZ274" s="136"/>
      <c r="BA274" s="136"/>
      <c r="BB274" s="136"/>
      <c r="BC274" s="136"/>
      <c r="BD274" s="136"/>
      <c r="BE274" s="136"/>
      <c r="BF274" s="136"/>
      <c r="BG274" s="136"/>
      <c r="BJ274" s="136"/>
      <c r="BT274" s="136"/>
      <c r="CD274" s="136"/>
      <c r="CN274" s="136"/>
      <c r="CX274" s="136"/>
      <c r="DH274" s="136"/>
      <c r="DR274" s="136"/>
      <c r="EB274" s="136"/>
      <c r="EL274" s="136"/>
      <c r="EV274" s="136"/>
      <c r="FF274" s="136"/>
      <c r="FP274" s="136"/>
      <c r="FZ274" s="136"/>
      <c r="GJ274" s="136"/>
      <c r="GT274" s="136"/>
      <c r="HD274" s="136"/>
      <c r="HN274" s="136"/>
      <c r="HX274" s="136"/>
    </row>
    <row xmlns:x14ac="http://schemas.microsoft.com/office/spreadsheetml/2009/9/ac" r="275" s="3" customFormat="true" x14ac:dyDescent="0.25">
      <c r="A275" s="402"/>
      <c r="B275" s="136"/>
      <c r="L275" s="136"/>
      <c r="V275" s="136"/>
      <c r="AF275" s="136"/>
      <c r="AP275" s="136"/>
      <c r="AZ275" s="136"/>
      <c r="BA275" s="136"/>
      <c r="BB275" s="136"/>
      <c r="BC275" s="136"/>
      <c r="BD275" s="136"/>
      <c r="BE275" s="136"/>
      <c r="BF275" s="136"/>
      <c r="BG275" s="136"/>
      <c r="BJ275" s="136"/>
      <c r="BT275" s="136"/>
      <c r="CD275" s="136"/>
      <c r="CN275" s="136"/>
      <c r="CX275" s="136"/>
      <c r="DH275" s="136"/>
      <c r="DR275" s="136"/>
      <c r="EB275" s="136"/>
      <c r="EL275" s="136"/>
      <c r="EV275" s="136"/>
      <c r="FF275" s="136"/>
      <c r="FP275" s="136"/>
      <c r="FZ275" s="136"/>
      <c r="GJ275" s="136"/>
      <c r="GT275" s="136"/>
      <c r="HD275" s="136"/>
      <c r="HN275" s="136"/>
      <c r="HX275" s="136"/>
    </row>
    <row xmlns:x14ac="http://schemas.microsoft.com/office/spreadsheetml/2009/9/ac" r="276" s="3" customFormat="true" x14ac:dyDescent="0.25">
      <c r="A276" s="402"/>
      <c r="B276" s="136"/>
      <c r="L276" s="136"/>
      <c r="V276" s="136"/>
      <c r="AF276" s="136"/>
      <c r="AP276" s="136"/>
      <c r="AZ276" s="136"/>
      <c r="BA276" s="136"/>
      <c r="BB276" s="136"/>
      <c r="BC276" s="136"/>
      <c r="BD276" s="136"/>
      <c r="BE276" s="136"/>
      <c r="BF276" s="136"/>
      <c r="BG276" s="136"/>
      <c r="BJ276" s="136"/>
      <c r="BT276" s="136"/>
      <c r="CD276" s="136"/>
      <c r="CN276" s="136"/>
      <c r="CX276" s="136"/>
      <c r="DH276" s="136"/>
      <c r="DR276" s="136"/>
      <c r="EB276" s="136"/>
      <c r="EL276" s="136"/>
      <c r="EV276" s="136"/>
      <c r="FF276" s="136"/>
      <c r="FP276" s="136"/>
      <c r="FZ276" s="136"/>
      <c r="GJ276" s="136"/>
      <c r="GT276" s="136"/>
      <c r="HD276" s="136"/>
      <c r="HN276" s="136"/>
      <c r="HX276" s="136"/>
    </row>
    <row xmlns:x14ac="http://schemas.microsoft.com/office/spreadsheetml/2009/9/ac" r="277" s="3" customFormat="true" x14ac:dyDescent="0.25">
      <c r="A277" s="402"/>
      <c r="B277" s="136"/>
      <c r="L277" s="136"/>
      <c r="V277" s="136"/>
      <c r="AF277" s="136"/>
      <c r="AP277" s="136"/>
      <c r="AZ277" s="136"/>
      <c r="BA277" s="136"/>
      <c r="BB277" s="136"/>
      <c r="BC277" s="136"/>
      <c r="BD277" s="136"/>
      <c r="BE277" s="136"/>
      <c r="BF277" s="136"/>
      <c r="BG277" s="136"/>
      <c r="BJ277" s="136"/>
      <c r="BT277" s="136"/>
      <c r="CD277" s="136"/>
      <c r="CN277" s="136"/>
      <c r="CX277" s="136"/>
      <c r="DH277" s="136"/>
      <c r="DR277" s="136"/>
      <c r="EB277" s="136"/>
      <c r="EL277" s="136"/>
      <c r="EV277" s="136"/>
      <c r="FF277" s="136"/>
      <c r="FP277" s="136"/>
      <c r="FZ277" s="136"/>
      <c r="GJ277" s="136"/>
      <c r="GT277" s="136"/>
      <c r="HD277" s="136"/>
      <c r="HN277" s="136"/>
      <c r="HX277" s="136"/>
    </row>
    <row xmlns:x14ac="http://schemas.microsoft.com/office/spreadsheetml/2009/9/ac" r="278" s="3" customFormat="true" x14ac:dyDescent="0.25">
      <c r="A278" s="402"/>
      <c r="B278" s="136"/>
      <c r="L278" s="136"/>
      <c r="V278" s="136"/>
      <c r="AF278" s="136"/>
      <c r="AP278" s="136"/>
      <c r="AZ278" s="136"/>
      <c r="BA278" s="136"/>
      <c r="BB278" s="136"/>
      <c r="BC278" s="136"/>
      <c r="BD278" s="136"/>
      <c r="BE278" s="136"/>
      <c r="BF278" s="136"/>
      <c r="BG278" s="136"/>
      <c r="BJ278" s="136"/>
      <c r="BT278" s="136"/>
      <c r="CD278" s="136"/>
      <c r="CN278" s="136"/>
      <c r="CX278" s="136"/>
      <c r="DH278" s="136"/>
      <c r="DR278" s="136"/>
      <c r="EB278" s="136"/>
      <c r="EL278" s="136"/>
      <c r="EV278" s="136"/>
      <c r="FF278" s="136"/>
      <c r="FP278" s="136"/>
      <c r="FZ278" s="136"/>
      <c r="GJ278" s="136"/>
      <c r="GT278" s="136"/>
      <c r="HD278" s="136"/>
      <c r="HN278" s="136"/>
      <c r="HX278" s="136"/>
    </row>
    <row xmlns:x14ac="http://schemas.microsoft.com/office/spreadsheetml/2009/9/ac" r="279" s="3" customFormat="true" x14ac:dyDescent="0.25">
      <c r="A279" s="402"/>
      <c r="B279" s="136"/>
      <c r="L279" s="136"/>
      <c r="V279" s="136"/>
      <c r="AF279" s="136"/>
      <c r="AP279" s="136"/>
      <c r="AZ279" s="136"/>
      <c r="BA279" s="136"/>
      <c r="BB279" s="136"/>
      <c r="BC279" s="136"/>
      <c r="BD279" s="136"/>
      <c r="BE279" s="136"/>
      <c r="BF279" s="136"/>
      <c r="BG279" s="136"/>
      <c r="BJ279" s="136"/>
      <c r="BT279" s="136"/>
      <c r="CD279" s="136"/>
      <c r="CN279" s="136"/>
      <c r="CX279" s="136"/>
      <c r="DH279" s="136"/>
      <c r="DR279" s="136"/>
      <c r="EB279" s="136"/>
      <c r="EL279" s="136"/>
      <c r="EV279" s="136"/>
      <c r="FF279" s="136"/>
      <c r="FP279" s="136"/>
      <c r="FZ279" s="136"/>
      <c r="GJ279" s="136"/>
      <c r="GT279" s="136"/>
      <c r="HD279" s="136"/>
      <c r="HN279" s="136"/>
      <c r="HX279" s="136"/>
    </row>
    <row xmlns:x14ac="http://schemas.microsoft.com/office/spreadsheetml/2009/9/ac" r="280" s="3" customFormat="true" x14ac:dyDescent="0.25">
      <c r="A280" s="402"/>
      <c r="B280" s="136"/>
      <c r="L280" s="136"/>
      <c r="V280" s="136"/>
      <c r="AF280" s="136"/>
      <c r="AP280" s="136"/>
      <c r="AZ280" s="136"/>
      <c r="BA280" s="136"/>
      <c r="BB280" s="136"/>
      <c r="BC280" s="136"/>
      <c r="BD280" s="136"/>
      <c r="BE280" s="136"/>
      <c r="BF280" s="136"/>
      <c r="BG280" s="136"/>
      <c r="BJ280" s="136"/>
      <c r="BT280" s="136"/>
      <c r="CD280" s="136"/>
      <c r="CN280" s="136"/>
      <c r="CX280" s="136"/>
      <c r="DH280" s="136"/>
      <c r="DR280" s="136"/>
      <c r="EB280" s="136"/>
      <c r="EL280" s="136"/>
      <c r="EV280" s="136"/>
      <c r="FF280" s="136"/>
      <c r="FP280" s="136"/>
      <c r="FZ280" s="136"/>
      <c r="GJ280" s="136"/>
      <c r="GT280" s="136"/>
      <c r="HD280" s="136"/>
      <c r="HN280" s="136"/>
      <c r="HX280" s="136"/>
    </row>
    <row xmlns:x14ac="http://schemas.microsoft.com/office/spreadsheetml/2009/9/ac" r="281" s="3" customFormat="true" x14ac:dyDescent="0.25">
      <c r="A281" s="402"/>
      <c r="B281" s="136"/>
      <c r="L281" s="136"/>
      <c r="V281" s="136"/>
      <c r="AF281" s="136"/>
      <c r="AP281" s="136"/>
      <c r="AZ281" s="136"/>
      <c r="BA281" s="136"/>
      <c r="BB281" s="136"/>
      <c r="BC281" s="136"/>
      <c r="BD281" s="136"/>
      <c r="BE281" s="136"/>
      <c r="BF281" s="136"/>
      <c r="BG281" s="136"/>
      <c r="BJ281" s="136"/>
      <c r="BT281" s="136"/>
      <c r="CD281" s="136"/>
      <c r="CN281" s="136"/>
      <c r="CX281" s="136"/>
      <c r="DH281" s="136"/>
      <c r="DR281" s="136"/>
      <c r="EB281" s="136"/>
      <c r="EL281" s="136"/>
      <c r="EV281" s="136"/>
      <c r="FF281" s="136"/>
      <c r="FP281" s="136"/>
      <c r="FZ281" s="136"/>
      <c r="GJ281" s="136"/>
      <c r="GT281" s="136"/>
      <c r="HD281" s="136"/>
      <c r="HN281" s="136"/>
      <c r="HX281" s="136"/>
    </row>
    <row xmlns:x14ac="http://schemas.microsoft.com/office/spreadsheetml/2009/9/ac" r="282" s="3" customFormat="true" x14ac:dyDescent="0.25">
      <c r="A282" s="402"/>
      <c r="B282" s="136"/>
      <c r="L282" s="136"/>
      <c r="V282" s="136"/>
      <c r="AF282" s="136"/>
      <c r="AP282" s="136"/>
      <c r="AZ282" s="136"/>
      <c r="BA282" s="136"/>
      <c r="BB282" s="136"/>
      <c r="BC282" s="136"/>
      <c r="BD282" s="136"/>
      <c r="BE282" s="136"/>
      <c r="BF282" s="136"/>
      <c r="BG282" s="136"/>
      <c r="BJ282" s="136"/>
      <c r="BT282" s="136"/>
      <c r="CD282" s="136"/>
      <c r="CN282" s="136"/>
      <c r="CX282" s="136"/>
      <c r="DH282" s="136"/>
      <c r="DR282" s="136"/>
      <c r="EB282" s="136"/>
      <c r="EL282" s="136"/>
      <c r="EV282" s="136"/>
      <c r="FF282" s="136"/>
      <c r="FP282" s="136"/>
      <c r="FZ282" s="136"/>
      <c r="GJ282" s="136"/>
      <c r="GT282" s="136"/>
      <c r="HD282" s="136"/>
      <c r="HN282" s="136"/>
      <c r="HX282" s="136"/>
    </row>
    <row xmlns:x14ac="http://schemas.microsoft.com/office/spreadsheetml/2009/9/ac" r="283" s="3" customFormat="true" x14ac:dyDescent="0.25">
      <c r="A283" s="402"/>
      <c r="B283" s="136"/>
      <c r="L283" s="136"/>
      <c r="V283" s="136"/>
      <c r="AF283" s="136"/>
      <c r="AP283" s="136"/>
      <c r="AZ283" s="136"/>
      <c r="BA283" s="136"/>
      <c r="BB283" s="136"/>
      <c r="BC283" s="136"/>
      <c r="BD283" s="136"/>
      <c r="BE283" s="136"/>
      <c r="BF283" s="136"/>
      <c r="BG283" s="136"/>
      <c r="BJ283" s="136"/>
      <c r="BT283" s="136"/>
      <c r="CD283" s="136"/>
      <c r="CN283" s="136"/>
      <c r="CX283" s="136"/>
      <c r="DH283" s="136"/>
      <c r="DR283" s="136"/>
      <c r="EB283" s="136"/>
      <c r="EL283" s="136"/>
      <c r="EV283" s="136"/>
      <c r="FF283" s="136"/>
      <c r="FP283" s="136"/>
      <c r="FZ283" s="136"/>
      <c r="GJ283" s="136"/>
      <c r="GT283" s="136"/>
      <c r="HD283" s="136"/>
      <c r="HN283" s="136"/>
      <c r="HX283" s="136"/>
    </row>
    <row xmlns:x14ac="http://schemas.microsoft.com/office/spreadsheetml/2009/9/ac" r="284" s="3" customFormat="true" x14ac:dyDescent="0.25">
      <c r="A284" s="402"/>
      <c r="B284" s="136"/>
      <c r="L284" s="136"/>
      <c r="V284" s="136"/>
      <c r="AF284" s="136"/>
      <c r="AP284" s="136"/>
      <c r="AZ284" s="136"/>
      <c r="BA284" s="136"/>
      <c r="BB284" s="136"/>
      <c r="BC284" s="136"/>
      <c r="BD284" s="136"/>
      <c r="BE284" s="136"/>
      <c r="BF284" s="136"/>
      <c r="BG284" s="136"/>
      <c r="BJ284" s="136"/>
      <c r="BT284" s="136"/>
      <c r="CD284" s="136"/>
      <c r="CN284" s="136"/>
      <c r="CX284" s="136"/>
      <c r="DH284" s="136"/>
      <c r="DR284" s="136"/>
      <c r="EB284" s="136"/>
      <c r="EL284" s="136"/>
      <c r="EV284" s="136"/>
      <c r="FF284" s="136"/>
      <c r="FP284" s="136"/>
      <c r="FZ284" s="136"/>
      <c r="GJ284" s="136"/>
      <c r="GT284" s="136"/>
      <c r="HD284" s="136"/>
      <c r="HN284" s="136"/>
      <c r="HX284" s="136"/>
    </row>
    <row xmlns:x14ac="http://schemas.microsoft.com/office/spreadsheetml/2009/9/ac" r="285" s="3" customFormat="true" x14ac:dyDescent="0.25">
      <c r="A285" s="402"/>
      <c r="B285" s="136"/>
      <c r="L285" s="136"/>
      <c r="V285" s="136"/>
      <c r="AF285" s="136"/>
      <c r="AP285" s="136"/>
      <c r="AZ285" s="136"/>
      <c r="BA285" s="136"/>
      <c r="BB285" s="136"/>
      <c r="BC285" s="136"/>
      <c r="BD285" s="136"/>
      <c r="BE285" s="136"/>
      <c r="BF285" s="136"/>
      <c r="BG285" s="136"/>
      <c r="BJ285" s="136"/>
      <c r="BT285" s="136"/>
      <c r="CD285" s="136"/>
      <c r="CN285" s="136"/>
      <c r="CX285" s="136"/>
      <c r="DH285" s="136"/>
      <c r="DR285" s="136"/>
      <c r="EB285" s="136"/>
      <c r="EL285" s="136"/>
      <c r="EV285" s="136"/>
      <c r="FF285" s="136"/>
      <c r="FP285" s="136"/>
      <c r="FZ285" s="136"/>
      <c r="GJ285" s="136"/>
      <c r="GT285" s="136"/>
      <c r="HD285" s="136"/>
      <c r="HN285" s="136"/>
      <c r="HX285" s="136"/>
    </row>
    <row xmlns:x14ac="http://schemas.microsoft.com/office/spreadsheetml/2009/9/ac" r="286" s="3" customFormat="true" x14ac:dyDescent="0.25">
      <c r="A286" s="402"/>
      <c r="B286" s="136"/>
      <c r="L286" s="136"/>
      <c r="V286" s="136"/>
      <c r="AF286" s="136"/>
      <c r="AP286" s="136"/>
      <c r="AZ286" s="136"/>
      <c r="BA286" s="136"/>
      <c r="BB286" s="136"/>
      <c r="BC286" s="136"/>
      <c r="BD286" s="136"/>
      <c r="BE286" s="136"/>
      <c r="BF286" s="136"/>
      <c r="BG286" s="136"/>
      <c r="BJ286" s="136"/>
      <c r="BT286" s="136"/>
      <c r="CD286" s="136"/>
      <c r="CN286" s="136"/>
      <c r="CX286" s="136"/>
      <c r="DH286" s="136"/>
      <c r="DR286" s="136"/>
      <c r="EB286" s="136"/>
      <c r="EL286" s="136"/>
      <c r="EV286" s="136"/>
      <c r="FF286" s="136"/>
      <c r="FP286" s="136"/>
      <c r="FZ286" s="136"/>
      <c r="GJ286" s="136"/>
      <c r="GT286" s="136"/>
      <c r="HD286" s="136"/>
      <c r="HN286" s="136"/>
      <c r="HX286" s="136"/>
    </row>
    <row xmlns:x14ac="http://schemas.microsoft.com/office/spreadsheetml/2009/9/ac" r="287" s="3" customFormat="true" x14ac:dyDescent="0.25">
      <c r="A287" s="402"/>
      <c r="B287" s="136"/>
      <c r="L287" s="136"/>
      <c r="V287" s="136"/>
      <c r="AF287" s="136"/>
      <c r="AP287" s="136"/>
      <c r="AZ287" s="136"/>
      <c r="BA287" s="136"/>
      <c r="BB287" s="136"/>
      <c r="BC287" s="136"/>
      <c r="BD287" s="136"/>
      <c r="BE287" s="136"/>
      <c r="BF287" s="136"/>
      <c r="BG287" s="136"/>
      <c r="BJ287" s="136"/>
      <c r="BT287" s="136"/>
      <c r="CD287" s="136"/>
      <c r="CN287" s="136"/>
      <c r="CX287" s="136"/>
      <c r="DH287" s="136"/>
      <c r="DR287" s="136"/>
      <c r="EB287" s="136"/>
      <c r="EL287" s="136"/>
      <c r="EV287" s="136"/>
      <c r="FF287" s="136"/>
      <c r="FP287" s="136"/>
      <c r="FZ287" s="136"/>
      <c r="GJ287" s="136"/>
      <c r="GT287" s="136"/>
      <c r="HD287" s="136"/>
      <c r="HN287" s="136"/>
      <c r="HX287" s="136"/>
    </row>
    <row xmlns:x14ac="http://schemas.microsoft.com/office/spreadsheetml/2009/9/ac" r="288" s="3" customFormat="true" x14ac:dyDescent="0.25">
      <c r="A288" s="402"/>
      <c r="B288" s="136"/>
      <c r="L288" s="136"/>
      <c r="V288" s="136"/>
      <c r="AF288" s="136"/>
      <c r="AP288" s="136"/>
      <c r="AZ288" s="136"/>
      <c r="BA288" s="136"/>
      <c r="BB288" s="136"/>
      <c r="BC288" s="136"/>
      <c r="BD288" s="136"/>
      <c r="BE288" s="136"/>
      <c r="BF288" s="136"/>
      <c r="BG288" s="136"/>
      <c r="BJ288" s="136"/>
      <c r="BT288" s="136"/>
      <c r="CD288" s="136"/>
      <c r="CN288" s="136"/>
      <c r="CX288" s="136"/>
      <c r="DH288" s="136"/>
      <c r="DR288" s="136"/>
      <c r="EB288" s="136"/>
      <c r="EL288" s="136"/>
      <c r="EV288" s="136"/>
      <c r="FF288" s="136"/>
      <c r="FP288" s="136"/>
      <c r="FZ288" s="136"/>
      <c r="GJ288" s="136"/>
      <c r="GT288" s="136"/>
      <c r="HD288" s="136"/>
      <c r="HN288" s="136"/>
      <c r="HX288" s="136"/>
    </row>
    <row xmlns:x14ac="http://schemas.microsoft.com/office/spreadsheetml/2009/9/ac" r="289" s="3" customFormat="true" x14ac:dyDescent="0.25">
      <c r="A289" s="402"/>
      <c r="B289" s="136"/>
      <c r="L289" s="136"/>
      <c r="V289" s="136"/>
      <c r="AF289" s="136"/>
      <c r="AP289" s="136"/>
      <c r="AZ289" s="136"/>
      <c r="BA289" s="136"/>
      <c r="BB289" s="136"/>
      <c r="BC289" s="136"/>
      <c r="BD289" s="136"/>
      <c r="BE289" s="136"/>
      <c r="BF289" s="136"/>
      <c r="BG289" s="136"/>
      <c r="BJ289" s="136"/>
      <c r="BT289" s="136"/>
      <c r="CD289" s="136"/>
      <c r="CN289" s="136"/>
      <c r="CX289" s="136"/>
      <c r="DH289" s="136"/>
      <c r="DR289" s="136"/>
      <c r="EB289" s="136"/>
      <c r="EL289" s="136"/>
      <c r="EV289" s="136"/>
      <c r="FF289" s="136"/>
      <c r="FP289" s="136"/>
      <c r="FZ289" s="136"/>
      <c r="GJ289" s="136"/>
      <c r="GT289" s="136"/>
      <c r="HD289" s="136"/>
      <c r="HN289" s="136"/>
      <c r="HX289" s="136"/>
    </row>
    <row xmlns:x14ac="http://schemas.microsoft.com/office/spreadsheetml/2009/9/ac" r="290" s="3" customFormat="true" x14ac:dyDescent="0.25">
      <c r="A290" s="402"/>
      <c r="B290" s="136"/>
      <c r="L290" s="136"/>
      <c r="V290" s="136"/>
      <c r="AF290" s="136"/>
      <c r="AP290" s="136"/>
      <c r="AZ290" s="136"/>
      <c r="BA290" s="136"/>
      <c r="BB290" s="136"/>
      <c r="BC290" s="136"/>
      <c r="BD290" s="136"/>
      <c r="BE290" s="136"/>
      <c r="BF290" s="136"/>
      <c r="BG290" s="136"/>
      <c r="BJ290" s="136"/>
      <c r="BT290" s="136"/>
      <c r="CD290" s="136"/>
      <c r="CN290" s="136"/>
      <c r="CX290" s="136"/>
      <c r="DH290" s="136"/>
      <c r="DR290" s="136"/>
      <c r="EB290" s="136"/>
      <c r="EL290" s="136"/>
      <c r="EV290" s="136"/>
      <c r="FF290" s="136"/>
      <c r="FP290" s="136"/>
      <c r="FZ290" s="136"/>
      <c r="GJ290" s="136"/>
      <c r="GT290" s="136"/>
      <c r="HD290" s="136"/>
      <c r="HN290" s="136"/>
      <c r="HX290" s="136"/>
    </row>
    <row xmlns:x14ac="http://schemas.microsoft.com/office/spreadsheetml/2009/9/ac" r="291" s="3" customFormat="true" x14ac:dyDescent="0.25">
      <c r="A291" s="402"/>
      <c r="B291" s="136"/>
      <c r="L291" s="136"/>
      <c r="V291" s="136"/>
      <c r="AF291" s="136"/>
      <c r="AP291" s="136"/>
      <c r="AZ291" s="136"/>
      <c r="BA291" s="136"/>
      <c r="BB291" s="136"/>
      <c r="BC291" s="136"/>
      <c r="BD291" s="136"/>
      <c r="BE291" s="136"/>
      <c r="BF291" s="136"/>
      <c r="BG291" s="136"/>
      <c r="BJ291" s="136"/>
      <c r="BT291" s="136"/>
      <c r="CD291" s="136"/>
      <c r="CN291" s="136"/>
      <c r="CX291" s="136"/>
      <c r="DH291" s="136"/>
      <c r="DR291" s="136"/>
      <c r="EB291" s="136"/>
      <c r="EL291" s="136"/>
      <c r="EV291" s="136"/>
      <c r="FF291" s="136"/>
      <c r="FP291" s="136"/>
      <c r="FZ291" s="136"/>
      <c r="GJ291" s="136"/>
      <c r="GT291" s="136"/>
      <c r="HD291" s="136"/>
      <c r="HN291" s="136"/>
      <c r="HX291" s="136"/>
    </row>
    <row xmlns:x14ac="http://schemas.microsoft.com/office/spreadsheetml/2009/9/ac" r="292" s="3" customFormat="true" x14ac:dyDescent="0.25">
      <c r="A292" s="402"/>
      <c r="B292" s="136"/>
      <c r="L292" s="136"/>
      <c r="V292" s="136"/>
      <c r="AF292" s="136"/>
      <c r="AP292" s="136"/>
      <c r="AZ292" s="136"/>
      <c r="BA292" s="136"/>
      <c r="BB292" s="136"/>
      <c r="BC292" s="136"/>
      <c r="BD292" s="136"/>
      <c r="BE292" s="136"/>
      <c r="BF292" s="136"/>
      <c r="BG292" s="136"/>
      <c r="BJ292" s="136"/>
      <c r="BT292" s="136"/>
      <c r="CD292" s="136"/>
      <c r="CN292" s="136"/>
      <c r="CX292" s="136"/>
      <c r="DH292" s="136"/>
      <c r="DR292" s="136"/>
      <c r="EB292" s="136"/>
      <c r="EL292" s="136"/>
      <c r="EV292" s="136"/>
      <c r="FF292" s="136"/>
      <c r="FP292" s="136"/>
      <c r="FZ292" s="136"/>
      <c r="GJ292" s="136"/>
      <c r="GT292" s="136"/>
      <c r="HD292" s="136"/>
      <c r="HN292" s="136"/>
      <c r="HX292" s="136"/>
    </row>
    <row xmlns:x14ac="http://schemas.microsoft.com/office/spreadsheetml/2009/9/ac" r="293" s="3" customFormat="true" x14ac:dyDescent="0.25">
      <c r="A293" s="402"/>
      <c r="B293" s="136"/>
      <c r="L293" s="136"/>
      <c r="V293" s="136"/>
      <c r="AF293" s="136"/>
      <c r="AP293" s="136"/>
      <c r="AZ293" s="136"/>
      <c r="BA293" s="136"/>
      <c r="BB293" s="136"/>
      <c r="BC293" s="136"/>
      <c r="BD293" s="136"/>
      <c r="BE293" s="136"/>
      <c r="BF293" s="136"/>
      <c r="BG293" s="136"/>
      <c r="BJ293" s="136"/>
      <c r="BT293" s="136"/>
      <c r="CD293" s="136"/>
      <c r="CN293" s="136"/>
      <c r="CX293" s="136"/>
      <c r="DH293" s="136"/>
      <c r="DR293" s="136"/>
      <c r="EB293" s="136"/>
      <c r="EL293" s="136"/>
      <c r="EV293" s="136"/>
      <c r="FF293" s="136"/>
      <c r="FP293" s="136"/>
      <c r="FZ293" s="136"/>
      <c r="GJ293" s="136"/>
      <c r="GT293" s="136"/>
      <c r="HD293" s="136"/>
      <c r="HN293" s="136"/>
      <c r="HX293" s="136"/>
    </row>
    <row xmlns:x14ac="http://schemas.microsoft.com/office/spreadsheetml/2009/9/ac" r="294" s="3" customFormat="true" x14ac:dyDescent="0.25">
      <c r="A294" s="402"/>
      <c r="B294" s="136"/>
      <c r="L294" s="136"/>
      <c r="V294" s="136"/>
      <c r="AF294" s="136"/>
      <c r="AP294" s="136"/>
      <c r="AZ294" s="136"/>
      <c r="BA294" s="136"/>
      <c r="BB294" s="136"/>
      <c r="BC294" s="136"/>
      <c r="BD294" s="136"/>
      <c r="BE294" s="136"/>
      <c r="BF294" s="136"/>
      <c r="BG294" s="136"/>
      <c r="BJ294" s="136"/>
      <c r="BT294" s="136"/>
      <c r="CD294" s="136"/>
      <c r="CN294" s="136"/>
      <c r="CX294" s="136"/>
      <c r="DH294" s="136"/>
      <c r="DR294" s="136"/>
      <c r="EB294" s="136"/>
      <c r="EL294" s="136"/>
      <c r="EV294" s="136"/>
      <c r="FF294" s="136"/>
      <c r="FP294" s="136"/>
      <c r="FZ294" s="136"/>
      <c r="GJ294" s="136"/>
      <c r="GT294" s="136"/>
      <c r="HD294" s="136"/>
      <c r="HN294" s="136"/>
      <c r="HX294" s="136"/>
    </row>
    <row xmlns:x14ac="http://schemas.microsoft.com/office/spreadsheetml/2009/9/ac" r="295" s="3" customFormat="true" x14ac:dyDescent="0.25">
      <c r="A295" s="402"/>
      <c r="B295" s="136"/>
      <c r="L295" s="136"/>
      <c r="V295" s="136"/>
      <c r="AF295" s="136"/>
      <c r="AP295" s="136"/>
      <c r="AZ295" s="136"/>
      <c r="BA295" s="136"/>
      <c r="BB295" s="136"/>
      <c r="BC295" s="136"/>
      <c r="BD295" s="136"/>
      <c r="BE295" s="136"/>
      <c r="BF295" s="136"/>
      <c r="BG295" s="136"/>
      <c r="BJ295" s="136"/>
      <c r="BT295" s="136"/>
      <c r="CD295" s="136"/>
      <c r="CN295" s="136"/>
      <c r="CX295" s="136"/>
      <c r="DH295" s="136"/>
      <c r="DR295" s="136"/>
      <c r="EB295" s="136"/>
      <c r="EL295" s="136"/>
      <c r="EV295" s="136"/>
      <c r="FF295" s="136"/>
      <c r="FP295" s="136"/>
      <c r="FZ295" s="136"/>
      <c r="GJ295" s="136"/>
      <c r="GT295" s="136"/>
      <c r="HD295" s="136"/>
      <c r="HN295" s="136"/>
      <c r="HX295" s="136"/>
    </row>
    <row xmlns:x14ac="http://schemas.microsoft.com/office/spreadsheetml/2009/9/ac" r="296" s="3" customFormat="true" x14ac:dyDescent="0.25">
      <c r="A296" s="402"/>
      <c r="B296" s="136"/>
      <c r="L296" s="136"/>
      <c r="V296" s="136"/>
      <c r="AF296" s="136"/>
      <c r="AP296" s="136"/>
      <c r="AZ296" s="136"/>
      <c r="BA296" s="136"/>
      <c r="BB296" s="136"/>
      <c r="BC296" s="136"/>
      <c r="BD296" s="136"/>
      <c r="BE296" s="136"/>
      <c r="BF296" s="136"/>
      <c r="BG296" s="136"/>
      <c r="BJ296" s="136"/>
      <c r="BT296" s="136"/>
      <c r="CD296" s="136"/>
      <c r="CN296" s="136"/>
      <c r="CX296" s="136"/>
      <c r="DH296" s="136"/>
      <c r="DR296" s="136"/>
      <c r="EB296" s="136"/>
      <c r="EL296" s="136"/>
      <c r="EV296" s="136"/>
      <c r="FF296" s="136"/>
      <c r="FP296" s="136"/>
      <c r="FZ296" s="136"/>
      <c r="GJ296" s="136"/>
      <c r="GT296" s="136"/>
      <c r="HD296" s="136"/>
      <c r="HN296" s="136"/>
      <c r="HX296" s="136"/>
    </row>
    <row xmlns:x14ac="http://schemas.microsoft.com/office/spreadsheetml/2009/9/ac" r="297" s="3" customFormat="true" x14ac:dyDescent="0.25">
      <c r="A297" s="402"/>
      <c r="B297" s="136"/>
      <c r="L297" s="136"/>
      <c r="V297" s="136"/>
      <c r="AF297" s="136"/>
      <c r="AP297" s="136"/>
      <c r="AZ297" s="136"/>
      <c r="BA297" s="136"/>
      <c r="BB297" s="136"/>
      <c r="BC297" s="136"/>
      <c r="BD297" s="136"/>
      <c r="BE297" s="136"/>
      <c r="BF297" s="136"/>
      <c r="BG297" s="136"/>
      <c r="BJ297" s="136"/>
      <c r="BT297" s="136"/>
      <c r="CD297" s="136"/>
      <c r="CN297" s="136"/>
      <c r="CX297" s="136"/>
      <c r="DH297" s="136"/>
      <c r="DR297" s="136"/>
      <c r="EB297" s="136"/>
      <c r="EL297" s="136"/>
      <c r="EV297" s="136"/>
      <c r="FF297" s="136"/>
      <c r="FP297" s="136"/>
      <c r="FZ297" s="136"/>
      <c r="GJ297" s="136"/>
      <c r="GT297" s="136"/>
      <c r="HD297" s="136"/>
      <c r="HN297" s="136"/>
      <c r="HX297" s="136"/>
    </row>
    <row xmlns:x14ac="http://schemas.microsoft.com/office/spreadsheetml/2009/9/ac" r="298" s="3" customFormat="true" x14ac:dyDescent="0.25">
      <c r="A298" s="402"/>
      <c r="B298" s="136"/>
      <c r="L298" s="136"/>
      <c r="V298" s="136"/>
      <c r="AF298" s="136"/>
      <c r="AP298" s="136"/>
      <c r="AZ298" s="136"/>
      <c r="BA298" s="136"/>
      <c r="BB298" s="136"/>
      <c r="BC298" s="136"/>
      <c r="BD298" s="136"/>
      <c r="BE298" s="136"/>
      <c r="BF298" s="136"/>
      <c r="BG298" s="136"/>
      <c r="BJ298" s="136"/>
      <c r="BT298" s="136"/>
      <c r="CD298" s="136"/>
      <c r="CN298" s="136"/>
      <c r="CX298" s="136"/>
      <c r="DH298" s="136"/>
      <c r="DR298" s="136"/>
      <c r="EB298" s="136"/>
      <c r="EL298" s="136"/>
      <c r="EV298" s="136"/>
      <c r="FF298" s="136"/>
      <c r="FP298" s="136"/>
      <c r="FZ298" s="136"/>
      <c r="GJ298" s="136"/>
      <c r="GT298" s="136"/>
      <c r="HD298" s="136"/>
      <c r="HN298" s="136"/>
      <c r="HX298" s="136"/>
    </row>
    <row xmlns:x14ac="http://schemas.microsoft.com/office/spreadsheetml/2009/9/ac" r="299" s="3" customFormat="true" x14ac:dyDescent="0.25">
      <c r="A299" s="402"/>
      <c r="B299" s="136"/>
      <c r="L299" s="136"/>
      <c r="V299" s="136"/>
      <c r="AF299" s="136"/>
      <c r="AP299" s="136"/>
      <c r="AZ299" s="136"/>
      <c r="BA299" s="136"/>
      <c r="BB299" s="136"/>
      <c r="BC299" s="136"/>
      <c r="BD299" s="136"/>
      <c r="BE299" s="136"/>
      <c r="BF299" s="136"/>
      <c r="BG299" s="136"/>
      <c r="BJ299" s="136"/>
      <c r="BT299" s="136"/>
      <c r="CD299" s="136"/>
      <c r="CN299" s="136"/>
      <c r="CX299" s="136"/>
      <c r="DH299" s="136"/>
      <c r="DR299" s="136"/>
      <c r="EB299" s="136"/>
      <c r="EL299" s="136"/>
      <c r="EV299" s="136"/>
      <c r="FF299" s="136"/>
      <c r="FP299" s="136"/>
      <c r="FZ299" s="136"/>
      <c r="GJ299" s="136"/>
      <c r="GT299" s="136"/>
      <c r="HD299" s="136"/>
      <c r="HN299" s="136"/>
      <c r="HX299" s="136"/>
    </row>
    <row xmlns:x14ac="http://schemas.microsoft.com/office/spreadsheetml/2009/9/ac" r="300" s="3" customFormat="true" x14ac:dyDescent="0.25">
      <c r="A300" s="402"/>
      <c r="B300" s="136"/>
      <c r="L300" s="136"/>
      <c r="V300" s="136"/>
      <c r="AF300" s="136"/>
      <c r="AP300" s="136"/>
      <c r="AZ300" s="136"/>
      <c r="BA300" s="136"/>
      <c r="BB300" s="136"/>
      <c r="BC300" s="136"/>
      <c r="BD300" s="136"/>
      <c r="BE300" s="136"/>
      <c r="BF300" s="136"/>
      <c r="BG300" s="136"/>
      <c r="BJ300" s="136"/>
      <c r="BT300" s="136"/>
      <c r="CD300" s="136"/>
      <c r="CN300" s="136"/>
      <c r="CX300" s="136"/>
      <c r="DH300" s="136"/>
      <c r="DR300" s="136"/>
      <c r="EB300" s="136"/>
      <c r="EL300" s="136"/>
      <c r="EV300" s="136"/>
      <c r="FF300" s="136"/>
      <c r="FP300" s="136"/>
      <c r="FZ300" s="136"/>
      <c r="GJ300" s="136"/>
      <c r="GT300" s="136"/>
      <c r="HD300" s="136"/>
      <c r="HN300" s="136"/>
      <c r="HX300" s="136"/>
    </row>
    <row xmlns:x14ac="http://schemas.microsoft.com/office/spreadsheetml/2009/9/ac" r="301" s="3" customFormat="true" x14ac:dyDescent="0.25">
      <c r="A301" s="402"/>
      <c r="B301" s="136"/>
      <c r="L301" s="136"/>
      <c r="V301" s="136"/>
      <c r="AF301" s="136"/>
      <c r="AP301" s="136"/>
      <c r="AZ301" s="136"/>
      <c r="BA301" s="136"/>
      <c r="BB301" s="136"/>
      <c r="BC301" s="136"/>
      <c r="BD301" s="136"/>
      <c r="BE301" s="136"/>
      <c r="BF301" s="136"/>
      <c r="BG301" s="136"/>
      <c r="BJ301" s="136"/>
      <c r="BT301" s="136"/>
      <c r="CD301" s="136"/>
      <c r="CN301" s="136"/>
      <c r="CX301" s="136"/>
      <c r="DH301" s="136"/>
      <c r="DR301" s="136"/>
      <c r="EB301" s="136"/>
      <c r="EL301" s="136"/>
      <c r="EV301" s="136"/>
      <c r="FF301" s="136"/>
      <c r="FP301" s="136"/>
      <c r="FZ301" s="136"/>
      <c r="GJ301" s="136"/>
      <c r="GT301" s="136"/>
      <c r="HD301" s="136"/>
      <c r="HN301" s="136"/>
      <c r="HX301" s="136"/>
    </row>
    <row xmlns:x14ac="http://schemas.microsoft.com/office/spreadsheetml/2009/9/ac" r="302" s="3" customFormat="true" x14ac:dyDescent="0.25">
      <c r="A302" s="402"/>
      <c r="B302" s="136"/>
      <c r="L302" s="136"/>
      <c r="V302" s="136"/>
      <c r="AF302" s="136"/>
      <c r="AP302" s="136"/>
      <c r="AZ302" s="136"/>
      <c r="BA302" s="136"/>
      <c r="BB302" s="136"/>
      <c r="BC302" s="136"/>
      <c r="BD302" s="136"/>
      <c r="BE302" s="136"/>
      <c r="BF302" s="136"/>
      <c r="BG302" s="136"/>
      <c r="BJ302" s="136"/>
      <c r="BT302" s="136"/>
      <c r="CD302" s="136"/>
      <c r="CN302" s="136"/>
      <c r="CX302" s="136"/>
      <c r="DH302" s="136"/>
      <c r="DR302" s="136"/>
      <c r="EB302" s="136"/>
      <c r="EL302" s="136"/>
      <c r="EV302" s="136"/>
      <c r="FF302" s="136"/>
      <c r="FP302" s="136"/>
      <c r="FZ302" s="136"/>
      <c r="GJ302" s="136"/>
      <c r="GT302" s="136"/>
      <c r="HD302" s="136"/>
      <c r="HN302" s="136"/>
      <c r="HX302" s="136"/>
    </row>
    <row xmlns:x14ac="http://schemas.microsoft.com/office/spreadsheetml/2009/9/ac" r="303" s="3" customFormat="true" x14ac:dyDescent="0.25">
      <c r="A303" s="402"/>
      <c r="B303" s="136"/>
      <c r="L303" s="136"/>
      <c r="V303" s="136"/>
      <c r="AF303" s="136"/>
      <c r="AP303" s="136"/>
      <c r="AZ303" s="136"/>
      <c r="BA303" s="136"/>
      <c r="BB303" s="136"/>
      <c r="BC303" s="136"/>
      <c r="BD303" s="136"/>
      <c r="BE303" s="136"/>
      <c r="BF303" s="136"/>
      <c r="BG303" s="136"/>
      <c r="BJ303" s="136"/>
      <c r="BT303" s="136"/>
      <c r="CD303" s="136"/>
      <c r="CN303" s="136"/>
      <c r="CX303" s="136"/>
      <c r="DH303" s="136"/>
      <c r="DR303" s="136"/>
      <c r="EB303" s="136"/>
      <c r="EL303" s="136"/>
      <c r="EV303" s="136"/>
      <c r="FF303" s="136"/>
      <c r="FP303" s="136"/>
      <c r="FZ303" s="136"/>
      <c r="GJ303" s="136"/>
      <c r="GT303" s="136"/>
      <c r="HD303" s="136"/>
      <c r="HN303" s="136"/>
      <c r="HX303" s="136"/>
    </row>
    <row xmlns:x14ac="http://schemas.microsoft.com/office/spreadsheetml/2009/9/ac" r="304" s="3" customFormat="true" x14ac:dyDescent="0.25">
      <c r="A304" s="402"/>
      <c r="B304" s="136"/>
      <c r="L304" s="136"/>
      <c r="V304" s="136"/>
      <c r="AF304" s="136"/>
      <c r="AP304" s="136"/>
      <c r="AZ304" s="136"/>
      <c r="BA304" s="136"/>
      <c r="BB304" s="136"/>
      <c r="BC304" s="136"/>
      <c r="BD304" s="136"/>
      <c r="BE304" s="136"/>
      <c r="BF304" s="136"/>
      <c r="BG304" s="136"/>
      <c r="BJ304" s="136"/>
      <c r="BT304" s="136"/>
      <c r="CD304" s="136"/>
      <c r="CN304" s="136"/>
      <c r="CX304" s="136"/>
      <c r="DH304" s="136"/>
      <c r="DR304" s="136"/>
      <c r="EB304" s="136"/>
      <c r="EL304" s="136"/>
      <c r="EV304" s="136"/>
      <c r="FF304" s="136"/>
      <c r="FP304" s="136"/>
      <c r="FZ304" s="136"/>
      <c r="GJ304" s="136"/>
      <c r="GT304" s="136"/>
      <c r="HD304" s="136"/>
      <c r="HN304" s="136"/>
      <c r="HX304" s="136"/>
    </row>
    <row xmlns:x14ac="http://schemas.microsoft.com/office/spreadsheetml/2009/9/ac" r="305" s="3" customFormat="true" x14ac:dyDescent="0.25">
      <c r="A305" s="402"/>
      <c r="B305" s="136"/>
      <c r="L305" s="136"/>
      <c r="V305" s="136"/>
      <c r="AF305" s="136"/>
      <c r="AP305" s="136"/>
      <c r="AZ305" s="136"/>
      <c r="BA305" s="136"/>
      <c r="BB305" s="136"/>
      <c r="BC305" s="136"/>
      <c r="BD305" s="136"/>
      <c r="BE305" s="136"/>
      <c r="BF305" s="136"/>
      <c r="BG305" s="136"/>
      <c r="BJ305" s="136"/>
      <c r="BT305" s="136"/>
      <c r="CD305" s="136"/>
      <c r="CN305" s="136"/>
      <c r="CX305" s="136"/>
      <c r="DH305" s="136"/>
      <c r="DR305" s="136"/>
      <c r="EB305" s="136"/>
      <c r="EL305" s="136"/>
      <c r="EV305" s="136"/>
      <c r="FF305" s="136"/>
      <c r="FP305" s="136"/>
      <c r="FZ305" s="136"/>
      <c r="GJ305" s="136"/>
      <c r="GT305" s="136"/>
      <c r="HD305" s="136"/>
      <c r="HN305" s="136"/>
      <c r="HX305" s="136"/>
    </row>
    <row xmlns:x14ac="http://schemas.microsoft.com/office/spreadsheetml/2009/9/ac" r="306" s="3" customFormat="true" x14ac:dyDescent="0.25">
      <c r="A306" s="402"/>
      <c r="B306" s="136"/>
      <c r="L306" s="136"/>
      <c r="V306" s="136"/>
      <c r="AF306" s="136"/>
      <c r="AP306" s="136"/>
      <c r="AZ306" s="136"/>
      <c r="BA306" s="136"/>
      <c r="BB306" s="136"/>
      <c r="BC306" s="136"/>
      <c r="BD306" s="136"/>
      <c r="BE306" s="136"/>
      <c r="BF306" s="136"/>
      <c r="BG306" s="136"/>
      <c r="BJ306" s="136"/>
      <c r="BT306" s="136"/>
      <c r="CD306" s="136"/>
      <c r="CN306" s="136"/>
      <c r="CX306" s="136"/>
      <c r="DH306" s="136"/>
      <c r="DR306" s="136"/>
      <c r="EB306" s="136"/>
      <c r="EL306" s="136"/>
      <c r="EV306" s="136"/>
      <c r="FF306" s="136"/>
      <c r="FP306" s="136"/>
      <c r="FZ306" s="136"/>
      <c r="GJ306" s="136"/>
      <c r="GT306" s="136"/>
      <c r="HD306" s="136"/>
      <c r="HN306" s="136"/>
      <c r="HX306" s="136"/>
    </row>
    <row xmlns:x14ac="http://schemas.microsoft.com/office/spreadsheetml/2009/9/ac" r="307" s="3" customFormat="true" x14ac:dyDescent="0.25">
      <c r="A307" s="402"/>
      <c r="B307" s="136"/>
      <c r="L307" s="136"/>
      <c r="V307" s="136"/>
      <c r="AF307" s="136"/>
      <c r="AP307" s="136"/>
      <c r="AZ307" s="136"/>
      <c r="BA307" s="136"/>
      <c r="BB307" s="136"/>
      <c r="BC307" s="136"/>
      <c r="BD307" s="136"/>
      <c r="BE307" s="136"/>
      <c r="BF307" s="136"/>
      <c r="BG307" s="136"/>
      <c r="BJ307" s="136"/>
      <c r="BT307" s="136"/>
      <c r="CD307" s="136"/>
      <c r="CN307" s="136"/>
      <c r="CX307" s="136"/>
      <c r="DH307" s="136"/>
      <c r="DR307" s="136"/>
      <c r="EB307" s="136"/>
      <c r="EL307" s="136"/>
      <c r="EV307" s="136"/>
      <c r="FF307" s="136"/>
      <c r="FP307" s="136"/>
      <c r="FZ307" s="136"/>
      <c r="GJ307" s="136"/>
      <c r="GT307" s="136"/>
      <c r="HD307" s="136"/>
      <c r="HN307" s="136"/>
      <c r="HX307" s="136"/>
    </row>
    <row xmlns:x14ac="http://schemas.microsoft.com/office/spreadsheetml/2009/9/ac" r="308" s="3" customFormat="true" x14ac:dyDescent="0.25">
      <c r="A308" s="402"/>
      <c r="B308" s="136"/>
      <c r="L308" s="136"/>
      <c r="V308" s="136"/>
      <c r="AF308" s="136"/>
      <c r="AP308" s="136"/>
      <c r="AZ308" s="136"/>
      <c r="BA308" s="136"/>
      <c r="BB308" s="136"/>
      <c r="BC308" s="136"/>
      <c r="BD308" s="136"/>
      <c r="BE308" s="136"/>
      <c r="BF308" s="136"/>
      <c r="BG308" s="136"/>
      <c r="BJ308" s="136"/>
      <c r="BT308" s="136"/>
      <c r="CD308" s="136"/>
      <c r="CN308" s="136"/>
      <c r="CX308" s="136"/>
      <c r="DH308" s="136"/>
      <c r="DR308" s="136"/>
      <c r="EB308" s="136"/>
      <c r="EL308" s="136"/>
      <c r="EV308" s="136"/>
      <c r="FF308" s="136"/>
      <c r="FP308" s="136"/>
      <c r="FZ308" s="136"/>
      <c r="GJ308" s="136"/>
      <c r="GT308" s="136"/>
      <c r="HD308" s="136"/>
      <c r="HN308" s="136"/>
      <c r="HX308" s="136"/>
    </row>
    <row xmlns:x14ac="http://schemas.microsoft.com/office/spreadsheetml/2009/9/ac" r="309" s="3" customFormat="true" x14ac:dyDescent="0.25">
      <c r="A309" s="402"/>
      <c r="B309" s="136"/>
      <c r="L309" s="136"/>
      <c r="V309" s="136"/>
      <c r="AF309" s="136"/>
      <c r="AP309" s="136"/>
      <c r="AZ309" s="136"/>
      <c r="BA309" s="136"/>
      <c r="BB309" s="136"/>
      <c r="BC309" s="136"/>
      <c r="BD309" s="136"/>
      <c r="BE309" s="136"/>
      <c r="BF309" s="136"/>
      <c r="BG309" s="136"/>
      <c r="BJ309" s="136"/>
      <c r="BT309" s="136"/>
      <c r="CD309" s="136"/>
      <c r="CN309" s="136"/>
      <c r="CX309" s="136"/>
      <c r="DH309" s="136"/>
      <c r="DR309" s="136"/>
      <c r="EB309" s="136"/>
      <c r="EL309" s="136"/>
      <c r="EV309" s="136"/>
      <c r="FF309" s="136"/>
      <c r="FP309" s="136"/>
      <c r="FZ309" s="136"/>
      <c r="GJ309" s="136"/>
      <c r="GT309" s="136"/>
      <c r="HD309" s="136"/>
      <c r="HN309" s="136"/>
      <c r="HX309" s="136"/>
    </row>
    <row xmlns:x14ac="http://schemas.microsoft.com/office/spreadsheetml/2009/9/ac" r="310" s="3" customFormat="true" x14ac:dyDescent="0.25">
      <c r="A310" s="402"/>
      <c r="B310" s="136"/>
      <c r="L310" s="136"/>
      <c r="V310" s="136"/>
      <c r="AF310" s="136"/>
      <c r="AP310" s="136"/>
      <c r="AZ310" s="136"/>
      <c r="BA310" s="136"/>
      <c r="BB310" s="136"/>
      <c r="BC310" s="136"/>
      <c r="BD310" s="136"/>
      <c r="BE310" s="136"/>
      <c r="BF310" s="136"/>
      <c r="BG310" s="136"/>
      <c r="BJ310" s="136"/>
      <c r="BT310" s="136"/>
      <c r="CD310" s="136"/>
      <c r="CN310" s="136"/>
      <c r="CX310" s="136"/>
      <c r="DH310" s="136"/>
      <c r="DR310" s="136"/>
      <c r="EB310" s="136"/>
      <c r="EL310" s="136"/>
      <c r="EV310" s="136"/>
      <c r="FF310" s="136"/>
      <c r="FP310" s="136"/>
      <c r="FZ310" s="136"/>
      <c r="GJ310" s="136"/>
      <c r="GT310" s="136"/>
      <c r="HD310" s="136"/>
      <c r="HN310" s="136"/>
      <c r="HX310" s="136"/>
    </row>
    <row xmlns:x14ac="http://schemas.microsoft.com/office/spreadsheetml/2009/9/ac" r="311" s="3" customFormat="true" x14ac:dyDescent="0.25">
      <c r="A311" s="402"/>
      <c r="B311" s="136"/>
      <c r="L311" s="136"/>
      <c r="V311" s="136"/>
      <c r="AF311" s="136"/>
      <c r="AP311" s="136"/>
      <c r="AZ311" s="136"/>
      <c r="BA311" s="136"/>
      <c r="BB311" s="136"/>
      <c r="BC311" s="136"/>
      <c r="BD311" s="136"/>
      <c r="BE311" s="136"/>
      <c r="BF311" s="136"/>
      <c r="BG311" s="136"/>
      <c r="BJ311" s="136"/>
      <c r="BT311" s="136"/>
      <c r="CD311" s="136"/>
      <c r="CN311" s="136"/>
      <c r="CX311" s="136"/>
      <c r="DH311" s="136"/>
      <c r="DR311" s="136"/>
      <c r="EB311" s="136"/>
      <c r="EL311" s="136"/>
      <c r="EV311" s="136"/>
      <c r="FF311" s="136"/>
      <c r="FP311" s="136"/>
      <c r="FZ311" s="136"/>
      <c r="GJ311" s="136"/>
      <c r="GT311" s="136"/>
      <c r="HD311" s="136"/>
      <c r="HN311" s="136"/>
      <c r="HX311" s="136"/>
    </row>
    <row xmlns:x14ac="http://schemas.microsoft.com/office/spreadsheetml/2009/9/ac" r="312" s="3" customFormat="true" x14ac:dyDescent="0.25">
      <c r="A312" s="402"/>
      <c r="B312" s="136"/>
      <c r="L312" s="136"/>
      <c r="V312" s="136"/>
      <c r="AF312" s="136"/>
      <c r="AP312" s="136"/>
      <c r="AZ312" s="136"/>
      <c r="BA312" s="136"/>
      <c r="BB312" s="136"/>
      <c r="BC312" s="136"/>
      <c r="BD312" s="136"/>
      <c r="BE312" s="136"/>
      <c r="BF312" s="136"/>
      <c r="BG312" s="136"/>
      <c r="BJ312" s="136"/>
      <c r="BT312" s="136"/>
      <c r="CD312" s="136"/>
      <c r="CN312" s="136"/>
      <c r="CX312" s="136"/>
      <c r="DH312" s="136"/>
      <c r="DR312" s="136"/>
      <c r="EB312" s="136"/>
      <c r="EL312" s="136"/>
      <c r="EV312" s="136"/>
      <c r="FF312" s="136"/>
      <c r="FP312" s="136"/>
      <c r="FZ312" s="136"/>
      <c r="GJ312" s="136"/>
      <c r="GT312" s="136"/>
      <c r="HD312" s="136"/>
      <c r="HN312" s="136"/>
      <c r="HX312" s="136"/>
    </row>
    <row xmlns:x14ac="http://schemas.microsoft.com/office/spreadsheetml/2009/9/ac" r="313" s="3" customFormat="true" x14ac:dyDescent="0.25">
      <c r="A313" s="402"/>
      <c r="B313" s="136"/>
      <c r="L313" s="136"/>
      <c r="V313" s="136"/>
      <c r="AF313" s="136"/>
      <c r="AP313" s="136"/>
      <c r="AZ313" s="136"/>
      <c r="BA313" s="136"/>
      <c r="BB313" s="136"/>
      <c r="BC313" s="136"/>
      <c r="BD313" s="136"/>
      <c r="BE313" s="136"/>
      <c r="BF313" s="136"/>
      <c r="BG313" s="136"/>
      <c r="BJ313" s="136"/>
      <c r="BT313" s="136"/>
      <c r="CD313" s="136"/>
      <c r="CN313" s="136"/>
      <c r="CX313" s="136"/>
      <c r="DH313" s="136"/>
      <c r="DR313" s="136"/>
      <c r="EB313" s="136"/>
      <c r="EL313" s="136"/>
      <c r="EV313" s="136"/>
      <c r="FF313" s="136"/>
      <c r="FP313" s="136"/>
      <c r="FZ313" s="136"/>
      <c r="GJ313" s="136"/>
      <c r="GT313" s="136"/>
      <c r="HD313" s="136"/>
      <c r="HN313" s="136"/>
      <c r="HX313" s="136"/>
    </row>
    <row xmlns:x14ac="http://schemas.microsoft.com/office/spreadsheetml/2009/9/ac" r="314" s="3" customFormat="true" x14ac:dyDescent="0.25">
      <c r="A314" s="402"/>
      <c r="B314" s="136"/>
      <c r="L314" s="136"/>
      <c r="V314" s="136"/>
      <c r="AF314" s="136"/>
      <c r="AP314" s="136"/>
      <c r="AZ314" s="136"/>
      <c r="BA314" s="136"/>
      <c r="BB314" s="136"/>
      <c r="BC314" s="136"/>
      <c r="BD314" s="136"/>
      <c r="BE314" s="136"/>
      <c r="BF314" s="136"/>
      <c r="BG314" s="136"/>
      <c r="BJ314" s="136"/>
      <c r="BT314" s="136"/>
      <c r="CD314" s="136"/>
      <c r="CN314" s="136"/>
      <c r="CX314" s="136"/>
      <c r="DH314" s="136"/>
      <c r="DR314" s="136"/>
      <c r="EB314" s="136"/>
      <c r="EL314" s="136"/>
      <c r="EV314" s="136"/>
      <c r="FF314" s="136"/>
      <c r="FP314" s="136"/>
      <c r="FZ314" s="136"/>
      <c r="GJ314" s="136"/>
      <c r="GT314" s="136"/>
      <c r="HD314" s="136"/>
      <c r="HN314" s="136"/>
      <c r="HX314" s="136"/>
    </row>
    <row xmlns:x14ac="http://schemas.microsoft.com/office/spreadsheetml/2009/9/ac" r="315" s="3" customFormat="true" x14ac:dyDescent="0.25">
      <c r="A315" s="402"/>
      <c r="B315" s="136"/>
      <c r="L315" s="136"/>
      <c r="V315" s="136"/>
      <c r="AF315" s="136"/>
      <c r="AP315" s="136"/>
      <c r="AZ315" s="136"/>
      <c r="BA315" s="136"/>
      <c r="BB315" s="136"/>
      <c r="BC315" s="136"/>
      <c r="BD315" s="136"/>
      <c r="BE315" s="136"/>
      <c r="BF315" s="136"/>
      <c r="BG315" s="136"/>
      <c r="BJ315" s="136"/>
      <c r="BT315" s="136"/>
      <c r="CD315" s="136"/>
      <c r="CN315" s="136"/>
      <c r="CX315" s="136"/>
      <c r="DH315" s="136"/>
      <c r="DR315" s="136"/>
      <c r="EB315" s="136"/>
      <c r="EL315" s="136"/>
      <c r="EV315" s="136"/>
      <c r="FF315" s="136"/>
      <c r="FP315" s="136"/>
      <c r="FZ315" s="136"/>
      <c r="GJ315" s="136"/>
      <c r="GT315" s="136"/>
      <c r="HD315" s="136"/>
      <c r="HN315" s="136"/>
      <c r="HX315" s="136"/>
    </row>
    <row xmlns:x14ac="http://schemas.microsoft.com/office/spreadsheetml/2009/9/ac" r="316" s="3" customFormat="true" x14ac:dyDescent="0.25">
      <c r="A316" s="402"/>
      <c r="B316" s="136"/>
      <c r="L316" s="136"/>
      <c r="V316" s="136"/>
      <c r="AF316" s="136"/>
      <c r="AP316" s="136"/>
      <c r="AZ316" s="136"/>
      <c r="BA316" s="136"/>
      <c r="BB316" s="136"/>
      <c r="BC316" s="136"/>
      <c r="BD316" s="136"/>
      <c r="BE316" s="136"/>
      <c r="BF316" s="136"/>
      <c r="BG316" s="136"/>
      <c r="BJ316" s="136"/>
      <c r="BT316" s="136"/>
      <c r="CD316" s="136"/>
      <c r="CN316" s="136"/>
      <c r="CX316" s="136"/>
      <c r="DH316" s="136"/>
      <c r="DR316" s="136"/>
      <c r="EB316" s="136"/>
      <c r="EL316" s="136"/>
      <c r="EV316" s="136"/>
      <c r="FF316" s="136"/>
      <c r="FP316" s="136"/>
      <c r="FZ316" s="136"/>
      <c r="GJ316" s="136"/>
      <c r="GT316" s="136"/>
      <c r="HD316" s="136"/>
      <c r="HN316" s="136"/>
      <c r="HX316" s="136"/>
    </row>
    <row xmlns:x14ac="http://schemas.microsoft.com/office/spreadsheetml/2009/9/ac" r="317" s="3" customFormat="true" x14ac:dyDescent="0.25">
      <c r="A317" s="402"/>
      <c r="B317" s="136"/>
      <c r="L317" s="136"/>
      <c r="V317" s="136"/>
      <c r="AF317" s="136"/>
      <c r="AP317" s="136"/>
      <c r="AZ317" s="136"/>
      <c r="BA317" s="136"/>
      <c r="BB317" s="136"/>
      <c r="BC317" s="136"/>
      <c r="BD317" s="136"/>
      <c r="BE317" s="136"/>
      <c r="BF317" s="136"/>
      <c r="BG317" s="136"/>
      <c r="BJ317" s="136"/>
      <c r="BT317" s="136"/>
      <c r="CD317" s="136"/>
      <c r="CN317" s="136"/>
      <c r="CX317" s="136"/>
      <c r="DH317" s="136"/>
      <c r="DR317" s="136"/>
      <c r="EB317" s="136"/>
      <c r="EL317" s="136"/>
      <c r="EV317" s="136"/>
      <c r="FF317" s="136"/>
      <c r="FP317" s="136"/>
      <c r="FZ317" s="136"/>
      <c r="GJ317" s="136"/>
      <c r="GT317" s="136"/>
      <c r="HD317" s="136"/>
      <c r="HN317" s="136"/>
      <c r="HX317" s="136"/>
    </row>
    <row xmlns:x14ac="http://schemas.microsoft.com/office/spreadsheetml/2009/9/ac" r="318" s="3" customFormat="true" x14ac:dyDescent="0.25">
      <c r="A318" s="402"/>
      <c r="B318" s="136"/>
      <c r="L318" s="136"/>
      <c r="V318" s="136"/>
      <c r="AF318" s="136"/>
      <c r="AP318" s="136"/>
      <c r="AZ318" s="136"/>
      <c r="BA318" s="136"/>
      <c r="BB318" s="136"/>
      <c r="BC318" s="136"/>
      <c r="BD318" s="136"/>
      <c r="BE318" s="136"/>
      <c r="BF318" s="136"/>
      <c r="BG318" s="136"/>
      <c r="BJ318" s="136"/>
      <c r="BT318" s="136"/>
      <c r="CD318" s="136"/>
      <c r="CN318" s="136"/>
      <c r="CX318" s="136"/>
      <c r="DH318" s="136"/>
      <c r="DR318" s="136"/>
      <c r="EB318" s="136"/>
      <c r="EL318" s="136"/>
      <c r="EV318" s="136"/>
      <c r="FF318" s="136"/>
      <c r="FP318" s="136"/>
      <c r="FZ318" s="136"/>
      <c r="GJ318" s="136"/>
      <c r="GT318" s="136"/>
      <c r="HD318" s="136"/>
      <c r="HN318" s="136"/>
      <c r="HX318" s="136"/>
    </row>
    <row xmlns:x14ac="http://schemas.microsoft.com/office/spreadsheetml/2009/9/ac" r="319" s="3" customFormat="true" x14ac:dyDescent="0.25">
      <c r="A319" s="402"/>
      <c r="B319" s="136"/>
      <c r="L319" s="136"/>
      <c r="V319" s="136"/>
      <c r="AF319" s="136"/>
      <c r="AP319" s="136"/>
      <c r="AZ319" s="136"/>
      <c r="BA319" s="136"/>
      <c r="BB319" s="136"/>
      <c r="BC319" s="136"/>
      <c r="BD319" s="136"/>
      <c r="BE319" s="136"/>
      <c r="BF319" s="136"/>
      <c r="BG319" s="136"/>
      <c r="BJ319" s="136"/>
      <c r="BT319" s="136"/>
      <c r="CD319" s="136"/>
      <c r="CN319" s="136"/>
      <c r="CX319" s="136"/>
      <c r="DH319" s="136"/>
      <c r="DR319" s="136"/>
      <c r="EB319" s="136"/>
      <c r="EL319" s="136"/>
      <c r="EV319" s="136"/>
      <c r="FF319" s="136"/>
      <c r="FP319" s="136"/>
      <c r="FZ319" s="136"/>
      <c r="GJ319" s="136"/>
      <c r="GT319" s="136"/>
      <c r="HD319" s="136"/>
      <c r="HN319" s="136"/>
      <c r="HX319" s="136"/>
    </row>
    <row xmlns:x14ac="http://schemas.microsoft.com/office/spreadsheetml/2009/9/ac" r="320" s="3" customFormat="true" x14ac:dyDescent="0.25">
      <c r="A320" s="402"/>
      <c r="B320" s="136"/>
      <c r="L320" s="136"/>
      <c r="V320" s="136"/>
      <c r="AF320" s="136"/>
      <c r="AP320" s="136"/>
      <c r="AZ320" s="136"/>
      <c r="BA320" s="136"/>
      <c r="BB320" s="136"/>
      <c r="BC320" s="136"/>
      <c r="BD320" s="136"/>
      <c r="BE320" s="136"/>
      <c r="BF320" s="136"/>
      <c r="BG320" s="136"/>
      <c r="BJ320" s="136"/>
      <c r="BT320" s="136"/>
      <c r="CD320" s="136"/>
      <c r="CN320" s="136"/>
      <c r="CX320" s="136"/>
      <c r="DH320" s="136"/>
      <c r="DR320" s="136"/>
      <c r="EB320" s="136"/>
      <c r="EL320" s="136"/>
      <c r="EV320" s="136"/>
      <c r="FF320" s="136"/>
      <c r="FP320" s="136"/>
      <c r="FZ320" s="136"/>
      <c r="GJ320" s="136"/>
      <c r="GT320" s="136"/>
      <c r="HD320" s="136"/>
      <c r="HN320" s="136"/>
      <c r="HX320" s="136"/>
    </row>
    <row xmlns:x14ac="http://schemas.microsoft.com/office/spreadsheetml/2009/9/ac" r="321" s="3" customFormat="true" x14ac:dyDescent="0.25">
      <c r="A321" s="402"/>
      <c r="B321" s="136"/>
      <c r="L321" s="136"/>
      <c r="V321" s="136"/>
      <c r="AF321" s="136"/>
      <c r="AP321" s="136"/>
      <c r="AZ321" s="136"/>
      <c r="BA321" s="136"/>
      <c r="BB321" s="136"/>
      <c r="BC321" s="136"/>
      <c r="BD321" s="136"/>
      <c r="BE321" s="136"/>
      <c r="BF321" s="136"/>
      <c r="BG321" s="136"/>
      <c r="BJ321" s="136"/>
      <c r="BT321" s="136"/>
      <c r="CD321" s="136"/>
      <c r="CN321" s="136"/>
      <c r="CX321" s="136"/>
      <c r="DH321" s="136"/>
      <c r="DR321" s="136"/>
      <c r="EB321" s="136"/>
      <c r="EL321" s="136"/>
      <c r="EV321" s="136"/>
      <c r="FF321" s="136"/>
      <c r="FP321" s="136"/>
      <c r="FZ321" s="136"/>
      <c r="GJ321" s="136"/>
      <c r="GT321" s="136"/>
      <c r="HD321" s="136"/>
      <c r="HN321" s="136"/>
      <c r="HX321" s="136"/>
    </row>
    <row xmlns:x14ac="http://schemas.microsoft.com/office/spreadsheetml/2009/9/ac" r="322" s="3" customFormat="true" x14ac:dyDescent="0.25">
      <c r="A322" s="402"/>
      <c r="B322" s="136"/>
      <c r="L322" s="136"/>
      <c r="V322" s="136"/>
      <c r="AF322" s="136"/>
      <c r="AP322" s="136"/>
      <c r="AZ322" s="136"/>
      <c r="BA322" s="136"/>
      <c r="BB322" s="136"/>
      <c r="BC322" s="136"/>
      <c r="BD322" s="136"/>
      <c r="BE322" s="136"/>
      <c r="BF322" s="136"/>
      <c r="BG322" s="136"/>
      <c r="BJ322" s="136"/>
      <c r="BT322" s="136"/>
      <c r="CD322" s="136"/>
      <c r="CN322" s="136"/>
      <c r="CX322" s="136"/>
      <c r="DH322" s="136"/>
      <c r="DR322" s="136"/>
      <c r="EB322" s="136"/>
      <c r="EL322" s="136"/>
      <c r="EV322" s="136"/>
      <c r="FF322" s="136"/>
      <c r="FP322" s="136"/>
      <c r="FZ322" s="136"/>
      <c r="GJ322" s="136"/>
      <c r="GT322" s="136"/>
      <c r="HD322" s="136"/>
      <c r="HN322" s="136"/>
      <c r="HX322" s="136"/>
    </row>
    <row xmlns:x14ac="http://schemas.microsoft.com/office/spreadsheetml/2009/9/ac" r="323" s="3" customFormat="true" x14ac:dyDescent="0.25">
      <c r="A323" s="402"/>
      <c r="B323" s="136"/>
      <c r="L323" s="136"/>
      <c r="V323" s="136"/>
      <c r="AF323" s="136"/>
      <c r="AP323" s="136"/>
      <c r="AZ323" s="136"/>
      <c r="BA323" s="136"/>
      <c r="BB323" s="136"/>
      <c r="BC323" s="136"/>
      <c r="BD323" s="136"/>
      <c r="BE323" s="136"/>
      <c r="BF323" s="136"/>
      <c r="BG323" s="136"/>
      <c r="BJ323" s="136"/>
      <c r="BT323" s="136"/>
      <c r="CD323" s="136"/>
      <c r="CN323" s="136"/>
      <c r="CX323" s="136"/>
      <c r="DH323" s="136"/>
      <c r="DR323" s="136"/>
      <c r="EB323" s="136"/>
      <c r="EL323" s="136"/>
      <c r="EV323" s="136"/>
      <c r="FF323" s="136"/>
      <c r="FP323" s="136"/>
      <c r="FZ323" s="136"/>
      <c r="GJ323" s="136"/>
      <c r="GT323" s="136"/>
      <c r="HD323" s="136"/>
      <c r="HN323" s="136"/>
      <c r="HX323" s="136"/>
    </row>
    <row xmlns:x14ac="http://schemas.microsoft.com/office/spreadsheetml/2009/9/ac" r="324" s="3" customFormat="true" x14ac:dyDescent="0.25">
      <c r="A324" s="402"/>
      <c r="B324" s="136"/>
      <c r="L324" s="136"/>
      <c r="V324" s="136"/>
      <c r="AF324" s="136"/>
      <c r="AP324" s="136"/>
      <c r="AZ324" s="136"/>
      <c r="BA324" s="136"/>
      <c r="BB324" s="136"/>
      <c r="BC324" s="136"/>
      <c r="BD324" s="136"/>
      <c r="BE324" s="136"/>
      <c r="BF324" s="136"/>
      <c r="BG324" s="136"/>
      <c r="BJ324" s="136"/>
      <c r="BT324" s="136"/>
      <c r="CD324" s="136"/>
      <c r="CN324" s="136"/>
      <c r="CX324" s="136"/>
      <c r="DH324" s="136"/>
      <c r="DR324" s="136"/>
      <c r="EB324" s="136"/>
      <c r="EL324" s="136"/>
      <c r="EV324" s="136"/>
      <c r="FF324" s="136"/>
      <c r="FP324" s="136"/>
      <c r="FZ324" s="136"/>
      <c r="GJ324" s="136"/>
      <c r="GT324" s="136"/>
      <c r="HD324" s="136"/>
      <c r="HN324" s="136"/>
      <c r="HX324" s="136"/>
    </row>
    <row xmlns:x14ac="http://schemas.microsoft.com/office/spreadsheetml/2009/9/ac" r="325" s="3" customFormat="true" x14ac:dyDescent="0.25">
      <c r="A325" s="402"/>
      <c r="B325" s="136"/>
      <c r="L325" s="136"/>
      <c r="V325" s="136"/>
      <c r="AF325" s="136"/>
      <c r="AP325" s="136"/>
      <c r="AZ325" s="136"/>
      <c r="BA325" s="136"/>
      <c r="BB325" s="136"/>
      <c r="BC325" s="136"/>
      <c r="BD325" s="136"/>
      <c r="BE325" s="136"/>
      <c r="BF325" s="136"/>
      <c r="BG325" s="136"/>
      <c r="BJ325" s="136"/>
      <c r="BT325" s="136"/>
      <c r="CD325" s="136"/>
      <c r="CN325" s="136"/>
      <c r="CX325" s="136"/>
      <c r="DH325" s="136"/>
      <c r="DR325" s="136"/>
      <c r="EB325" s="136"/>
      <c r="EL325" s="136"/>
      <c r="EV325" s="136"/>
      <c r="FF325" s="136"/>
      <c r="FP325" s="136"/>
      <c r="FZ325" s="136"/>
      <c r="GJ325" s="136"/>
      <c r="GT325" s="136"/>
      <c r="HD325" s="136"/>
      <c r="HN325" s="136"/>
      <c r="HX325" s="136"/>
    </row>
    <row xmlns:x14ac="http://schemas.microsoft.com/office/spreadsheetml/2009/9/ac" r="326" s="3" customFormat="true" x14ac:dyDescent="0.25">
      <c r="A326" s="402"/>
      <c r="B326" s="136"/>
      <c r="L326" s="136"/>
      <c r="V326" s="136"/>
      <c r="AF326" s="136"/>
      <c r="AP326" s="136"/>
      <c r="AZ326" s="136"/>
      <c r="BA326" s="136"/>
      <c r="BB326" s="136"/>
      <c r="BC326" s="136"/>
      <c r="BD326" s="136"/>
      <c r="BE326" s="136"/>
      <c r="BF326" s="136"/>
      <c r="BG326" s="136"/>
      <c r="BJ326" s="136"/>
      <c r="BT326" s="136"/>
      <c r="CD326" s="136"/>
      <c r="CN326" s="136"/>
      <c r="CX326" s="136"/>
      <c r="DH326" s="136"/>
      <c r="DR326" s="136"/>
      <c r="EB326" s="136"/>
      <c r="EL326" s="136"/>
      <c r="EV326" s="136"/>
      <c r="FF326" s="136"/>
      <c r="FP326" s="136"/>
      <c r="FZ326" s="136"/>
      <c r="GJ326" s="136"/>
      <c r="GT326" s="136"/>
      <c r="HD326" s="136"/>
      <c r="HN326" s="136"/>
      <c r="HX326" s="136"/>
    </row>
    <row xmlns:x14ac="http://schemas.microsoft.com/office/spreadsheetml/2009/9/ac" r="327" s="3" customFormat="true" x14ac:dyDescent="0.25">
      <c r="A327" s="402"/>
      <c r="B327" s="136"/>
      <c r="L327" s="136"/>
      <c r="V327" s="136"/>
      <c r="AF327" s="136"/>
      <c r="AP327" s="136"/>
      <c r="AZ327" s="136"/>
      <c r="BA327" s="136"/>
      <c r="BB327" s="136"/>
      <c r="BC327" s="136"/>
      <c r="BD327" s="136"/>
      <c r="BE327" s="136"/>
      <c r="BF327" s="136"/>
      <c r="BG327" s="136"/>
      <c r="BJ327" s="136"/>
      <c r="BT327" s="136"/>
      <c r="CD327" s="136"/>
      <c r="CN327" s="136"/>
      <c r="CX327" s="136"/>
      <c r="DH327" s="136"/>
      <c r="DR327" s="136"/>
      <c r="EB327" s="136"/>
      <c r="EL327" s="136"/>
      <c r="EV327" s="136"/>
      <c r="FF327" s="136"/>
      <c r="FP327" s="136"/>
      <c r="FZ327" s="136"/>
      <c r="GJ327" s="136"/>
      <c r="GT327" s="136"/>
      <c r="HD327" s="136"/>
      <c r="HN327" s="136"/>
      <c r="HX327" s="136"/>
    </row>
    <row xmlns:x14ac="http://schemas.microsoft.com/office/spreadsheetml/2009/9/ac" r="328" s="3" customFormat="true" x14ac:dyDescent="0.25">
      <c r="A328" s="402"/>
      <c r="B328" s="136"/>
      <c r="L328" s="136"/>
      <c r="V328" s="136"/>
      <c r="AF328" s="136"/>
      <c r="AP328" s="136"/>
      <c r="AZ328" s="136"/>
      <c r="BA328" s="136"/>
      <c r="BB328" s="136"/>
      <c r="BC328" s="136"/>
      <c r="BD328" s="136"/>
      <c r="BE328" s="136"/>
      <c r="BF328" s="136"/>
      <c r="BG328" s="136"/>
      <c r="BJ328" s="136"/>
      <c r="BT328" s="136"/>
      <c r="CD328" s="136"/>
      <c r="CN328" s="136"/>
      <c r="CX328" s="136"/>
      <c r="DH328" s="136"/>
      <c r="DR328" s="136"/>
      <c r="EB328" s="136"/>
      <c r="EL328" s="136"/>
      <c r="EV328" s="136"/>
      <c r="FF328" s="136"/>
      <c r="FP328" s="136"/>
      <c r="FZ328" s="136"/>
      <c r="GJ328" s="136"/>
      <c r="GT328" s="136"/>
      <c r="HD328" s="136"/>
      <c r="HN328" s="136"/>
      <c r="HX328" s="136"/>
    </row>
    <row xmlns:x14ac="http://schemas.microsoft.com/office/spreadsheetml/2009/9/ac" r="329" s="3" customFormat="true" x14ac:dyDescent="0.25">
      <c r="A329" s="402"/>
      <c r="B329" s="136"/>
      <c r="L329" s="136"/>
      <c r="V329" s="136"/>
      <c r="AF329" s="136"/>
      <c r="AP329" s="136"/>
      <c r="AZ329" s="136"/>
      <c r="BA329" s="136"/>
      <c r="BB329" s="136"/>
      <c r="BC329" s="136"/>
      <c r="BD329" s="136"/>
      <c r="BE329" s="136"/>
      <c r="BF329" s="136"/>
      <c r="BG329" s="136"/>
      <c r="BJ329" s="136"/>
      <c r="BT329" s="136"/>
      <c r="CD329" s="136"/>
      <c r="CN329" s="136"/>
      <c r="CX329" s="136"/>
      <c r="DH329" s="136"/>
      <c r="DR329" s="136"/>
      <c r="EB329" s="136"/>
      <c r="EL329" s="136"/>
      <c r="EV329" s="136"/>
      <c r="FF329" s="136"/>
      <c r="FP329" s="136"/>
      <c r="FZ329" s="136"/>
      <c r="GJ329" s="136"/>
      <c r="GT329" s="136"/>
      <c r="HD329" s="136"/>
      <c r="HN329" s="136"/>
      <c r="HX329" s="136"/>
    </row>
    <row xmlns:x14ac="http://schemas.microsoft.com/office/spreadsheetml/2009/9/ac" r="330" s="3" customFormat="true" x14ac:dyDescent="0.25">
      <c r="A330" s="402"/>
      <c r="B330" s="136"/>
      <c r="L330" s="136"/>
      <c r="V330" s="136"/>
      <c r="AF330" s="136"/>
      <c r="AP330" s="136"/>
      <c r="AZ330" s="136"/>
      <c r="BA330" s="136"/>
      <c r="BB330" s="136"/>
      <c r="BC330" s="136"/>
      <c r="BD330" s="136"/>
      <c r="BE330" s="136"/>
      <c r="BF330" s="136"/>
      <c r="BG330" s="136"/>
      <c r="BJ330" s="136"/>
      <c r="BT330" s="136"/>
      <c r="CD330" s="136"/>
      <c r="CN330" s="136"/>
      <c r="CX330" s="136"/>
      <c r="DH330" s="136"/>
      <c r="DR330" s="136"/>
      <c r="EB330" s="136"/>
      <c r="EL330" s="136"/>
      <c r="EV330" s="136"/>
      <c r="FF330" s="136"/>
      <c r="FP330" s="136"/>
      <c r="FZ330" s="136"/>
      <c r="GJ330" s="136"/>
      <c r="GT330" s="136"/>
      <c r="HD330" s="136"/>
      <c r="HN330" s="136"/>
      <c r="HX330" s="136"/>
    </row>
    <row xmlns:x14ac="http://schemas.microsoft.com/office/spreadsheetml/2009/9/ac" r="331" s="3" customFormat="true" x14ac:dyDescent="0.25">
      <c r="A331" s="402"/>
      <c r="B331" s="136"/>
      <c r="L331" s="136"/>
      <c r="V331" s="136"/>
      <c r="AF331" s="136"/>
      <c r="AP331" s="136"/>
      <c r="AZ331" s="136"/>
      <c r="BA331" s="136"/>
      <c r="BB331" s="136"/>
      <c r="BC331" s="136"/>
      <c r="BD331" s="136"/>
      <c r="BE331" s="136"/>
      <c r="BF331" s="136"/>
      <c r="BG331" s="136"/>
      <c r="BJ331" s="136"/>
      <c r="BT331" s="136"/>
      <c r="CD331" s="136"/>
      <c r="CN331" s="136"/>
      <c r="CX331" s="136"/>
      <c r="DH331" s="136"/>
      <c r="DR331" s="136"/>
      <c r="EB331" s="136"/>
      <c r="EL331" s="136"/>
      <c r="EV331" s="136"/>
      <c r="FF331" s="136"/>
      <c r="FP331" s="136"/>
      <c r="FZ331" s="136"/>
      <c r="GJ331" s="136"/>
      <c r="GT331" s="136"/>
      <c r="HD331" s="136"/>
      <c r="HN331" s="136"/>
      <c r="HX331" s="136"/>
    </row>
    <row xmlns:x14ac="http://schemas.microsoft.com/office/spreadsheetml/2009/9/ac" r="332" s="3" customFormat="true" x14ac:dyDescent="0.25">
      <c r="A332" s="402"/>
      <c r="B332" s="136"/>
      <c r="L332" s="136"/>
      <c r="V332" s="136"/>
      <c r="AF332" s="136"/>
      <c r="AP332" s="136"/>
      <c r="AZ332" s="136"/>
      <c r="BA332" s="136"/>
      <c r="BB332" s="136"/>
      <c r="BC332" s="136"/>
      <c r="BD332" s="136"/>
      <c r="BE332" s="136"/>
      <c r="BF332" s="136"/>
      <c r="BG332" s="136"/>
      <c r="BJ332" s="136"/>
      <c r="BT332" s="136"/>
      <c r="CD332" s="136"/>
      <c r="CN332" s="136"/>
      <c r="CX332" s="136"/>
      <c r="DH332" s="136"/>
      <c r="DR332" s="136"/>
      <c r="EB332" s="136"/>
      <c r="EL332" s="136"/>
      <c r="EV332" s="136"/>
      <c r="FF332" s="136"/>
      <c r="FP332" s="136"/>
      <c r="FZ332" s="136"/>
      <c r="GJ332" s="136"/>
      <c r="GT332" s="136"/>
      <c r="HD332" s="136"/>
      <c r="HN332" s="136"/>
      <c r="HX332" s="136"/>
    </row>
    <row xmlns:x14ac="http://schemas.microsoft.com/office/spreadsheetml/2009/9/ac" r="333" s="3" customFormat="true" x14ac:dyDescent="0.25">
      <c r="A333" s="402"/>
      <c r="B333" s="136"/>
      <c r="L333" s="136"/>
      <c r="V333" s="136"/>
      <c r="AF333" s="136"/>
      <c r="AP333" s="136"/>
      <c r="AZ333" s="136"/>
      <c r="BA333" s="136"/>
      <c r="BB333" s="136"/>
      <c r="BC333" s="136"/>
      <c r="BD333" s="136"/>
      <c r="BE333" s="136"/>
      <c r="BF333" s="136"/>
      <c r="BG333" s="136"/>
      <c r="BJ333" s="136"/>
      <c r="BT333" s="136"/>
      <c r="CD333" s="136"/>
      <c r="CN333" s="136"/>
      <c r="CX333" s="136"/>
      <c r="DH333" s="136"/>
      <c r="DR333" s="136"/>
      <c r="EB333" s="136"/>
      <c r="EL333" s="136"/>
      <c r="EV333" s="136"/>
      <c r="FF333" s="136"/>
      <c r="FP333" s="136"/>
      <c r="FZ333" s="136"/>
      <c r="GJ333" s="136"/>
      <c r="GT333" s="136"/>
      <c r="HD333" s="136"/>
      <c r="HN333" s="136"/>
      <c r="HX333" s="136"/>
    </row>
    <row xmlns:x14ac="http://schemas.microsoft.com/office/spreadsheetml/2009/9/ac" r="334" s="3" customFormat="true" x14ac:dyDescent="0.25">
      <c r="A334" s="402"/>
      <c r="B334" s="136"/>
      <c r="L334" s="136"/>
      <c r="V334" s="136"/>
      <c r="AF334" s="136"/>
      <c r="AP334" s="136"/>
      <c r="AZ334" s="136"/>
      <c r="BA334" s="136"/>
      <c r="BB334" s="136"/>
      <c r="BC334" s="136"/>
      <c r="BD334" s="136"/>
      <c r="BE334" s="136"/>
      <c r="BF334" s="136"/>
      <c r="BG334" s="136"/>
      <c r="BJ334" s="136"/>
      <c r="BT334" s="136"/>
      <c r="CD334" s="136"/>
      <c r="CN334" s="136"/>
      <c r="CX334" s="136"/>
      <c r="DH334" s="136"/>
      <c r="DR334" s="136"/>
      <c r="EB334" s="136"/>
      <c r="EL334" s="136"/>
      <c r="EV334" s="136"/>
      <c r="FF334" s="136"/>
      <c r="FP334" s="136"/>
      <c r="FZ334" s="136"/>
      <c r="GJ334" s="136"/>
      <c r="GT334" s="136"/>
      <c r="HD334" s="136"/>
      <c r="HN334" s="136"/>
      <c r="HX334" s="136"/>
    </row>
    <row xmlns:x14ac="http://schemas.microsoft.com/office/spreadsheetml/2009/9/ac" r="335" s="3" customFormat="true" x14ac:dyDescent="0.25">
      <c r="A335" s="402"/>
      <c r="B335" s="136"/>
      <c r="L335" s="136"/>
      <c r="V335" s="136"/>
      <c r="AF335" s="136"/>
      <c r="AP335" s="136"/>
      <c r="AZ335" s="136"/>
      <c r="BA335" s="136"/>
      <c r="BB335" s="136"/>
      <c r="BC335" s="136"/>
      <c r="BD335" s="136"/>
      <c r="BE335" s="136"/>
      <c r="BF335" s="136"/>
      <c r="BG335" s="136"/>
      <c r="BJ335" s="136"/>
      <c r="BT335" s="136"/>
      <c r="CD335" s="136"/>
      <c r="CN335" s="136"/>
      <c r="CX335" s="136"/>
      <c r="DH335" s="136"/>
      <c r="DR335" s="136"/>
      <c r="EB335" s="136"/>
      <c r="EL335" s="136"/>
      <c r="EV335" s="136"/>
      <c r="FF335" s="136"/>
      <c r="FP335" s="136"/>
      <c r="FZ335" s="136"/>
      <c r="GJ335" s="136"/>
      <c r="GT335" s="136"/>
      <c r="HD335" s="136"/>
      <c r="HN335" s="136"/>
      <c r="HX335" s="136"/>
    </row>
    <row xmlns:x14ac="http://schemas.microsoft.com/office/spreadsheetml/2009/9/ac" r="336" s="3" customFormat="true" x14ac:dyDescent="0.25">
      <c r="A336" s="402"/>
      <c r="B336" s="136"/>
      <c r="L336" s="136"/>
      <c r="V336" s="136"/>
      <c r="AF336" s="136"/>
      <c r="AP336" s="136"/>
      <c r="AZ336" s="136"/>
      <c r="BA336" s="136"/>
      <c r="BB336" s="136"/>
      <c r="BC336" s="136"/>
      <c r="BD336" s="136"/>
      <c r="BE336" s="136"/>
      <c r="BF336" s="136"/>
      <c r="BG336" s="136"/>
      <c r="BJ336" s="136"/>
      <c r="BT336" s="136"/>
      <c r="CD336" s="136"/>
      <c r="CN336" s="136"/>
      <c r="CX336" s="136"/>
      <c r="DH336" s="136"/>
      <c r="DR336" s="136"/>
      <c r="EB336" s="136"/>
      <c r="EL336" s="136"/>
      <c r="EV336" s="136"/>
      <c r="FF336" s="136"/>
      <c r="FP336" s="136"/>
      <c r="FZ336" s="136"/>
      <c r="GJ336" s="136"/>
      <c r="GT336" s="136"/>
      <c r="HD336" s="136"/>
      <c r="HN336" s="136"/>
      <c r="HX336" s="136"/>
    </row>
    <row xmlns:x14ac="http://schemas.microsoft.com/office/spreadsheetml/2009/9/ac" r="337" s="3" customFormat="true" x14ac:dyDescent="0.25">
      <c r="A337" s="402"/>
      <c r="B337" s="136"/>
      <c r="L337" s="136"/>
      <c r="V337" s="136"/>
      <c r="AF337" s="136"/>
      <c r="AP337" s="136"/>
      <c r="AZ337" s="136"/>
      <c r="BA337" s="136"/>
      <c r="BB337" s="136"/>
      <c r="BC337" s="136"/>
      <c r="BD337" s="136"/>
      <c r="BE337" s="136"/>
      <c r="BF337" s="136"/>
      <c r="BG337" s="136"/>
      <c r="BJ337" s="136"/>
      <c r="BT337" s="136"/>
      <c r="CD337" s="136"/>
      <c r="CN337" s="136"/>
      <c r="CX337" s="136"/>
      <c r="DH337" s="136"/>
      <c r="DR337" s="136"/>
      <c r="EB337" s="136"/>
      <c r="EL337" s="136"/>
      <c r="EV337" s="136"/>
      <c r="FF337" s="136"/>
      <c r="FP337" s="136"/>
      <c r="FZ337" s="136"/>
      <c r="GJ337" s="136"/>
      <c r="GT337" s="136"/>
      <c r="HD337" s="136"/>
      <c r="HN337" s="136"/>
      <c r="HX337" s="136"/>
    </row>
    <row xmlns:x14ac="http://schemas.microsoft.com/office/spreadsheetml/2009/9/ac" r="338" s="3" customFormat="true" x14ac:dyDescent="0.25">
      <c r="A338" s="402"/>
      <c r="B338" s="136"/>
      <c r="L338" s="136"/>
      <c r="V338" s="136"/>
      <c r="AF338" s="136"/>
      <c r="AP338" s="136"/>
      <c r="AZ338" s="136"/>
      <c r="BA338" s="136"/>
      <c r="BB338" s="136"/>
      <c r="BC338" s="136"/>
      <c r="BD338" s="136"/>
      <c r="BE338" s="136"/>
      <c r="BF338" s="136"/>
      <c r="BG338" s="136"/>
      <c r="BJ338" s="136"/>
      <c r="BT338" s="136"/>
      <c r="CD338" s="136"/>
      <c r="CN338" s="136"/>
      <c r="CX338" s="136"/>
      <c r="DH338" s="136"/>
      <c r="DR338" s="136"/>
      <c r="EB338" s="136"/>
      <c r="EL338" s="136"/>
      <c r="EV338" s="136"/>
      <c r="FF338" s="136"/>
      <c r="FP338" s="136"/>
      <c r="FZ338" s="136"/>
      <c r="GJ338" s="136"/>
      <c r="GT338" s="136"/>
      <c r="HD338" s="136"/>
      <c r="HN338" s="136"/>
      <c r="HX338" s="136"/>
    </row>
    <row xmlns:x14ac="http://schemas.microsoft.com/office/spreadsheetml/2009/9/ac" r="339" s="3" customFormat="true" x14ac:dyDescent="0.25">
      <c r="A339" s="402"/>
      <c r="B339" s="136"/>
      <c r="L339" s="136"/>
      <c r="V339" s="136"/>
      <c r="AF339" s="136"/>
      <c r="AP339" s="136"/>
      <c r="AZ339" s="136"/>
      <c r="BA339" s="136"/>
      <c r="BB339" s="136"/>
      <c r="BC339" s="136"/>
      <c r="BD339" s="136"/>
      <c r="BE339" s="136"/>
      <c r="BF339" s="136"/>
      <c r="BG339" s="136"/>
      <c r="BJ339" s="136"/>
      <c r="BT339" s="136"/>
      <c r="CD339" s="136"/>
      <c r="CN339" s="136"/>
      <c r="CX339" s="136"/>
      <c r="DH339" s="136"/>
      <c r="DR339" s="136"/>
      <c r="EB339" s="136"/>
      <c r="EL339" s="136"/>
      <c r="EV339" s="136"/>
      <c r="FF339" s="136"/>
      <c r="FP339" s="136"/>
      <c r="FZ339" s="136"/>
      <c r="GJ339" s="136"/>
      <c r="GT339" s="136"/>
      <c r="HD339" s="136"/>
      <c r="HN339" s="136"/>
      <c r="HX339" s="136"/>
    </row>
    <row xmlns:x14ac="http://schemas.microsoft.com/office/spreadsheetml/2009/9/ac" r="340" s="3" customFormat="true" x14ac:dyDescent="0.25">
      <c r="A340" s="402"/>
      <c r="B340" s="136"/>
      <c r="L340" s="136"/>
      <c r="V340" s="136"/>
      <c r="AF340" s="136"/>
      <c r="AP340" s="136"/>
      <c r="AZ340" s="136"/>
      <c r="BA340" s="136"/>
      <c r="BB340" s="136"/>
      <c r="BC340" s="136"/>
      <c r="BD340" s="136"/>
      <c r="BE340" s="136"/>
      <c r="BF340" s="136"/>
      <c r="BG340" s="136"/>
      <c r="BJ340" s="136"/>
      <c r="BT340" s="136"/>
      <c r="CD340" s="136"/>
      <c r="CN340" s="136"/>
      <c r="CX340" s="136"/>
      <c r="DH340" s="136"/>
      <c r="DR340" s="136"/>
      <c r="EB340" s="136"/>
      <c r="EL340" s="136"/>
      <c r="EV340" s="136"/>
      <c r="FF340" s="136"/>
      <c r="FP340" s="136"/>
      <c r="FZ340" s="136"/>
      <c r="GJ340" s="136"/>
      <c r="GT340" s="136"/>
      <c r="HD340" s="136"/>
      <c r="HN340" s="136"/>
      <c r="HX340" s="136"/>
    </row>
    <row xmlns:x14ac="http://schemas.microsoft.com/office/spreadsheetml/2009/9/ac" r="341" s="3" customFormat="true" x14ac:dyDescent="0.25">
      <c r="A341" s="402"/>
      <c r="B341" s="136"/>
      <c r="L341" s="136"/>
      <c r="V341" s="136"/>
      <c r="AF341" s="136"/>
      <c r="AP341" s="136"/>
      <c r="AZ341" s="136"/>
      <c r="BA341" s="136"/>
      <c r="BB341" s="136"/>
      <c r="BC341" s="136"/>
      <c r="BD341" s="136"/>
      <c r="BE341" s="136"/>
      <c r="BF341" s="136"/>
      <c r="BG341" s="136"/>
      <c r="BJ341" s="136"/>
      <c r="BT341" s="136"/>
      <c r="CD341" s="136"/>
      <c r="CN341" s="136"/>
      <c r="CX341" s="136"/>
      <c r="DH341" s="136"/>
      <c r="DR341" s="136"/>
      <c r="EB341" s="136"/>
      <c r="EL341" s="136"/>
      <c r="EV341" s="136"/>
      <c r="FF341" s="136"/>
      <c r="FP341" s="136"/>
      <c r="FZ341" s="136"/>
      <c r="GJ341" s="136"/>
      <c r="GT341" s="136"/>
      <c r="HD341" s="136"/>
      <c r="HN341" s="136"/>
      <c r="HX341" s="136"/>
    </row>
    <row xmlns:x14ac="http://schemas.microsoft.com/office/spreadsheetml/2009/9/ac" r="342" s="3" customFormat="true" x14ac:dyDescent="0.25">
      <c r="A342" s="402"/>
      <c r="B342" s="136"/>
      <c r="L342" s="136"/>
      <c r="V342" s="136"/>
      <c r="AF342" s="136"/>
      <c r="AP342" s="136"/>
      <c r="AZ342" s="136"/>
      <c r="BA342" s="136"/>
      <c r="BB342" s="136"/>
      <c r="BC342" s="136"/>
      <c r="BD342" s="136"/>
      <c r="BE342" s="136"/>
      <c r="BF342" s="136"/>
      <c r="BG342" s="136"/>
      <c r="BJ342" s="136"/>
      <c r="BT342" s="136"/>
      <c r="CD342" s="136"/>
      <c r="CN342" s="136"/>
      <c r="CX342" s="136"/>
      <c r="DH342" s="136"/>
      <c r="DR342" s="136"/>
      <c r="EB342" s="136"/>
      <c r="EL342" s="136"/>
      <c r="EV342" s="136"/>
      <c r="FF342" s="136"/>
      <c r="FP342" s="136"/>
      <c r="FZ342" s="136"/>
      <c r="GJ342" s="136"/>
      <c r="GT342" s="136"/>
      <c r="HD342" s="136"/>
      <c r="HN342" s="136"/>
      <c r="HX342" s="136"/>
    </row>
    <row xmlns:x14ac="http://schemas.microsoft.com/office/spreadsheetml/2009/9/ac" r="343" s="3" customFormat="true" x14ac:dyDescent="0.25">
      <c r="A343" s="402"/>
      <c r="B343" s="136"/>
      <c r="L343" s="136"/>
      <c r="V343" s="136"/>
      <c r="AF343" s="136"/>
      <c r="AP343" s="136"/>
      <c r="AZ343" s="136"/>
      <c r="BA343" s="136"/>
      <c r="BB343" s="136"/>
      <c r="BC343" s="136"/>
      <c r="BD343" s="136"/>
      <c r="BE343" s="136"/>
      <c r="BF343" s="136"/>
      <c r="BG343" s="136"/>
      <c r="BJ343" s="136"/>
      <c r="BT343" s="136"/>
      <c r="CD343" s="136"/>
      <c r="CN343" s="136"/>
      <c r="CX343" s="136"/>
      <c r="DH343" s="136"/>
      <c r="DR343" s="136"/>
      <c r="EB343" s="136"/>
      <c r="EL343" s="136"/>
      <c r="EV343" s="136"/>
      <c r="FF343" s="136"/>
      <c r="FP343" s="136"/>
      <c r="FZ343" s="136"/>
      <c r="GJ343" s="136"/>
      <c r="GT343" s="136"/>
      <c r="HD343" s="136"/>
      <c r="HN343" s="136"/>
      <c r="HX343" s="136"/>
    </row>
    <row xmlns:x14ac="http://schemas.microsoft.com/office/spreadsheetml/2009/9/ac" r="344" s="3" customFormat="true" x14ac:dyDescent="0.25">
      <c r="A344" s="402"/>
      <c r="B344" s="136"/>
      <c r="L344" s="136"/>
      <c r="V344" s="136"/>
      <c r="AF344" s="136"/>
      <c r="AP344" s="136"/>
      <c r="AZ344" s="136"/>
      <c r="BA344" s="136"/>
      <c r="BB344" s="136"/>
      <c r="BC344" s="136"/>
      <c r="BD344" s="136"/>
      <c r="BE344" s="136"/>
      <c r="BF344" s="136"/>
      <c r="BG344" s="136"/>
      <c r="BJ344" s="136"/>
      <c r="BT344" s="136"/>
      <c r="CD344" s="136"/>
      <c r="CN344" s="136"/>
      <c r="CX344" s="136"/>
      <c r="DH344" s="136"/>
      <c r="DR344" s="136"/>
      <c r="EB344" s="136"/>
      <c r="EL344" s="136"/>
      <c r="EV344" s="136"/>
      <c r="FF344" s="136"/>
      <c r="FP344" s="136"/>
      <c r="FZ344" s="136"/>
      <c r="GJ344" s="136"/>
      <c r="GT344" s="136"/>
      <c r="HD344" s="136"/>
      <c r="HN344" s="136"/>
      <c r="HX344" s="136"/>
    </row>
    <row xmlns:x14ac="http://schemas.microsoft.com/office/spreadsheetml/2009/9/ac" r="345" s="3" customFormat="true" x14ac:dyDescent="0.25">
      <c r="A345" s="402"/>
      <c r="B345" s="136"/>
      <c r="L345" s="136"/>
      <c r="V345" s="136"/>
      <c r="AF345" s="136"/>
      <c r="AP345" s="136"/>
      <c r="AZ345" s="136"/>
      <c r="BA345" s="136"/>
      <c r="BB345" s="136"/>
      <c r="BC345" s="136"/>
      <c r="BD345" s="136"/>
      <c r="BE345" s="136"/>
      <c r="BF345" s="136"/>
      <c r="BG345" s="136"/>
      <c r="BJ345" s="136"/>
      <c r="BT345" s="136"/>
      <c r="CD345" s="136"/>
      <c r="CN345" s="136"/>
      <c r="CX345" s="136"/>
      <c r="DH345" s="136"/>
      <c r="DR345" s="136"/>
      <c r="EB345" s="136"/>
      <c r="EL345" s="136"/>
      <c r="EV345" s="136"/>
      <c r="FF345" s="136"/>
      <c r="FP345" s="136"/>
      <c r="FZ345" s="136"/>
      <c r="GJ345" s="136"/>
      <c r="GT345" s="136"/>
      <c r="HD345" s="136"/>
      <c r="HN345" s="136"/>
      <c r="HX345" s="136"/>
    </row>
    <row xmlns:x14ac="http://schemas.microsoft.com/office/spreadsheetml/2009/9/ac" r="346" s="3" customFormat="true" x14ac:dyDescent="0.25">
      <c r="A346" s="402"/>
      <c r="B346" s="136"/>
      <c r="L346" s="136"/>
      <c r="V346" s="136"/>
      <c r="AF346" s="136"/>
      <c r="AP346" s="136"/>
      <c r="AZ346" s="136"/>
      <c r="BA346" s="136"/>
      <c r="BB346" s="136"/>
      <c r="BC346" s="136"/>
      <c r="BD346" s="136"/>
      <c r="BE346" s="136"/>
      <c r="BF346" s="136"/>
      <c r="BG346" s="136"/>
      <c r="BJ346" s="136"/>
      <c r="BT346" s="136"/>
      <c r="CD346" s="136"/>
      <c r="CN346" s="136"/>
      <c r="CX346" s="136"/>
      <c r="DH346" s="136"/>
      <c r="DR346" s="136"/>
      <c r="EB346" s="136"/>
      <c r="EL346" s="136"/>
      <c r="EV346" s="136"/>
      <c r="FF346" s="136"/>
      <c r="FP346" s="136"/>
      <c r="FZ346" s="136"/>
      <c r="GJ346" s="136"/>
      <c r="GT346" s="136"/>
      <c r="HD346" s="136"/>
      <c r="HN346" s="136"/>
      <c r="HX346" s="136"/>
    </row>
    <row xmlns:x14ac="http://schemas.microsoft.com/office/spreadsheetml/2009/9/ac" r="347" s="3" customFormat="true" x14ac:dyDescent="0.25">
      <c r="A347" s="402"/>
      <c r="B347" s="136"/>
      <c r="L347" s="136"/>
      <c r="V347" s="136"/>
      <c r="AF347" s="136"/>
      <c r="AP347" s="136"/>
      <c r="AZ347" s="136"/>
      <c r="BA347" s="136"/>
      <c r="BB347" s="136"/>
      <c r="BC347" s="136"/>
      <c r="BD347" s="136"/>
      <c r="BE347" s="136"/>
      <c r="BF347" s="136"/>
      <c r="BG347" s="136"/>
      <c r="BJ347" s="136"/>
      <c r="BT347" s="136"/>
      <c r="CD347" s="136"/>
      <c r="CN347" s="136"/>
      <c r="CX347" s="136"/>
      <c r="DH347" s="136"/>
      <c r="DR347" s="136"/>
      <c r="EB347" s="136"/>
      <c r="EL347" s="136"/>
      <c r="EV347" s="136"/>
      <c r="FF347" s="136"/>
      <c r="FP347" s="136"/>
      <c r="FZ347" s="136"/>
      <c r="GJ347" s="136"/>
      <c r="GT347" s="136"/>
      <c r="HD347" s="136"/>
      <c r="HN347" s="136"/>
      <c r="HX347" s="136"/>
    </row>
    <row xmlns:x14ac="http://schemas.microsoft.com/office/spreadsheetml/2009/9/ac" r="348" s="3" customFormat="true" x14ac:dyDescent="0.25">
      <c r="A348" s="402"/>
      <c r="B348" s="136"/>
      <c r="L348" s="136"/>
      <c r="V348" s="136"/>
      <c r="AF348" s="136"/>
      <c r="AP348" s="136"/>
      <c r="AZ348" s="136"/>
      <c r="BA348" s="136"/>
      <c r="BB348" s="136"/>
      <c r="BC348" s="136"/>
      <c r="BD348" s="136"/>
      <c r="BE348" s="136"/>
      <c r="BF348" s="136"/>
      <c r="BG348" s="136"/>
      <c r="BJ348" s="136"/>
      <c r="BT348" s="136"/>
      <c r="CD348" s="136"/>
      <c r="CN348" s="136"/>
      <c r="CX348" s="136"/>
      <c r="DH348" s="136"/>
      <c r="DR348" s="136"/>
      <c r="EB348" s="136"/>
      <c r="EL348" s="136"/>
      <c r="EV348" s="136"/>
      <c r="FF348" s="136"/>
      <c r="FP348" s="136"/>
      <c r="FZ348" s="136"/>
      <c r="GJ348" s="136"/>
      <c r="GT348" s="136"/>
      <c r="HD348" s="136"/>
      <c r="HN348" s="136"/>
      <c r="HX348" s="136"/>
    </row>
    <row xmlns:x14ac="http://schemas.microsoft.com/office/spreadsheetml/2009/9/ac" r="349" s="3" customFormat="true" x14ac:dyDescent="0.25">
      <c r="A349" s="402"/>
      <c r="B349" s="136"/>
      <c r="L349" s="136"/>
      <c r="V349" s="136"/>
      <c r="AF349" s="136"/>
      <c r="AP349" s="136"/>
      <c r="AZ349" s="136"/>
      <c r="BA349" s="136"/>
      <c r="BB349" s="136"/>
      <c r="BC349" s="136"/>
      <c r="BD349" s="136"/>
      <c r="BE349" s="136"/>
      <c r="BF349" s="136"/>
      <c r="BG349" s="136"/>
      <c r="BJ349" s="136"/>
      <c r="BT349" s="136"/>
      <c r="CD349" s="136"/>
      <c r="CN349" s="136"/>
      <c r="CX349" s="136"/>
      <c r="DH349" s="136"/>
      <c r="DR349" s="136"/>
      <c r="EB349" s="136"/>
      <c r="EL349" s="136"/>
      <c r="EV349" s="136"/>
      <c r="FF349" s="136"/>
      <c r="FP349" s="136"/>
      <c r="FZ349" s="136"/>
      <c r="GJ349" s="136"/>
      <c r="GT349" s="136"/>
      <c r="HD349" s="136"/>
      <c r="HN349" s="136"/>
      <c r="HX349" s="136"/>
    </row>
    <row xmlns:x14ac="http://schemas.microsoft.com/office/spreadsheetml/2009/9/ac" r="350" s="3" customFormat="true" x14ac:dyDescent="0.25">
      <c r="A350" s="402"/>
      <c r="B350" s="136"/>
      <c r="L350" s="136"/>
      <c r="V350" s="136"/>
      <c r="AF350" s="136"/>
      <c r="AP350" s="136"/>
      <c r="AZ350" s="136"/>
      <c r="BA350" s="136"/>
      <c r="BB350" s="136"/>
      <c r="BC350" s="136"/>
      <c r="BD350" s="136"/>
      <c r="BE350" s="136"/>
      <c r="BF350" s="136"/>
      <c r="BG350" s="136"/>
      <c r="BJ350" s="136"/>
      <c r="BT350" s="136"/>
      <c r="CD350" s="136"/>
      <c r="CN350" s="136"/>
      <c r="CX350" s="136"/>
      <c r="DH350" s="136"/>
      <c r="DR350" s="136"/>
      <c r="EB350" s="136"/>
      <c r="EL350" s="136"/>
      <c r="EV350" s="136"/>
      <c r="FF350" s="136"/>
      <c r="FP350" s="136"/>
      <c r="FZ350" s="136"/>
      <c r="GJ350" s="136"/>
      <c r="GT350" s="136"/>
      <c r="HD350" s="136"/>
      <c r="HN350" s="136"/>
      <c r="HX350" s="136"/>
    </row>
    <row xmlns:x14ac="http://schemas.microsoft.com/office/spreadsheetml/2009/9/ac" r="351" s="3" customFormat="true" x14ac:dyDescent="0.25">
      <c r="A351" s="402"/>
      <c r="B351" s="136"/>
      <c r="L351" s="136"/>
      <c r="V351" s="136"/>
      <c r="AF351" s="136"/>
      <c r="AP351" s="136"/>
      <c r="AZ351" s="136"/>
      <c r="BA351" s="136"/>
      <c r="BB351" s="136"/>
      <c r="BC351" s="136"/>
      <c r="BD351" s="136"/>
      <c r="BE351" s="136"/>
      <c r="BF351" s="136"/>
      <c r="BG351" s="136"/>
      <c r="BJ351" s="136"/>
      <c r="BT351" s="136"/>
      <c r="CD351" s="136"/>
      <c r="CN351" s="136"/>
      <c r="CX351" s="136"/>
      <c r="DH351" s="136"/>
      <c r="DR351" s="136"/>
      <c r="EB351" s="136"/>
      <c r="EL351" s="136"/>
      <c r="EV351" s="136"/>
      <c r="FF351" s="136"/>
      <c r="FP351" s="136"/>
      <c r="FZ351" s="136"/>
      <c r="GJ351" s="136"/>
      <c r="GT351" s="136"/>
      <c r="HD351" s="136"/>
      <c r="HN351" s="136"/>
      <c r="HX351" s="136"/>
    </row>
    <row xmlns:x14ac="http://schemas.microsoft.com/office/spreadsheetml/2009/9/ac" r="352" s="3" customFormat="true" x14ac:dyDescent="0.25">
      <c r="A352" s="402"/>
      <c r="B352" s="136"/>
      <c r="L352" s="136"/>
      <c r="V352" s="136"/>
      <c r="AF352" s="136"/>
      <c r="AP352" s="136"/>
      <c r="AZ352" s="136"/>
      <c r="BA352" s="136"/>
      <c r="BB352" s="136"/>
      <c r="BC352" s="136"/>
      <c r="BD352" s="136"/>
      <c r="BE352" s="136"/>
      <c r="BF352" s="136"/>
      <c r="BG352" s="136"/>
      <c r="BJ352" s="136"/>
      <c r="BT352" s="136"/>
      <c r="CD352" s="136"/>
      <c r="CN352" s="136"/>
      <c r="CX352" s="136"/>
      <c r="DH352" s="136"/>
      <c r="DR352" s="136"/>
      <c r="EB352" s="136"/>
      <c r="EL352" s="136"/>
      <c r="EV352" s="136"/>
      <c r="FF352" s="136"/>
      <c r="FP352" s="136"/>
      <c r="FZ352" s="136"/>
      <c r="GJ352" s="136"/>
      <c r="GT352" s="136"/>
      <c r="HD352" s="136"/>
      <c r="HN352" s="136"/>
      <c r="HX352" s="136"/>
    </row>
    <row xmlns:x14ac="http://schemas.microsoft.com/office/spreadsheetml/2009/9/ac" r="353" s="3" customFormat="true" x14ac:dyDescent="0.25">
      <c r="A353" s="402"/>
      <c r="B353" s="136"/>
      <c r="L353" s="136"/>
      <c r="V353" s="136"/>
      <c r="AF353" s="136"/>
      <c r="AP353" s="136"/>
      <c r="AZ353" s="136"/>
      <c r="BA353" s="136"/>
      <c r="BB353" s="136"/>
      <c r="BC353" s="136"/>
      <c r="BD353" s="136"/>
      <c r="BE353" s="136"/>
      <c r="BF353" s="136"/>
      <c r="BG353" s="136"/>
      <c r="BJ353" s="136"/>
      <c r="BT353" s="136"/>
      <c r="CD353" s="136"/>
      <c r="CN353" s="136"/>
      <c r="CX353" s="136"/>
      <c r="DH353" s="136"/>
      <c r="DR353" s="136"/>
      <c r="EB353" s="136"/>
      <c r="EL353" s="136"/>
      <c r="EV353" s="136"/>
      <c r="FF353" s="136"/>
      <c r="FP353" s="136"/>
      <c r="FZ353" s="136"/>
      <c r="GJ353" s="136"/>
      <c r="GT353" s="136"/>
      <c r="HD353" s="136"/>
      <c r="HN353" s="136"/>
      <c r="HX353" s="136"/>
    </row>
    <row xmlns:x14ac="http://schemas.microsoft.com/office/spreadsheetml/2009/9/ac" r="354" s="3" customFormat="true" x14ac:dyDescent="0.25">
      <c r="A354" s="402"/>
      <c r="B354" s="136"/>
      <c r="L354" s="136"/>
      <c r="V354" s="136"/>
      <c r="AF354" s="136"/>
      <c r="AP354" s="136"/>
      <c r="AZ354" s="136"/>
      <c r="BA354" s="136"/>
      <c r="BB354" s="136"/>
      <c r="BC354" s="136"/>
      <c r="BD354" s="136"/>
      <c r="BE354" s="136"/>
      <c r="BF354" s="136"/>
      <c r="BG354" s="136"/>
      <c r="BJ354" s="136"/>
      <c r="BT354" s="136"/>
      <c r="CD354" s="136"/>
      <c r="CN354" s="136"/>
      <c r="CX354" s="136"/>
      <c r="DH354" s="136"/>
      <c r="DR354" s="136"/>
      <c r="EB354" s="136"/>
      <c r="EL354" s="136"/>
      <c r="EV354" s="136"/>
      <c r="FF354" s="136"/>
      <c r="FP354" s="136"/>
      <c r="FZ354" s="136"/>
      <c r="GJ354" s="136"/>
      <c r="GT354" s="136"/>
      <c r="HD354" s="136"/>
      <c r="HN354" s="136"/>
      <c r="HX354" s="136"/>
    </row>
    <row xmlns:x14ac="http://schemas.microsoft.com/office/spreadsheetml/2009/9/ac" r="355" s="3" customFormat="true" x14ac:dyDescent="0.25">
      <c r="A355" s="402"/>
      <c r="B355" s="136"/>
      <c r="L355" s="136"/>
      <c r="V355" s="136"/>
      <c r="AF355" s="136"/>
      <c r="AP355" s="136"/>
      <c r="AZ355" s="136"/>
      <c r="BA355" s="136"/>
      <c r="BB355" s="136"/>
      <c r="BC355" s="136"/>
      <c r="BD355" s="136"/>
      <c r="BE355" s="136"/>
      <c r="BF355" s="136"/>
      <c r="BG355" s="136"/>
      <c r="BJ355" s="136"/>
      <c r="BT355" s="136"/>
      <c r="CD355" s="136"/>
      <c r="CN355" s="136"/>
      <c r="CX355" s="136"/>
      <c r="DH355" s="136"/>
      <c r="DR355" s="136"/>
      <c r="EB355" s="136"/>
      <c r="EL355" s="136"/>
      <c r="EV355" s="136"/>
      <c r="FF355" s="136"/>
      <c r="FP355" s="136"/>
      <c r="FZ355" s="136"/>
      <c r="GJ355" s="136"/>
      <c r="GT355" s="136"/>
      <c r="HD355" s="136"/>
      <c r="HN355" s="136"/>
      <c r="HX355" s="136"/>
    </row>
    <row xmlns:x14ac="http://schemas.microsoft.com/office/spreadsheetml/2009/9/ac" r="356" s="3" customFormat="true" x14ac:dyDescent="0.25">
      <c r="A356" s="402"/>
      <c r="B356" s="136"/>
      <c r="L356" s="136"/>
      <c r="V356" s="136"/>
      <c r="AF356" s="136"/>
      <c r="AP356" s="136"/>
      <c r="AZ356" s="136"/>
      <c r="BA356" s="136"/>
      <c r="BB356" s="136"/>
      <c r="BC356" s="136"/>
      <c r="BD356" s="136"/>
      <c r="BE356" s="136"/>
      <c r="BF356" s="136"/>
      <c r="BG356" s="136"/>
      <c r="BJ356" s="136"/>
      <c r="BT356" s="136"/>
      <c r="CD356" s="136"/>
      <c r="CN356" s="136"/>
      <c r="CX356" s="136"/>
      <c r="DH356" s="136"/>
      <c r="DR356" s="136"/>
      <c r="EB356" s="136"/>
      <c r="EL356" s="136"/>
      <c r="EV356" s="136"/>
      <c r="FF356" s="136"/>
      <c r="FP356" s="136"/>
      <c r="FZ356" s="136"/>
      <c r="GJ356" s="136"/>
      <c r="GT356" s="136"/>
      <c r="HD356" s="136"/>
      <c r="HN356" s="136"/>
      <c r="HX356" s="136"/>
    </row>
    <row xmlns:x14ac="http://schemas.microsoft.com/office/spreadsheetml/2009/9/ac" r="357" s="3" customFormat="true" x14ac:dyDescent="0.25">
      <c r="A357" s="402"/>
      <c r="B357" s="136"/>
      <c r="L357" s="136"/>
      <c r="V357" s="136"/>
      <c r="AF357" s="136"/>
      <c r="AP357" s="136"/>
      <c r="AZ357" s="136"/>
      <c r="BA357" s="136"/>
      <c r="BB357" s="136"/>
      <c r="BC357" s="136"/>
      <c r="BD357" s="136"/>
      <c r="BE357" s="136"/>
      <c r="BF357" s="136"/>
      <c r="BG357" s="136"/>
      <c r="BJ357" s="136"/>
      <c r="BT357" s="136"/>
      <c r="CD357" s="136"/>
      <c r="CN357" s="136"/>
      <c r="CX357" s="136"/>
      <c r="DH357" s="136"/>
      <c r="DR357" s="136"/>
      <c r="EB357" s="136"/>
      <c r="EL357" s="136"/>
      <c r="EV357" s="136"/>
      <c r="FF357" s="136"/>
      <c r="FP357" s="136"/>
      <c r="FZ357" s="136"/>
      <c r="GJ357" s="136"/>
      <c r="GT357" s="136"/>
      <c r="HD357" s="136"/>
      <c r="HN357" s="136"/>
      <c r="HX357" s="136"/>
    </row>
    <row xmlns:x14ac="http://schemas.microsoft.com/office/spreadsheetml/2009/9/ac" r="358" s="3" customFormat="true" x14ac:dyDescent="0.25">
      <c r="A358" s="402"/>
      <c r="B358" s="136"/>
      <c r="L358" s="136"/>
      <c r="V358" s="136"/>
      <c r="AF358" s="136"/>
      <c r="AP358" s="136"/>
      <c r="AZ358" s="136"/>
      <c r="BA358" s="136"/>
      <c r="BB358" s="136"/>
      <c r="BC358" s="136"/>
      <c r="BD358" s="136"/>
      <c r="BE358" s="136"/>
      <c r="BF358" s="136"/>
      <c r="BG358" s="136"/>
      <c r="BJ358" s="136"/>
      <c r="BT358" s="136"/>
      <c r="CD358" s="136"/>
      <c r="CN358" s="136"/>
      <c r="CX358" s="136"/>
      <c r="DH358" s="136"/>
      <c r="DR358" s="136"/>
      <c r="EB358" s="136"/>
      <c r="EL358" s="136"/>
      <c r="EV358" s="136"/>
      <c r="FF358" s="136"/>
      <c r="FP358" s="136"/>
      <c r="FZ358" s="136"/>
      <c r="GJ358" s="136"/>
      <c r="GT358" s="136"/>
      <c r="HD358" s="136"/>
      <c r="HN358" s="136"/>
      <c r="HX358" s="136"/>
    </row>
    <row xmlns:x14ac="http://schemas.microsoft.com/office/spreadsheetml/2009/9/ac" r="359" s="3" customFormat="true" x14ac:dyDescent="0.25">
      <c r="A359" s="402"/>
      <c r="B359" s="136"/>
      <c r="L359" s="136"/>
      <c r="V359" s="136"/>
      <c r="AF359" s="136"/>
      <c r="AP359" s="136"/>
      <c r="AZ359" s="136"/>
      <c r="BA359" s="136"/>
      <c r="BB359" s="136"/>
      <c r="BC359" s="136"/>
      <c r="BD359" s="136"/>
      <c r="BE359" s="136"/>
      <c r="BF359" s="136"/>
      <c r="BG359" s="136"/>
      <c r="BJ359" s="136"/>
      <c r="BT359" s="136"/>
      <c r="CD359" s="136"/>
      <c r="CN359" s="136"/>
      <c r="CX359" s="136"/>
      <c r="DH359" s="136"/>
      <c r="DR359" s="136"/>
      <c r="EB359" s="136"/>
      <c r="EL359" s="136"/>
      <c r="EV359" s="136"/>
      <c r="FF359" s="136"/>
      <c r="FP359" s="136"/>
      <c r="FZ359" s="136"/>
      <c r="GJ359" s="136"/>
      <c r="GT359" s="136"/>
      <c r="HD359" s="136"/>
      <c r="HN359" s="136"/>
      <c r="HX359" s="136"/>
    </row>
    <row xmlns:x14ac="http://schemas.microsoft.com/office/spreadsheetml/2009/9/ac" r="360" s="3" customFormat="true" x14ac:dyDescent="0.25">
      <c r="A360" s="402"/>
      <c r="B360" s="136"/>
      <c r="L360" s="136"/>
      <c r="V360" s="136"/>
      <c r="AF360" s="136"/>
      <c r="AP360" s="136"/>
      <c r="AZ360" s="136"/>
      <c r="BA360" s="136"/>
      <c r="BB360" s="136"/>
      <c r="BC360" s="136"/>
      <c r="BD360" s="136"/>
      <c r="BE360" s="136"/>
      <c r="BF360" s="136"/>
      <c r="BG360" s="136"/>
      <c r="BJ360" s="136"/>
      <c r="BT360" s="136"/>
      <c r="CD360" s="136"/>
      <c r="CN360" s="136"/>
      <c r="CX360" s="136"/>
      <c r="DH360" s="136"/>
      <c r="DR360" s="136"/>
      <c r="EB360" s="136"/>
      <c r="EL360" s="136"/>
      <c r="EV360" s="136"/>
      <c r="FF360" s="136"/>
      <c r="FP360" s="136"/>
      <c r="FZ360" s="136"/>
      <c r="GJ360" s="136"/>
      <c r="GT360" s="136"/>
      <c r="HD360" s="136"/>
      <c r="HN360" s="136"/>
      <c r="HX360" s="136"/>
    </row>
    <row xmlns:x14ac="http://schemas.microsoft.com/office/spreadsheetml/2009/9/ac" r="361" s="3" customFormat="true" x14ac:dyDescent="0.25">
      <c r="A361" s="402"/>
      <c r="B361" s="136"/>
      <c r="L361" s="136"/>
      <c r="V361" s="136"/>
      <c r="AF361" s="136"/>
      <c r="AP361" s="136"/>
      <c r="AZ361" s="136"/>
      <c r="BA361" s="136"/>
      <c r="BB361" s="136"/>
      <c r="BC361" s="136"/>
      <c r="BD361" s="136"/>
      <c r="BE361" s="136"/>
      <c r="BF361" s="136"/>
      <c r="BG361" s="136"/>
      <c r="BJ361" s="136"/>
      <c r="BT361" s="136"/>
      <c r="CD361" s="136"/>
      <c r="CN361" s="136"/>
      <c r="CX361" s="136"/>
      <c r="DH361" s="136"/>
      <c r="DR361" s="136"/>
      <c r="EB361" s="136"/>
      <c r="EL361" s="136"/>
      <c r="EV361" s="136"/>
      <c r="FF361" s="136"/>
      <c r="FP361" s="136"/>
      <c r="FZ361" s="136"/>
      <c r="GJ361" s="136"/>
      <c r="GT361" s="136"/>
      <c r="HD361" s="136"/>
      <c r="HN361" s="136"/>
      <c r="HX361" s="136"/>
    </row>
    <row xmlns:x14ac="http://schemas.microsoft.com/office/spreadsheetml/2009/9/ac" r="362" s="3" customFormat="true" x14ac:dyDescent="0.25">
      <c r="A362" s="402"/>
      <c r="B362" s="136"/>
      <c r="L362" s="136"/>
      <c r="V362" s="136"/>
      <c r="AF362" s="136"/>
      <c r="AP362" s="136"/>
      <c r="AZ362" s="136"/>
      <c r="BA362" s="136"/>
      <c r="BB362" s="136"/>
      <c r="BC362" s="136"/>
      <c r="BD362" s="136"/>
      <c r="BE362" s="136"/>
      <c r="BF362" s="136"/>
      <c r="BG362" s="136"/>
      <c r="BJ362" s="136"/>
      <c r="BT362" s="136"/>
      <c r="CD362" s="136"/>
      <c r="CN362" s="136"/>
      <c r="CX362" s="136"/>
      <c r="DH362" s="136"/>
      <c r="DR362" s="136"/>
      <c r="EB362" s="136"/>
      <c r="EL362" s="136"/>
      <c r="EV362" s="136"/>
      <c r="FF362" s="136"/>
      <c r="FP362" s="136"/>
      <c r="FZ362" s="136"/>
      <c r="GJ362" s="136"/>
      <c r="GT362" s="136"/>
      <c r="HD362" s="136"/>
      <c r="HN362" s="136"/>
      <c r="HX362" s="136"/>
    </row>
    <row xmlns:x14ac="http://schemas.microsoft.com/office/spreadsheetml/2009/9/ac" r="363" s="3" customFormat="true" x14ac:dyDescent="0.25">
      <c r="A363" s="402"/>
      <c r="B363" s="136"/>
      <c r="L363" s="136"/>
      <c r="V363" s="136"/>
      <c r="AF363" s="136"/>
      <c r="AP363" s="136"/>
      <c r="AZ363" s="136"/>
      <c r="BA363" s="136"/>
      <c r="BB363" s="136"/>
      <c r="BC363" s="136"/>
      <c r="BD363" s="136"/>
      <c r="BE363" s="136"/>
      <c r="BF363" s="136"/>
      <c r="BG363" s="136"/>
      <c r="BJ363" s="136"/>
      <c r="BT363" s="136"/>
      <c r="CD363" s="136"/>
      <c r="CN363" s="136"/>
      <c r="CX363" s="136"/>
      <c r="DH363" s="136"/>
      <c r="DR363" s="136"/>
      <c r="EB363" s="136"/>
      <c r="EL363" s="136"/>
      <c r="EV363" s="136"/>
      <c r="FF363" s="136"/>
      <c r="FP363" s="136"/>
      <c r="FZ363" s="136"/>
      <c r="GJ363" s="136"/>
      <c r="GT363" s="136"/>
      <c r="HD363" s="136"/>
      <c r="HN363" s="136"/>
      <c r="HX363" s="136"/>
    </row>
    <row xmlns:x14ac="http://schemas.microsoft.com/office/spreadsheetml/2009/9/ac" r="364" s="3" customFormat="true" x14ac:dyDescent="0.25">
      <c r="A364" s="402"/>
      <c r="B364" s="136"/>
      <c r="L364" s="136"/>
      <c r="V364" s="136"/>
      <c r="AF364" s="136"/>
      <c r="AP364" s="136"/>
      <c r="AZ364" s="136"/>
      <c r="BA364" s="136"/>
      <c r="BB364" s="136"/>
      <c r="BC364" s="136"/>
      <c r="BD364" s="136"/>
      <c r="BE364" s="136"/>
      <c r="BF364" s="136"/>
      <c r="BG364" s="136"/>
      <c r="BJ364" s="136"/>
      <c r="BT364" s="136"/>
      <c r="CD364" s="136"/>
      <c r="CN364" s="136"/>
      <c r="CX364" s="136"/>
      <c r="DH364" s="136"/>
      <c r="DR364" s="136"/>
      <c r="EB364" s="136"/>
      <c r="EL364" s="136"/>
      <c r="EV364" s="136"/>
      <c r="FF364" s="136"/>
      <c r="FP364" s="136"/>
      <c r="FZ364" s="136"/>
      <c r="GJ364" s="136"/>
      <c r="GT364" s="136"/>
      <c r="HD364" s="136"/>
      <c r="HN364" s="136"/>
      <c r="HX364" s="136"/>
    </row>
    <row xmlns:x14ac="http://schemas.microsoft.com/office/spreadsheetml/2009/9/ac" r="365" s="3" customFormat="true" x14ac:dyDescent="0.25">
      <c r="A365" s="402"/>
      <c r="B365" s="136"/>
      <c r="L365" s="136"/>
      <c r="V365" s="136"/>
      <c r="AF365" s="136"/>
      <c r="AP365" s="136"/>
      <c r="AZ365" s="136"/>
      <c r="BA365" s="136"/>
      <c r="BB365" s="136"/>
      <c r="BC365" s="136"/>
      <c r="BD365" s="136"/>
      <c r="BE365" s="136"/>
      <c r="BF365" s="136"/>
      <c r="BG365" s="136"/>
      <c r="BJ365" s="136"/>
      <c r="BT365" s="136"/>
      <c r="CD365" s="136"/>
      <c r="CN365" s="136"/>
      <c r="CX365" s="136"/>
      <c r="DH365" s="136"/>
      <c r="DR365" s="136"/>
      <c r="EB365" s="136"/>
      <c r="EL365" s="136"/>
      <c r="EV365" s="136"/>
      <c r="FF365" s="136"/>
      <c r="FP365" s="136"/>
      <c r="FZ365" s="136"/>
      <c r="GJ365" s="136"/>
      <c r="GT365" s="136"/>
      <c r="HD365" s="136"/>
      <c r="HN365" s="136"/>
      <c r="HX365" s="136"/>
    </row>
    <row xmlns:x14ac="http://schemas.microsoft.com/office/spreadsheetml/2009/9/ac" r="366" s="3" customFormat="true" x14ac:dyDescent="0.25">
      <c r="A366" s="402"/>
      <c r="B366" s="136"/>
      <c r="L366" s="136"/>
      <c r="V366" s="136"/>
      <c r="AF366" s="136"/>
      <c r="AP366" s="136"/>
      <c r="AZ366" s="136"/>
      <c r="BA366" s="136"/>
      <c r="BB366" s="136"/>
      <c r="BC366" s="136"/>
      <c r="BD366" s="136"/>
      <c r="BE366" s="136"/>
      <c r="BF366" s="136"/>
      <c r="BG366" s="136"/>
      <c r="BJ366" s="136"/>
      <c r="BT366" s="136"/>
      <c r="CD366" s="136"/>
      <c r="CN366" s="136"/>
      <c r="CX366" s="136"/>
      <c r="DH366" s="136"/>
      <c r="DR366" s="136"/>
      <c r="EB366" s="136"/>
      <c r="EL366" s="136"/>
      <c r="EV366" s="136"/>
      <c r="FF366" s="136"/>
      <c r="FP366" s="136"/>
      <c r="FZ366" s="136"/>
      <c r="GJ366" s="136"/>
      <c r="GT366" s="136"/>
      <c r="HD366" s="136"/>
      <c r="HN366" s="136"/>
      <c r="HX366" s="136"/>
    </row>
    <row xmlns:x14ac="http://schemas.microsoft.com/office/spreadsheetml/2009/9/ac" r="367" s="3" customFormat="true" x14ac:dyDescent="0.25">
      <c r="A367" s="402"/>
      <c r="B367" s="136"/>
      <c r="L367" s="136"/>
      <c r="V367" s="136"/>
      <c r="AF367" s="136"/>
      <c r="AP367" s="136"/>
      <c r="AZ367" s="136"/>
      <c r="BA367" s="136"/>
      <c r="BB367" s="136"/>
      <c r="BC367" s="136"/>
      <c r="BD367" s="136"/>
      <c r="BE367" s="136"/>
      <c r="BF367" s="136"/>
      <c r="BG367" s="136"/>
      <c r="BJ367" s="136"/>
      <c r="BT367" s="136"/>
      <c r="CD367" s="136"/>
      <c r="CN367" s="136"/>
      <c r="CX367" s="136"/>
      <c r="DH367" s="136"/>
      <c r="DR367" s="136"/>
      <c r="EB367" s="136"/>
      <c r="EL367" s="136"/>
      <c r="EV367" s="136"/>
      <c r="FF367" s="136"/>
      <c r="FP367" s="136"/>
      <c r="FZ367" s="136"/>
      <c r="GJ367" s="136"/>
      <c r="GT367" s="136"/>
      <c r="HD367" s="136"/>
      <c r="HN367" s="136"/>
      <c r="HX367" s="136"/>
    </row>
    <row xmlns:x14ac="http://schemas.microsoft.com/office/spreadsheetml/2009/9/ac" r="368" s="3" customFormat="true" x14ac:dyDescent="0.25">
      <c r="A368" s="402"/>
      <c r="B368" s="136"/>
      <c r="L368" s="136"/>
      <c r="V368" s="136"/>
      <c r="AF368" s="136"/>
      <c r="AP368" s="136"/>
      <c r="AZ368" s="136"/>
      <c r="BA368" s="136"/>
      <c r="BB368" s="136"/>
      <c r="BC368" s="136"/>
      <c r="BD368" s="136"/>
      <c r="BE368" s="136"/>
      <c r="BF368" s="136"/>
      <c r="BG368" s="136"/>
      <c r="BJ368" s="136"/>
      <c r="BT368" s="136"/>
      <c r="CD368" s="136"/>
      <c r="CN368" s="136"/>
      <c r="CX368" s="136"/>
      <c r="DH368" s="136"/>
      <c r="DR368" s="136"/>
      <c r="EB368" s="136"/>
      <c r="EL368" s="136"/>
      <c r="EV368" s="136"/>
      <c r="FF368" s="136"/>
      <c r="FP368" s="136"/>
      <c r="FZ368" s="136"/>
      <c r="GJ368" s="136"/>
      <c r="GT368" s="136"/>
      <c r="HD368" s="136"/>
      <c r="HN368" s="136"/>
      <c r="HX368" s="136"/>
    </row>
    <row xmlns:x14ac="http://schemas.microsoft.com/office/spreadsheetml/2009/9/ac" r="369" s="3" customFormat="true" x14ac:dyDescent="0.25">
      <c r="A369" s="402"/>
      <c r="B369" s="136"/>
      <c r="L369" s="136"/>
      <c r="V369" s="136"/>
      <c r="AF369" s="136"/>
      <c r="AP369" s="136"/>
      <c r="AZ369" s="136"/>
      <c r="BA369" s="136"/>
      <c r="BB369" s="136"/>
      <c r="BC369" s="136"/>
      <c r="BD369" s="136"/>
      <c r="BE369" s="136"/>
      <c r="BF369" s="136"/>
      <c r="BG369" s="136"/>
      <c r="BJ369" s="136"/>
      <c r="BT369" s="136"/>
      <c r="CD369" s="136"/>
      <c r="CN369" s="136"/>
      <c r="CX369" s="136"/>
      <c r="DH369" s="136"/>
      <c r="DR369" s="136"/>
      <c r="EB369" s="136"/>
      <c r="EL369" s="136"/>
      <c r="EV369" s="136"/>
      <c r="FF369" s="136"/>
      <c r="FP369" s="136"/>
      <c r="FZ369" s="136"/>
      <c r="GJ369" s="136"/>
      <c r="GT369" s="136"/>
      <c r="HD369" s="136"/>
      <c r="HN369" s="136"/>
      <c r="HX369" s="136"/>
    </row>
    <row xmlns:x14ac="http://schemas.microsoft.com/office/spreadsheetml/2009/9/ac" r="370" s="3" customFormat="true" x14ac:dyDescent="0.25">
      <c r="A370" s="402"/>
      <c r="B370" s="136"/>
      <c r="L370" s="136"/>
      <c r="V370" s="136"/>
      <c r="AF370" s="136"/>
      <c r="AP370" s="136"/>
      <c r="AZ370" s="136"/>
      <c r="BA370" s="136"/>
      <c r="BB370" s="136"/>
      <c r="BC370" s="136"/>
      <c r="BD370" s="136"/>
      <c r="BE370" s="136"/>
      <c r="BF370" s="136"/>
      <c r="BG370" s="136"/>
      <c r="BJ370" s="136"/>
      <c r="BT370" s="136"/>
      <c r="CD370" s="136"/>
      <c r="CN370" s="136"/>
      <c r="CX370" s="136"/>
      <c r="DH370" s="136"/>
      <c r="DR370" s="136"/>
      <c r="EB370" s="136"/>
      <c r="EL370" s="136"/>
      <c r="EV370" s="136"/>
      <c r="FF370" s="136"/>
      <c r="FP370" s="136"/>
      <c r="FZ370" s="136"/>
      <c r="GJ370" s="136"/>
      <c r="GT370" s="136"/>
      <c r="HD370" s="136"/>
      <c r="HN370" s="136"/>
      <c r="HX370" s="136"/>
    </row>
    <row xmlns:x14ac="http://schemas.microsoft.com/office/spreadsheetml/2009/9/ac" r="371" s="3" customFormat="true" x14ac:dyDescent="0.25">
      <c r="A371" s="402"/>
      <c r="B371" s="136"/>
      <c r="L371" s="136"/>
      <c r="V371" s="136"/>
      <c r="AF371" s="136"/>
      <c r="AP371" s="136"/>
      <c r="AZ371" s="136"/>
      <c r="BA371" s="136"/>
      <c r="BB371" s="136"/>
      <c r="BC371" s="136"/>
      <c r="BD371" s="136"/>
      <c r="BE371" s="136"/>
      <c r="BF371" s="136"/>
      <c r="BG371" s="136"/>
      <c r="BJ371" s="136"/>
      <c r="BT371" s="136"/>
      <c r="CD371" s="136"/>
      <c r="CN371" s="136"/>
      <c r="CX371" s="136"/>
      <c r="DH371" s="136"/>
      <c r="DR371" s="136"/>
      <c r="EB371" s="136"/>
      <c r="EL371" s="136"/>
      <c r="EV371" s="136"/>
      <c r="FF371" s="136"/>
      <c r="FP371" s="136"/>
      <c r="FZ371" s="136"/>
      <c r="GJ371" s="136"/>
      <c r="GT371" s="136"/>
      <c r="HD371" s="136"/>
      <c r="HN371" s="136"/>
      <c r="HX371" s="136"/>
    </row>
    <row xmlns:x14ac="http://schemas.microsoft.com/office/spreadsheetml/2009/9/ac" r="372" s="3" customFormat="true" x14ac:dyDescent="0.25">
      <c r="A372" s="402"/>
      <c r="B372" s="136"/>
      <c r="L372" s="136"/>
      <c r="V372" s="136"/>
      <c r="AF372" s="136"/>
      <c r="AP372" s="136"/>
      <c r="AZ372" s="136"/>
      <c r="BA372" s="136"/>
      <c r="BB372" s="136"/>
      <c r="BC372" s="136"/>
      <c r="BD372" s="136"/>
      <c r="BE372" s="136"/>
      <c r="BF372" s="136"/>
      <c r="BG372" s="136"/>
      <c r="BJ372" s="136"/>
      <c r="BT372" s="136"/>
      <c r="CD372" s="136"/>
      <c r="CN372" s="136"/>
      <c r="CX372" s="136"/>
      <c r="DH372" s="136"/>
      <c r="DR372" s="136"/>
      <c r="EB372" s="136"/>
      <c r="EL372" s="136"/>
      <c r="EV372" s="136"/>
      <c r="FF372" s="136"/>
      <c r="FP372" s="136"/>
      <c r="FZ372" s="136"/>
      <c r="GJ372" s="136"/>
      <c r="GT372" s="136"/>
      <c r="HD372" s="136"/>
      <c r="HN372" s="136"/>
      <c r="HX372" s="136"/>
    </row>
    <row xmlns:x14ac="http://schemas.microsoft.com/office/spreadsheetml/2009/9/ac" r="373" s="3" customFormat="true" x14ac:dyDescent="0.25">
      <c r="A373" s="402"/>
      <c r="B373" s="136"/>
      <c r="L373" s="136"/>
      <c r="V373" s="136"/>
      <c r="AF373" s="136"/>
      <c r="AP373" s="136"/>
      <c r="AZ373" s="136"/>
      <c r="BA373" s="136"/>
      <c r="BB373" s="136"/>
      <c r="BC373" s="136"/>
      <c r="BD373" s="136"/>
      <c r="BE373" s="136"/>
      <c r="BF373" s="136"/>
      <c r="BG373" s="136"/>
      <c r="BJ373" s="136"/>
      <c r="BT373" s="136"/>
      <c r="CD373" s="136"/>
      <c r="CN373" s="136"/>
      <c r="CX373" s="136"/>
      <c r="DH373" s="136"/>
      <c r="DR373" s="136"/>
      <c r="EB373" s="136"/>
      <c r="EL373" s="136"/>
      <c r="EV373" s="136"/>
      <c r="FF373" s="136"/>
      <c r="FP373" s="136"/>
      <c r="FZ373" s="136"/>
      <c r="GJ373" s="136"/>
      <c r="GT373" s="136"/>
      <c r="HD373" s="136"/>
      <c r="HN373" s="136"/>
      <c r="HX373" s="136"/>
    </row>
    <row xmlns:x14ac="http://schemas.microsoft.com/office/spreadsheetml/2009/9/ac" r="374" s="3" customFormat="true" x14ac:dyDescent="0.25">
      <c r="A374" s="402"/>
      <c r="B374" s="136"/>
      <c r="L374" s="136"/>
      <c r="V374" s="136"/>
      <c r="AF374" s="136"/>
      <c r="AP374" s="136"/>
      <c r="AZ374" s="136"/>
      <c r="BA374" s="136"/>
      <c r="BB374" s="136"/>
      <c r="BC374" s="136"/>
      <c r="BD374" s="136"/>
      <c r="BE374" s="136"/>
      <c r="BF374" s="136"/>
      <c r="BG374" s="136"/>
      <c r="BJ374" s="136"/>
      <c r="BT374" s="136"/>
      <c r="CD374" s="136"/>
      <c r="CN374" s="136"/>
      <c r="CX374" s="136"/>
      <c r="DH374" s="136"/>
      <c r="DR374" s="136"/>
      <c r="EB374" s="136"/>
      <c r="EL374" s="136"/>
      <c r="EV374" s="136"/>
      <c r="FF374" s="136"/>
      <c r="FP374" s="136"/>
      <c r="FZ374" s="136"/>
      <c r="GJ374" s="136"/>
      <c r="GT374" s="136"/>
      <c r="HD374" s="136"/>
      <c r="HN374" s="136"/>
      <c r="HX374" s="136"/>
    </row>
    <row xmlns:x14ac="http://schemas.microsoft.com/office/spreadsheetml/2009/9/ac" r="375" s="3" customFormat="true" x14ac:dyDescent="0.25">
      <c r="A375" s="402"/>
      <c r="B375" s="136"/>
      <c r="L375" s="136"/>
      <c r="V375" s="136"/>
      <c r="AF375" s="136"/>
      <c r="AP375" s="136"/>
      <c r="AZ375" s="136"/>
      <c r="BA375" s="136"/>
      <c r="BB375" s="136"/>
      <c r="BC375" s="136"/>
      <c r="BD375" s="136"/>
      <c r="BE375" s="136"/>
      <c r="BF375" s="136"/>
      <c r="BG375" s="136"/>
      <c r="BJ375" s="136"/>
      <c r="BT375" s="136"/>
      <c r="CD375" s="136"/>
      <c r="CN375" s="136"/>
      <c r="CX375" s="136"/>
      <c r="DH375" s="136"/>
      <c r="DR375" s="136"/>
      <c r="EB375" s="136"/>
      <c r="EL375" s="136"/>
      <c r="EV375" s="136"/>
      <c r="FF375" s="136"/>
      <c r="FP375" s="136"/>
      <c r="FZ375" s="136"/>
      <c r="GJ375" s="136"/>
      <c r="GT375" s="136"/>
      <c r="HD375" s="136"/>
      <c r="HN375" s="136"/>
      <c r="HX375" s="136"/>
    </row>
    <row xmlns:x14ac="http://schemas.microsoft.com/office/spreadsheetml/2009/9/ac" r="376" s="3" customFormat="true" x14ac:dyDescent="0.25">
      <c r="A376" s="402"/>
      <c r="B376" s="136"/>
      <c r="L376" s="136"/>
      <c r="V376" s="136"/>
      <c r="AF376" s="136"/>
      <c r="AP376" s="136"/>
      <c r="AZ376" s="136"/>
      <c r="BA376" s="136"/>
      <c r="BB376" s="136"/>
      <c r="BC376" s="136"/>
      <c r="BD376" s="136"/>
      <c r="BE376" s="136"/>
      <c r="BF376" s="136"/>
      <c r="BG376" s="136"/>
      <c r="BJ376" s="136"/>
      <c r="BT376" s="136"/>
      <c r="CD376" s="136"/>
      <c r="CN376" s="136"/>
      <c r="CX376" s="136"/>
      <c r="DH376" s="136"/>
      <c r="DR376" s="136"/>
      <c r="EB376" s="136"/>
      <c r="EL376" s="136"/>
      <c r="EV376" s="136"/>
      <c r="FF376" s="136"/>
      <c r="FP376" s="136"/>
      <c r="FZ376" s="136"/>
      <c r="GJ376" s="136"/>
      <c r="GT376" s="136"/>
      <c r="HD376" s="136"/>
      <c r="HN376" s="136"/>
      <c r="HX376" s="136"/>
    </row>
    <row xmlns:x14ac="http://schemas.microsoft.com/office/spreadsheetml/2009/9/ac" r="377" s="3" customFormat="true" x14ac:dyDescent="0.25">
      <c r="A377" s="402"/>
      <c r="B377" s="136"/>
      <c r="L377" s="136"/>
      <c r="V377" s="136"/>
      <c r="AF377" s="136"/>
      <c r="AP377" s="136"/>
      <c r="AZ377" s="136"/>
      <c r="BA377" s="136"/>
      <c r="BB377" s="136"/>
      <c r="BC377" s="136"/>
      <c r="BD377" s="136"/>
      <c r="BE377" s="136"/>
      <c r="BF377" s="136"/>
      <c r="BG377" s="136"/>
      <c r="BJ377" s="136"/>
      <c r="BT377" s="136"/>
      <c r="CD377" s="136"/>
      <c r="CN377" s="136"/>
      <c r="CX377" s="136"/>
      <c r="DH377" s="136"/>
      <c r="DR377" s="136"/>
      <c r="EB377" s="136"/>
      <c r="EL377" s="136"/>
      <c r="EV377" s="136"/>
      <c r="FF377" s="136"/>
      <c r="FP377" s="136"/>
      <c r="FZ377" s="136"/>
      <c r="GJ377" s="136"/>
      <c r="GT377" s="136"/>
      <c r="HD377" s="136"/>
      <c r="HN377" s="136"/>
      <c r="HX377" s="136"/>
    </row>
    <row xmlns:x14ac="http://schemas.microsoft.com/office/spreadsheetml/2009/9/ac" r="378" s="3" customFormat="true" x14ac:dyDescent="0.25">
      <c r="A378" s="402"/>
      <c r="B378" s="136"/>
      <c r="L378" s="136"/>
      <c r="V378" s="136"/>
      <c r="AF378" s="136"/>
      <c r="AP378" s="136"/>
      <c r="AZ378" s="136"/>
      <c r="BA378" s="136"/>
      <c r="BB378" s="136"/>
      <c r="BC378" s="136"/>
      <c r="BD378" s="136"/>
      <c r="BE378" s="136"/>
      <c r="BF378" s="136"/>
      <c r="BG378" s="136"/>
      <c r="BJ378" s="136"/>
      <c r="BT378" s="136"/>
      <c r="CD378" s="136"/>
      <c r="CN378" s="136"/>
      <c r="CX378" s="136"/>
      <c r="DH378" s="136"/>
      <c r="DR378" s="136"/>
      <c r="EB378" s="136"/>
      <c r="EL378" s="136"/>
      <c r="EV378" s="136"/>
      <c r="FF378" s="136"/>
      <c r="FP378" s="136"/>
      <c r="FZ378" s="136"/>
      <c r="GJ378" s="136"/>
      <c r="GT378" s="136"/>
      <c r="HD378" s="136"/>
      <c r="HN378" s="136"/>
      <c r="HX378" s="136"/>
    </row>
    <row xmlns:x14ac="http://schemas.microsoft.com/office/spreadsheetml/2009/9/ac" r="379" s="3" customFormat="true" x14ac:dyDescent="0.25">
      <c r="A379" s="402"/>
      <c r="B379" s="136"/>
      <c r="L379" s="136"/>
      <c r="V379" s="136"/>
      <c r="AF379" s="136"/>
      <c r="AP379" s="136"/>
      <c r="AZ379" s="136"/>
      <c r="BA379" s="136"/>
      <c r="BB379" s="136"/>
      <c r="BC379" s="136"/>
      <c r="BD379" s="136"/>
      <c r="BE379" s="136"/>
      <c r="BF379" s="136"/>
      <c r="BG379" s="136"/>
      <c r="BJ379" s="136"/>
      <c r="BT379" s="136"/>
      <c r="CD379" s="136"/>
      <c r="CN379" s="136"/>
      <c r="CX379" s="136"/>
      <c r="DH379" s="136"/>
      <c r="DR379" s="136"/>
      <c r="EB379" s="136"/>
      <c r="EL379" s="136"/>
      <c r="EV379" s="136"/>
      <c r="FF379" s="136"/>
      <c r="FP379" s="136"/>
      <c r="FZ379" s="136"/>
      <c r="GJ379" s="136"/>
      <c r="GT379" s="136"/>
      <c r="HD379" s="136"/>
      <c r="HN379" s="136"/>
      <c r="HX379" s="136"/>
    </row>
    <row xmlns:x14ac="http://schemas.microsoft.com/office/spreadsheetml/2009/9/ac" r="380" s="3" customFormat="true" x14ac:dyDescent="0.25">
      <c r="A380" s="402"/>
      <c r="B380" s="136"/>
      <c r="L380" s="136"/>
      <c r="V380" s="136"/>
      <c r="AF380" s="136"/>
      <c r="AP380" s="136"/>
      <c r="AZ380" s="136"/>
      <c r="BA380" s="136"/>
      <c r="BB380" s="136"/>
      <c r="BC380" s="136"/>
      <c r="BD380" s="136"/>
      <c r="BE380" s="136"/>
      <c r="BF380" s="136"/>
      <c r="BG380" s="136"/>
      <c r="BJ380" s="136"/>
      <c r="BT380" s="136"/>
      <c r="CD380" s="136"/>
      <c r="CN380" s="136"/>
      <c r="CX380" s="136"/>
      <c r="DH380" s="136"/>
      <c r="DR380" s="136"/>
      <c r="EB380" s="136"/>
      <c r="EL380" s="136"/>
      <c r="EV380" s="136"/>
      <c r="FF380" s="136"/>
      <c r="FP380" s="136"/>
      <c r="FZ380" s="136"/>
      <c r="GJ380" s="136"/>
      <c r="GT380" s="136"/>
      <c r="HD380" s="136"/>
      <c r="HN380" s="136"/>
      <c r="HX380" s="136"/>
    </row>
    <row xmlns:x14ac="http://schemas.microsoft.com/office/spreadsheetml/2009/9/ac" r="381" s="3" customFormat="true" x14ac:dyDescent="0.25">
      <c r="A381" s="402"/>
      <c r="B381" s="136"/>
      <c r="L381" s="136"/>
      <c r="V381" s="136"/>
      <c r="AF381" s="136"/>
      <c r="AP381" s="136"/>
      <c r="AZ381" s="136"/>
      <c r="BA381" s="136"/>
      <c r="BB381" s="136"/>
      <c r="BC381" s="136"/>
      <c r="BD381" s="136"/>
      <c r="BE381" s="136"/>
      <c r="BF381" s="136"/>
      <c r="BG381" s="136"/>
      <c r="BJ381" s="136"/>
      <c r="BT381" s="136"/>
      <c r="CD381" s="136"/>
      <c r="CN381" s="136"/>
      <c r="CX381" s="136"/>
      <c r="DH381" s="136"/>
      <c r="DR381" s="136"/>
      <c r="EB381" s="136"/>
      <c r="EL381" s="136"/>
      <c r="EV381" s="136"/>
      <c r="FF381" s="136"/>
      <c r="FP381" s="136"/>
      <c r="FZ381" s="136"/>
      <c r="GJ381" s="136"/>
      <c r="GT381" s="136"/>
      <c r="HD381" s="136"/>
      <c r="HN381" s="136"/>
      <c r="HX381" s="136"/>
    </row>
    <row xmlns:x14ac="http://schemas.microsoft.com/office/spreadsheetml/2009/9/ac" r="382" s="3" customFormat="true" x14ac:dyDescent="0.25">
      <c r="A382" s="402"/>
      <c r="B382" s="136"/>
      <c r="L382" s="136"/>
      <c r="V382" s="136"/>
      <c r="AF382" s="136"/>
      <c r="AP382" s="136"/>
      <c r="AZ382" s="136"/>
      <c r="BA382" s="136"/>
      <c r="BB382" s="136"/>
      <c r="BC382" s="136"/>
      <c r="BD382" s="136"/>
      <c r="BE382" s="136"/>
      <c r="BF382" s="136"/>
      <c r="BG382" s="136"/>
      <c r="BJ382" s="136"/>
      <c r="BT382" s="136"/>
      <c r="CD382" s="136"/>
      <c r="CN382" s="136"/>
      <c r="CX382" s="136"/>
      <c r="DH382" s="136"/>
      <c r="DR382" s="136"/>
      <c r="EB382" s="136"/>
      <c r="EL382" s="136"/>
      <c r="EV382" s="136"/>
      <c r="FF382" s="136"/>
      <c r="FP382" s="136"/>
      <c r="FZ382" s="136"/>
      <c r="GJ382" s="136"/>
      <c r="GT382" s="136"/>
      <c r="HD382" s="136"/>
      <c r="HN382" s="136"/>
      <c r="HX382" s="136"/>
    </row>
    <row xmlns:x14ac="http://schemas.microsoft.com/office/spreadsheetml/2009/9/ac" r="383" s="3" customFormat="true" x14ac:dyDescent="0.25">
      <c r="A383" s="402"/>
      <c r="B383" s="136"/>
      <c r="L383" s="136"/>
      <c r="V383" s="136"/>
      <c r="AF383" s="136"/>
      <c r="AP383" s="136"/>
      <c r="AZ383" s="136"/>
      <c r="BA383" s="136"/>
      <c r="BB383" s="136"/>
      <c r="BC383" s="136"/>
      <c r="BD383" s="136"/>
      <c r="BE383" s="136"/>
      <c r="BF383" s="136"/>
      <c r="BG383" s="136"/>
      <c r="BJ383" s="136"/>
      <c r="BT383" s="136"/>
      <c r="CD383" s="136"/>
      <c r="CN383" s="136"/>
      <c r="CX383" s="136"/>
      <c r="DH383" s="136"/>
      <c r="DR383" s="136"/>
      <c r="EB383" s="136"/>
      <c r="EL383" s="136"/>
      <c r="EV383" s="136"/>
      <c r="FF383" s="136"/>
      <c r="FP383" s="136"/>
      <c r="FZ383" s="136"/>
      <c r="GJ383" s="136"/>
      <c r="GT383" s="136"/>
      <c r="HD383" s="136"/>
      <c r="HN383" s="136"/>
      <c r="HX383" s="136"/>
    </row>
    <row xmlns:x14ac="http://schemas.microsoft.com/office/spreadsheetml/2009/9/ac" r="384" s="3" customFormat="true" x14ac:dyDescent="0.25">
      <c r="A384" s="402"/>
      <c r="B384" s="136"/>
      <c r="L384" s="136"/>
      <c r="V384" s="136"/>
      <c r="AF384" s="136"/>
      <c r="AP384" s="136"/>
      <c r="AZ384" s="136"/>
      <c r="BA384" s="136"/>
      <c r="BB384" s="136"/>
      <c r="BC384" s="136"/>
      <c r="BD384" s="136"/>
      <c r="BE384" s="136"/>
      <c r="BF384" s="136"/>
      <c r="BG384" s="136"/>
      <c r="BJ384" s="136"/>
      <c r="BT384" s="136"/>
      <c r="CD384" s="136"/>
      <c r="CN384" s="136"/>
      <c r="CX384" s="136"/>
      <c r="DH384" s="136"/>
      <c r="DR384" s="136"/>
      <c r="EB384" s="136"/>
      <c r="EL384" s="136"/>
      <c r="EV384" s="136"/>
      <c r="FF384" s="136"/>
      <c r="FP384" s="136"/>
      <c r="FZ384" s="136"/>
      <c r="GJ384" s="136"/>
      <c r="GT384" s="136"/>
      <c r="HD384" s="136"/>
      <c r="HN384" s="136"/>
      <c r="HX384" s="136"/>
    </row>
    <row xmlns:x14ac="http://schemas.microsoft.com/office/spreadsheetml/2009/9/ac" r="385" s="3" customFormat="true" x14ac:dyDescent="0.25">
      <c r="A385" s="402"/>
      <c r="B385" s="136"/>
      <c r="L385" s="136"/>
      <c r="V385" s="136"/>
      <c r="AF385" s="136"/>
      <c r="AP385" s="136"/>
      <c r="AZ385" s="136"/>
      <c r="BA385" s="136"/>
      <c r="BB385" s="136"/>
      <c r="BC385" s="136"/>
      <c r="BD385" s="136"/>
      <c r="BE385" s="136"/>
      <c r="BF385" s="136"/>
      <c r="BG385" s="136"/>
      <c r="BJ385" s="136"/>
      <c r="BT385" s="136"/>
      <c r="CD385" s="136"/>
      <c r="CN385" s="136"/>
      <c r="CX385" s="136"/>
      <c r="DH385" s="136"/>
      <c r="DR385" s="136"/>
      <c r="EB385" s="136"/>
      <c r="EL385" s="136"/>
      <c r="EV385" s="136"/>
      <c r="FF385" s="136"/>
      <c r="FP385" s="136"/>
      <c r="FZ385" s="136"/>
      <c r="GJ385" s="136"/>
      <c r="GT385" s="136"/>
      <c r="HD385" s="136"/>
      <c r="HN385" s="136"/>
      <c r="HX385" s="136"/>
    </row>
    <row xmlns:x14ac="http://schemas.microsoft.com/office/spreadsheetml/2009/9/ac" r="386" s="3" customFormat="true" x14ac:dyDescent="0.25">
      <c r="A386" s="402"/>
      <c r="B386" s="136"/>
      <c r="L386" s="136"/>
      <c r="V386" s="136"/>
      <c r="AF386" s="136"/>
      <c r="AP386" s="136"/>
      <c r="AZ386" s="136"/>
      <c r="BA386" s="136"/>
      <c r="BB386" s="136"/>
      <c r="BC386" s="136"/>
      <c r="BD386" s="136"/>
      <c r="BE386" s="136"/>
      <c r="BF386" s="136"/>
      <c r="BG386" s="136"/>
      <c r="BJ386" s="136"/>
      <c r="BT386" s="136"/>
      <c r="CD386" s="136"/>
      <c r="CN386" s="136"/>
      <c r="CX386" s="136"/>
      <c r="DH386" s="136"/>
      <c r="DR386" s="136"/>
      <c r="EB386" s="136"/>
      <c r="EL386" s="136"/>
      <c r="EV386" s="136"/>
      <c r="FF386" s="136"/>
      <c r="FP386" s="136"/>
      <c r="FZ386" s="136"/>
      <c r="GJ386" s="136"/>
      <c r="GT386" s="136"/>
      <c r="HD386" s="136"/>
      <c r="HN386" s="136"/>
      <c r="HX386" s="136"/>
    </row>
    <row xmlns:x14ac="http://schemas.microsoft.com/office/spreadsheetml/2009/9/ac" r="387" s="3" customFormat="true" x14ac:dyDescent="0.25">
      <c r="A387" s="402"/>
      <c r="B387" s="136"/>
      <c r="L387" s="136"/>
      <c r="V387" s="136"/>
      <c r="AF387" s="136"/>
      <c r="AP387" s="136"/>
      <c r="AZ387" s="136"/>
      <c r="BA387" s="136"/>
      <c r="BB387" s="136"/>
      <c r="BC387" s="136"/>
      <c r="BD387" s="136"/>
      <c r="BE387" s="136"/>
      <c r="BF387" s="136"/>
      <c r="BG387" s="136"/>
      <c r="BJ387" s="136"/>
      <c r="BT387" s="136"/>
      <c r="CD387" s="136"/>
      <c r="CN387" s="136"/>
      <c r="CX387" s="136"/>
      <c r="DH387" s="136"/>
      <c r="DR387" s="136"/>
      <c r="EB387" s="136"/>
      <c r="EL387" s="136"/>
      <c r="EV387" s="136"/>
      <c r="FF387" s="136"/>
      <c r="FP387" s="136"/>
      <c r="FZ387" s="136"/>
      <c r="GJ387" s="136"/>
      <c r="GT387" s="136"/>
      <c r="HD387" s="136"/>
      <c r="HN387" s="136"/>
      <c r="HX387" s="136"/>
    </row>
    <row xmlns:x14ac="http://schemas.microsoft.com/office/spreadsheetml/2009/9/ac" r="388" s="3" customFormat="true" x14ac:dyDescent="0.25">
      <c r="A388" s="402"/>
      <c r="B388" s="136"/>
      <c r="L388" s="136"/>
      <c r="V388" s="136"/>
      <c r="AF388" s="136"/>
      <c r="AP388" s="136"/>
      <c r="AZ388" s="136"/>
      <c r="BA388" s="136"/>
      <c r="BB388" s="136"/>
      <c r="BC388" s="136"/>
      <c r="BD388" s="136"/>
      <c r="BE388" s="136"/>
      <c r="BF388" s="136"/>
      <c r="BG388" s="136"/>
      <c r="BJ388" s="136"/>
      <c r="BT388" s="136"/>
      <c r="CD388" s="136"/>
      <c r="CN388" s="136"/>
      <c r="CX388" s="136"/>
      <c r="DH388" s="136"/>
      <c r="DR388" s="136"/>
      <c r="EB388" s="136"/>
      <c r="EL388" s="136"/>
      <c r="EV388" s="136"/>
      <c r="FF388" s="136"/>
      <c r="FP388" s="136"/>
      <c r="FZ388" s="136"/>
      <c r="GJ388" s="136"/>
      <c r="GT388" s="136"/>
      <c r="HD388" s="136"/>
      <c r="HN388" s="136"/>
      <c r="HX388" s="136"/>
    </row>
    <row xmlns:x14ac="http://schemas.microsoft.com/office/spreadsheetml/2009/9/ac" r="389" s="3" customFormat="true" x14ac:dyDescent="0.25">
      <c r="A389" s="402"/>
      <c r="B389" s="136"/>
      <c r="L389" s="136"/>
      <c r="V389" s="136"/>
      <c r="AF389" s="136"/>
      <c r="AP389" s="136"/>
      <c r="AZ389" s="136"/>
      <c r="BA389" s="136"/>
      <c r="BB389" s="136"/>
      <c r="BC389" s="136"/>
      <c r="BD389" s="136"/>
      <c r="BE389" s="136"/>
      <c r="BF389" s="136"/>
      <c r="BG389" s="136"/>
      <c r="BJ389" s="136"/>
      <c r="BT389" s="136"/>
      <c r="CD389" s="136"/>
      <c r="CN389" s="136"/>
      <c r="CX389" s="136"/>
      <c r="DH389" s="136"/>
      <c r="DR389" s="136"/>
      <c r="EB389" s="136"/>
      <c r="EL389" s="136"/>
      <c r="EV389" s="136"/>
      <c r="FF389" s="136"/>
      <c r="FP389" s="136"/>
      <c r="FZ389" s="136"/>
      <c r="GJ389" s="136"/>
      <c r="GT389" s="136"/>
      <c r="HD389" s="136"/>
      <c r="HN389" s="136"/>
      <c r="HX389" s="136"/>
    </row>
    <row xmlns:x14ac="http://schemas.microsoft.com/office/spreadsheetml/2009/9/ac" r="390" s="3" customFormat="true" x14ac:dyDescent="0.25">
      <c r="A390" s="402"/>
      <c r="B390" s="136"/>
      <c r="L390" s="136"/>
      <c r="V390" s="136"/>
      <c r="AF390" s="136"/>
      <c r="AP390" s="136"/>
      <c r="AZ390" s="136"/>
      <c r="BA390" s="136"/>
      <c r="BB390" s="136"/>
      <c r="BC390" s="136"/>
      <c r="BD390" s="136"/>
      <c r="BE390" s="136"/>
      <c r="BF390" s="136"/>
      <c r="BG390" s="136"/>
      <c r="BJ390" s="136"/>
      <c r="BT390" s="136"/>
      <c r="CD390" s="136"/>
      <c r="CN390" s="136"/>
      <c r="CX390" s="136"/>
      <c r="DH390" s="136"/>
      <c r="DR390" s="136"/>
      <c r="EB390" s="136"/>
      <c r="EL390" s="136"/>
      <c r="EV390" s="136"/>
      <c r="FF390" s="136"/>
      <c r="FP390" s="136"/>
      <c r="FZ390" s="136"/>
      <c r="GJ390" s="136"/>
      <c r="GT390" s="136"/>
      <c r="HD390" s="136"/>
      <c r="HN390" s="136"/>
      <c r="HX390" s="136"/>
    </row>
    <row xmlns:x14ac="http://schemas.microsoft.com/office/spreadsheetml/2009/9/ac" r="391" s="3" customFormat="true" x14ac:dyDescent="0.25">
      <c r="A391" s="402"/>
      <c r="B391" s="136"/>
      <c r="L391" s="136"/>
      <c r="V391" s="136"/>
      <c r="AF391" s="136"/>
      <c r="AP391" s="136"/>
      <c r="AZ391" s="136"/>
      <c r="BA391" s="136"/>
      <c r="BB391" s="136"/>
      <c r="BC391" s="136"/>
      <c r="BD391" s="136"/>
      <c r="BE391" s="136"/>
      <c r="BF391" s="136"/>
      <c r="BG391" s="136"/>
      <c r="BJ391" s="136"/>
      <c r="BT391" s="136"/>
      <c r="CD391" s="136"/>
      <c r="CN391" s="136"/>
      <c r="CX391" s="136"/>
      <c r="DH391" s="136"/>
      <c r="DR391" s="136"/>
      <c r="EB391" s="136"/>
      <c r="EL391" s="136"/>
      <c r="EV391" s="136"/>
      <c r="FF391" s="136"/>
      <c r="FP391" s="136"/>
      <c r="FZ391" s="136"/>
      <c r="GJ391" s="136"/>
      <c r="GT391" s="136"/>
      <c r="HD391" s="136"/>
      <c r="HN391" s="136"/>
      <c r="HX391" s="136"/>
    </row>
    <row xmlns:x14ac="http://schemas.microsoft.com/office/spreadsheetml/2009/9/ac" r="392" s="3" customFormat="true" x14ac:dyDescent="0.25">
      <c r="A392" s="402"/>
      <c r="B392" s="136"/>
      <c r="L392" s="136"/>
      <c r="V392" s="136"/>
      <c r="AF392" s="136"/>
      <c r="AP392" s="136"/>
      <c r="AZ392" s="136"/>
      <c r="BA392" s="136"/>
      <c r="BB392" s="136"/>
      <c r="BC392" s="136"/>
      <c r="BD392" s="136"/>
      <c r="BE392" s="136"/>
      <c r="BF392" s="136"/>
      <c r="BG392" s="136"/>
      <c r="BJ392" s="136"/>
      <c r="BT392" s="136"/>
      <c r="CD392" s="136"/>
      <c r="CN392" s="136"/>
      <c r="CX392" s="136"/>
      <c r="DH392" s="136"/>
      <c r="DR392" s="136"/>
      <c r="EB392" s="136"/>
      <c r="EL392" s="136"/>
      <c r="EV392" s="136"/>
      <c r="FF392" s="136"/>
      <c r="FP392" s="136"/>
      <c r="FZ392" s="136"/>
      <c r="GJ392" s="136"/>
      <c r="GT392" s="136"/>
      <c r="HD392" s="136"/>
      <c r="HN392" s="136"/>
      <c r="HX392" s="136"/>
    </row>
    <row xmlns:x14ac="http://schemas.microsoft.com/office/spreadsheetml/2009/9/ac" r="393" s="3" customFormat="true" x14ac:dyDescent="0.25">
      <c r="A393" s="402"/>
      <c r="B393" s="136"/>
      <c r="L393" s="136"/>
      <c r="V393" s="136"/>
      <c r="AF393" s="136"/>
      <c r="AP393" s="136"/>
      <c r="AZ393" s="136"/>
      <c r="BA393" s="136"/>
      <c r="BB393" s="136"/>
      <c r="BC393" s="136"/>
      <c r="BD393" s="136"/>
      <c r="BE393" s="136"/>
      <c r="BF393" s="136"/>
      <c r="BG393" s="136"/>
      <c r="BJ393" s="136"/>
      <c r="BT393" s="136"/>
      <c r="CD393" s="136"/>
      <c r="CN393" s="136"/>
      <c r="CX393" s="136"/>
      <c r="DH393" s="136"/>
      <c r="DR393" s="136"/>
      <c r="EB393" s="136"/>
      <c r="EL393" s="136"/>
      <c r="EV393" s="136"/>
      <c r="FF393" s="136"/>
      <c r="FP393" s="136"/>
      <c r="FZ393" s="136"/>
      <c r="GJ393" s="136"/>
      <c r="GT393" s="136"/>
      <c r="HD393" s="136"/>
      <c r="HN393" s="136"/>
      <c r="HX393" s="136"/>
    </row>
    <row xmlns:x14ac="http://schemas.microsoft.com/office/spreadsheetml/2009/9/ac" r="394" s="3" customFormat="true" x14ac:dyDescent="0.25">
      <c r="A394" s="402"/>
      <c r="B394" s="136"/>
      <c r="L394" s="136"/>
      <c r="V394" s="136"/>
      <c r="AF394" s="136"/>
      <c r="AP394" s="136"/>
      <c r="AZ394" s="136"/>
      <c r="BA394" s="136"/>
      <c r="BB394" s="136"/>
      <c r="BC394" s="136"/>
      <c r="BD394" s="136"/>
      <c r="BE394" s="136"/>
      <c r="BF394" s="136"/>
      <c r="BG394" s="136"/>
      <c r="BJ394" s="136"/>
      <c r="BT394" s="136"/>
      <c r="CD394" s="136"/>
      <c r="CN394" s="136"/>
      <c r="CX394" s="136"/>
      <c r="DH394" s="136"/>
      <c r="DR394" s="136"/>
      <c r="EB394" s="136"/>
      <c r="EL394" s="136"/>
      <c r="EV394" s="136"/>
      <c r="FF394" s="136"/>
      <c r="FP394" s="136"/>
      <c r="FZ394" s="136"/>
      <c r="GJ394" s="136"/>
      <c r="GT394" s="136"/>
      <c r="HD394" s="136"/>
      <c r="HN394" s="136"/>
      <c r="HX394" s="136"/>
    </row>
    <row xmlns:x14ac="http://schemas.microsoft.com/office/spreadsheetml/2009/9/ac" r="395" s="3" customFormat="true" x14ac:dyDescent="0.25">
      <c r="A395" s="402"/>
      <c r="B395" s="136"/>
      <c r="L395" s="136"/>
      <c r="V395" s="136"/>
      <c r="AF395" s="136"/>
      <c r="AP395" s="136"/>
      <c r="AZ395" s="136"/>
      <c r="BA395" s="136"/>
      <c r="BB395" s="136"/>
      <c r="BC395" s="136"/>
      <c r="BD395" s="136"/>
      <c r="BE395" s="136"/>
      <c r="BF395" s="136"/>
      <c r="BG395" s="136"/>
      <c r="BJ395" s="136"/>
      <c r="BT395" s="136"/>
      <c r="CD395" s="136"/>
      <c r="CN395" s="136"/>
      <c r="CX395" s="136"/>
      <c r="DH395" s="136"/>
      <c r="DR395" s="136"/>
      <c r="EB395" s="136"/>
      <c r="EL395" s="136"/>
      <c r="EV395" s="136"/>
      <c r="FF395" s="136"/>
      <c r="FP395" s="136"/>
      <c r="FZ395" s="136"/>
      <c r="GJ395" s="136"/>
      <c r="GT395" s="136"/>
      <c r="HD395" s="136"/>
      <c r="HN395" s="136"/>
      <c r="HX395" s="136"/>
    </row>
    <row xmlns:x14ac="http://schemas.microsoft.com/office/spreadsheetml/2009/9/ac" r="396" s="3" customFormat="true" x14ac:dyDescent="0.25">
      <c r="A396" s="402"/>
      <c r="B396" s="136"/>
      <c r="L396" s="136"/>
      <c r="V396" s="136"/>
      <c r="AF396" s="136"/>
      <c r="AP396" s="136"/>
      <c r="AZ396" s="136"/>
      <c r="BA396" s="136"/>
      <c r="BB396" s="136"/>
      <c r="BC396" s="136"/>
      <c r="BD396" s="136"/>
      <c r="BE396" s="136"/>
      <c r="BF396" s="136"/>
      <c r="BG396" s="136"/>
      <c r="BJ396" s="136"/>
      <c r="BT396" s="136"/>
      <c r="CD396" s="136"/>
      <c r="CN396" s="136"/>
      <c r="CX396" s="136"/>
      <c r="DH396" s="136"/>
      <c r="DR396" s="136"/>
      <c r="EB396" s="136"/>
      <c r="EL396" s="136"/>
      <c r="EV396" s="136"/>
      <c r="FF396" s="136"/>
      <c r="FP396" s="136"/>
      <c r="FZ396" s="136"/>
      <c r="GJ396" s="136"/>
      <c r="GT396" s="136"/>
      <c r="HD396" s="136"/>
      <c r="HN396" s="136"/>
      <c r="HX396" s="136"/>
    </row>
    <row xmlns:x14ac="http://schemas.microsoft.com/office/spreadsheetml/2009/9/ac" r="397" s="3" customFormat="true" x14ac:dyDescent="0.25">
      <c r="A397" s="402"/>
      <c r="B397" s="136"/>
      <c r="L397" s="136"/>
      <c r="V397" s="136"/>
      <c r="AF397" s="136"/>
      <c r="AP397" s="136"/>
      <c r="AZ397" s="136"/>
      <c r="BA397" s="136"/>
      <c r="BB397" s="136"/>
      <c r="BC397" s="136"/>
      <c r="BD397" s="136"/>
      <c r="BE397" s="136"/>
      <c r="BF397" s="136"/>
      <c r="BG397" s="136"/>
      <c r="BJ397" s="136"/>
      <c r="BT397" s="136"/>
      <c r="CD397" s="136"/>
      <c r="CN397" s="136"/>
      <c r="CX397" s="136"/>
      <c r="DH397" s="136"/>
      <c r="DR397" s="136"/>
      <c r="EB397" s="136"/>
      <c r="EL397" s="136"/>
      <c r="EV397" s="136"/>
      <c r="FF397" s="136"/>
      <c r="FP397" s="136"/>
      <c r="FZ397" s="136"/>
      <c r="GJ397" s="136"/>
      <c r="GT397" s="136"/>
      <c r="HD397" s="136"/>
      <c r="HN397" s="136"/>
      <c r="HX397" s="136"/>
    </row>
    <row xmlns:x14ac="http://schemas.microsoft.com/office/spreadsheetml/2009/9/ac" r="398" s="3" customFormat="true" x14ac:dyDescent="0.25">
      <c r="A398" s="402"/>
      <c r="B398" s="136"/>
      <c r="L398" s="136"/>
      <c r="V398" s="136"/>
      <c r="AF398" s="136"/>
      <c r="AP398" s="136"/>
      <c r="AZ398" s="136"/>
      <c r="BA398" s="136"/>
      <c r="BB398" s="136"/>
      <c r="BC398" s="136"/>
      <c r="BD398" s="136"/>
      <c r="BE398" s="136"/>
      <c r="BF398" s="136"/>
      <c r="BG398" s="136"/>
      <c r="BJ398" s="136"/>
      <c r="BT398" s="136"/>
      <c r="CD398" s="136"/>
      <c r="CN398" s="136"/>
      <c r="CX398" s="136"/>
      <c r="DH398" s="136"/>
      <c r="DR398" s="136"/>
      <c r="EB398" s="136"/>
      <c r="EL398" s="136"/>
      <c r="EV398" s="136"/>
      <c r="FF398" s="136"/>
      <c r="FP398" s="136"/>
      <c r="FZ398" s="136"/>
      <c r="GJ398" s="136"/>
      <c r="GT398" s="136"/>
      <c r="HD398" s="136"/>
      <c r="HN398" s="136"/>
      <c r="HX398" s="136"/>
    </row>
    <row xmlns:x14ac="http://schemas.microsoft.com/office/spreadsheetml/2009/9/ac" r="399" s="3" customFormat="true" x14ac:dyDescent="0.25">
      <c r="A399" s="402"/>
      <c r="B399" s="136"/>
      <c r="L399" s="136"/>
      <c r="V399" s="136"/>
      <c r="AF399" s="136"/>
      <c r="AP399" s="136"/>
      <c r="AZ399" s="136"/>
      <c r="BA399" s="136"/>
      <c r="BB399" s="136"/>
      <c r="BC399" s="136"/>
      <c r="BD399" s="136"/>
      <c r="BE399" s="136"/>
      <c r="BF399" s="136"/>
      <c r="BG399" s="136"/>
      <c r="BJ399" s="136"/>
      <c r="BT399" s="136"/>
      <c r="CD399" s="136"/>
      <c r="CN399" s="136"/>
      <c r="CX399" s="136"/>
      <c r="DH399" s="136"/>
      <c r="DR399" s="136"/>
      <c r="EB399" s="136"/>
      <c r="EL399" s="136"/>
      <c r="EV399" s="136"/>
      <c r="FF399" s="136"/>
      <c r="FP399" s="136"/>
      <c r="FZ399" s="136"/>
      <c r="GJ399" s="136"/>
      <c r="GT399" s="136"/>
      <c r="HD399" s="136"/>
      <c r="HN399" s="136"/>
      <c r="HX399" s="136"/>
    </row>
    <row xmlns:x14ac="http://schemas.microsoft.com/office/spreadsheetml/2009/9/ac" r="400" s="3" customFormat="true" x14ac:dyDescent="0.25">
      <c r="A400" s="402"/>
      <c r="B400" s="136"/>
      <c r="L400" s="136"/>
      <c r="V400" s="136"/>
      <c r="AF400" s="136"/>
      <c r="AP400" s="136"/>
      <c r="AZ400" s="136"/>
      <c r="BA400" s="136"/>
      <c r="BB400" s="136"/>
      <c r="BC400" s="136"/>
      <c r="BD400" s="136"/>
      <c r="BE400" s="136"/>
      <c r="BF400" s="136"/>
      <c r="BG400" s="136"/>
      <c r="BJ400" s="136"/>
      <c r="BT400" s="136"/>
      <c r="CD400" s="136"/>
      <c r="CN400" s="136"/>
      <c r="CX400" s="136"/>
      <c r="DH400" s="136"/>
      <c r="DR400" s="136"/>
      <c r="EB400" s="136"/>
      <c r="EL400" s="136"/>
      <c r="EV400" s="136"/>
      <c r="FF400" s="136"/>
      <c r="FP400" s="136"/>
      <c r="FZ400" s="136"/>
      <c r="GJ400" s="136"/>
      <c r="GT400" s="136"/>
      <c r="HD400" s="136"/>
      <c r="HN400" s="136"/>
      <c r="HX400" s="136"/>
    </row>
    <row xmlns:x14ac="http://schemas.microsoft.com/office/spreadsheetml/2009/9/ac" r="401" s="3" customFormat="true" x14ac:dyDescent="0.25">
      <c r="A401" s="402"/>
      <c r="B401" s="136"/>
      <c r="L401" s="136"/>
      <c r="V401" s="136"/>
      <c r="AF401" s="136"/>
      <c r="AP401" s="136"/>
      <c r="AZ401" s="136"/>
      <c r="BA401" s="136"/>
      <c r="BB401" s="136"/>
      <c r="BC401" s="136"/>
      <c r="BD401" s="136"/>
      <c r="BE401" s="136"/>
      <c r="BF401" s="136"/>
      <c r="BG401" s="136"/>
      <c r="BJ401" s="136"/>
      <c r="BT401" s="136"/>
      <c r="CD401" s="136"/>
      <c r="CN401" s="136"/>
      <c r="CX401" s="136"/>
      <c r="DH401" s="136"/>
      <c r="DR401" s="136"/>
      <c r="EB401" s="136"/>
      <c r="EL401" s="136"/>
      <c r="EV401" s="136"/>
      <c r="FF401" s="136"/>
      <c r="FP401" s="136"/>
      <c r="FZ401" s="136"/>
      <c r="GJ401" s="136"/>
      <c r="GT401" s="136"/>
      <c r="HD401" s="136"/>
      <c r="HN401" s="136"/>
      <c r="HX401" s="136"/>
    </row>
    <row xmlns:x14ac="http://schemas.microsoft.com/office/spreadsheetml/2009/9/ac" r="402" s="3" customFormat="true" x14ac:dyDescent="0.25">
      <c r="A402" s="402"/>
      <c r="B402" s="136"/>
      <c r="L402" s="136"/>
      <c r="V402" s="136"/>
      <c r="AF402" s="136"/>
      <c r="AP402" s="136"/>
      <c r="AZ402" s="136"/>
      <c r="BA402" s="136"/>
      <c r="BB402" s="136"/>
      <c r="BC402" s="136"/>
      <c r="BD402" s="136"/>
      <c r="BE402" s="136"/>
      <c r="BF402" s="136"/>
      <c r="BG402" s="136"/>
      <c r="BJ402" s="136"/>
      <c r="BT402" s="136"/>
      <c r="CD402" s="136"/>
      <c r="CN402" s="136"/>
      <c r="CX402" s="136"/>
      <c r="DH402" s="136"/>
      <c r="DR402" s="136"/>
      <c r="EB402" s="136"/>
      <c r="EL402" s="136"/>
      <c r="EV402" s="136"/>
      <c r="FF402" s="136"/>
      <c r="FP402" s="136"/>
      <c r="FZ402" s="136"/>
      <c r="GJ402" s="136"/>
      <c r="GT402" s="136"/>
      <c r="HD402" s="136"/>
      <c r="HN402" s="136"/>
      <c r="HX402" s="136"/>
    </row>
    <row xmlns:x14ac="http://schemas.microsoft.com/office/spreadsheetml/2009/9/ac" r="403" s="3" customFormat="true" x14ac:dyDescent="0.25">
      <c r="A403" s="402"/>
      <c r="B403" s="136"/>
      <c r="L403" s="136"/>
      <c r="V403" s="136"/>
      <c r="AF403" s="136"/>
      <c r="AP403" s="136"/>
      <c r="AZ403" s="136"/>
      <c r="BA403" s="136"/>
      <c r="BB403" s="136"/>
      <c r="BC403" s="136"/>
      <c r="BD403" s="136"/>
      <c r="BE403" s="136"/>
      <c r="BF403" s="136"/>
      <c r="BG403" s="136"/>
      <c r="BJ403" s="136"/>
      <c r="BT403" s="136"/>
      <c r="CD403" s="136"/>
      <c r="CN403" s="136"/>
      <c r="CX403" s="136"/>
      <c r="DH403" s="136"/>
      <c r="DR403" s="136"/>
      <c r="EB403" s="136"/>
      <c r="EL403" s="136"/>
      <c r="EV403" s="136"/>
      <c r="FF403" s="136"/>
      <c r="FP403" s="136"/>
      <c r="FZ403" s="136"/>
      <c r="GJ403" s="136"/>
      <c r="GT403" s="136"/>
      <c r="HD403" s="136"/>
      <c r="HN403" s="136"/>
      <c r="HX403" s="136"/>
    </row>
    <row xmlns:x14ac="http://schemas.microsoft.com/office/spreadsheetml/2009/9/ac" r="404" s="3" customFormat="true" x14ac:dyDescent="0.25">
      <c r="A404" s="402"/>
      <c r="B404" s="136"/>
      <c r="L404" s="136"/>
      <c r="V404" s="136"/>
      <c r="AF404" s="136"/>
      <c r="AP404" s="136"/>
      <c r="AZ404" s="136"/>
      <c r="BA404" s="136"/>
      <c r="BB404" s="136"/>
      <c r="BC404" s="136"/>
      <c r="BD404" s="136"/>
      <c r="BE404" s="136"/>
      <c r="BF404" s="136"/>
      <c r="BG404" s="136"/>
      <c r="BJ404" s="136"/>
      <c r="BT404" s="136"/>
      <c r="CD404" s="136"/>
      <c r="CN404" s="136"/>
      <c r="CX404" s="136"/>
      <c r="DH404" s="136"/>
      <c r="DR404" s="136"/>
      <c r="EB404" s="136"/>
      <c r="EL404" s="136"/>
      <c r="EV404" s="136"/>
      <c r="FF404" s="136"/>
      <c r="FP404" s="136"/>
      <c r="FZ404" s="136"/>
      <c r="GJ404" s="136"/>
      <c r="GT404" s="136"/>
      <c r="HD404" s="136"/>
      <c r="HN404" s="136"/>
      <c r="HX404" s="136"/>
    </row>
    <row xmlns:x14ac="http://schemas.microsoft.com/office/spreadsheetml/2009/9/ac" r="405" s="3" customFormat="true" x14ac:dyDescent="0.25">
      <c r="A405" s="402"/>
      <c r="B405" s="136"/>
      <c r="L405" s="136"/>
      <c r="V405" s="136"/>
      <c r="AF405" s="136"/>
      <c r="AP405" s="136"/>
      <c r="AZ405" s="136"/>
      <c r="BA405" s="136"/>
      <c r="BB405" s="136"/>
      <c r="BC405" s="136"/>
      <c r="BD405" s="136"/>
      <c r="BE405" s="136"/>
      <c r="BF405" s="136"/>
      <c r="BG405" s="136"/>
      <c r="BJ405" s="136"/>
      <c r="BT405" s="136"/>
      <c r="CD405" s="136"/>
      <c r="CN405" s="136"/>
      <c r="CX405" s="136"/>
      <c r="DH405" s="136"/>
      <c r="DR405" s="136"/>
      <c r="EB405" s="136"/>
      <c r="EL405" s="136"/>
      <c r="EV405" s="136"/>
      <c r="FF405" s="136"/>
      <c r="FP405" s="136"/>
      <c r="FZ405" s="136"/>
      <c r="GJ405" s="136"/>
      <c r="GT405" s="136"/>
      <c r="HD405" s="136"/>
      <c r="HN405" s="136"/>
      <c r="HX405" s="136"/>
    </row>
    <row xmlns:x14ac="http://schemas.microsoft.com/office/spreadsheetml/2009/9/ac" r="406" s="3" customFormat="true" x14ac:dyDescent="0.25">
      <c r="A406" s="402"/>
      <c r="B406" s="136"/>
      <c r="L406" s="136"/>
      <c r="V406" s="136"/>
      <c r="AF406" s="136"/>
      <c r="AP406" s="136"/>
      <c r="AZ406" s="136"/>
      <c r="BA406" s="136"/>
      <c r="BB406" s="136"/>
      <c r="BC406" s="136"/>
      <c r="BD406" s="136"/>
      <c r="BE406" s="136"/>
      <c r="BF406" s="136"/>
      <c r="BG406" s="136"/>
      <c r="BJ406" s="136"/>
      <c r="BT406" s="136"/>
      <c r="CD406" s="136"/>
      <c r="CN406" s="136"/>
      <c r="CX406" s="136"/>
      <c r="DH406" s="136"/>
      <c r="DR406" s="136"/>
      <c r="EB406" s="136"/>
      <c r="EL406" s="136"/>
      <c r="EV406" s="136"/>
      <c r="FF406" s="136"/>
      <c r="FP406" s="136"/>
      <c r="FZ406" s="136"/>
      <c r="GJ406" s="136"/>
      <c r="GT406" s="136"/>
      <c r="HD406" s="136"/>
      <c r="HN406" s="136"/>
      <c r="HX406" s="136"/>
    </row>
    <row xmlns:x14ac="http://schemas.microsoft.com/office/spreadsheetml/2009/9/ac" r="407" s="3" customFormat="true" x14ac:dyDescent="0.25">
      <c r="A407" s="402"/>
      <c r="B407" s="136"/>
      <c r="L407" s="136"/>
      <c r="V407" s="136"/>
      <c r="AF407" s="136"/>
      <c r="AP407" s="136"/>
      <c r="AZ407" s="136"/>
      <c r="BA407" s="136"/>
      <c r="BB407" s="136"/>
      <c r="BC407" s="136"/>
      <c r="BD407" s="136"/>
      <c r="BE407" s="136"/>
      <c r="BF407" s="136"/>
      <c r="BG407" s="136"/>
      <c r="BJ407" s="136"/>
      <c r="BT407" s="136"/>
      <c r="CD407" s="136"/>
      <c r="CN407" s="136"/>
      <c r="CX407" s="136"/>
      <c r="DH407" s="136"/>
      <c r="DR407" s="136"/>
      <c r="EB407" s="136"/>
      <c r="EL407" s="136"/>
      <c r="EV407" s="136"/>
      <c r="FF407" s="136"/>
      <c r="FP407" s="136"/>
      <c r="FZ407" s="136"/>
      <c r="GJ407" s="136"/>
      <c r="GT407" s="136"/>
      <c r="HD407" s="136"/>
      <c r="HN407" s="136"/>
      <c r="HX407" s="136"/>
    </row>
    <row xmlns:x14ac="http://schemas.microsoft.com/office/spreadsheetml/2009/9/ac" r="408" s="3" customFormat="true" x14ac:dyDescent="0.25">
      <c r="A408" s="402"/>
      <c r="B408" s="136"/>
      <c r="L408" s="136"/>
      <c r="V408" s="136"/>
      <c r="AF408" s="136"/>
      <c r="AP408" s="136"/>
      <c r="AZ408" s="136"/>
      <c r="BA408" s="136"/>
      <c r="BB408" s="136"/>
      <c r="BC408" s="136"/>
      <c r="BD408" s="136"/>
      <c r="BE408" s="136"/>
      <c r="BF408" s="136"/>
      <c r="BG408" s="136"/>
      <c r="BJ408" s="136"/>
      <c r="BT408" s="136"/>
      <c r="CD408" s="136"/>
      <c r="CN408" s="136"/>
      <c r="CX408" s="136"/>
      <c r="DH408" s="136"/>
      <c r="DR408" s="136"/>
      <c r="EB408" s="136"/>
      <c r="EL408" s="136"/>
      <c r="EV408" s="136"/>
      <c r="FF408" s="136"/>
      <c r="FP408" s="136"/>
      <c r="FZ408" s="136"/>
      <c r="GJ408" s="136"/>
      <c r="GT408" s="136"/>
      <c r="HD408" s="136"/>
      <c r="HN408" s="136"/>
      <c r="HX408" s="136"/>
    </row>
    <row xmlns:x14ac="http://schemas.microsoft.com/office/spreadsheetml/2009/9/ac" r="409" s="3" customFormat="true" x14ac:dyDescent="0.25">
      <c r="A409" s="402"/>
      <c r="B409" s="136"/>
      <c r="L409" s="136"/>
      <c r="V409" s="136"/>
      <c r="AF409" s="136"/>
      <c r="AP409" s="136"/>
      <c r="AZ409" s="136"/>
      <c r="BA409" s="136"/>
      <c r="BB409" s="136"/>
      <c r="BC409" s="136"/>
      <c r="BD409" s="136"/>
      <c r="BE409" s="136"/>
      <c r="BF409" s="136"/>
      <c r="BG409" s="136"/>
      <c r="BJ409" s="136"/>
      <c r="BT409" s="136"/>
      <c r="CD409" s="136"/>
      <c r="CN409" s="136"/>
      <c r="CX409" s="136"/>
      <c r="DH409" s="136"/>
      <c r="DR409" s="136"/>
      <c r="EB409" s="136"/>
      <c r="EL409" s="136"/>
      <c r="EV409" s="136"/>
      <c r="FF409" s="136"/>
      <c r="FP409" s="136"/>
      <c r="FZ409" s="136"/>
      <c r="GJ409" s="136"/>
      <c r="GT409" s="136"/>
      <c r="HD409" s="136"/>
      <c r="HN409" s="136"/>
      <c r="HX409" s="136"/>
    </row>
    <row xmlns:x14ac="http://schemas.microsoft.com/office/spreadsheetml/2009/9/ac" r="410" s="3" customFormat="true" x14ac:dyDescent="0.25">
      <c r="A410" s="402"/>
      <c r="B410" s="136"/>
      <c r="L410" s="136"/>
      <c r="V410" s="136"/>
      <c r="AF410" s="136"/>
      <c r="AP410" s="136"/>
      <c r="AZ410" s="136"/>
      <c r="BA410" s="136"/>
      <c r="BB410" s="136"/>
      <c r="BC410" s="136"/>
      <c r="BD410" s="136"/>
      <c r="BE410" s="136"/>
      <c r="BF410" s="136"/>
      <c r="BG410" s="136"/>
      <c r="BJ410" s="136"/>
      <c r="BT410" s="136"/>
      <c r="CD410" s="136"/>
      <c r="CN410" s="136"/>
      <c r="CX410" s="136"/>
      <c r="DH410" s="136"/>
      <c r="DR410" s="136"/>
      <c r="EB410" s="136"/>
      <c r="EL410" s="136"/>
      <c r="EV410" s="136"/>
      <c r="FF410" s="136"/>
      <c r="FP410" s="136"/>
      <c r="FZ410" s="136"/>
      <c r="GJ410" s="136"/>
      <c r="GT410" s="136"/>
      <c r="HD410" s="136"/>
      <c r="HN410" s="136"/>
      <c r="HX410" s="136"/>
    </row>
    <row xmlns:x14ac="http://schemas.microsoft.com/office/spreadsheetml/2009/9/ac" r="411" s="3" customFormat="true" x14ac:dyDescent="0.25">
      <c r="A411" s="402"/>
      <c r="B411" s="136"/>
      <c r="L411" s="136"/>
      <c r="V411" s="136"/>
      <c r="AF411" s="136"/>
      <c r="AP411" s="136"/>
      <c r="AZ411" s="136"/>
      <c r="BA411" s="136"/>
      <c r="BB411" s="136"/>
      <c r="BC411" s="136"/>
      <c r="BD411" s="136"/>
      <c r="BE411" s="136"/>
      <c r="BF411" s="136"/>
      <c r="BG411" s="136"/>
      <c r="BJ411" s="136"/>
      <c r="BT411" s="136"/>
      <c r="CD411" s="136"/>
      <c r="CN411" s="136"/>
      <c r="CX411" s="136"/>
      <c r="DH411" s="136"/>
      <c r="DR411" s="136"/>
      <c r="EB411" s="136"/>
      <c r="EL411" s="136"/>
      <c r="EV411" s="136"/>
      <c r="FF411" s="136"/>
      <c r="FP411" s="136"/>
      <c r="FZ411" s="136"/>
      <c r="GJ411" s="136"/>
      <c r="GT411" s="136"/>
      <c r="HD411" s="136"/>
      <c r="HN411" s="136"/>
      <c r="HX411" s="136"/>
    </row>
    <row xmlns:x14ac="http://schemas.microsoft.com/office/spreadsheetml/2009/9/ac" r="412" s="3" customFormat="true" x14ac:dyDescent="0.25">
      <c r="A412" s="402"/>
      <c r="B412" s="136"/>
      <c r="L412" s="136"/>
      <c r="V412" s="136"/>
      <c r="AF412" s="136"/>
      <c r="AP412" s="136"/>
      <c r="AZ412" s="136"/>
      <c r="BA412" s="136"/>
      <c r="BB412" s="136"/>
      <c r="BC412" s="136"/>
      <c r="BD412" s="136"/>
      <c r="BE412" s="136"/>
      <c r="BF412" s="136"/>
      <c r="BG412" s="136"/>
      <c r="BJ412" s="136"/>
      <c r="BT412" s="136"/>
      <c r="CD412" s="136"/>
      <c r="CN412" s="136"/>
      <c r="CX412" s="136"/>
      <c r="DH412" s="136"/>
      <c r="DR412" s="136"/>
      <c r="EB412" s="136"/>
      <c r="EL412" s="136"/>
      <c r="EV412" s="136"/>
      <c r="FF412" s="136"/>
      <c r="FP412" s="136"/>
      <c r="FZ412" s="136"/>
      <c r="GJ412" s="136"/>
      <c r="GT412" s="136"/>
      <c r="HD412" s="136"/>
      <c r="HN412" s="136"/>
      <c r="HX412" s="136"/>
    </row>
    <row xmlns:x14ac="http://schemas.microsoft.com/office/spreadsheetml/2009/9/ac" r="413" s="3" customFormat="true" x14ac:dyDescent="0.25">
      <c r="A413" s="402"/>
      <c r="B413" s="136"/>
      <c r="L413" s="136"/>
      <c r="V413" s="136"/>
      <c r="AF413" s="136"/>
      <c r="AP413" s="136"/>
      <c r="AZ413" s="136"/>
      <c r="BA413" s="136"/>
      <c r="BB413" s="136"/>
      <c r="BC413" s="136"/>
      <c r="BD413" s="136"/>
      <c r="BE413" s="136"/>
      <c r="BF413" s="136"/>
      <c r="BG413" s="136"/>
      <c r="BJ413" s="136"/>
      <c r="BT413" s="136"/>
      <c r="CD413" s="136"/>
      <c r="CN413" s="136"/>
      <c r="CX413" s="136"/>
      <c r="DH413" s="136"/>
      <c r="DR413" s="136"/>
      <c r="EB413" s="136"/>
      <c r="EL413" s="136"/>
      <c r="EV413" s="136"/>
      <c r="FF413" s="136"/>
      <c r="FP413" s="136"/>
      <c r="FZ413" s="136"/>
      <c r="GJ413" s="136"/>
      <c r="GT413" s="136"/>
      <c r="HD413" s="136"/>
      <c r="HN413" s="136"/>
      <c r="HX413" s="136"/>
    </row>
    <row xmlns:x14ac="http://schemas.microsoft.com/office/spreadsheetml/2009/9/ac" r="414" s="3" customFormat="true" x14ac:dyDescent="0.25">
      <c r="A414" s="402"/>
      <c r="B414" s="136"/>
      <c r="L414" s="136"/>
      <c r="V414" s="136"/>
      <c r="AF414" s="136"/>
      <c r="AP414" s="136"/>
      <c r="AZ414" s="136"/>
      <c r="BA414" s="136"/>
      <c r="BB414" s="136"/>
      <c r="BC414" s="136"/>
      <c r="BD414" s="136"/>
      <c r="BE414" s="136"/>
      <c r="BF414" s="136"/>
      <c r="BG414" s="136"/>
      <c r="BJ414" s="136"/>
      <c r="BT414" s="136"/>
      <c r="CD414" s="136"/>
      <c r="CN414" s="136"/>
      <c r="CX414" s="136"/>
      <c r="DH414" s="136"/>
      <c r="DR414" s="136"/>
      <c r="EB414" s="136"/>
      <c r="EL414" s="136"/>
      <c r="EV414" s="136"/>
      <c r="FF414" s="136"/>
      <c r="FP414" s="136"/>
      <c r="FZ414" s="136"/>
      <c r="GJ414" s="136"/>
      <c r="GT414" s="136"/>
      <c r="HD414" s="136"/>
      <c r="HN414" s="136"/>
      <c r="HX414" s="136"/>
    </row>
    <row xmlns:x14ac="http://schemas.microsoft.com/office/spreadsheetml/2009/9/ac" r="415" s="3" customFormat="true" x14ac:dyDescent="0.25">
      <c r="A415" s="402"/>
      <c r="B415" s="136"/>
      <c r="L415" s="136"/>
      <c r="V415" s="136"/>
      <c r="AF415" s="136"/>
      <c r="AP415" s="136"/>
      <c r="AZ415" s="136"/>
      <c r="BA415" s="136"/>
      <c r="BB415" s="136"/>
      <c r="BC415" s="136"/>
      <c r="BD415" s="136"/>
      <c r="BE415" s="136"/>
      <c r="BF415" s="136"/>
      <c r="BG415" s="136"/>
      <c r="BJ415" s="136"/>
      <c r="BT415" s="136"/>
      <c r="CD415" s="136"/>
      <c r="CN415" s="136"/>
      <c r="CX415" s="136"/>
      <c r="DH415" s="136"/>
      <c r="DR415" s="136"/>
      <c r="EB415" s="136"/>
      <c r="EL415" s="136"/>
      <c r="EV415" s="136"/>
      <c r="FF415" s="136"/>
      <c r="FP415" s="136"/>
      <c r="FZ415" s="136"/>
      <c r="GJ415" s="136"/>
      <c r="GT415" s="136"/>
      <c r="HD415" s="136"/>
      <c r="HN415" s="136"/>
      <c r="HX415" s="136"/>
    </row>
    <row xmlns:x14ac="http://schemas.microsoft.com/office/spreadsheetml/2009/9/ac" r="416" s="3" customFormat="true" x14ac:dyDescent="0.25">
      <c r="A416" s="402"/>
      <c r="B416" s="136"/>
      <c r="L416" s="136"/>
      <c r="V416" s="136"/>
      <c r="AF416" s="136"/>
      <c r="AP416" s="136"/>
      <c r="AZ416" s="136"/>
      <c r="BA416" s="136"/>
      <c r="BB416" s="136"/>
      <c r="BC416" s="136"/>
      <c r="BD416" s="136"/>
      <c r="BE416" s="136"/>
      <c r="BF416" s="136"/>
      <c r="BG416" s="136"/>
      <c r="BJ416" s="136"/>
      <c r="BT416" s="136"/>
      <c r="CD416" s="136"/>
      <c r="CN416" s="136"/>
      <c r="CX416" s="136"/>
      <c r="DH416" s="136"/>
      <c r="DR416" s="136"/>
      <c r="EB416" s="136"/>
      <c r="EL416" s="136"/>
      <c r="EV416" s="136"/>
      <c r="FF416" s="136"/>
      <c r="FP416" s="136"/>
      <c r="FZ416" s="136"/>
      <c r="GJ416" s="136"/>
      <c r="GT416" s="136"/>
      <c r="HD416" s="136"/>
      <c r="HN416" s="136"/>
      <c r="HX416" s="136"/>
    </row>
    <row xmlns:x14ac="http://schemas.microsoft.com/office/spreadsheetml/2009/9/ac" r="417" s="3" customFormat="true" x14ac:dyDescent="0.25">
      <c r="A417" s="402"/>
      <c r="B417" s="136"/>
      <c r="L417" s="136"/>
      <c r="V417" s="136"/>
      <c r="AF417" s="136"/>
      <c r="AP417" s="136"/>
      <c r="AZ417" s="136"/>
      <c r="BA417" s="136"/>
      <c r="BB417" s="136"/>
      <c r="BC417" s="136"/>
      <c r="BD417" s="136"/>
      <c r="BE417" s="136"/>
      <c r="BF417" s="136"/>
      <c r="BG417" s="136"/>
      <c r="BJ417" s="136"/>
      <c r="BT417" s="136"/>
      <c r="CD417" s="136"/>
      <c r="CN417" s="136"/>
      <c r="CX417" s="136"/>
      <c r="DH417" s="136"/>
      <c r="DR417" s="136"/>
      <c r="EB417" s="136"/>
      <c r="EL417" s="136"/>
      <c r="EV417" s="136"/>
      <c r="FF417" s="136"/>
      <c r="FP417" s="136"/>
      <c r="FZ417" s="136"/>
      <c r="GJ417" s="136"/>
      <c r="GT417" s="136"/>
      <c r="HD417" s="136"/>
      <c r="HN417" s="136"/>
      <c r="HX417" s="136"/>
    </row>
    <row xmlns:x14ac="http://schemas.microsoft.com/office/spreadsheetml/2009/9/ac" r="418" s="3" customFormat="true" x14ac:dyDescent="0.25">
      <c r="A418" s="402"/>
      <c r="B418" s="136"/>
      <c r="L418" s="136"/>
      <c r="V418" s="136"/>
      <c r="AF418" s="136"/>
      <c r="AP418" s="136"/>
      <c r="AZ418" s="136"/>
      <c r="BA418" s="136"/>
      <c r="BB418" s="136"/>
      <c r="BC418" s="136"/>
      <c r="BD418" s="136"/>
      <c r="BE418" s="136"/>
      <c r="BF418" s="136"/>
      <c r="BG418" s="136"/>
      <c r="BJ418" s="136"/>
      <c r="BT418" s="136"/>
      <c r="CD418" s="136"/>
      <c r="CN418" s="136"/>
      <c r="CX418" s="136"/>
      <c r="DH418" s="136"/>
      <c r="DR418" s="136"/>
      <c r="EB418" s="136"/>
      <c r="EL418" s="136"/>
      <c r="EV418" s="136"/>
      <c r="FF418" s="136"/>
      <c r="FP418" s="136"/>
      <c r="FZ418" s="136"/>
      <c r="GJ418" s="136"/>
      <c r="GT418" s="136"/>
      <c r="HD418" s="136"/>
      <c r="HN418" s="136"/>
      <c r="HX418" s="136"/>
    </row>
    <row xmlns:x14ac="http://schemas.microsoft.com/office/spreadsheetml/2009/9/ac" r="419" s="3" customFormat="true" x14ac:dyDescent="0.25">
      <c r="A419" s="402"/>
      <c r="B419" s="136"/>
      <c r="L419" s="136"/>
      <c r="V419" s="136"/>
      <c r="AF419" s="136"/>
      <c r="AP419" s="136"/>
      <c r="AZ419" s="136"/>
      <c r="BA419" s="136"/>
      <c r="BB419" s="136"/>
      <c r="BC419" s="136"/>
      <c r="BD419" s="136"/>
      <c r="BE419" s="136"/>
      <c r="BF419" s="136"/>
      <c r="BG419" s="136"/>
      <c r="BJ419" s="136"/>
      <c r="BT419" s="136"/>
      <c r="CD419" s="136"/>
      <c r="CN419" s="136"/>
      <c r="CX419" s="136"/>
      <c r="DH419" s="136"/>
      <c r="DR419" s="136"/>
      <c r="EB419" s="136"/>
      <c r="EL419" s="136"/>
      <c r="EV419" s="136"/>
      <c r="FF419" s="136"/>
      <c r="FP419" s="136"/>
      <c r="FZ419" s="136"/>
      <c r="GJ419" s="136"/>
      <c r="GT419" s="136"/>
      <c r="HD419" s="136"/>
      <c r="HN419" s="136"/>
      <c r="HX419" s="136"/>
    </row>
    <row xmlns:x14ac="http://schemas.microsoft.com/office/spreadsheetml/2009/9/ac" r="420" s="3" customFormat="true" x14ac:dyDescent="0.25">
      <c r="A420" s="402"/>
      <c r="B420" s="136"/>
      <c r="L420" s="136"/>
      <c r="V420" s="136"/>
      <c r="AF420" s="136"/>
      <c r="AP420" s="136"/>
      <c r="AZ420" s="136"/>
      <c r="BA420" s="136"/>
      <c r="BB420" s="136"/>
      <c r="BC420" s="136"/>
      <c r="BD420" s="136"/>
      <c r="BE420" s="136"/>
      <c r="BF420" s="136"/>
      <c r="BG420" s="136"/>
      <c r="BJ420" s="136"/>
      <c r="BT420" s="136"/>
      <c r="CD420" s="136"/>
      <c r="CN420" s="136"/>
      <c r="CX420" s="136"/>
      <c r="DH420" s="136"/>
      <c r="DR420" s="136"/>
      <c r="EB420" s="136"/>
      <c r="EL420" s="136"/>
      <c r="EV420" s="136"/>
      <c r="FF420" s="136"/>
      <c r="FP420" s="136"/>
      <c r="FZ420" s="136"/>
      <c r="GJ420" s="136"/>
      <c r="GT420" s="136"/>
      <c r="HD420" s="136"/>
      <c r="HN420" s="136"/>
      <c r="HX420" s="136"/>
    </row>
    <row xmlns:x14ac="http://schemas.microsoft.com/office/spreadsheetml/2009/9/ac" r="421" s="3" customFormat="true" x14ac:dyDescent="0.25">
      <c r="A421" s="402"/>
      <c r="B421" s="136"/>
      <c r="L421" s="136"/>
      <c r="V421" s="136"/>
      <c r="AF421" s="136"/>
      <c r="AP421" s="136"/>
      <c r="AZ421" s="136"/>
      <c r="BA421" s="136"/>
      <c r="BB421" s="136"/>
      <c r="BC421" s="136"/>
      <c r="BD421" s="136"/>
      <c r="BE421" s="136"/>
      <c r="BF421" s="136"/>
      <c r="BG421" s="136"/>
      <c r="BJ421" s="136"/>
      <c r="BT421" s="136"/>
      <c r="CD421" s="136"/>
      <c r="CN421" s="136"/>
      <c r="CX421" s="136"/>
      <c r="DH421" s="136"/>
      <c r="DR421" s="136"/>
      <c r="EB421" s="136"/>
      <c r="EL421" s="136"/>
      <c r="EV421" s="136"/>
      <c r="FF421" s="136"/>
      <c r="FP421" s="136"/>
      <c r="FZ421" s="136"/>
      <c r="GJ421" s="136"/>
      <c r="GT421" s="136"/>
      <c r="HD421" s="136"/>
      <c r="HN421" s="136"/>
      <c r="HX421" s="136"/>
    </row>
    <row xmlns:x14ac="http://schemas.microsoft.com/office/spreadsheetml/2009/9/ac" r="422" s="3" customFormat="true" x14ac:dyDescent="0.25">
      <c r="A422" s="402"/>
      <c r="B422" s="136"/>
      <c r="L422" s="136"/>
      <c r="V422" s="136"/>
      <c r="AF422" s="136"/>
      <c r="AP422" s="136"/>
      <c r="AZ422" s="136"/>
      <c r="BA422" s="136"/>
      <c r="BB422" s="136"/>
      <c r="BC422" s="136"/>
      <c r="BD422" s="136"/>
      <c r="BE422" s="136"/>
      <c r="BF422" s="136"/>
      <c r="BG422" s="136"/>
      <c r="BJ422" s="136"/>
      <c r="BT422" s="136"/>
      <c r="CD422" s="136"/>
      <c r="CN422" s="136"/>
      <c r="CX422" s="136"/>
      <c r="DH422" s="136"/>
      <c r="DR422" s="136"/>
      <c r="EB422" s="136"/>
      <c r="EL422" s="136"/>
      <c r="EV422" s="136"/>
      <c r="FF422" s="136"/>
      <c r="FP422" s="136"/>
      <c r="FZ422" s="136"/>
      <c r="GJ422" s="136"/>
      <c r="GT422" s="136"/>
      <c r="HD422" s="136"/>
      <c r="HN422" s="136"/>
      <c r="HX422" s="136"/>
    </row>
    <row xmlns:x14ac="http://schemas.microsoft.com/office/spreadsheetml/2009/9/ac" r="423" s="3" customFormat="true" x14ac:dyDescent="0.25">
      <c r="A423" s="402"/>
      <c r="B423" s="136"/>
      <c r="L423" s="136"/>
      <c r="V423" s="136"/>
      <c r="AF423" s="136"/>
      <c r="AP423" s="136"/>
      <c r="AZ423" s="136"/>
      <c r="BA423" s="136"/>
      <c r="BB423" s="136"/>
      <c r="BC423" s="136"/>
      <c r="BD423" s="136"/>
      <c r="BE423" s="136"/>
      <c r="BF423" s="136"/>
      <c r="BG423" s="136"/>
      <c r="BJ423" s="136"/>
      <c r="BT423" s="136"/>
      <c r="CD423" s="136"/>
      <c r="CN423" s="136"/>
      <c r="CX423" s="136"/>
      <c r="DH423" s="136"/>
      <c r="DR423" s="136"/>
      <c r="EB423" s="136"/>
      <c r="EL423" s="136"/>
      <c r="EV423" s="136"/>
      <c r="FF423" s="136"/>
      <c r="FP423" s="136"/>
      <c r="FZ423" s="136"/>
      <c r="GJ423" s="136"/>
      <c r="GT423" s="136"/>
      <c r="HD423" s="136"/>
      <c r="HN423" s="136"/>
      <c r="HX423" s="136"/>
    </row>
    <row xmlns:x14ac="http://schemas.microsoft.com/office/spreadsheetml/2009/9/ac" r="424" s="3" customFormat="true" x14ac:dyDescent="0.25">
      <c r="A424" s="402"/>
      <c r="B424" s="136"/>
      <c r="L424" s="136"/>
      <c r="V424" s="136"/>
      <c r="AF424" s="136"/>
      <c r="AP424" s="136"/>
      <c r="AZ424" s="136"/>
      <c r="BA424" s="136"/>
      <c r="BB424" s="136"/>
      <c r="BC424" s="136"/>
      <c r="BD424" s="136"/>
      <c r="BE424" s="136"/>
      <c r="BF424" s="136"/>
      <c r="BG424" s="136"/>
      <c r="BJ424" s="136"/>
      <c r="BT424" s="136"/>
      <c r="CD424" s="136"/>
      <c r="CN424" s="136"/>
      <c r="CX424" s="136"/>
      <c r="DH424" s="136"/>
      <c r="DR424" s="136"/>
      <c r="EB424" s="136"/>
      <c r="EL424" s="136"/>
      <c r="EV424" s="136"/>
      <c r="FF424" s="136"/>
      <c r="FP424" s="136"/>
      <c r="FZ424" s="136"/>
      <c r="GJ424" s="136"/>
      <c r="GT424" s="136"/>
      <c r="HD424" s="136"/>
      <c r="HN424" s="136"/>
      <c r="HX424" s="136"/>
    </row>
    <row xmlns:x14ac="http://schemas.microsoft.com/office/spreadsheetml/2009/9/ac" r="425" s="3" customFormat="true" x14ac:dyDescent="0.25">
      <c r="A425" s="402"/>
      <c r="B425" s="136"/>
      <c r="L425" s="136"/>
      <c r="V425" s="136"/>
      <c r="AF425" s="136"/>
      <c r="AP425" s="136"/>
      <c r="AZ425" s="136"/>
      <c r="BA425" s="136"/>
      <c r="BB425" s="136"/>
      <c r="BC425" s="136"/>
      <c r="BD425" s="136"/>
      <c r="BE425" s="136"/>
      <c r="BF425" s="136"/>
      <c r="BG425" s="136"/>
      <c r="BJ425" s="136"/>
      <c r="BT425" s="136"/>
      <c r="CD425" s="136"/>
      <c r="CN425" s="136"/>
      <c r="CX425" s="136"/>
      <c r="DH425" s="136"/>
      <c r="DR425" s="136"/>
      <c r="EB425" s="136"/>
      <c r="EL425" s="136"/>
      <c r="EV425" s="136"/>
      <c r="FF425" s="136"/>
      <c r="FP425" s="136"/>
      <c r="FZ425" s="136"/>
      <c r="GJ425" s="136"/>
      <c r="GT425" s="136"/>
      <c r="HD425" s="136"/>
      <c r="HN425" s="136"/>
      <c r="HX425" s="136"/>
    </row>
    <row xmlns:x14ac="http://schemas.microsoft.com/office/spreadsheetml/2009/9/ac" r="426" s="3" customFormat="true" x14ac:dyDescent="0.25">
      <c r="A426" s="402"/>
      <c r="B426" s="136"/>
      <c r="L426" s="136"/>
      <c r="V426" s="136"/>
      <c r="AF426" s="136"/>
      <c r="AP426" s="136"/>
      <c r="AZ426" s="136"/>
      <c r="BA426" s="136"/>
      <c r="BB426" s="136"/>
      <c r="BC426" s="136"/>
      <c r="BD426" s="136"/>
      <c r="BE426" s="136"/>
      <c r="BF426" s="136"/>
      <c r="BG426" s="136"/>
      <c r="BJ426" s="136"/>
      <c r="BT426" s="136"/>
      <c r="CD426" s="136"/>
      <c r="CN426" s="136"/>
      <c r="CX426" s="136"/>
      <c r="DH426" s="136"/>
      <c r="DR426" s="136"/>
      <c r="EB426" s="136"/>
      <c r="EL426" s="136"/>
      <c r="EV426" s="136"/>
      <c r="FF426" s="136"/>
      <c r="FP426" s="136"/>
      <c r="FZ426" s="136"/>
      <c r="GJ426" s="136"/>
      <c r="GT426" s="136"/>
      <c r="HD426" s="136"/>
      <c r="HN426" s="136"/>
      <c r="HX426" s="136"/>
    </row>
    <row xmlns:x14ac="http://schemas.microsoft.com/office/spreadsheetml/2009/9/ac" r="427" s="3" customFormat="true" x14ac:dyDescent="0.25">
      <c r="A427" s="402"/>
      <c r="B427" s="136"/>
      <c r="L427" s="136"/>
      <c r="V427" s="136"/>
      <c r="AF427" s="136"/>
      <c r="AP427" s="136"/>
      <c r="AZ427" s="136"/>
      <c r="BA427" s="136"/>
      <c r="BB427" s="136"/>
      <c r="BC427" s="136"/>
      <c r="BD427" s="136"/>
      <c r="BE427" s="136"/>
      <c r="BF427" s="136"/>
      <c r="BG427" s="136"/>
      <c r="BJ427" s="136"/>
      <c r="BT427" s="136"/>
      <c r="CD427" s="136"/>
      <c r="CN427" s="136"/>
      <c r="CX427" s="136"/>
      <c r="DH427" s="136"/>
      <c r="DR427" s="136"/>
      <c r="EB427" s="136"/>
      <c r="EL427" s="136"/>
      <c r="EV427" s="136"/>
      <c r="FF427" s="136"/>
      <c r="FP427" s="136"/>
      <c r="FZ427" s="136"/>
      <c r="GJ427" s="136"/>
      <c r="GT427" s="136"/>
      <c r="HD427" s="136"/>
      <c r="HN427" s="136"/>
      <c r="HX427" s="136"/>
    </row>
    <row xmlns:x14ac="http://schemas.microsoft.com/office/spreadsheetml/2009/9/ac" r="428" s="3" customFormat="true" x14ac:dyDescent="0.25">
      <c r="A428" s="402"/>
      <c r="B428" s="136"/>
      <c r="L428" s="136"/>
      <c r="V428" s="136"/>
      <c r="AF428" s="136"/>
      <c r="AP428" s="136"/>
      <c r="AZ428" s="136"/>
      <c r="BA428" s="136"/>
      <c r="BB428" s="136"/>
      <c r="BC428" s="136"/>
      <c r="BD428" s="136"/>
      <c r="BE428" s="136"/>
      <c r="BF428" s="136"/>
      <c r="BG428" s="136"/>
      <c r="BJ428" s="136"/>
      <c r="BT428" s="136"/>
      <c r="CD428" s="136"/>
      <c r="CN428" s="136"/>
      <c r="CX428" s="136"/>
      <c r="DH428" s="136"/>
      <c r="DR428" s="136"/>
      <c r="EB428" s="136"/>
      <c r="EL428" s="136"/>
      <c r="EV428" s="136"/>
      <c r="FF428" s="136"/>
      <c r="FP428" s="136"/>
      <c r="FZ428" s="136"/>
      <c r="GJ428" s="136"/>
      <c r="GT428" s="136"/>
      <c r="HD428" s="136"/>
      <c r="HN428" s="136"/>
      <c r="HX428" s="136"/>
    </row>
    <row xmlns:x14ac="http://schemas.microsoft.com/office/spreadsheetml/2009/9/ac" r="429" s="3" customFormat="true" x14ac:dyDescent="0.25">
      <c r="A429" s="402"/>
      <c r="B429" s="136"/>
      <c r="L429" s="136"/>
      <c r="V429" s="136"/>
      <c r="AF429" s="136"/>
      <c r="AP429" s="136"/>
      <c r="AZ429" s="136"/>
      <c r="BA429" s="136"/>
      <c r="BB429" s="136"/>
      <c r="BC429" s="136"/>
      <c r="BD429" s="136"/>
      <c r="BE429" s="136"/>
      <c r="BF429" s="136"/>
      <c r="BG429" s="136"/>
      <c r="BJ429" s="136"/>
      <c r="BT429" s="136"/>
      <c r="CD429" s="136"/>
      <c r="CN429" s="136"/>
      <c r="CX429" s="136"/>
      <c r="DH429" s="136"/>
      <c r="DR429" s="136"/>
      <c r="EB429" s="136"/>
      <c r="EL429" s="136"/>
      <c r="EV429" s="136"/>
      <c r="FF429" s="136"/>
      <c r="FP429" s="136"/>
      <c r="FZ429" s="136"/>
      <c r="GJ429" s="136"/>
      <c r="GT429" s="136"/>
      <c r="HD429" s="136"/>
      <c r="HN429" s="136"/>
      <c r="HX429" s="136"/>
    </row>
    <row xmlns:x14ac="http://schemas.microsoft.com/office/spreadsheetml/2009/9/ac" r="430" s="3" customFormat="true" x14ac:dyDescent="0.25">
      <c r="A430" s="402"/>
      <c r="B430" s="136"/>
      <c r="L430" s="136"/>
      <c r="V430" s="136"/>
      <c r="AF430" s="136"/>
      <c r="AP430" s="136"/>
      <c r="AZ430" s="136"/>
      <c r="BA430" s="136"/>
      <c r="BB430" s="136"/>
      <c r="BC430" s="136"/>
      <c r="BD430" s="136"/>
      <c r="BE430" s="136"/>
      <c r="BF430" s="136"/>
      <c r="BG430" s="136"/>
      <c r="BJ430" s="136"/>
      <c r="BT430" s="136"/>
      <c r="CD430" s="136"/>
      <c r="CN430" s="136"/>
      <c r="CX430" s="136"/>
      <c r="DH430" s="136"/>
      <c r="DR430" s="136"/>
      <c r="EB430" s="136"/>
      <c r="EL430" s="136"/>
      <c r="EV430" s="136"/>
      <c r="FF430" s="136"/>
      <c r="FP430" s="136"/>
      <c r="FZ430" s="136"/>
      <c r="GJ430" s="136"/>
      <c r="GT430" s="136"/>
      <c r="HD430" s="136"/>
      <c r="HN430" s="136"/>
      <c r="HX430" s="136"/>
    </row>
    <row xmlns:x14ac="http://schemas.microsoft.com/office/spreadsheetml/2009/9/ac" r="431" s="3" customFormat="true" x14ac:dyDescent="0.25">
      <c r="A431" s="402"/>
      <c r="B431" s="136"/>
      <c r="L431" s="136"/>
      <c r="V431" s="136"/>
      <c r="AF431" s="136"/>
      <c r="AP431" s="136"/>
      <c r="AZ431" s="136"/>
      <c r="BA431" s="136"/>
      <c r="BB431" s="136"/>
      <c r="BC431" s="136"/>
      <c r="BD431" s="136"/>
      <c r="BE431" s="136"/>
      <c r="BF431" s="136"/>
      <c r="BG431" s="136"/>
      <c r="BJ431" s="136"/>
      <c r="BT431" s="136"/>
      <c r="CD431" s="136"/>
      <c r="CN431" s="136"/>
      <c r="CX431" s="136"/>
      <c r="DH431" s="136"/>
      <c r="DR431" s="136"/>
      <c r="EB431" s="136"/>
      <c r="EL431" s="136"/>
      <c r="EV431" s="136"/>
      <c r="FF431" s="136"/>
      <c r="FP431" s="136"/>
      <c r="FZ431" s="136"/>
      <c r="GJ431" s="136"/>
      <c r="GT431" s="136"/>
      <c r="HD431" s="136"/>
      <c r="HN431" s="136"/>
      <c r="HX431" s="136"/>
    </row>
    <row xmlns:x14ac="http://schemas.microsoft.com/office/spreadsheetml/2009/9/ac" r="432" s="3" customFormat="true" x14ac:dyDescent="0.25">
      <c r="A432" s="402"/>
      <c r="B432" s="136"/>
      <c r="L432" s="136"/>
      <c r="V432" s="136"/>
      <c r="AF432" s="136"/>
      <c r="AP432" s="136"/>
      <c r="AZ432" s="136"/>
      <c r="BA432" s="136"/>
      <c r="BB432" s="136"/>
      <c r="BC432" s="136"/>
      <c r="BD432" s="136"/>
      <c r="BE432" s="136"/>
      <c r="BF432" s="136"/>
      <c r="BG432" s="136"/>
      <c r="BJ432" s="136"/>
      <c r="BT432" s="136"/>
      <c r="CD432" s="136"/>
      <c r="CN432" s="136"/>
      <c r="CX432" s="136"/>
      <c r="DH432" s="136"/>
      <c r="DR432" s="136"/>
      <c r="EB432" s="136"/>
      <c r="EL432" s="136"/>
      <c r="EV432" s="136"/>
      <c r="FF432" s="136"/>
      <c r="FP432" s="136"/>
      <c r="FZ432" s="136"/>
      <c r="GJ432" s="136"/>
      <c r="GT432" s="136"/>
      <c r="HD432" s="136"/>
      <c r="HN432" s="136"/>
      <c r="HX432" s="136"/>
    </row>
    <row xmlns:x14ac="http://schemas.microsoft.com/office/spreadsheetml/2009/9/ac" r="433" s="3" customFormat="true" x14ac:dyDescent="0.25">
      <c r="A433" s="402"/>
      <c r="B433" s="136"/>
      <c r="L433" s="136"/>
      <c r="V433" s="136"/>
      <c r="AF433" s="136"/>
      <c r="AP433" s="136"/>
      <c r="AZ433" s="136"/>
      <c r="BA433" s="136"/>
      <c r="BB433" s="136"/>
      <c r="BC433" s="136"/>
      <c r="BD433" s="136"/>
      <c r="BE433" s="136"/>
      <c r="BF433" s="136"/>
      <c r="BG433" s="136"/>
      <c r="BJ433" s="136"/>
      <c r="BT433" s="136"/>
      <c r="CD433" s="136"/>
      <c r="CN433" s="136"/>
      <c r="CX433" s="136"/>
      <c r="DH433" s="136"/>
      <c r="DR433" s="136"/>
      <c r="EB433" s="136"/>
      <c r="EL433" s="136"/>
      <c r="EV433" s="136"/>
      <c r="FF433" s="136"/>
      <c r="FP433" s="136"/>
      <c r="FZ433" s="136"/>
      <c r="GJ433" s="136"/>
      <c r="GT433" s="136"/>
      <c r="HD433" s="136"/>
      <c r="HN433" s="136"/>
      <c r="HX433" s="136"/>
    </row>
    <row xmlns:x14ac="http://schemas.microsoft.com/office/spreadsheetml/2009/9/ac" r="434" s="3" customFormat="true" x14ac:dyDescent="0.25">
      <c r="A434" s="402"/>
      <c r="B434" s="136"/>
      <c r="L434" s="136"/>
      <c r="V434" s="136"/>
      <c r="AF434" s="136"/>
      <c r="AP434" s="136"/>
      <c r="AZ434" s="136"/>
      <c r="BA434" s="136"/>
      <c r="BB434" s="136"/>
      <c r="BC434" s="136"/>
      <c r="BD434" s="136"/>
      <c r="BE434" s="136"/>
      <c r="BF434" s="136"/>
      <c r="BG434" s="136"/>
      <c r="BJ434" s="136"/>
      <c r="BT434" s="136"/>
      <c r="CD434" s="136"/>
      <c r="CN434" s="136"/>
      <c r="CX434" s="136"/>
      <c r="DH434" s="136"/>
      <c r="DR434" s="136"/>
      <c r="EB434" s="136"/>
      <c r="EL434" s="136"/>
      <c r="EV434" s="136"/>
      <c r="FF434" s="136"/>
      <c r="FP434" s="136"/>
      <c r="FZ434" s="136"/>
      <c r="GJ434" s="136"/>
      <c r="GT434" s="136"/>
      <c r="HD434" s="136"/>
      <c r="HN434" s="136"/>
      <c r="HX434" s="136"/>
    </row>
    <row xmlns:x14ac="http://schemas.microsoft.com/office/spreadsheetml/2009/9/ac" r="435" s="3" customFormat="true" x14ac:dyDescent="0.25">
      <c r="A435" s="402"/>
      <c r="B435" s="136"/>
      <c r="L435" s="136"/>
      <c r="V435" s="136"/>
      <c r="AF435" s="136"/>
      <c r="AP435" s="136"/>
      <c r="AZ435" s="136"/>
      <c r="BA435" s="136"/>
      <c r="BB435" s="136"/>
      <c r="BC435" s="136"/>
      <c r="BD435" s="136"/>
      <c r="BE435" s="136"/>
      <c r="BF435" s="136"/>
      <c r="BG435" s="136"/>
      <c r="BJ435" s="136"/>
      <c r="BT435" s="136"/>
      <c r="CD435" s="136"/>
      <c r="CN435" s="136"/>
      <c r="CX435" s="136"/>
      <c r="DH435" s="136"/>
      <c r="DR435" s="136"/>
      <c r="EB435" s="136"/>
      <c r="EL435" s="136"/>
      <c r="EV435" s="136"/>
      <c r="FF435" s="136"/>
      <c r="FP435" s="136"/>
      <c r="FZ435" s="136"/>
      <c r="GJ435" s="136"/>
      <c r="GT435" s="136"/>
      <c r="HD435" s="136"/>
      <c r="HN435" s="136"/>
      <c r="HX435" s="136"/>
    </row>
    <row xmlns:x14ac="http://schemas.microsoft.com/office/spreadsheetml/2009/9/ac" r="436" s="3" customFormat="true" x14ac:dyDescent="0.25">
      <c r="A436" s="402"/>
      <c r="B436" s="136"/>
      <c r="L436" s="136"/>
      <c r="V436" s="136"/>
      <c r="AF436" s="136"/>
      <c r="AP436" s="136"/>
      <c r="AZ436" s="136"/>
      <c r="BA436" s="136"/>
      <c r="BB436" s="136"/>
      <c r="BC436" s="136"/>
      <c r="BD436" s="136"/>
      <c r="BE436" s="136"/>
      <c r="BF436" s="136"/>
      <c r="BG436" s="136"/>
      <c r="BJ436" s="136"/>
      <c r="BT436" s="136"/>
      <c r="CD436" s="136"/>
      <c r="CN436" s="136"/>
      <c r="CX436" s="136"/>
      <c r="DH436" s="136"/>
      <c r="DR436" s="136"/>
      <c r="EB436" s="136"/>
      <c r="EL436" s="136"/>
      <c r="EV436" s="136"/>
      <c r="FF436" s="136"/>
      <c r="FP436" s="136"/>
      <c r="FZ436" s="136"/>
      <c r="GJ436" s="136"/>
      <c r="GT436" s="136"/>
      <c r="HD436" s="136"/>
      <c r="HN436" s="136"/>
      <c r="HX436" s="136"/>
    </row>
    <row xmlns:x14ac="http://schemas.microsoft.com/office/spreadsheetml/2009/9/ac" r="437" s="3" customFormat="true" x14ac:dyDescent="0.25">
      <c r="A437" s="402"/>
      <c r="B437" s="136"/>
      <c r="L437" s="136"/>
      <c r="V437" s="136"/>
      <c r="AF437" s="136"/>
      <c r="AP437" s="136"/>
      <c r="AZ437" s="136"/>
      <c r="BA437" s="136"/>
      <c r="BB437" s="136"/>
      <c r="BC437" s="136"/>
      <c r="BD437" s="136"/>
      <c r="BE437" s="136"/>
      <c r="BF437" s="136"/>
      <c r="BG437" s="136"/>
      <c r="BJ437" s="136"/>
      <c r="BT437" s="136"/>
      <c r="CD437" s="136"/>
      <c r="CN437" s="136"/>
      <c r="CX437" s="136"/>
      <c r="DH437" s="136"/>
      <c r="DR437" s="136"/>
      <c r="EB437" s="136"/>
      <c r="EL437" s="136"/>
      <c r="EV437" s="136"/>
      <c r="FF437" s="136"/>
      <c r="FP437" s="136"/>
      <c r="FZ437" s="136"/>
      <c r="GJ437" s="136"/>
      <c r="GT437" s="136"/>
      <c r="HD437" s="136"/>
      <c r="HN437" s="136"/>
      <c r="HX437" s="136"/>
    </row>
    <row xmlns:x14ac="http://schemas.microsoft.com/office/spreadsheetml/2009/9/ac" r="438" s="3" customFormat="true" x14ac:dyDescent="0.25">
      <c r="A438" s="402"/>
      <c r="B438" s="136"/>
      <c r="L438" s="136"/>
      <c r="V438" s="136"/>
      <c r="AF438" s="136"/>
      <c r="AP438" s="136"/>
      <c r="AZ438" s="136"/>
      <c r="BA438" s="136"/>
      <c r="BB438" s="136"/>
      <c r="BC438" s="136"/>
      <c r="BD438" s="136"/>
      <c r="BE438" s="136"/>
      <c r="BF438" s="136"/>
      <c r="BG438" s="136"/>
      <c r="BJ438" s="136"/>
      <c r="BT438" s="136"/>
      <c r="CD438" s="136"/>
      <c r="CN438" s="136"/>
      <c r="CX438" s="136"/>
      <c r="DH438" s="136"/>
      <c r="DR438" s="136"/>
      <c r="EB438" s="136"/>
      <c r="EL438" s="136"/>
      <c r="EV438" s="136"/>
      <c r="FF438" s="136"/>
      <c r="FP438" s="136"/>
      <c r="FZ438" s="136"/>
      <c r="GJ438" s="136"/>
      <c r="GT438" s="136"/>
      <c r="HD438" s="136"/>
      <c r="HN438" s="136"/>
      <c r="HX438" s="136"/>
    </row>
    <row xmlns:x14ac="http://schemas.microsoft.com/office/spreadsheetml/2009/9/ac" r="439" s="3" customFormat="true" x14ac:dyDescent="0.25">
      <c r="A439" s="402"/>
      <c r="B439" s="136"/>
      <c r="L439" s="136"/>
      <c r="V439" s="136"/>
      <c r="AF439" s="136"/>
      <c r="AP439" s="136"/>
      <c r="AZ439" s="136"/>
      <c r="BA439" s="136"/>
      <c r="BB439" s="136"/>
      <c r="BC439" s="136"/>
      <c r="BD439" s="136"/>
      <c r="BE439" s="136"/>
      <c r="BF439" s="136"/>
      <c r="BG439" s="136"/>
      <c r="BJ439" s="136"/>
      <c r="BT439" s="136"/>
      <c r="CD439" s="136"/>
      <c r="CN439" s="136"/>
      <c r="CX439" s="136"/>
      <c r="DH439" s="136"/>
      <c r="DR439" s="136"/>
      <c r="EB439" s="136"/>
      <c r="EL439" s="136"/>
      <c r="EV439" s="136"/>
      <c r="FF439" s="136"/>
      <c r="FP439" s="136"/>
      <c r="FZ439" s="136"/>
      <c r="GJ439" s="136"/>
      <c r="GT439" s="136"/>
      <c r="HD439" s="136"/>
      <c r="HN439" s="136"/>
      <c r="HX439" s="136"/>
    </row>
    <row xmlns:x14ac="http://schemas.microsoft.com/office/spreadsheetml/2009/9/ac" r="440" s="3" customFormat="true" x14ac:dyDescent="0.25">
      <c r="A440" s="402"/>
      <c r="B440" s="136"/>
      <c r="L440" s="136"/>
      <c r="V440" s="136"/>
      <c r="AF440" s="136"/>
      <c r="AP440" s="136"/>
      <c r="AZ440" s="136"/>
      <c r="BA440" s="136"/>
      <c r="BB440" s="136"/>
      <c r="BC440" s="136"/>
      <c r="BD440" s="136"/>
      <c r="BE440" s="136"/>
      <c r="BF440" s="136"/>
      <c r="BG440" s="136"/>
      <c r="BJ440" s="136"/>
      <c r="BT440" s="136"/>
      <c r="CD440" s="136"/>
      <c r="CN440" s="136"/>
      <c r="CX440" s="136"/>
      <c r="DH440" s="136"/>
      <c r="DR440" s="136"/>
      <c r="EB440" s="136"/>
      <c r="EL440" s="136"/>
      <c r="EV440" s="136"/>
      <c r="FF440" s="136"/>
      <c r="FP440" s="136"/>
      <c r="FZ440" s="136"/>
      <c r="GJ440" s="136"/>
      <c r="GT440" s="136"/>
      <c r="HD440" s="136"/>
      <c r="HN440" s="136"/>
      <c r="HX440" s="136"/>
    </row>
    <row xmlns:x14ac="http://schemas.microsoft.com/office/spreadsheetml/2009/9/ac" r="441" s="3" customFormat="true" x14ac:dyDescent="0.25">
      <c r="A441" s="402"/>
      <c r="B441" s="136"/>
      <c r="L441" s="136"/>
      <c r="V441" s="136"/>
      <c r="AF441" s="136"/>
      <c r="AP441" s="136"/>
      <c r="AZ441" s="136"/>
      <c r="BA441" s="136"/>
      <c r="BB441" s="136"/>
      <c r="BC441" s="136"/>
      <c r="BD441" s="136"/>
      <c r="BE441" s="136"/>
      <c r="BF441" s="136"/>
      <c r="BG441" s="136"/>
      <c r="BJ441" s="136"/>
      <c r="BT441" s="136"/>
      <c r="CD441" s="136"/>
      <c r="CN441" s="136"/>
      <c r="CX441" s="136"/>
      <c r="DH441" s="136"/>
      <c r="DR441" s="136"/>
      <c r="EB441" s="136"/>
      <c r="EL441" s="136"/>
      <c r="EV441" s="136"/>
      <c r="FF441" s="136"/>
      <c r="FP441" s="136"/>
      <c r="FZ441" s="136"/>
      <c r="GJ441" s="136"/>
      <c r="GT441" s="136"/>
      <c r="HD441" s="136"/>
      <c r="HN441" s="136"/>
      <c r="HX441" s="136"/>
    </row>
    <row xmlns:x14ac="http://schemas.microsoft.com/office/spreadsheetml/2009/9/ac" r="442" s="3" customFormat="true" x14ac:dyDescent="0.25">
      <c r="A442" s="402"/>
      <c r="B442" s="136"/>
      <c r="L442" s="136"/>
      <c r="V442" s="136"/>
      <c r="AF442" s="136"/>
      <c r="AP442" s="136"/>
      <c r="AZ442" s="136"/>
      <c r="BA442" s="136"/>
      <c r="BB442" s="136"/>
      <c r="BC442" s="136"/>
      <c r="BD442" s="136"/>
      <c r="BE442" s="136"/>
      <c r="BF442" s="136"/>
      <c r="BG442" s="136"/>
      <c r="BJ442" s="136"/>
      <c r="BT442" s="136"/>
      <c r="CD442" s="136"/>
      <c r="CN442" s="136"/>
      <c r="CX442" s="136"/>
      <c r="DH442" s="136"/>
      <c r="DR442" s="136"/>
      <c r="EB442" s="136"/>
      <c r="EL442" s="136"/>
      <c r="EV442" s="136"/>
      <c r="FF442" s="136"/>
      <c r="FP442" s="136"/>
      <c r="FZ442" s="136"/>
      <c r="GJ442" s="136"/>
      <c r="GT442" s="136"/>
      <c r="HD442" s="136"/>
      <c r="HN442" s="136"/>
      <c r="HX442" s="136"/>
    </row>
    <row xmlns:x14ac="http://schemas.microsoft.com/office/spreadsheetml/2009/9/ac" r="443" s="3" customFormat="true" x14ac:dyDescent="0.25">
      <c r="A443" s="402"/>
      <c r="B443" s="136"/>
      <c r="L443" s="136"/>
      <c r="V443" s="136"/>
      <c r="AF443" s="136"/>
      <c r="AP443" s="136"/>
      <c r="AZ443" s="136"/>
      <c r="BA443" s="136"/>
      <c r="BB443" s="136"/>
      <c r="BC443" s="136"/>
      <c r="BD443" s="136"/>
      <c r="BE443" s="136"/>
      <c r="BF443" s="136"/>
      <c r="BG443" s="136"/>
      <c r="BJ443" s="136"/>
      <c r="BT443" s="136"/>
      <c r="CD443" s="136"/>
      <c r="CN443" s="136"/>
      <c r="CX443" s="136"/>
      <c r="DH443" s="136"/>
      <c r="DR443" s="136"/>
      <c r="EB443" s="136"/>
      <c r="EL443" s="136"/>
      <c r="EV443" s="136"/>
      <c r="FF443" s="136"/>
      <c r="FP443" s="136"/>
      <c r="FZ443" s="136"/>
      <c r="GJ443" s="136"/>
      <c r="GT443" s="136"/>
      <c r="HD443" s="136"/>
      <c r="HN443" s="136"/>
      <c r="HX443" s="136"/>
    </row>
    <row xmlns:x14ac="http://schemas.microsoft.com/office/spreadsheetml/2009/9/ac" r="444" s="3" customFormat="true" x14ac:dyDescent="0.25">
      <c r="A444" s="402"/>
      <c r="B444" s="136"/>
      <c r="L444" s="136"/>
      <c r="V444" s="136"/>
      <c r="AF444" s="136"/>
      <c r="AP444" s="136"/>
      <c r="AZ444" s="136"/>
      <c r="BA444" s="136"/>
      <c r="BB444" s="136"/>
      <c r="BC444" s="136"/>
      <c r="BD444" s="136"/>
      <c r="BE444" s="136"/>
      <c r="BF444" s="136"/>
      <c r="BG444" s="136"/>
      <c r="BJ444" s="136"/>
      <c r="BT444" s="136"/>
      <c r="CD444" s="136"/>
      <c r="CN444" s="136"/>
      <c r="CX444" s="136"/>
      <c r="DH444" s="136"/>
      <c r="DR444" s="136"/>
      <c r="EB444" s="136"/>
      <c r="EL444" s="136"/>
      <c r="EV444" s="136"/>
      <c r="FF444" s="136"/>
      <c r="FP444" s="136"/>
      <c r="FZ444" s="136"/>
      <c r="GJ444" s="136"/>
      <c r="GT444" s="136"/>
      <c r="HD444" s="136"/>
      <c r="HN444" s="136"/>
      <c r="HX444" s="136"/>
    </row>
    <row xmlns:x14ac="http://schemas.microsoft.com/office/spreadsheetml/2009/9/ac" r="445" s="3" customFormat="true" x14ac:dyDescent="0.25">
      <c r="A445" s="402"/>
      <c r="B445" s="136"/>
      <c r="L445" s="136"/>
      <c r="V445" s="136"/>
      <c r="AF445" s="136"/>
      <c r="AP445" s="136"/>
      <c r="AZ445" s="136"/>
      <c r="BA445" s="136"/>
      <c r="BB445" s="136"/>
      <c r="BC445" s="136"/>
      <c r="BD445" s="136"/>
      <c r="BE445" s="136"/>
      <c r="BF445" s="136"/>
      <c r="BG445" s="136"/>
      <c r="BJ445" s="136"/>
      <c r="BT445" s="136"/>
      <c r="CD445" s="136"/>
      <c r="CN445" s="136"/>
      <c r="CX445" s="136"/>
      <c r="DH445" s="136"/>
      <c r="DR445" s="136"/>
      <c r="EB445" s="136"/>
      <c r="EL445" s="136"/>
      <c r="EV445" s="136"/>
      <c r="FF445" s="136"/>
      <c r="FP445" s="136"/>
      <c r="FZ445" s="136"/>
      <c r="GJ445" s="136"/>
      <c r="GT445" s="136"/>
      <c r="HD445" s="136"/>
      <c r="HN445" s="136"/>
      <c r="HX445" s="136"/>
    </row>
    <row xmlns:x14ac="http://schemas.microsoft.com/office/spreadsheetml/2009/9/ac" r="446" s="3" customFormat="true" x14ac:dyDescent="0.25">
      <c r="A446" s="402"/>
      <c r="B446" s="136"/>
      <c r="L446" s="136"/>
      <c r="V446" s="136"/>
      <c r="AF446" s="136"/>
      <c r="AP446" s="136"/>
      <c r="AZ446" s="136"/>
      <c r="BA446" s="136"/>
      <c r="BB446" s="136"/>
      <c r="BC446" s="136"/>
      <c r="BD446" s="136"/>
      <c r="BE446" s="136"/>
      <c r="BF446" s="136"/>
      <c r="BG446" s="136"/>
      <c r="BJ446" s="136"/>
      <c r="BT446" s="136"/>
      <c r="CD446" s="136"/>
      <c r="CN446" s="136"/>
      <c r="CX446" s="136"/>
      <c r="DH446" s="136"/>
      <c r="DR446" s="136"/>
      <c r="EB446" s="136"/>
      <c r="EL446" s="136"/>
      <c r="EV446" s="136"/>
      <c r="FF446" s="136"/>
      <c r="FP446" s="136"/>
      <c r="FZ446" s="136"/>
      <c r="GJ446" s="136"/>
      <c r="GT446" s="136"/>
      <c r="HD446" s="136"/>
      <c r="HN446" s="136"/>
      <c r="HX446" s="136"/>
    </row>
    <row xmlns:x14ac="http://schemas.microsoft.com/office/spreadsheetml/2009/9/ac" r="447" s="3" customFormat="true" x14ac:dyDescent="0.25">
      <c r="A447" s="402"/>
      <c r="B447" s="136"/>
      <c r="L447" s="136"/>
      <c r="V447" s="136"/>
      <c r="AF447" s="136"/>
      <c r="AP447" s="136"/>
      <c r="AZ447" s="136"/>
      <c r="BA447" s="136"/>
      <c r="BB447" s="136"/>
      <c r="BC447" s="136"/>
      <c r="BD447" s="136"/>
      <c r="BE447" s="136"/>
      <c r="BF447" s="136"/>
      <c r="BG447" s="136"/>
      <c r="BJ447" s="136"/>
      <c r="BT447" s="136"/>
      <c r="CD447" s="136"/>
      <c r="CN447" s="136"/>
      <c r="CX447" s="136"/>
      <c r="DH447" s="136"/>
      <c r="DR447" s="136"/>
      <c r="EB447" s="136"/>
      <c r="EL447" s="136"/>
      <c r="EV447" s="136"/>
      <c r="FF447" s="136"/>
      <c r="FP447" s="136"/>
      <c r="FZ447" s="136"/>
      <c r="GJ447" s="136"/>
      <c r="GT447" s="136"/>
      <c r="HD447" s="136"/>
      <c r="HN447" s="136"/>
      <c r="HX447" s="136"/>
    </row>
    <row xmlns:x14ac="http://schemas.microsoft.com/office/spreadsheetml/2009/9/ac" r="448" s="3" customFormat="true" x14ac:dyDescent="0.25">
      <c r="A448" s="402"/>
      <c r="B448" s="136"/>
      <c r="L448" s="136"/>
      <c r="V448" s="136"/>
      <c r="AF448" s="136"/>
      <c r="AP448" s="136"/>
      <c r="AZ448" s="136"/>
      <c r="BA448" s="136"/>
      <c r="BB448" s="136"/>
      <c r="BC448" s="136"/>
      <c r="BD448" s="136"/>
      <c r="BE448" s="136"/>
      <c r="BF448" s="136"/>
      <c r="BG448" s="136"/>
      <c r="BJ448" s="136"/>
      <c r="BT448" s="136"/>
      <c r="CD448" s="136"/>
      <c r="CN448" s="136"/>
      <c r="CX448" s="136"/>
      <c r="DH448" s="136"/>
      <c r="DR448" s="136"/>
      <c r="EB448" s="136"/>
      <c r="EL448" s="136"/>
      <c r="EV448" s="136"/>
      <c r="FF448" s="136"/>
      <c r="FP448" s="136"/>
      <c r="FZ448" s="136"/>
      <c r="GJ448" s="136"/>
      <c r="GT448" s="136"/>
      <c r="HD448" s="136"/>
      <c r="HN448" s="136"/>
      <c r="HX448" s="136"/>
    </row>
    <row xmlns:x14ac="http://schemas.microsoft.com/office/spreadsheetml/2009/9/ac" r="449" s="3" customFormat="true" x14ac:dyDescent="0.25">
      <c r="A449" s="402"/>
      <c r="B449" s="136"/>
      <c r="L449" s="136"/>
      <c r="V449" s="136"/>
      <c r="AF449" s="136"/>
      <c r="AP449" s="136"/>
      <c r="AZ449" s="136"/>
      <c r="BA449" s="136"/>
      <c r="BB449" s="136"/>
      <c r="BC449" s="136"/>
      <c r="BD449" s="136"/>
      <c r="BE449" s="136"/>
      <c r="BF449" s="136"/>
      <c r="BG449" s="136"/>
      <c r="BJ449" s="136"/>
      <c r="BT449" s="136"/>
      <c r="CD449" s="136"/>
      <c r="CN449" s="136"/>
      <c r="CX449" s="136"/>
      <c r="DH449" s="136"/>
      <c r="DR449" s="136"/>
      <c r="EB449" s="136"/>
      <c r="EL449" s="136"/>
      <c r="EV449" s="136"/>
      <c r="FF449" s="136"/>
      <c r="FP449" s="136"/>
      <c r="FZ449" s="136"/>
      <c r="GJ449" s="136"/>
      <c r="GT449" s="136"/>
      <c r="HD449" s="136"/>
      <c r="HN449" s="136"/>
      <c r="HX449" s="136"/>
    </row>
    <row xmlns:x14ac="http://schemas.microsoft.com/office/spreadsheetml/2009/9/ac" r="450" s="3" customFormat="true" x14ac:dyDescent="0.25">
      <c r="A450" s="402"/>
      <c r="B450" s="136"/>
      <c r="L450" s="136"/>
      <c r="V450" s="136"/>
      <c r="AF450" s="136"/>
      <c r="AP450" s="136"/>
      <c r="AZ450" s="136"/>
      <c r="BA450" s="136"/>
      <c r="BB450" s="136"/>
      <c r="BC450" s="136"/>
      <c r="BD450" s="136"/>
      <c r="BE450" s="136"/>
      <c r="BF450" s="136"/>
      <c r="BG450" s="136"/>
      <c r="BJ450" s="136"/>
      <c r="BT450" s="136"/>
      <c r="CD450" s="136"/>
      <c r="CN450" s="136"/>
      <c r="CX450" s="136"/>
      <c r="DH450" s="136"/>
      <c r="DR450" s="136"/>
      <c r="EB450" s="136"/>
      <c r="EL450" s="136"/>
      <c r="EV450" s="136"/>
      <c r="FF450" s="136"/>
      <c r="FP450" s="136"/>
      <c r="FZ450" s="136"/>
      <c r="GJ450" s="136"/>
      <c r="GT450" s="136"/>
      <c r="HD450" s="136"/>
      <c r="HN450" s="136"/>
      <c r="HX450" s="136"/>
    </row>
    <row xmlns:x14ac="http://schemas.microsoft.com/office/spreadsheetml/2009/9/ac" r="451" s="3" customFormat="true" x14ac:dyDescent="0.25">
      <c r="A451" s="402"/>
      <c r="B451" s="136"/>
      <c r="L451" s="136"/>
      <c r="V451" s="136"/>
      <c r="AF451" s="136"/>
      <c r="AP451" s="136"/>
      <c r="AZ451" s="136"/>
      <c r="BA451" s="136"/>
      <c r="BB451" s="136"/>
      <c r="BC451" s="136"/>
      <c r="BD451" s="136"/>
      <c r="BE451" s="136"/>
      <c r="BF451" s="136"/>
      <c r="BG451" s="136"/>
      <c r="BJ451" s="136"/>
      <c r="BT451" s="136"/>
      <c r="CD451" s="136"/>
      <c r="CN451" s="136"/>
      <c r="CX451" s="136"/>
      <c r="DH451" s="136"/>
      <c r="DR451" s="136"/>
      <c r="EB451" s="136"/>
      <c r="EL451" s="136"/>
      <c r="EV451" s="136"/>
      <c r="FF451" s="136"/>
      <c r="FP451" s="136"/>
      <c r="FZ451" s="136"/>
      <c r="GJ451" s="136"/>
      <c r="GT451" s="136"/>
      <c r="HD451" s="136"/>
      <c r="HN451" s="136"/>
      <c r="HX451" s="136"/>
    </row>
    <row xmlns:x14ac="http://schemas.microsoft.com/office/spreadsheetml/2009/9/ac" r="452" s="3" customFormat="true" x14ac:dyDescent="0.25">
      <c r="A452" s="402"/>
      <c r="B452" s="136"/>
      <c r="L452" s="136"/>
      <c r="V452" s="136"/>
      <c r="AF452" s="136"/>
      <c r="AP452" s="136"/>
      <c r="AZ452" s="136"/>
      <c r="BA452" s="136"/>
      <c r="BB452" s="136"/>
      <c r="BC452" s="136"/>
      <c r="BD452" s="136"/>
      <c r="BE452" s="136"/>
      <c r="BF452" s="136"/>
      <c r="BG452" s="136"/>
      <c r="BJ452" s="136"/>
      <c r="BT452" s="136"/>
      <c r="CD452" s="136"/>
      <c r="CN452" s="136"/>
      <c r="CX452" s="136"/>
      <c r="DH452" s="136"/>
      <c r="DR452" s="136"/>
      <c r="EB452" s="136"/>
      <c r="EL452" s="136"/>
      <c r="EV452" s="136"/>
      <c r="FF452" s="136"/>
      <c r="FP452" s="136"/>
      <c r="FZ452" s="136"/>
      <c r="GJ452" s="136"/>
      <c r="GT452" s="136"/>
      <c r="HD452" s="136"/>
      <c r="HN452" s="136"/>
      <c r="HX452" s="136"/>
    </row>
    <row xmlns:x14ac="http://schemas.microsoft.com/office/spreadsheetml/2009/9/ac" r="453" s="3" customFormat="true" x14ac:dyDescent="0.25">
      <c r="A453" s="402"/>
      <c r="B453" s="136"/>
      <c r="L453" s="136"/>
      <c r="V453" s="136"/>
      <c r="AF453" s="136"/>
      <c r="AP453" s="136"/>
      <c r="AZ453" s="136"/>
      <c r="BA453" s="136"/>
      <c r="BB453" s="136"/>
      <c r="BC453" s="136"/>
      <c r="BD453" s="136"/>
      <c r="BE453" s="136"/>
      <c r="BF453" s="136"/>
      <c r="BG453" s="136"/>
      <c r="BJ453" s="136"/>
      <c r="BT453" s="136"/>
      <c r="CD453" s="136"/>
      <c r="CN453" s="136"/>
      <c r="CX453" s="136"/>
      <c r="DH453" s="136"/>
      <c r="DR453" s="136"/>
      <c r="EB453" s="136"/>
      <c r="EL453" s="136"/>
      <c r="EV453" s="136"/>
      <c r="FF453" s="136"/>
      <c r="FP453" s="136"/>
      <c r="FZ453" s="136"/>
      <c r="GJ453" s="136"/>
      <c r="GT453" s="136"/>
      <c r="HD453" s="136"/>
      <c r="HN453" s="136"/>
      <c r="HX453" s="136"/>
    </row>
    <row xmlns:x14ac="http://schemas.microsoft.com/office/spreadsheetml/2009/9/ac" r="454" s="3" customFormat="true" x14ac:dyDescent="0.25">
      <c r="A454" s="402"/>
      <c r="B454" s="136"/>
      <c r="L454" s="136"/>
      <c r="V454" s="136"/>
      <c r="AF454" s="136"/>
      <c r="AP454" s="136"/>
      <c r="AZ454" s="136"/>
      <c r="BA454" s="136"/>
      <c r="BB454" s="136"/>
      <c r="BC454" s="136"/>
      <c r="BD454" s="136"/>
      <c r="BE454" s="136"/>
      <c r="BF454" s="136"/>
      <c r="BG454" s="136"/>
      <c r="BJ454" s="136"/>
      <c r="BT454" s="136"/>
      <c r="CD454" s="136"/>
      <c r="CN454" s="136"/>
      <c r="CX454" s="136"/>
      <c r="DH454" s="136"/>
      <c r="DR454" s="136"/>
      <c r="EB454" s="136"/>
      <c r="EL454" s="136"/>
      <c r="EV454" s="136"/>
      <c r="FF454" s="136"/>
      <c r="FP454" s="136"/>
      <c r="FZ454" s="136"/>
      <c r="GJ454" s="136"/>
      <c r="GT454" s="136"/>
      <c r="HD454" s="136"/>
      <c r="HN454" s="136"/>
      <c r="HX454" s="136"/>
    </row>
    <row xmlns:x14ac="http://schemas.microsoft.com/office/spreadsheetml/2009/9/ac" r="455" s="3" customFormat="true" x14ac:dyDescent="0.25">
      <c r="A455" s="402"/>
      <c r="B455" s="136"/>
      <c r="L455" s="136"/>
      <c r="V455" s="136"/>
      <c r="AF455" s="136"/>
      <c r="AP455" s="136"/>
      <c r="AZ455" s="136"/>
      <c r="BA455" s="136"/>
      <c r="BB455" s="136"/>
      <c r="BC455" s="136"/>
      <c r="BD455" s="136"/>
      <c r="BE455" s="136"/>
      <c r="BF455" s="136"/>
      <c r="BG455" s="136"/>
      <c r="BJ455" s="136"/>
      <c r="BT455" s="136"/>
      <c r="CD455" s="136"/>
      <c r="CN455" s="136"/>
      <c r="CX455" s="136"/>
      <c r="DH455" s="136"/>
      <c r="DR455" s="136"/>
      <c r="EB455" s="136"/>
      <c r="EL455" s="136"/>
      <c r="EV455" s="136"/>
      <c r="FF455" s="136"/>
      <c r="FP455" s="136"/>
      <c r="FZ455" s="136"/>
      <c r="GJ455" s="136"/>
      <c r="GT455" s="136"/>
      <c r="HD455" s="136"/>
      <c r="HN455" s="136"/>
      <c r="HX455" s="136"/>
    </row>
    <row xmlns:x14ac="http://schemas.microsoft.com/office/spreadsheetml/2009/9/ac" r="456" s="3" customFormat="true" x14ac:dyDescent="0.25">
      <c r="A456" s="402"/>
      <c r="B456" s="136"/>
      <c r="L456" s="136"/>
      <c r="V456" s="136"/>
      <c r="AF456" s="136"/>
      <c r="AP456" s="136"/>
      <c r="AZ456" s="136"/>
      <c r="BA456" s="136"/>
      <c r="BB456" s="136"/>
      <c r="BC456" s="136"/>
      <c r="BD456" s="136"/>
      <c r="BE456" s="136"/>
      <c r="BF456" s="136"/>
      <c r="BG456" s="136"/>
      <c r="BJ456" s="136"/>
      <c r="BT456" s="136"/>
      <c r="CD456" s="136"/>
      <c r="CN456" s="136"/>
      <c r="CX456" s="136"/>
      <c r="DH456" s="136"/>
      <c r="DR456" s="136"/>
      <c r="EB456" s="136"/>
      <c r="EL456" s="136"/>
      <c r="EV456" s="136"/>
      <c r="FF456" s="136"/>
      <c r="FP456" s="136"/>
      <c r="FZ456" s="136"/>
      <c r="GJ456" s="136"/>
      <c r="GT456" s="136"/>
      <c r="HD456" s="136"/>
      <c r="HN456" s="136"/>
      <c r="HX456" s="136"/>
    </row>
    <row xmlns:x14ac="http://schemas.microsoft.com/office/spreadsheetml/2009/9/ac" r="457" s="3" customFormat="true" x14ac:dyDescent="0.25">
      <c r="A457" s="402"/>
      <c r="B457" s="136"/>
      <c r="L457" s="136"/>
      <c r="V457" s="136"/>
      <c r="AF457" s="136"/>
      <c r="AP457" s="136"/>
      <c r="AZ457" s="136"/>
      <c r="BA457" s="136"/>
      <c r="BB457" s="136"/>
      <c r="BC457" s="136"/>
      <c r="BD457" s="136"/>
      <c r="BE457" s="136"/>
      <c r="BF457" s="136"/>
      <c r="BG457" s="136"/>
      <c r="BJ457" s="136"/>
      <c r="BT457" s="136"/>
      <c r="CD457" s="136"/>
      <c r="CN457" s="136"/>
      <c r="CX457" s="136"/>
      <c r="DH457" s="136"/>
      <c r="DR457" s="136"/>
      <c r="EB457" s="136"/>
      <c r="EL457" s="136"/>
      <c r="EV457" s="136"/>
      <c r="FF457" s="136"/>
      <c r="FP457" s="136"/>
      <c r="FZ457" s="136"/>
      <c r="GJ457" s="136"/>
      <c r="GT457" s="136"/>
      <c r="HD457" s="136"/>
      <c r="HN457" s="136"/>
      <c r="HX457" s="136"/>
    </row>
    <row xmlns:x14ac="http://schemas.microsoft.com/office/spreadsheetml/2009/9/ac" r="458" s="3" customFormat="true" x14ac:dyDescent="0.25">
      <c r="A458" s="402"/>
      <c r="B458" s="136"/>
      <c r="L458" s="136"/>
      <c r="V458" s="136"/>
      <c r="AF458" s="136"/>
      <c r="AP458" s="136"/>
      <c r="AZ458" s="136"/>
      <c r="BA458" s="136"/>
      <c r="BB458" s="136"/>
      <c r="BC458" s="136"/>
      <c r="BD458" s="136"/>
      <c r="BE458" s="136"/>
      <c r="BF458" s="136"/>
      <c r="BG458" s="136"/>
      <c r="BJ458" s="136"/>
      <c r="BT458" s="136"/>
      <c r="CD458" s="136"/>
      <c r="CN458" s="136"/>
      <c r="CX458" s="136"/>
      <c r="DH458" s="136"/>
      <c r="DR458" s="136"/>
      <c r="EB458" s="136"/>
      <c r="EL458" s="136"/>
      <c r="EV458" s="136"/>
      <c r="FF458" s="136"/>
      <c r="FP458" s="136"/>
      <c r="FZ458" s="136"/>
      <c r="GJ458" s="136"/>
      <c r="GT458" s="136"/>
      <c r="HD458" s="136"/>
      <c r="HN458" s="136"/>
      <c r="HX458" s="136"/>
    </row>
    <row xmlns:x14ac="http://schemas.microsoft.com/office/spreadsheetml/2009/9/ac" r="459" s="3" customFormat="true" x14ac:dyDescent="0.25">
      <c r="A459" s="402"/>
      <c r="B459" s="136"/>
      <c r="L459" s="136"/>
      <c r="V459" s="136"/>
      <c r="AF459" s="136"/>
      <c r="AP459" s="136"/>
      <c r="AZ459" s="136"/>
      <c r="BA459" s="136"/>
      <c r="BB459" s="136"/>
      <c r="BC459" s="136"/>
      <c r="BD459" s="136"/>
      <c r="BE459" s="136"/>
      <c r="BF459" s="136"/>
      <c r="BG459" s="136"/>
      <c r="BJ459" s="136"/>
      <c r="BT459" s="136"/>
      <c r="CD459" s="136"/>
      <c r="CN459" s="136"/>
      <c r="CX459" s="136"/>
      <c r="DH459" s="136"/>
      <c r="DR459" s="136"/>
      <c r="EB459" s="136"/>
      <c r="EL459" s="136"/>
      <c r="EV459" s="136"/>
      <c r="FF459" s="136"/>
      <c r="FP459" s="136"/>
      <c r="FZ459" s="136"/>
      <c r="GJ459" s="136"/>
      <c r="GT459" s="136"/>
      <c r="HD459" s="136"/>
      <c r="HN459" s="136"/>
      <c r="HX459" s="136"/>
    </row>
    <row xmlns:x14ac="http://schemas.microsoft.com/office/spreadsheetml/2009/9/ac" r="460" s="3" customFormat="true" x14ac:dyDescent="0.25">
      <c r="A460" s="402"/>
      <c r="B460" s="136"/>
      <c r="L460" s="136"/>
      <c r="V460" s="136"/>
      <c r="AF460" s="136"/>
      <c r="AP460" s="136"/>
      <c r="AZ460" s="136"/>
      <c r="BA460" s="136"/>
      <c r="BB460" s="136"/>
      <c r="BC460" s="136"/>
      <c r="BD460" s="136"/>
      <c r="BE460" s="136"/>
      <c r="BF460" s="136"/>
      <c r="BG460" s="136"/>
      <c r="BJ460" s="136"/>
      <c r="BT460" s="136"/>
      <c r="CD460" s="136"/>
      <c r="CN460" s="136"/>
      <c r="CX460" s="136"/>
      <c r="DH460" s="136"/>
      <c r="DR460" s="136"/>
      <c r="EB460" s="136"/>
      <c r="EL460" s="136"/>
      <c r="EV460" s="136"/>
      <c r="FF460" s="136"/>
      <c r="FP460" s="136"/>
      <c r="FZ460" s="136"/>
      <c r="GJ460" s="136"/>
      <c r="GT460" s="136"/>
      <c r="HD460" s="136"/>
      <c r="HN460" s="136"/>
      <c r="HX460" s="136"/>
    </row>
    <row xmlns:x14ac="http://schemas.microsoft.com/office/spreadsheetml/2009/9/ac" r="461" s="3" customFormat="true" x14ac:dyDescent="0.25">
      <c r="A461" s="402"/>
      <c r="B461" s="136"/>
      <c r="L461" s="136"/>
      <c r="V461" s="136"/>
      <c r="AF461" s="136"/>
      <c r="AP461" s="136"/>
      <c r="AZ461" s="136"/>
      <c r="BA461" s="136"/>
      <c r="BB461" s="136"/>
      <c r="BC461" s="136"/>
      <c r="BD461" s="136"/>
      <c r="BE461" s="136"/>
      <c r="BF461" s="136"/>
      <c r="BG461" s="136"/>
      <c r="BJ461" s="136"/>
      <c r="BT461" s="136"/>
      <c r="CD461" s="136"/>
      <c r="CN461" s="136"/>
      <c r="CX461" s="136"/>
      <c r="DH461" s="136"/>
      <c r="DR461" s="136"/>
      <c r="EB461" s="136"/>
      <c r="EL461" s="136"/>
      <c r="EV461" s="136"/>
      <c r="FF461" s="136"/>
      <c r="FP461" s="136"/>
      <c r="FZ461" s="136"/>
      <c r="GJ461" s="136"/>
      <c r="GT461" s="136"/>
      <c r="HD461" s="136"/>
      <c r="HN461" s="136"/>
      <c r="HX461" s="136"/>
    </row>
    <row xmlns:x14ac="http://schemas.microsoft.com/office/spreadsheetml/2009/9/ac" r="462" s="3" customFormat="true" x14ac:dyDescent="0.25">
      <c r="A462" s="402"/>
      <c r="B462" s="136"/>
      <c r="L462" s="136"/>
      <c r="V462" s="136"/>
      <c r="AF462" s="136"/>
      <c r="AP462" s="136"/>
      <c r="AZ462" s="136"/>
      <c r="BA462" s="136"/>
      <c r="BB462" s="136"/>
      <c r="BC462" s="136"/>
      <c r="BD462" s="136"/>
      <c r="BE462" s="136"/>
      <c r="BF462" s="136"/>
      <c r="BG462" s="136"/>
      <c r="BJ462" s="136"/>
      <c r="BT462" s="136"/>
      <c r="CD462" s="136"/>
      <c r="CN462" s="136"/>
      <c r="CX462" s="136"/>
      <c r="DH462" s="136"/>
      <c r="DR462" s="136"/>
      <c r="EB462" s="136"/>
      <c r="EL462" s="136"/>
      <c r="EV462" s="136"/>
      <c r="FF462" s="136"/>
      <c r="FP462" s="136"/>
      <c r="FZ462" s="136"/>
      <c r="GJ462" s="136"/>
      <c r="GT462" s="136"/>
      <c r="HD462" s="136"/>
      <c r="HN462" s="136"/>
      <c r="HX462" s="136"/>
    </row>
    <row xmlns:x14ac="http://schemas.microsoft.com/office/spreadsheetml/2009/9/ac" r="463" s="3" customFormat="true" x14ac:dyDescent="0.25">
      <c r="A463" s="402"/>
      <c r="B463" s="136"/>
      <c r="L463" s="136"/>
      <c r="V463" s="136"/>
      <c r="AF463" s="136"/>
      <c r="AP463" s="136"/>
      <c r="AZ463" s="136"/>
      <c r="BA463" s="136"/>
      <c r="BB463" s="136"/>
      <c r="BC463" s="136"/>
      <c r="BD463" s="136"/>
      <c r="BE463" s="136"/>
      <c r="BF463" s="136"/>
      <c r="BG463" s="136"/>
      <c r="BJ463" s="136"/>
      <c r="BT463" s="136"/>
      <c r="CD463" s="136"/>
      <c r="CN463" s="136"/>
      <c r="CX463" s="136"/>
      <c r="DH463" s="136"/>
      <c r="DR463" s="136"/>
      <c r="EB463" s="136"/>
      <c r="EL463" s="136"/>
      <c r="EV463" s="136"/>
      <c r="FF463" s="136"/>
      <c r="FP463" s="136"/>
      <c r="FZ463" s="136"/>
      <c r="GJ463" s="136"/>
      <c r="GT463" s="136"/>
      <c r="HD463" s="136"/>
      <c r="HN463" s="136"/>
      <c r="HX463" s="136"/>
    </row>
    <row xmlns:x14ac="http://schemas.microsoft.com/office/spreadsheetml/2009/9/ac" r="464" s="3" customFormat="true" x14ac:dyDescent="0.25">
      <c r="A464" s="402"/>
      <c r="B464" s="136"/>
      <c r="L464" s="136"/>
      <c r="V464" s="136"/>
      <c r="AF464" s="136"/>
      <c r="AP464" s="136"/>
      <c r="AZ464" s="136"/>
      <c r="BA464" s="136"/>
      <c r="BB464" s="136"/>
      <c r="BC464" s="136"/>
      <c r="BD464" s="136"/>
      <c r="BE464" s="136"/>
      <c r="BF464" s="136"/>
      <c r="BG464" s="136"/>
      <c r="BJ464" s="136"/>
      <c r="BT464" s="136"/>
      <c r="CD464" s="136"/>
      <c r="CN464" s="136"/>
      <c r="CX464" s="136"/>
      <c r="DH464" s="136"/>
      <c r="DR464" s="136"/>
      <c r="EB464" s="136"/>
      <c r="EL464" s="136"/>
      <c r="EV464" s="136"/>
      <c r="FF464" s="136"/>
      <c r="FP464" s="136"/>
      <c r="FZ464" s="136"/>
      <c r="GJ464" s="136"/>
      <c r="GT464" s="136"/>
      <c r="HD464" s="136"/>
      <c r="HN464" s="136"/>
      <c r="HX464" s="136"/>
    </row>
    <row xmlns:x14ac="http://schemas.microsoft.com/office/spreadsheetml/2009/9/ac" r="465" s="3" customFormat="true" x14ac:dyDescent="0.25">
      <c r="A465" s="402"/>
      <c r="B465" s="136"/>
      <c r="L465" s="136"/>
      <c r="V465" s="136"/>
      <c r="AF465" s="136"/>
      <c r="AP465" s="136"/>
      <c r="AZ465" s="136"/>
      <c r="BA465" s="136"/>
      <c r="BB465" s="136"/>
      <c r="BC465" s="136"/>
      <c r="BD465" s="136"/>
      <c r="BE465" s="136"/>
      <c r="BF465" s="136"/>
      <c r="BG465" s="136"/>
      <c r="BJ465" s="136"/>
      <c r="BT465" s="136"/>
      <c r="CD465" s="136"/>
      <c r="CN465" s="136"/>
      <c r="CX465" s="136"/>
      <c r="DH465" s="136"/>
      <c r="DR465" s="136"/>
      <c r="EB465" s="136"/>
      <c r="EL465" s="136"/>
      <c r="EV465" s="136"/>
      <c r="FF465" s="136"/>
      <c r="FP465" s="136"/>
      <c r="FZ465" s="136"/>
      <c r="GJ465" s="136"/>
      <c r="GT465" s="136"/>
      <c r="HD465" s="136"/>
      <c r="HN465" s="136"/>
      <c r="HX465" s="136"/>
    </row>
    <row xmlns:x14ac="http://schemas.microsoft.com/office/spreadsheetml/2009/9/ac" r="466" s="3" customFormat="true" x14ac:dyDescent="0.25">
      <c r="A466" s="402"/>
      <c r="B466" s="136"/>
      <c r="L466" s="136"/>
      <c r="V466" s="136"/>
      <c r="AF466" s="136"/>
      <c r="AP466" s="136"/>
      <c r="AZ466" s="136"/>
      <c r="BA466" s="136"/>
      <c r="BB466" s="136"/>
      <c r="BC466" s="136"/>
      <c r="BD466" s="136"/>
      <c r="BE466" s="136"/>
      <c r="BF466" s="136"/>
      <c r="BG466" s="136"/>
      <c r="BJ466" s="136"/>
      <c r="BT466" s="136"/>
      <c r="CD466" s="136"/>
      <c r="CN466" s="136"/>
      <c r="CX466" s="136"/>
      <c r="DH466" s="136"/>
      <c r="DR466" s="136"/>
      <c r="EB466" s="136"/>
      <c r="EL466" s="136"/>
      <c r="EV466" s="136"/>
      <c r="FF466" s="136"/>
      <c r="FP466" s="136"/>
      <c r="FZ466" s="136"/>
      <c r="GJ466" s="136"/>
      <c r="GT466" s="136"/>
      <c r="HD466" s="136"/>
      <c r="HN466" s="136"/>
      <c r="HX466" s="136"/>
    </row>
    <row xmlns:x14ac="http://schemas.microsoft.com/office/spreadsheetml/2009/9/ac" r="467" s="3" customFormat="true" x14ac:dyDescent="0.25">
      <c r="A467" s="402"/>
      <c r="B467" s="136"/>
      <c r="L467" s="136"/>
      <c r="V467" s="136"/>
      <c r="AF467" s="136"/>
      <c r="AP467" s="136"/>
      <c r="AZ467" s="136"/>
      <c r="BA467" s="136"/>
      <c r="BB467" s="136"/>
      <c r="BC467" s="136"/>
      <c r="BD467" s="136"/>
      <c r="BE467" s="136"/>
      <c r="BF467" s="136"/>
      <c r="BG467" s="136"/>
      <c r="BJ467" s="136"/>
      <c r="BT467" s="136"/>
      <c r="CD467" s="136"/>
      <c r="CN467" s="136"/>
      <c r="CX467" s="136"/>
      <c r="DH467" s="136"/>
      <c r="DR467" s="136"/>
      <c r="EB467" s="136"/>
      <c r="EL467" s="136"/>
      <c r="EV467" s="136"/>
      <c r="FF467" s="136"/>
      <c r="FP467" s="136"/>
      <c r="FZ467" s="136"/>
      <c r="GJ467" s="136"/>
      <c r="GT467" s="136"/>
      <c r="HD467" s="136"/>
      <c r="HN467" s="136"/>
      <c r="HX467" s="136"/>
    </row>
    <row xmlns:x14ac="http://schemas.microsoft.com/office/spreadsheetml/2009/9/ac" r="468" s="3" customFormat="true" x14ac:dyDescent="0.25">
      <c r="A468" s="402"/>
      <c r="B468" s="136"/>
      <c r="L468" s="136"/>
      <c r="V468" s="136"/>
      <c r="AF468" s="136"/>
      <c r="AP468" s="136"/>
      <c r="AZ468" s="136"/>
      <c r="BA468" s="136"/>
      <c r="BB468" s="136"/>
      <c r="BC468" s="136"/>
      <c r="BD468" s="136"/>
      <c r="BE468" s="136"/>
      <c r="BF468" s="136"/>
      <c r="BG468" s="136"/>
      <c r="BJ468" s="136"/>
      <c r="BT468" s="136"/>
      <c r="CD468" s="136"/>
      <c r="CN468" s="136"/>
      <c r="CX468" s="136"/>
      <c r="DH468" s="136"/>
      <c r="DR468" s="136"/>
      <c r="EB468" s="136"/>
      <c r="EL468" s="136"/>
      <c r="EV468" s="136"/>
      <c r="FF468" s="136"/>
      <c r="FP468" s="136"/>
      <c r="FZ468" s="136"/>
      <c r="GJ468" s="136"/>
      <c r="GT468" s="136"/>
      <c r="HD468" s="136"/>
      <c r="HN468" s="136"/>
      <c r="HX468" s="136"/>
    </row>
    <row xmlns:x14ac="http://schemas.microsoft.com/office/spreadsheetml/2009/9/ac" r="469" s="3" customFormat="true" x14ac:dyDescent="0.25">
      <c r="A469" s="402"/>
      <c r="B469" s="136"/>
      <c r="L469" s="136"/>
      <c r="V469" s="136"/>
      <c r="AF469" s="136"/>
      <c r="AP469" s="136"/>
      <c r="AZ469" s="136"/>
      <c r="BA469" s="136"/>
      <c r="BB469" s="136"/>
      <c r="BC469" s="136"/>
      <c r="BD469" s="136"/>
      <c r="BE469" s="136"/>
      <c r="BF469" s="136"/>
      <c r="BG469" s="136"/>
      <c r="BJ469" s="136"/>
      <c r="BT469" s="136"/>
      <c r="CD469" s="136"/>
      <c r="CN469" s="136"/>
      <c r="CX469" s="136"/>
      <c r="DH469" s="136"/>
      <c r="DR469" s="136"/>
      <c r="EB469" s="136"/>
      <c r="EL469" s="136"/>
      <c r="EV469" s="136"/>
      <c r="FF469" s="136"/>
      <c r="FP469" s="136"/>
      <c r="FZ469" s="136"/>
      <c r="GJ469" s="136"/>
      <c r="GT469" s="136"/>
      <c r="HD469" s="136"/>
      <c r="HN469" s="136"/>
      <c r="HX469" s="136"/>
    </row>
    <row xmlns:x14ac="http://schemas.microsoft.com/office/spreadsheetml/2009/9/ac" r="470" s="3" customFormat="true" x14ac:dyDescent="0.25">
      <c r="A470" s="402"/>
      <c r="B470" s="136"/>
      <c r="L470" s="136"/>
      <c r="V470" s="136"/>
      <c r="AF470" s="136"/>
      <c r="AP470" s="136"/>
      <c r="AZ470" s="136"/>
      <c r="BA470" s="136"/>
      <c r="BB470" s="136"/>
      <c r="BC470" s="136"/>
      <c r="BD470" s="136"/>
      <c r="BE470" s="136"/>
      <c r="BF470" s="136"/>
      <c r="BG470" s="136"/>
      <c r="BJ470" s="136"/>
      <c r="BT470" s="136"/>
      <c r="CD470" s="136"/>
      <c r="CN470" s="136"/>
      <c r="CX470" s="136"/>
      <c r="DH470" s="136"/>
      <c r="DR470" s="136"/>
      <c r="EB470" s="136"/>
      <c r="EL470" s="136"/>
      <c r="EV470" s="136"/>
      <c r="FF470" s="136"/>
      <c r="FP470" s="136"/>
      <c r="FZ470" s="136"/>
      <c r="GJ470" s="136"/>
      <c r="GT470" s="136"/>
      <c r="HD470" s="136"/>
      <c r="HN470" s="136"/>
      <c r="HX470" s="136"/>
    </row>
    <row xmlns:x14ac="http://schemas.microsoft.com/office/spreadsheetml/2009/9/ac" r="471" s="3" customFormat="true" x14ac:dyDescent="0.25">
      <c r="A471" s="402"/>
      <c r="B471" s="136"/>
      <c r="L471" s="136"/>
      <c r="V471" s="136"/>
      <c r="AF471" s="136"/>
      <c r="AP471" s="136"/>
      <c r="AZ471" s="136"/>
      <c r="BA471" s="136"/>
      <c r="BB471" s="136"/>
      <c r="BC471" s="136"/>
      <c r="BD471" s="136"/>
      <c r="BE471" s="136"/>
      <c r="BF471" s="136"/>
      <c r="BG471" s="136"/>
      <c r="BJ471" s="136"/>
      <c r="BT471" s="136"/>
      <c r="CD471" s="136"/>
      <c r="CN471" s="136"/>
      <c r="CX471" s="136"/>
      <c r="DH471" s="136"/>
      <c r="DR471" s="136"/>
      <c r="EB471" s="136"/>
      <c r="EL471" s="136"/>
      <c r="EV471" s="136"/>
      <c r="FF471" s="136"/>
      <c r="FP471" s="136"/>
      <c r="FZ471" s="136"/>
      <c r="GJ471" s="136"/>
      <c r="GT471" s="136"/>
      <c r="HD471" s="136"/>
      <c r="HN471" s="136"/>
      <c r="HX471" s="136"/>
    </row>
    <row xmlns:x14ac="http://schemas.microsoft.com/office/spreadsheetml/2009/9/ac" r="472" s="3" customFormat="true" x14ac:dyDescent="0.25">
      <c r="A472" s="402"/>
      <c r="B472" s="136"/>
      <c r="L472" s="136"/>
      <c r="V472" s="136"/>
      <c r="AF472" s="136"/>
      <c r="AP472" s="136"/>
      <c r="AZ472" s="136"/>
      <c r="BA472" s="136"/>
      <c r="BB472" s="136"/>
      <c r="BC472" s="136"/>
      <c r="BD472" s="136"/>
      <c r="BE472" s="136"/>
      <c r="BF472" s="136"/>
      <c r="BG472" s="136"/>
      <c r="BJ472" s="136"/>
      <c r="BT472" s="136"/>
      <c r="CD472" s="136"/>
      <c r="CN472" s="136"/>
      <c r="CX472" s="136"/>
      <c r="DH472" s="136"/>
      <c r="DR472" s="136"/>
      <c r="EB472" s="136"/>
      <c r="EL472" s="136"/>
      <c r="EV472" s="136"/>
      <c r="FF472" s="136"/>
      <c r="FP472" s="136"/>
      <c r="FZ472" s="136"/>
      <c r="GJ472" s="136"/>
      <c r="GT472" s="136"/>
      <c r="HD472" s="136"/>
      <c r="HN472" s="136"/>
      <c r="HX472" s="136"/>
    </row>
    <row xmlns:x14ac="http://schemas.microsoft.com/office/spreadsheetml/2009/9/ac" r="473" s="3" customFormat="true" x14ac:dyDescent="0.25">
      <c r="A473" s="402"/>
      <c r="B473" s="136"/>
      <c r="L473" s="136"/>
      <c r="V473" s="136"/>
      <c r="AF473" s="136"/>
      <c r="AP473" s="136"/>
      <c r="AZ473" s="136"/>
      <c r="BA473" s="136"/>
      <c r="BB473" s="136"/>
      <c r="BC473" s="136"/>
      <c r="BD473" s="136"/>
      <c r="BE473" s="136"/>
      <c r="BF473" s="136"/>
      <c r="BG473" s="136"/>
      <c r="BJ473" s="136"/>
      <c r="BT473" s="136"/>
      <c r="CD473" s="136"/>
      <c r="CN473" s="136"/>
      <c r="CX473" s="136"/>
      <c r="DH473" s="136"/>
      <c r="DR473" s="136"/>
      <c r="EB473" s="136"/>
      <c r="EL473" s="136"/>
      <c r="EV473" s="136"/>
      <c r="FF473" s="136"/>
      <c r="FP473" s="136"/>
      <c r="FZ473" s="136"/>
      <c r="GJ473" s="136"/>
      <c r="GT473" s="136"/>
      <c r="HD473" s="136"/>
      <c r="HN473" s="136"/>
      <c r="HX473" s="136"/>
    </row>
    <row xmlns:x14ac="http://schemas.microsoft.com/office/spreadsheetml/2009/9/ac" r="474" s="3" customFormat="true" x14ac:dyDescent="0.25">
      <c r="A474" s="402"/>
      <c r="B474" s="136"/>
      <c r="L474" s="136"/>
      <c r="V474" s="136"/>
      <c r="AF474" s="136"/>
      <c r="AP474" s="136"/>
      <c r="AZ474" s="136"/>
      <c r="BA474" s="136"/>
      <c r="BB474" s="136"/>
      <c r="BC474" s="136"/>
      <c r="BD474" s="136"/>
      <c r="BE474" s="136"/>
      <c r="BF474" s="136"/>
      <c r="BG474" s="136"/>
      <c r="BJ474" s="136"/>
      <c r="BT474" s="136"/>
      <c r="CD474" s="136"/>
      <c r="CN474" s="136"/>
      <c r="CX474" s="136"/>
      <c r="DH474" s="136"/>
      <c r="DR474" s="136"/>
      <c r="EB474" s="136"/>
      <c r="EL474" s="136"/>
      <c r="EV474" s="136"/>
      <c r="FF474" s="136"/>
      <c r="FP474" s="136"/>
      <c r="FZ474" s="136"/>
      <c r="GJ474" s="136"/>
      <c r="GT474" s="136"/>
      <c r="HD474" s="136"/>
      <c r="HN474" s="136"/>
      <c r="HX474" s="136"/>
    </row>
    <row xmlns:x14ac="http://schemas.microsoft.com/office/spreadsheetml/2009/9/ac" r="475" s="3" customFormat="true" x14ac:dyDescent="0.25">
      <c r="A475" s="402"/>
      <c r="B475" s="136"/>
      <c r="L475" s="136"/>
      <c r="V475" s="136"/>
      <c r="AF475" s="136"/>
      <c r="AP475" s="136"/>
      <c r="AZ475" s="136"/>
      <c r="BA475" s="136"/>
      <c r="BB475" s="136"/>
      <c r="BC475" s="136"/>
      <c r="BD475" s="136"/>
      <c r="BE475" s="136"/>
      <c r="BF475" s="136"/>
      <c r="BG475" s="136"/>
      <c r="BJ475" s="136"/>
      <c r="BT475" s="136"/>
      <c r="CD475" s="136"/>
      <c r="CN475" s="136"/>
      <c r="CX475" s="136"/>
      <c r="DH475" s="136"/>
      <c r="DR475" s="136"/>
      <c r="EB475" s="136"/>
      <c r="EL475" s="136"/>
      <c r="EV475" s="136"/>
      <c r="FF475" s="136"/>
      <c r="FP475" s="136"/>
      <c r="FZ475" s="136"/>
      <c r="GJ475" s="136"/>
      <c r="GT475" s="136"/>
      <c r="HD475" s="136"/>
      <c r="HN475" s="136"/>
      <c r="HX475" s="136"/>
    </row>
    <row xmlns:x14ac="http://schemas.microsoft.com/office/spreadsheetml/2009/9/ac" r="476" s="3" customFormat="true" x14ac:dyDescent="0.25">
      <c r="A476" s="402"/>
      <c r="B476" s="136"/>
      <c r="L476" s="136"/>
      <c r="V476" s="136"/>
      <c r="AF476" s="136"/>
      <c r="AP476" s="136"/>
      <c r="AZ476" s="136"/>
      <c r="BA476" s="136"/>
      <c r="BB476" s="136"/>
      <c r="BC476" s="136"/>
      <c r="BD476" s="136"/>
      <c r="BE476" s="136"/>
      <c r="BF476" s="136"/>
      <c r="BG476" s="136"/>
      <c r="BJ476" s="136"/>
      <c r="BT476" s="136"/>
      <c r="CD476" s="136"/>
      <c r="CN476" s="136"/>
      <c r="CX476" s="136"/>
      <c r="DH476" s="136"/>
      <c r="DR476" s="136"/>
      <c r="EB476" s="136"/>
      <c r="EL476" s="136"/>
      <c r="EV476" s="136"/>
      <c r="FF476" s="136"/>
      <c r="FP476" s="136"/>
      <c r="FZ476" s="136"/>
      <c r="GJ476" s="136"/>
      <c r="GT476" s="136"/>
      <c r="HD476" s="136"/>
      <c r="HN476" s="136"/>
      <c r="HX476" s="136"/>
    </row>
    <row xmlns:x14ac="http://schemas.microsoft.com/office/spreadsheetml/2009/9/ac" r="477" s="3" customFormat="true" x14ac:dyDescent="0.25">
      <c r="A477" s="402"/>
      <c r="B477" s="136"/>
      <c r="L477" s="136"/>
      <c r="V477" s="136"/>
      <c r="AF477" s="136"/>
      <c r="AP477" s="136"/>
      <c r="AZ477" s="136"/>
      <c r="BA477" s="136"/>
      <c r="BB477" s="136"/>
      <c r="BC477" s="136"/>
      <c r="BD477" s="136"/>
      <c r="BE477" s="136"/>
      <c r="BF477" s="136"/>
      <c r="BG477" s="136"/>
      <c r="BJ477" s="136"/>
      <c r="BT477" s="136"/>
      <c r="CD477" s="136"/>
      <c r="CN477" s="136"/>
      <c r="CX477" s="136"/>
      <c r="DH477" s="136"/>
      <c r="DR477" s="136"/>
      <c r="EB477" s="136"/>
      <c r="EL477" s="136"/>
      <c r="EV477" s="136"/>
      <c r="FF477" s="136"/>
      <c r="FP477" s="136"/>
      <c r="FZ477" s="136"/>
      <c r="GJ477" s="136"/>
      <c r="GT477" s="136"/>
      <c r="HD477" s="136"/>
      <c r="HN477" s="136"/>
      <c r="HX477" s="136"/>
    </row>
    <row xmlns:x14ac="http://schemas.microsoft.com/office/spreadsheetml/2009/9/ac" r="478" s="3" customFormat="true" x14ac:dyDescent="0.25">
      <c r="A478" s="402"/>
      <c r="B478" s="136"/>
      <c r="L478" s="136"/>
      <c r="V478" s="136"/>
      <c r="AF478" s="136"/>
      <c r="AP478" s="136"/>
      <c r="AZ478" s="136"/>
      <c r="BA478" s="136"/>
      <c r="BB478" s="136"/>
      <c r="BC478" s="136"/>
      <c r="BD478" s="136"/>
      <c r="BE478" s="136"/>
      <c r="BF478" s="136"/>
      <c r="BG478" s="136"/>
      <c r="BJ478" s="136"/>
      <c r="BT478" s="136"/>
      <c r="CD478" s="136"/>
      <c r="CN478" s="136"/>
      <c r="CX478" s="136"/>
      <c r="DH478" s="136"/>
      <c r="DR478" s="136"/>
      <c r="EB478" s="136"/>
      <c r="EL478" s="136"/>
      <c r="EV478" s="136"/>
      <c r="FF478" s="136"/>
      <c r="FP478" s="136"/>
      <c r="FZ478" s="136"/>
      <c r="GJ478" s="136"/>
      <c r="GT478" s="136"/>
      <c r="HD478" s="136"/>
      <c r="HN478" s="136"/>
      <c r="HX478" s="136"/>
    </row>
    <row xmlns:x14ac="http://schemas.microsoft.com/office/spreadsheetml/2009/9/ac" r="479" s="3" customFormat="true" x14ac:dyDescent="0.25">
      <c r="A479" s="402"/>
      <c r="B479" s="136"/>
      <c r="L479" s="136"/>
      <c r="V479" s="136"/>
      <c r="AF479" s="136"/>
      <c r="AP479" s="136"/>
      <c r="AZ479" s="136"/>
      <c r="BA479" s="136"/>
      <c r="BB479" s="136"/>
      <c r="BC479" s="136"/>
      <c r="BD479" s="136"/>
      <c r="BE479" s="136"/>
      <c r="BF479" s="136"/>
      <c r="BG479" s="136"/>
      <c r="BJ479" s="136"/>
      <c r="BT479" s="136"/>
      <c r="CD479" s="136"/>
      <c r="CN479" s="136"/>
      <c r="CX479" s="136"/>
      <c r="DH479" s="136"/>
      <c r="DR479" s="136"/>
      <c r="EB479" s="136"/>
      <c r="EL479" s="136"/>
      <c r="EV479" s="136"/>
      <c r="FF479" s="136"/>
      <c r="FP479" s="136"/>
      <c r="FZ479" s="136"/>
      <c r="GJ479" s="136"/>
      <c r="GT479" s="136"/>
      <c r="HD479" s="136"/>
      <c r="HN479" s="136"/>
      <c r="HX479" s="136"/>
    </row>
    <row xmlns:x14ac="http://schemas.microsoft.com/office/spreadsheetml/2009/9/ac" r="480" s="3" customFormat="true" x14ac:dyDescent="0.25">
      <c r="A480" s="402"/>
      <c r="B480" s="136"/>
      <c r="L480" s="136"/>
      <c r="V480" s="136"/>
      <c r="AF480" s="136"/>
      <c r="AP480" s="136"/>
      <c r="AZ480" s="136"/>
      <c r="BA480" s="136"/>
      <c r="BB480" s="136"/>
      <c r="BC480" s="136"/>
      <c r="BD480" s="136"/>
      <c r="BE480" s="136"/>
      <c r="BF480" s="136"/>
      <c r="BG480" s="136"/>
      <c r="BJ480" s="136"/>
      <c r="BT480" s="136"/>
      <c r="CD480" s="136"/>
      <c r="CN480" s="136"/>
      <c r="CX480" s="136"/>
      <c r="DH480" s="136"/>
      <c r="DR480" s="136"/>
      <c r="EB480" s="136"/>
      <c r="EL480" s="136"/>
      <c r="EV480" s="136"/>
      <c r="FF480" s="136"/>
      <c r="FP480" s="136"/>
      <c r="FZ480" s="136"/>
      <c r="GJ480" s="136"/>
      <c r="GT480" s="136"/>
      <c r="HD480" s="136"/>
      <c r="HN480" s="136"/>
      <c r="HX480" s="136"/>
    </row>
    <row xmlns:x14ac="http://schemas.microsoft.com/office/spreadsheetml/2009/9/ac" r="481" s="3" customFormat="true" x14ac:dyDescent="0.25">
      <c r="A481" s="402"/>
      <c r="B481" s="136"/>
      <c r="L481" s="136"/>
      <c r="V481" s="136"/>
      <c r="AF481" s="136"/>
      <c r="AP481" s="136"/>
      <c r="AZ481" s="136"/>
      <c r="BA481" s="136"/>
      <c r="BB481" s="136"/>
      <c r="BC481" s="136"/>
      <c r="BD481" s="136"/>
      <c r="BE481" s="136"/>
      <c r="BF481" s="136"/>
      <c r="BG481" s="136"/>
      <c r="BJ481" s="136"/>
      <c r="BT481" s="136"/>
      <c r="CD481" s="136"/>
      <c r="CN481" s="136"/>
      <c r="CX481" s="136"/>
      <c r="DH481" s="136"/>
      <c r="DR481" s="136"/>
      <c r="EB481" s="136"/>
      <c r="EL481" s="136"/>
      <c r="EV481" s="136"/>
      <c r="FF481" s="136"/>
      <c r="FP481" s="136"/>
      <c r="FZ481" s="136"/>
      <c r="GJ481" s="136"/>
      <c r="GT481" s="136"/>
      <c r="HD481" s="136"/>
      <c r="HN481" s="136"/>
      <c r="HX481" s="136"/>
    </row>
    <row xmlns:x14ac="http://schemas.microsoft.com/office/spreadsheetml/2009/9/ac" r="482" s="3" customFormat="true" x14ac:dyDescent="0.25">
      <c r="A482" s="402"/>
      <c r="B482" s="136"/>
      <c r="L482" s="136"/>
      <c r="V482" s="136"/>
      <c r="AF482" s="136"/>
      <c r="AP482" s="136"/>
      <c r="AZ482" s="136"/>
      <c r="BA482" s="136"/>
      <c r="BB482" s="136"/>
      <c r="BC482" s="136"/>
      <c r="BD482" s="136"/>
      <c r="BE482" s="136"/>
      <c r="BF482" s="136"/>
      <c r="BG482" s="136"/>
      <c r="BJ482" s="136"/>
      <c r="BT482" s="136"/>
      <c r="CD482" s="136"/>
      <c r="CN482" s="136"/>
      <c r="CX482" s="136"/>
      <c r="DH482" s="136"/>
      <c r="DR482" s="136"/>
      <c r="EB482" s="136"/>
      <c r="EL482" s="136"/>
      <c r="EV482" s="136"/>
      <c r="FF482" s="136"/>
      <c r="FP482" s="136"/>
      <c r="FZ482" s="136"/>
      <c r="GJ482" s="136"/>
      <c r="GT482" s="136"/>
      <c r="HD482" s="136"/>
      <c r="HN482" s="136"/>
      <c r="HX482" s="136"/>
    </row>
    <row xmlns:x14ac="http://schemas.microsoft.com/office/spreadsheetml/2009/9/ac" r="483" s="3" customFormat="true" x14ac:dyDescent="0.25">
      <c r="A483" s="402"/>
      <c r="B483" s="136"/>
      <c r="L483" s="136"/>
      <c r="V483" s="136"/>
      <c r="AF483" s="136"/>
      <c r="AP483" s="136"/>
      <c r="AZ483" s="136"/>
      <c r="BA483" s="136"/>
      <c r="BB483" s="136"/>
      <c r="BC483" s="136"/>
      <c r="BD483" s="136"/>
      <c r="BE483" s="136"/>
      <c r="BF483" s="136"/>
      <c r="BG483" s="136"/>
      <c r="BJ483" s="136"/>
      <c r="BT483" s="136"/>
      <c r="CD483" s="136"/>
      <c r="CN483" s="136"/>
      <c r="CX483" s="136"/>
      <c r="DH483" s="136"/>
      <c r="DR483" s="136"/>
      <c r="EB483" s="136"/>
      <c r="EL483" s="136"/>
      <c r="EV483" s="136"/>
      <c r="FF483" s="136"/>
      <c r="FP483" s="136"/>
      <c r="FZ483" s="136"/>
      <c r="GJ483" s="136"/>
      <c r="GT483" s="136"/>
      <c r="HD483" s="136"/>
      <c r="HN483" s="136"/>
      <c r="HX483" s="136"/>
    </row>
    <row xmlns:x14ac="http://schemas.microsoft.com/office/spreadsheetml/2009/9/ac" r="484" s="3" customFormat="true" x14ac:dyDescent="0.25">
      <c r="A484" s="402"/>
      <c r="B484" s="136"/>
      <c r="L484" s="136"/>
      <c r="V484" s="136"/>
      <c r="AF484" s="136"/>
      <c r="AP484" s="136"/>
      <c r="AZ484" s="136"/>
      <c r="BA484" s="136"/>
      <c r="BB484" s="136"/>
      <c r="BC484" s="136"/>
      <c r="BD484" s="136"/>
      <c r="BE484" s="136"/>
      <c r="BF484" s="136"/>
      <c r="BG484" s="136"/>
      <c r="BJ484" s="136"/>
      <c r="BT484" s="136"/>
      <c r="CD484" s="136"/>
      <c r="CN484" s="136"/>
      <c r="CX484" s="136"/>
      <c r="DH484" s="136"/>
      <c r="DR484" s="136"/>
      <c r="EB484" s="136"/>
      <c r="EL484" s="136"/>
      <c r="EV484" s="136"/>
      <c r="FF484" s="136"/>
      <c r="FP484" s="136"/>
      <c r="FZ484" s="136"/>
      <c r="GJ484" s="136"/>
      <c r="GT484" s="136"/>
      <c r="HD484" s="136"/>
      <c r="HN484" s="136"/>
      <c r="HX484" s="136"/>
    </row>
    <row xmlns:x14ac="http://schemas.microsoft.com/office/spreadsheetml/2009/9/ac" r="485" s="3" customFormat="true" x14ac:dyDescent="0.25">
      <c r="A485" s="402"/>
      <c r="B485" s="136"/>
      <c r="L485" s="136"/>
      <c r="V485" s="136"/>
      <c r="AF485" s="136"/>
      <c r="AP485" s="136"/>
      <c r="AZ485" s="136"/>
      <c r="BA485" s="136"/>
      <c r="BB485" s="136"/>
      <c r="BC485" s="136"/>
      <c r="BD485" s="136"/>
      <c r="BE485" s="136"/>
      <c r="BF485" s="136"/>
      <c r="BG485" s="136"/>
      <c r="BJ485" s="136"/>
      <c r="BT485" s="136"/>
      <c r="CD485" s="136"/>
      <c r="CN485" s="136"/>
      <c r="CX485" s="136"/>
      <c r="DH485" s="136"/>
      <c r="DR485" s="136"/>
      <c r="EB485" s="136"/>
      <c r="EL485" s="136"/>
      <c r="EV485" s="136"/>
      <c r="FF485" s="136"/>
      <c r="FP485" s="136"/>
      <c r="FZ485" s="136"/>
      <c r="GJ485" s="136"/>
      <c r="GT485" s="136"/>
      <c r="HD485" s="136"/>
      <c r="HN485" s="136"/>
      <c r="HX485" s="136"/>
    </row>
    <row xmlns:x14ac="http://schemas.microsoft.com/office/spreadsheetml/2009/9/ac" r="486" s="3" customFormat="true" x14ac:dyDescent="0.25">
      <c r="A486" s="402"/>
      <c r="B486" s="136"/>
      <c r="L486" s="136"/>
      <c r="V486" s="136"/>
      <c r="AF486" s="136"/>
      <c r="AP486" s="136"/>
      <c r="AZ486" s="136"/>
      <c r="BA486" s="136"/>
      <c r="BB486" s="136"/>
      <c r="BC486" s="136"/>
      <c r="BD486" s="136"/>
      <c r="BE486" s="136"/>
      <c r="BF486" s="136"/>
      <c r="BG486" s="136"/>
      <c r="BJ486" s="136"/>
      <c r="BT486" s="136"/>
      <c r="CD486" s="136"/>
      <c r="CN486" s="136"/>
      <c r="CX486" s="136"/>
      <c r="DH486" s="136"/>
      <c r="DR486" s="136"/>
      <c r="EB486" s="136"/>
      <c r="EL486" s="136"/>
      <c r="EV486" s="136"/>
      <c r="FF486" s="136"/>
      <c r="FP486" s="136"/>
      <c r="FZ486" s="136"/>
      <c r="GJ486" s="136"/>
      <c r="GT486" s="136"/>
      <c r="HD486" s="136"/>
      <c r="HN486" s="136"/>
      <c r="HX486" s="136"/>
    </row>
    <row xmlns:x14ac="http://schemas.microsoft.com/office/spreadsheetml/2009/9/ac" r="487" s="3" customFormat="true" x14ac:dyDescent="0.25">
      <c r="A487" s="402"/>
      <c r="B487" s="136"/>
      <c r="L487" s="136"/>
      <c r="V487" s="136"/>
      <c r="AF487" s="136"/>
      <c r="AP487" s="136"/>
      <c r="AZ487" s="136"/>
      <c r="BA487" s="136"/>
      <c r="BB487" s="136"/>
      <c r="BC487" s="136"/>
      <c r="BD487" s="136"/>
      <c r="BE487" s="136"/>
      <c r="BF487" s="136"/>
      <c r="BG487" s="136"/>
      <c r="BJ487" s="136"/>
      <c r="BT487" s="136"/>
      <c r="CD487" s="136"/>
      <c r="CN487" s="136"/>
      <c r="CX487" s="136"/>
      <c r="DH487" s="136"/>
      <c r="DR487" s="136"/>
      <c r="EB487" s="136"/>
      <c r="EL487" s="136"/>
      <c r="EV487" s="136"/>
      <c r="FF487" s="136"/>
      <c r="FP487" s="136"/>
      <c r="FZ487" s="136"/>
      <c r="GJ487" s="136"/>
      <c r="GT487" s="136"/>
      <c r="HD487" s="136"/>
      <c r="HN487" s="136"/>
      <c r="HX487" s="136"/>
    </row>
    <row xmlns:x14ac="http://schemas.microsoft.com/office/spreadsheetml/2009/9/ac" r="488" s="3" customFormat="true" x14ac:dyDescent="0.25">
      <c r="A488" s="402"/>
      <c r="B488" s="136"/>
      <c r="L488" s="136"/>
      <c r="V488" s="136"/>
      <c r="AF488" s="136"/>
      <c r="AP488" s="136"/>
      <c r="AZ488" s="136"/>
      <c r="BA488" s="136"/>
      <c r="BB488" s="136"/>
      <c r="BC488" s="136"/>
      <c r="BD488" s="136"/>
      <c r="BE488" s="136"/>
      <c r="BF488" s="136"/>
      <c r="BG488" s="136"/>
      <c r="BJ488" s="136"/>
      <c r="BT488" s="136"/>
      <c r="CD488" s="136"/>
      <c r="CN488" s="136"/>
      <c r="CX488" s="136"/>
      <c r="DH488" s="136"/>
      <c r="DR488" s="136"/>
      <c r="EB488" s="136"/>
      <c r="EL488" s="136"/>
      <c r="EV488" s="136"/>
      <c r="FF488" s="136"/>
      <c r="FP488" s="136"/>
      <c r="FZ488" s="136"/>
      <c r="GJ488" s="136"/>
      <c r="GT488" s="136"/>
      <c r="HD488" s="136"/>
      <c r="HN488" s="136"/>
      <c r="HX488" s="136"/>
    </row>
    <row xmlns:x14ac="http://schemas.microsoft.com/office/spreadsheetml/2009/9/ac" r="489" s="3" customFormat="true" x14ac:dyDescent="0.25">
      <c r="A489" s="402"/>
      <c r="B489" s="136"/>
      <c r="L489" s="136"/>
      <c r="V489" s="136"/>
      <c r="AF489" s="136"/>
      <c r="AP489" s="136"/>
      <c r="AZ489" s="136"/>
      <c r="BA489" s="136"/>
      <c r="BB489" s="136"/>
      <c r="BC489" s="136"/>
      <c r="BD489" s="136"/>
      <c r="BE489" s="136"/>
      <c r="BF489" s="136"/>
      <c r="BG489" s="136"/>
      <c r="BJ489" s="136"/>
      <c r="BT489" s="136"/>
      <c r="CD489" s="136"/>
      <c r="CN489" s="136"/>
      <c r="CX489" s="136"/>
      <c r="DH489" s="136"/>
      <c r="DR489" s="136"/>
      <c r="EB489" s="136"/>
      <c r="EL489" s="136"/>
      <c r="EV489" s="136"/>
      <c r="FF489" s="136"/>
      <c r="FP489" s="136"/>
      <c r="FZ489" s="136"/>
      <c r="GJ489" s="136"/>
      <c r="GT489" s="136"/>
      <c r="HD489" s="136"/>
      <c r="HN489" s="136"/>
      <c r="HX489" s="136"/>
    </row>
    <row xmlns:x14ac="http://schemas.microsoft.com/office/spreadsheetml/2009/9/ac" r="490" s="3" customFormat="true" x14ac:dyDescent="0.25">
      <c r="A490" s="402"/>
      <c r="B490" s="136"/>
      <c r="L490" s="136"/>
      <c r="V490" s="136"/>
      <c r="AF490" s="136"/>
      <c r="AP490" s="136"/>
      <c r="AZ490" s="136"/>
      <c r="BA490" s="136"/>
      <c r="BB490" s="136"/>
      <c r="BC490" s="136"/>
      <c r="BD490" s="136"/>
      <c r="BE490" s="136"/>
      <c r="BF490" s="136"/>
      <c r="BG490" s="136"/>
      <c r="BJ490" s="136"/>
      <c r="BT490" s="136"/>
      <c r="CD490" s="136"/>
      <c r="CN490" s="136"/>
      <c r="CX490" s="136"/>
      <c r="DH490" s="136"/>
      <c r="DR490" s="136"/>
      <c r="EB490" s="136"/>
      <c r="EL490" s="136"/>
      <c r="EV490" s="136"/>
      <c r="FF490" s="136"/>
      <c r="FP490" s="136"/>
      <c r="FZ490" s="136"/>
      <c r="GJ490" s="136"/>
      <c r="GT490" s="136"/>
      <c r="HD490" s="136"/>
      <c r="HN490" s="136"/>
      <c r="HX490" s="136"/>
    </row>
    <row xmlns:x14ac="http://schemas.microsoft.com/office/spreadsheetml/2009/9/ac" r="491" s="3" customFormat="true" x14ac:dyDescent="0.25">
      <c r="A491" s="402"/>
      <c r="B491" s="136"/>
      <c r="L491" s="136"/>
      <c r="V491" s="136"/>
      <c r="AF491" s="136"/>
      <c r="AP491" s="136"/>
      <c r="AZ491" s="136"/>
      <c r="BA491" s="136"/>
      <c r="BB491" s="136"/>
      <c r="BC491" s="136"/>
      <c r="BD491" s="136"/>
      <c r="BE491" s="136"/>
      <c r="BF491" s="136"/>
      <c r="BG491" s="136"/>
      <c r="BJ491" s="136"/>
      <c r="BT491" s="136"/>
      <c r="CD491" s="136"/>
      <c r="CN491" s="136"/>
      <c r="CX491" s="136"/>
      <c r="DH491" s="136"/>
      <c r="DR491" s="136"/>
      <c r="EB491" s="136"/>
      <c r="EL491" s="136"/>
      <c r="EV491" s="136"/>
      <c r="FF491" s="136"/>
      <c r="FP491" s="136"/>
      <c r="FZ491" s="136"/>
      <c r="GJ491" s="136"/>
      <c r="GT491" s="136"/>
      <c r="HD491" s="136"/>
      <c r="HN491" s="136"/>
      <c r="HX491" s="136"/>
    </row>
    <row xmlns:x14ac="http://schemas.microsoft.com/office/spreadsheetml/2009/9/ac" r="492" s="3" customFormat="true" x14ac:dyDescent="0.25">
      <c r="A492" s="402"/>
      <c r="B492" s="136"/>
      <c r="L492" s="136"/>
      <c r="V492" s="136"/>
      <c r="AF492" s="136"/>
      <c r="AP492" s="136"/>
      <c r="AZ492" s="136"/>
      <c r="BA492" s="136"/>
      <c r="BB492" s="136"/>
      <c r="BC492" s="136"/>
      <c r="BD492" s="136"/>
      <c r="BE492" s="136"/>
      <c r="BF492" s="136"/>
      <c r="BG492" s="136"/>
      <c r="BJ492" s="136"/>
      <c r="BT492" s="136"/>
      <c r="CD492" s="136"/>
      <c r="CN492" s="136"/>
      <c r="CX492" s="136"/>
      <c r="DH492" s="136"/>
      <c r="DR492" s="136"/>
      <c r="EB492" s="136"/>
      <c r="EL492" s="136"/>
      <c r="EV492" s="136"/>
      <c r="FF492" s="136"/>
      <c r="FP492" s="136"/>
      <c r="FZ492" s="136"/>
      <c r="GJ492" s="136"/>
      <c r="GT492" s="136"/>
      <c r="HD492" s="136"/>
      <c r="HN492" s="136"/>
      <c r="HX492" s="136"/>
    </row>
    <row xmlns:x14ac="http://schemas.microsoft.com/office/spreadsheetml/2009/9/ac" r="493" s="3" customFormat="true" x14ac:dyDescent="0.25">
      <c r="A493" s="402"/>
      <c r="B493" s="136"/>
      <c r="L493" s="136"/>
      <c r="V493" s="136"/>
      <c r="AF493" s="136"/>
      <c r="AP493" s="136"/>
      <c r="AZ493" s="136"/>
      <c r="BA493" s="136"/>
      <c r="BB493" s="136"/>
      <c r="BC493" s="136"/>
      <c r="BD493" s="136"/>
      <c r="BE493" s="136"/>
      <c r="BF493" s="136"/>
      <c r="BG493" s="136"/>
      <c r="BJ493" s="136"/>
      <c r="BT493" s="136"/>
      <c r="CD493" s="136"/>
      <c r="CN493" s="136"/>
      <c r="CX493" s="136"/>
      <c r="DH493" s="136"/>
      <c r="DR493" s="136"/>
      <c r="EB493" s="136"/>
      <c r="EL493" s="136"/>
      <c r="EV493" s="136"/>
      <c r="FF493" s="136"/>
      <c r="FP493" s="136"/>
      <c r="FZ493" s="136"/>
      <c r="GJ493" s="136"/>
      <c r="GT493" s="136"/>
      <c r="HD493" s="136"/>
      <c r="HN493" s="136"/>
      <c r="HX493" s="136"/>
    </row>
    <row xmlns:x14ac="http://schemas.microsoft.com/office/spreadsheetml/2009/9/ac" r="494" s="3" customFormat="true" x14ac:dyDescent="0.25">
      <c r="A494" s="402"/>
      <c r="B494" s="136"/>
      <c r="L494" s="136"/>
      <c r="V494" s="136"/>
      <c r="AF494" s="136"/>
      <c r="AP494" s="136"/>
      <c r="AZ494" s="136"/>
      <c r="BA494" s="136"/>
      <c r="BB494" s="136"/>
      <c r="BC494" s="136"/>
      <c r="BD494" s="136"/>
      <c r="BE494" s="136"/>
      <c r="BF494" s="136"/>
      <c r="BG494" s="136"/>
      <c r="BJ494" s="136"/>
      <c r="BT494" s="136"/>
      <c r="CD494" s="136"/>
      <c r="CN494" s="136"/>
      <c r="CX494" s="136"/>
      <c r="DH494" s="136"/>
      <c r="DR494" s="136"/>
      <c r="EB494" s="136"/>
      <c r="EL494" s="136"/>
      <c r="EV494" s="136"/>
      <c r="FF494" s="136"/>
      <c r="FP494" s="136"/>
      <c r="FZ494" s="136"/>
      <c r="GJ494" s="136"/>
      <c r="GT494" s="136"/>
      <c r="HD494" s="136"/>
      <c r="HN494" s="136"/>
      <c r="HX494" s="136"/>
    </row>
    <row xmlns:x14ac="http://schemas.microsoft.com/office/spreadsheetml/2009/9/ac" r="495" s="3" customFormat="true" x14ac:dyDescent="0.25">
      <c r="A495" s="402"/>
      <c r="B495" s="136"/>
      <c r="L495" s="136"/>
      <c r="V495" s="136"/>
      <c r="AF495" s="136"/>
      <c r="AP495" s="136"/>
      <c r="AZ495" s="136"/>
      <c r="BA495" s="136"/>
      <c r="BB495" s="136"/>
      <c r="BC495" s="136"/>
      <c r="BD495" s="136"/>
      <c r="BE495" s="136"/>
      <c r="BF495" s="136"/>
      <c r="BG495" s="136"/>
      <c r="BJ495" s="136"/>
      <c r="BT495" s="136"/>
      <c r="CD495" s="136"/>
      <c r="CN495" s="136"/>
      <c r="CX495" s="136"/>
      <c r="DH495" s="136"/>
      <c r="DR495" s="136"/>
      <c r="EB495" s="136"/>
      <c r="EL495" s="136"/>
      <c r="EV495" s="136"/>
      <c r="FF495" s="136"/>
      <c r="FP495" s="136"/>
      <c r="FZ495" s="136"/>
      <c r="GJ495" s="136"/>
      <c r="GT495" s="136"/>
      <c r="HD495" s="136"/>
      <c r="HN495" s="136"/>
      <c r="HX495" s="136"/>
    </row>
    <row xmlns:x14ac="http://schemas.microsoft.com/office/spreadsheetml/2009/9/ac" r="496" s="3" customFormat="true" x14ac:dyDescent="0.25">
      <c r="A496" s="402"/>
      <c r="B496" s="136"/>
      <c r="L496" s="136"/>
      <c r="V496" s="136"/>
      <c r="AF496" s="136"/>
      <c r="AP496" s="136"/>
      <c r="AZ496" s="136"/>
      <c r="BA496" s="136"/>
      <c r="BB496" s="136"/>
      <c r="BC496" s="136"/>
      <c r="BD496" s="136"/>
      <c r="BE496" s="136"/>
      <c r="BF496" s="136"/>
      <c r="BG496" s="136"/>
      <c r="BJ496" s="136"/>
      <c r="BT496" s="136"/>
      <c r="CD496" s="136"/>
      <c r="CN496" s="136"/>
      <c r="CX496" s="136"/>
      <c r="DH496" s="136"/>
      <c r="DR496" s="136"/>
      <c r="EB496" s="136"/>
      <c r="EL496" s="136"/>
      <c r="EV496" s="136"/>
      <c r="FF496" s="136"/>
      <c r="FP496" s="136"/>
      <c r="FZ496" s="136"/>
      <c r="GJ496" s="136"/>
      <c r="GT496" s="136"/>
      <c r="HD496" s="136"/>
      <c r="HN496" s="136"/>
      <c r="HX496" s="136"/>
    </row>
    <row xmlns:x14ac="http://schemas.microsoft.com/office/spreadsheetml/2009/9/ac" r="497" s="3" customFormat="true" x14ac:dyDescent="0.25">
      <c r="A497" s="402"/>
      <c r="B497" s="136"/>
      <c r="L497" s="136"/>
      <c r="V497" s="136"/>
      <c r="AF497" s="136"/>
      <c r="AP497" s="136"/>
      <c r="AZ497" s="136"/>
      <c r="BA497" s="136"/>
      <c r="BB497" s="136"/>
      <c r="BC497" s="136"/>
      <c r="BD497" s="136"/>
      <c r="BE497" s="136"/>
      <c r="BF497" s="136"/>
      <c r="BG497" s="136"/>
      <c r="BJ497" s="136"/>
      <c r="BT497" s="136"/>
      <c r="CD497" s="136"/>
      <c r="CN497" s="136"/>
      <c r="CX497" s="136"/>
      <c r="DH497" s="136"/>
      <c r="DR497" s="136"/>
      <c r="EB497" s="136"/>
      <c r="EL497" s="136"/>
      <c r="EV497" s="136"/>
      <c r="FF497" s="136"/>
      <c r="FP497" s="136"/>
      <c r="FZ497" s="136"/>
      <c r="GJ497" s="136"/>
      <c r="GT497" s="136"/>
      <c r="HD497" s="136"/>
      <c r="HN497" s="136"/>
      <c r="HX497" s="136"/>
    </row>
    <row xmlns:x14ac="http://schemas.microsoft.com/office/spreadsheetml/2009/9/ac" r="498" s="3" customFormat="true" x14ac:dyDescent="0.25">
      <c r="A498" s="402"/>
      <c r="B498" s="136"/>
      <c r="L498" s="136"/>
      <c r="V498" s="136"/>
      <c r="AF498" s="136"/>
      <c r="AP498" s="136"/>
      <c r="AZ498" s="136"/>
      <c r="BA498" s="136"/>
      <c r="BB498" s="136"/>
      <c r="BC498" s="136"/>
      <c r="BD498" s="136"/>
      <c r="BE498" s="136"/>
      <c r="BF498" s="136"/>
      <c r="BG498" s="136"/>
      <c r="BJ498" s="136"/>
      <c r="BT498" s="136"/>
      <c r="CD498" s="136"/>
      <c r="CN498" s="136"/>
      <c r="CX498" s="136"/>
      <c r="DH498" s="136"/>
      <c r="DR498" s="136"/>
      <c r="EB498" s="136"/>
      <c r="EL498" s="136"/>
      <c r="EV498" s="136"/>
      <c r="FF498" s="136"/>
      <c r="FP498" s="136"/>
      <c r="FZ498" s="136"/>
      <c r="GJ498" s="136"/>
      <c r="GT498" s="136"/>
      <c r="HD498" s="136"/>
      <c r="HN498" s="136"/>
      <c r="HX498" s="136"/>
    </row>
    <row xmlns:x14ac="http://schemas.microsoft.com/office/spreadsheetml/2009/9/ac" r="499" s="3" customFormat="true" x14ac:dyDescent="0.25">
      <c r="A499" s="402"/>
      <c r="B499" s="136"/>
      <c r="L499" s="136"/>
      <c r="V499" s="136"/>
      <c r="AF499" s="136"/>
      <c r="AP499" s="136"/>
      <c r="AZ499" s="136"/>
      <c r="BA499" s="136"/>
      <c r="BB499" s="136"/>
      <c r="BC499" s="136"/>
      <c r="BD499" s="136"/>
      <c r="BE499" s="136"/>
      <c r="BF499" s="136"/>
      <c r="BG499" s="136"/>
      <c r="BJ499" s="136"/>
      <c r="BT499" s="136"/>
      <c r="CD499" s="136"/>
      <c r="CN499" s="136"/>
      <c r="CX499" s="136"/>
      <c r="DH499" s="136"/>
      <c r="DR499" s="136"/>
      <c r="EB499" s="136"/>
      <c r="EL499" s="136"/>
      <c r="EV499" s="136"/>
      <c r="FF499" s="136"/>
      <c r="FP499" s="136"/>
      <c r="FZ499" s="136"/>
      <c r="GJ499" s="136"/>
      <c r="GT499" s="136"/>
      <c r="HD499" s="136"/>
      <c r="HN499" s="136"/>
      <c r="HX499" s="136"/>
    </row>
    <row xmlns:x14ac="http://schemas.microsoft.com/office/spreadsheetml/2009/9/ac" r="500" s="3" customFormat="true" x14ac:dyDescent="0.25">
      <c r="A500" s="402"/>
      <c r="B500" s="136"/>
      <c r="L500" s="136"/>
      <c r="V500" s="136"/>
      <c r="AF500" s="136"/>
      <c r="AP500" s="136"/>
      <c r="AZ500" s="136"/>
      <c r="BA500" s="136"/>
      <c r="BB500" s="136"/>
      <c r="BC500" s="136"/>
      <c r="BD500" s="136"/>
      <c r="BE500" s="136"/>
      <c r="BF500" s="136"/>
      <c r="BG500" s="136"/>
      <c r="BJ500" s="136"/>
      <c r="BT500" s="136"/>
      <c r="CD500" s="136"/>
      <c r="CN500" s="136"/>
      <c r="CX500" s="136"/>
      <c r="DH500" s="136"/>
      <c r="DR500" s="136"/>
      <c r="EB500" s="136"/>
      <c r="EL500" s="136"/>
      <c r="EV500" s="136"/>
      <c r="FF500" s="136"/>
      <c r="FP500" s="136"/>
      <c r="FZ500" s="136"/>
      <c r="GJ500" s="136"/>
      <c r="GT500" s="136"/>
      <c r="HD500" s="136"/>
      <c r="HN500" s="136"/>
      <c r="HX500" s="136"/>
    </row>
    <row xmlns:x14ac="http://schemas.microsoft.com/office/spreadsheetml/2009/9/ac" r="501" s="3" customFormat="true" x14ac:dyDescent="0.25">
      <c r="A501" s="402"/>
      <c r="B501" s="136"/>
      <c r="L501" s="136"/>
      <c r="V501" s="136"/>
      <c r="AF501" s="136"/>
      <c r="AP501" s="136"/>
      <c r="AZ501" s="136"/>
      <c r="BA501" s="136"/>
      <c r="BB501" s="136"/>
      <c r="BC501" s="136"/>
      <c r="BD501" s="136"/>
      <c r="BE501" s="136"/>
      <c r="BF501" s="136"/>
      <c r="BG501" s="136"/>
      <c r="BJ501" s="136"/>
      <c r="BT501" s="136"/>
      <c r="CD501" s="136"/>
      <c r="CN501" s="136"/>
      <c r="CX501" s="136"/>
      <c r="DH501" s="136"/>
      <c r="DR501" s="136"/>
      <c r="EB501" s="136"/>
      <c r="EL501" s="136"/>
      <c r="EV501" s="136"/>
      <c r="FF501" s="136"/>
      <c r="FP501" s="136"/>
      <c r="FZ501" s="136"/>
      <c r="GJ501" s="136"/>
      <c r="GT501" s="136"/>
      <c r="HD501" s="136"/>
      <c r="HN501" s="136"/>
      <c r="HX501" s="136"/>
    </row>
    <row xmlns:x14ac="http://schemas.microsoft.com/office/spreadsheetml/2009/9/ac" r="502" s="3" customFormat="true" x14ac:dyDescent="0.25">
      <c r="A502" s="402"/>
      <c r="B502" s="136"/>
      <c r="L502" s="136"/>
      <c r="V502" s="136"/>
      <c r="AF502" s="136"/>
      <c r="AP502" s="136"/>
      <c r="AZ502" s="136"/>
      <c r="BA502" s="136"/>
      <c r="BB502" s="136"/>
      <c r="BC502" s="136"/>
      <c r="BD502" s="136"/>
      <c r="BE502" s="136"/>
      <c r="BF502" s="136"/>
      <c r="BG502" s="136"/>
      <c r="BJ502" s="136"/>
      <c r="BT502" s="136"/>
      <c r="CD502" s="136"/>
      <c r="CN502" s="136"/>
      <c r="CX502" s="136"/>
      <c r="DH502" s="136"/>
      <c r="DR502" s="136"/>
      <c r="EB502" s="136"/>
      <c r="EL502" s="136"/>
      <c r="EV502" s="136"/>
      <c r="FF502" s="136"/>
      <c r="FP502" s="136"/>
      <c r="FZ502" s="136"/>
      <c r="GJ502" s="136"/>
      <c r="GT502" s="136"/>
      <c r="HD502" s="136"/>
      <c r="HN502" s="136"/>
      <c r="HX502" s="136"/>
    </row>
    <row xmlns:x14ac="http://schemas.microsoft.com/office/spreadsheetml/2009/9/ac" r="503" s="3" customFormat="true" x14ac:dyDescent="0.25">
      <c r="A503" s="402"/>
      <c r="B503" s="136"/>
      <c r="L503" s="136"/>
      <c r="V503" s="136"/>
      <c r="AF503" s="136"/>
      <c r="AP503" s="136"/>
      <c r="AZ503" s="136"/>
      <c r="BA503" s="136"/>
      <c r="BB503" s="136"/>
      <c r="BC503" s="136"/>
      <c r="BD503" s="136"/>
      <c r="BE503" s="136"/>
      <c r="BF503" s="136"/>
      <c r="BG503" s="136"/>
      <c r="BJ503" s="136"/>
      <c r="BT503" s="136"/>
      <c r="CD503" s="136"/>
      <c r="CN503" s="136"/>
      <c r="CX503" s="136"/>
      <c r="DH503" s="136"/>
      <c r="DR503" s="136"/>
      <c r="EB503" s="136"/>
      <c r="EL503" s="136"/>
      <c r="EV503" s="136"/>
      <c r="FF503" s="136"/>
      <c r="FP503" s="136"/>
      <c r="FZ503" s="136"/>
      <c r="GJ503" s="136"/>
      <c r="GT503" s="136"/>
      <c r="HD503" s="136"/>
      <c r="HN503" s="136"/>
      <c r="HX503" s="136"/>
    </row>
    <row xmlns:x14ac="http://schemas.microsoft.com/office/spreadsheetml/2009/9/ac" r="504" s="3" customFormat="true" x14ac:dyDescent="0.25">
      <c r="A504" s="402"/>
      <c r="B504" s="136"/>
      <c r="L504" s="136"/>
      <c r="V504" s="136"/>
      <c r="AF504" s="136"/>
      <c r="AP504" s="136"/>
      <c r="AZ504" s="136"/>
      <c r="BA504" s="136"/>
      <c r="BB504" s="136"/>
      <c r="BC504" s="136"/>
      <c r="BD504" s="136"/>
      <c r="BE504" s="136"/>
      <c r="BF504" s="136"/>
      <c r="BG504" s="136"/>
      <c r="BJ504" s="136"/>
      <c r="BT504" s="136"/>
      <c r="CD504" s="136"/>
      <c r="CN504" s="136"/>
      <c r="CX504" s="136"/>
      <c r="DH504" s="136"/>
      <c r="DR504" s="136"/>
      <c r="EB504" s="136"/>
      <c r="EL504" s="136"/>
      <c r="EV504" s="136"/>
      <c r="FF504" s="136"/>
      <c r="FP504" s="136"/>
      <c r="FZ504" s="136"/>
      <c r="GJ504" s="136"/>
      <c r="GT504" s="136"/>
      <c r="HD504" s="136"/>
      <c r="HN504" s="136"/>
      <c r="HX504" s="136"/>
    </row>
    <row xmlns:x14ac="http://schemas.microsoft.com/office/spreadsheetml/2009/9/ac" r="505" s="3" customFormat="true" x14ac:dyDescent="0.25">
      <c r="A505" s="402"/>
      <c r="B505" s="136"/>
      <c r="L505" s="136"/>
      <c r="V505" s="136"/>
      <c r="AF505" s="136"/>
      <c r="AP505" s="136"/>
      <c r="AZ505" s="136"/>
      <c r="BA505" s="136"/>
      <c r="BB505" s="136"/>
      <c r="BC505" s="136"/>
      <c r="BD505" s="136"/>
      <c r="BE505" s="136"/>
      <c r="BF505" s="136"/>
      <c r="BG505" s="136"/>
      <c r="BJ505" s="136"/>
      <c r="BT505" s="136"/>
      <c r="CD505" s="136"/>
      <c r="CN505" s="136"/>
      <c r="CX505" s="136"/>
      <c r="DH505" s="136"/>
      <c r="DR505" s="136"/>
      <c r="EB505" s="136"/>
      <c r="EL505" s="136"/>
      <c r="EV505" s="136"/>
      <c r="FF505" s="136"/>
      <c r="FP505" s="136"/>
      <c r="FZ505" s="136"/>
      <c r="GJ505" s="136"/>
      <c r="GT505" s="136"/>
      <c r="HD505" s="136"/>
      <c r="HN505" s="136"/>
      <c r="HX505" s="136"/>
    </row>
    <row xmlns:x14ac="http://schemas.microsoft.com/office/spreadsheetml/2009/9/ac" r="506" s="3" customFormat="true" x14ac:dyDescent="0.25">
      <c r="A506" s="402"/>
      <c r="B506" s="136"/>
      <c r="L506" s="136"/>
      <c r="V506" s="136"/>
      <c r="AF506" s="136"/>
      <c r="AP506" s="136"/>
      <c r="AZ506" s="136"/>
      <c r="BA506" s="136"/>
      <c r="BB506" s="136"/>
      <c r="BC506" s="136"/>
      <c r="BD506" s="136"/>
      <c r="BE506" s="136"/>
      <c r="BF506" s="136"/>
      <c r="BG506" s="136"/>
      <c r="BJ506" s="136"/>
      <c r="BT506" s="136"/>
      <c r="CD506" s="136"/>
      <c r="CN506" s="136"/>
      <c r="CX506" s="136"/>
      <c r="DH506" s="136"/>
      <c r="DR506" s="136"/>
      <c r="EB506" s="136"/>
      <c r="EL506" s="136"/>
      <c r="EV506" s="136"/>
      <c r="FF506" s="136"/>
      <c r="FP506" s="136"/>
      <c r="FZ506" s="136"/>
      <c r="GJ506" s="136"/>
      <c r="GT506" s="136"/>
      <c r="HD506" s="136"/>
      <c r="HN506" s="136"/>
      <c r="HX506" s="136"/>
    </row>
    <row xmlns:x14ac="http://schemas.microsoft.com/office/spreadsheetml/2009/9/ac" r="507" s="3" customFormat="true" x14ac:dyDescent="0.25">
      <c r="A507" s="402"/>
      <c r="B507" s="136"/>
      <c r="L507" s="136"/>
      <c r="V507" s="136"/>
      <c r="AF507" s="136"/>
      <c r="AP507" s="136"/>
      <c r="AZ507" s="136"/>
      <c r="BA507" s="136"/>
      <c r="BB507" s="136"/>
      <c r="BC507" s="136"/>
      <c r="BD507" s="136"/>
      <c r="BE507" s="136"/>
      <c r="BF507" s="136"/>
      <c r="BG507" s="136"/>
      <c r="BJ507" s="136"/>
      <c r="BT507" s="136"/>
      <c r="CD507" s="136"/>
      <c r="CN507" s="136"/>
      <c r="CX507" s="136"/>
      <c r="DH507" s="136"/>
      <c r="DR507" s="136"/>
      <c r="EB507" s="136"/>
      <c r="EL507" s="136"/>
      <c r="EV507" s="136"/>
      <c r="FF507" s="136"/>
      <c r="FP507" s="136"/>
      <c r="FZ507" s="136"/>
      <c r="GJ507" s="136"/>
      <c r="GT507" s="136"/>
      <c r="HD507" s="136"/>
      <c r="HN507" s="136"/>
      <c r="HX507" s="136"/>
    </row>
    <row xmlns:x14ac="http://schemas.microsoft.com/office/spreadsheetml/2009/9/ac" r="508" s="3" customFormat="true" x14ac:dyDescent="0.25">
      <c r="A508" s="402"/>
      <c r="B508" s="136"/>
      <c r="L508" s="136"/>
      <c r="V508" s="136"/>
      <c r="AF508" s="136"/>
      <c r="AP508" s="136"/>
      <c r="AZ508" s="136"/>
      <c r="BA508" s="136"/>
      <c r="BB508" s="136"/>
      <c r="BC508" s="136"/>
      <c r="BD508" s="136"/>
      <c r="BE508" s="136"/>
      <c r="BF508" s="136"/>
      <c r="BG508" s="136"/>
      <c r="BJ508" s="136"/>
      <c r="BT508" s="136"/>
      <c r="CD508" s="136"/>
      <c r="CN508" s="136"/>
      <c r="CX508" s="136"/>
      <c r="DH508" s="136"/>
      <c r="DR508" s="136"/>
      <c r="EB508" s="136"/>
      <c r="EL508" s="136"/>
      <c r="EV508" s="136"/>
      <c r="FF508" s="136"/>
      <c r="FP508" s="136"/>
      <c r="FZ508" s="136"/>
      <c r="GJ508" s="136"/>
      <c r="GT508" s="136"/>
      <c r="HD508" s="136"/>
      <c r="HN508" s="136"/>
      <c r="HX508" s="136"/>
    </row>
    <row xmlns:x14ac="http://schemas.microsoft.com/office/spreadsheetml/2009/9/ac" r="509" s="3" customFormat="true" x14ac:dyDescent="0.25">
      <c r="A509" s="402"/>
      <c r="B509" s="136"/>
      <c r="L509" s="136"/>
      <c r="V509" s="136"/>
      <c r="AF509" s="136"/>
      <c r="AP509" s="136"/>
      <c r="AZ509" s="136"/>
      <c r="BA509" s="136"/>
      <c r="BB509" s="136"/>
      <c r="BC509" s="136"/>
      <c r="BD509" s="136"/>
      <c r="BE509" s="136"/>
      <c r="BF509" s="136"/>
      <c r="BG509" s="136"/>
      <c r="BJ509" s="136"/>
      <c r="BT509" s="136"/>
      <c r="CD509" s="136"/>
      <c r="CN509" s="136"/>
      <c r="CX509" s="136"/>
      <c r="DH509" s="136"/>
      <c r="DR509" s="136"/>
      <c r="EB509" s="136"/>
      <c r="EL509" s="136"/>
      <c r="EV509" s="136"/>
      <c r="FF509" s="136"/>
      <c r="FP509" s="136"/>
      <c r="FZ509" s="136"/>
      <c r="GJ509" s="136"/>
      <c r="GT509" s="136"/>
      <c r="HD509" s="136"/>
      <c r="HN509" s="136"/>
      <c r="HX509" s="136"/>
    </row>
    <row xmlns:x14ac="http://schemas.microsoft.com/office/spreadsheetml/2009/9/ac" r="510" s="3" customFormat="true" x14ac:dyDescent="0.25">
      <c r="A510" s="402"/>
      <c r="B510" s="136"/>
      <c r="L510" s="136"/>
      <c r="V510" s="136"/>
      <c r="AF510" s="136"/>
      <c r="AP510" s="136"/>
      <c r="AZ510" s="136"/>
      <c r="BA510" s="136"/>
      <c r="BB510" s="136"/>
      <c r="BC510" s="136"/>
      <c r="BD510" s="136"/>
      <c r="BE510" s="136"/>
      <c r="BF510" s="136"/>
      <c r="BG510" s="136"/>
      <c r="BJ510" s="136"/>
      <c r="BT510" s="136"/>
      <c r="CD510" s="136"/>
      <c r="CN510" s="136"/>
      <c r="CX510" s="136"/>
      <c r="DH510" s="136"/>
      <c r="DR510" s="136"/>
      <c r="EB510" s="136"/>
      <c r="EL510" s="136"/>
      <c r="EV510" s="136"/>
      <c r="FF510" s="136"/>
      <c r="FP510" s="136"/>
      <c r="FZ510" s="136"/>
      <c r="GJ510" s="136"/>
      <c r="GT510" s="136"/>
      <c r="HD510" s="136"/>
      <c r="HN510" s="136"/>
      <c r="HX510" s="136"/>
    </row>
    <row xmlns:x14ac="http://schemas.microsoft.com/office/spreadsheetml/2009/9/ac" r="511" s="3" customFormat="true" x14ac:dyDescent="0.25">
      <c r="A511" s="402"/>
      <c r="B511" s="136"/>
      <c r="L511" s="136"/>
      <c r="V511" s="136"/>
      <c r="AF511" s="136"/>
      <c r="AP511" s="136"/>
      <c r="AZ511" s="136"/>
      <c r="BA511" s="136"/>
      <c r="BB511" s="136"/>
      <c r="BC511" s="136"/>
      <c r="BD511" s="136"/>
      <c r="BE511" s="136"/>
      <c r="BF511" s="136"/>
      <c r="BG511" s="136"/>
      <c r="BJ511" s="136"/>
      <c r="BT511" s="136"/>
      <c r="CD511" s="136"/>
      <c r="CN511" s="136"/>
      <c r="CX511" s="136"/>
      <c r="DH511" s="136"/>
      <c r="DR511" s="136"/>
      <c r="EB511" s="136"/>
      <c r="EL511" s="136"/>
      <c r="EV511" s="136"/>
      <c r="FF511" s="136"/>
      <c r="FP511" s="136"/>
      <c r="FZ511" s="136"/>
      <c r="GJ511" s="136"/>
      <c r="GT511" s="136"/>
      <c r="HD511" s="136"/>
      <c r="HN511" s="136"/>
      <c r="HX511" s="136"/>
    </row>
    <row xmlns:x14ac="http://schemas.microsoft.com/office/spreadsheetml/2009/9/ac" r="512" s="3" customFormat="true" x14ac:dyDescent="0.25">
      <c r="A512" s="402"/>
      <c r="B512" s="136"/>
      <c r="L512" s="136"/>
      <c r="V512" s="136"/>
      <c r="AF512" s="136"/>
      <c r="AP512" s="136"/>
      <c r="AZ512" s="136"/>
      <c r="BA512" s="136"/>
      <c r="BB512" s="136"/>
      <c r="BC512" s="136"/>
      <c r="BD512" s="136"/>
      <c r="BE512" s="136"/>
      <c r="BF512" s="136"/>
      <c r="BG512" s="136"/>
      <c r="BJ512" s="136"/>
      <c r="BT512" s="136"/>
      <c r="CD512" s="136"/>
      <c r="CN512" s="136"/>
      <c r="CX512" s="136"/>
      <c r="DH512" s="136"/>
      <c r="DR512" s="136"/>
      <c r="EB512" s="136"/>
      <c r="EL512" s="136"/>
      <c r="EV512" s="136"/>
      <c r="FF512" s="136"/>
      <c r="FP512" s="136"/>
      <c r="FZ512" s="136"/>
      <c r="GJ512" s="136"/>
      <c r="GT512" s="136"/>
      <c r="HD512" s="136"/>
      <c r="HN512" s="136"/>
      <c r="HX512" s="136"/>
    </row>
    <row xmlns:x14ac="http://schemas.microsoft.com/office/spreadsheetml/2009/9/ac" r="513" s="3" customFormat="true" x14ac:dyDescent="0.25">
      <c r="A513" s="402"/>
      <c r="B513" s="136"/>
      <c r="L513" s="136"/>
      <c r="V513" s="136"/>
      <c r="AF513" s="136"/>
      <c r="AP513" s="136"/>
      <c r="AZ513" s="136"/>
      <c r="BA513" s="136"/>
      <c r="BB513" s="136"/>
      <c r="BC513" s="136"/>
      <c r="BD513" s="136"/>
      <c r="BE513" s="136"/>
      <c r="BF513" s="136"/>
      <c r="BG513" s="136"/>
      <c r="BJ513" s="136"/>
      <c r="BT513" s="136"/>
      <c r="CD513" s="136"/>
      <c r="CN513" s="136"/>
      <c r="CX513" s="136"/>
      <c r="DH513" s="136"/>
      <c r="DR513" s="136"/>
      <c r="EB513" s="136"/>
      <c r="EL513" s="136"/>
      <c r="EV513" s="136"/>
      <c r="FF513" s="136"/>
      <c r="FP513" s="136"/>
      <c r="FZ513" s="136"/>
      <c r="GJ513" s="136"/>
      <c r="GT513" s="136"/>
      <c r="HD513" s="136"/>
      <c r="HN513" s="136"/>
      <c r="HX513" s="136"/>
    </row>
    <row xmlns:x14ac="http://schemas.microsoft.com/office/spreadsheetml/2009/9/ac" r="514" s="3" customFormat="true" x14ac:dyDescent="0.25">
      <c r="A514" s="402"/>
      <c r="B514" s="136"/>
      <c r="L514" s="136"/>
      <c r="V514" s="136"/>
      <c r="AF514" s="136"/>
      <c r="AP514" s="136"/>
      <c r="AZ514" s="136"/>
      <c r="BA514" s="136"/>
      <c r="BB514" s="136"/>
      <c r="BC514" s="136"/>
      <c r="BD514" s="136"/>
      <c r="BE514" s="136"/>
      <c r="BF514" s="136"/>
      <c r="BG514" s="136"/>
      <c r="BJ514" s="136"/>
      <c r="BT514" s="136"/>
      <c r="CD514" s="136"/>
      <c r="CN514" s="136"/>
      <c r="CX514" s="136"/>
      <c r="DH514" s="136"/>
      <c r="DR514" s="136"/>
      <c r="EB514" s="136"/>
      <c r="EL514" s="136"/>
      <c r="EV514" s="136"/>
      <c r="FF514" s="136"/>
      <c r="FP514" s="136"/>
      <c r="FZ514" s="136"/>
      <c r="GJ514" s="136"/>
      <c r="GT514" s="136"/>
      <c r="HD514" s="136"/>
      <c r="HN514" s="136"/>
      <c r="HX514" s="136"/>
    </row>
    <row xmlns:x14ac="http://schemas.microsoft.com/office/spreadsheetml/2009/9/ac" r="515" s="3" customFormat="true" x14ac:dyDescent="0.25">
      <c r="A515" s="402"/>
      <c r="B515" s="136"/>
      <c r="L515" s="136"/>
      <c r="V515" s="136"/>
      <c r="AF515" s="136"/>
      <c r="AP515" s="136"/>
      <c r="AZ515" s="136"/>
      <c r="BA515" s="136"/>
      <c r="BB515" s="136"/>
      <c r="BC515" s="136"/>
      <c r="BD515" s="136"/>
      <c r="BE515" s="136"/>
      <c r="BF515" s="136"/>
      <c r="BG515" s="136"/>
      <c r="BJ515" s="136"/>
      <c r="BT515" s="136"/>
      <c r="CD515" s="136"/>
      <c r="CN515" s="136"/>
      <c r="CX515" s="136"/>
      <c r="DH515" s="136"/>
      <c r="DR515" s="136"/>
      <c r="EB515" s="136"/>
      <c r="EL515" s="136"/>
      <c r="EV515" s="136"/>
      <c r="FF515" s="136"/>
      <c r="FP515" s="136"/>
      <c r="FZ515" s="136"/>
      <c r="GJ515" s="136"/>
      <c r="GT515" s="136"/>
      <c r="HD515" s="136"/>
      <c r="HN515" s="136"/>
      <c r="HX515" s="136"/>
    </row>
    <row xmlns:x14ac="http://schemas.microsoft.com/office/spreadsheetml/2009/9/ac" r="516" s="3" customFormat="true" x14ac:dyDescent="0.25">
      <c r="A516" s="402"/>
      <c r="B516" s="136"/>
      <c r="L516" s="136"/>
      <c r="V516" s="136"/>
      <c r="AF516" s="136"/>
      <c r="AP516" s="136"/>
      <c r="AZ516" s="136"/>
      <c r="BA516" s="136"/>
      <c r="BB516" s="136"/>
      <c r="BC516" s="136"/>
      <c r="BD516" s="136"/>
      <c r="BE516" s="136"/>
      <c r="BF516" s="136"/>
      <c r="BG516" s="136"/>
      <c r="BJ516" s="136"/>
      <c r="BT516" s="136"/>
      <c r="CD516" s="136"/>
      <c r="CN516" s="136"/>
      <c r="CX516" s="136"/>
      <c r="DH516" s="136"/>
      <c r="DR516" s="136"/>
      <c r="EB516" s="136"/>
      <c r="EL516" s="136"/>
      <c r="EV516" s="136"/>
      <c r="FF516" s="136"/>
      <c r="FP516" s="136"/>
      <c r="FZ516" s="136"/>
      <c r="GJ516" s="136"/>
      <c r="GT516" s="136"/>
      <c r="HD516" s="136"/>
      <c r="HN516" s="136"/>
      <c r="HX516" s="136"/>
    </row>
    <row xmlns:x14ac="http://schemas.microsoft.com/office/spreadsheetml/2009/9/ac" r="517" s="3" customFormat="true" x14ac:dyDescent="0.25">
      <c r="A517" s="402"/>
      <c r="B517" s="136"/>
      <c r="L517" s="136"/>
      <c r="V517" s="136"/>
      <c r="AF517" s="136"/>
      <c r="AP517" s="136"/>
      <c r="AZ517" s="136"/>
      <c r="BA517" s="136"/>
      <c r="BB517" s="136"/>
      <c r="BC517" s="136"/>
      <c r="BD517" s="136"/>
      <c r="BE517" s="136"/>
      <c r="BF517" s="136"/>
      <c r="BG517" s="136"/>
      <c r="BJ517" s="136"/>
      <c r="BT517" s="136"/>
      <c r="CD517" s="136"/>
      <c r="CN517" s="136"/>
      <c r="CX517" s="136"/>
      <c r="DH517" s="136"/>
      <c r="DR517" s="136"/>
      <c r="EB517" s="136"/>
      <c r="EL517" s="136"/>
      <c r="EV517" s="136"/>
      <c r="FF517" s="136"/>
      <c r="FP517" s="136"/>
      <c r="FZ517" s="136"/>
      <c r="GJ517" s="136"/>
      <c r="GT517" s="136"/>
      <c r="HD517" s="136"/>
      <c r="HN517" s="136"/>
      <c r="HX517" s="136"/>
    </row>
    <row xmlns:x14ac="http://schemas.microsoft.com/office/spreadsheetml/2009/9/ac" r="518" s="3" customFormat="true" x14ac:dyDescent="0.25">
      <c r="A518" s="402"/>
      <c r="B518" s="136"/>
      <c r="L518" s="136"/>
      <c r="V518" s="136"/>
      <c r="AF518" s="136"/>
      <c r="AP518" s="136"/>
      <c r="AZ518" s="136"/>
      <c r="BA518" s="136"/>
      <c r="BB518" s="136"/>
      <c r="BC518" s="136"/>
      <c r="BD518" s="136"/>
      <c r="BE518" s="136"/>
      <c r="BF518" s="136"/>
      <c r="BG518" s="136"/>
      <c r="BJ518" s="136"/>
      <c r="BT518" s="136"/>
      <c r="CD518" s="136"/>
      <c r="CN518" s="136"/>
      <c r="CX518" s="136"/>
      <c r="DH518" s="136"/>
      <c r="DR518" s="136"/>
      <c r="EB518" s="136"/>
      <c r="EL518" s="136"/>
      <c r="EV518" s="136"/>
      <c r="FF518" s="136"/>
      <c r="FP518" s="136"/>
      <c r="FZ518" s="136"/>
      <c r="GJ518" s="136"/>
      <c r="GT518" s="136"/>
      <c r="HD518" s="136"/>
      <c r="HN518" s="136"/>
      <c r="HX518" s="136"/>
    </row>
    <row xmlns:x14ac="http://schemas.microsoft.com/office/spreadsheetml/2009/9/ac" r="519" s="3" customFormat="true" x14ac:dyDescent="0.25">
      <c r="A519" s="402"/>
      <c r="B519" s="136"/>
      <c r="L519" s="136"/>
      <c r="V519" s="136"/>
      <c r="AF519" s="136"/>
      <c r="AP519" s="136"/>
      <c r="AZ519" s="136"/>
      <c r="BA519" s="136"/>
      <c r="BB519" s="136"/>
      <c r="BC519" s="136"/>
      <c r="BD519" s="136"/>
      <c r="BE519" s="136"/>
      <c r="BF519" s="136"/>
      <c r="BG519" s="136"/>
      <c r="BJ519" s="136"/>
      <c r="BT519" s="136"/>
      <c r="CD519" s="136"/>
      <c r="CN519" s="136"/>
      <c r="CX519" s="136"/>
      <c r="DH519" s="136"/>
      <c r="DR519" s="136"/>
      <c r="EB519" s="136"/>
      <c r="EL519" s="136"/>
      <c r="EV519" s="136"/>
      <c r="FF519" s="136"/>
      <c r="FP519" s="136"/>
      <c r="FZ519" s="136"/>
      <c r="GJ519" s="136"/>
      <c r="GT519" s="136"/>
      <c r="HD519" s="136"/>
      <c r="HN519" s="136"/>
      <c r="HX519" s="136"/>
    </row>
    <row xmlns:x14ac="http://schemas.microsoft.com/office/spreadsheetml/2009/9/ac" r="520" s="3" customFormat="true" x14ac:dyDescent="0.25">
      <c r="A520" s="402"/>
      <c r="B520" s="136"/>
      <c r="L520" s="136"/>
      <c r="V520" s="136"/>
      <c r="AF520" s="136"/>
      <c r="AP520" s="136"/>
      <c r="AZ520" s="136"/>
      <c r="BA520" s="136"/>
      <c r="BB520" s="136"/>
      <c r="BC520" s="136"/>
      <c r="BD520" s="136"/>
      <c r="BE520" s="136"/>
      <c r="BF520" s="136"/>
      <c r="BG520" s="136"/>
      <c r="BJ520" s="136"/>
      <c r="BT520" s="136"/>
      <c r="CD520" s="136"/>
      <c r="CN520" s="136"/>
      <c r="CX520" s="136"/>
      <c r="DH520" s="136"/>
      <c r="DR520" s="136"/>
      <c r="EB520" s="136"/>
      <c r="EL520" s="136"/>
      <c r="EV520" s="136"/>
      <c r="FF520" s="136"/>
      <c r="FP520" s="136"/>
      <c r="FZ520" s="136"/>
      <c r="GJ520" s="136"/>
      <c r="GT520" s="136"/>
      <c r="HD520" s="136"/>
      <c r="HN520" s="136"/>
      <c r="HX520" s="136"/>
    </row>
    <row xmlns:x14ac="http://schemas.microsoft.com/office/spreadsheetml/2009/9/ac" r="521" s="3" customFormat="true" x14ac:dyDescent="0.25">
      <c r="A521" s="402"/>
      <c r="B521" s="136"/>
      <c r="L521" s="136"/>
      <c r="V521" s="136"/>
      <c r="AF521" s="136"/>
      <c r="AP521" s="136"/>
      <c r="AZ521" s="136"/>
      <c r="BA521" s="136"/>
      <c r="BB521" s="136"/>
      <c r="BC521" s="136"/>
      <c r="BD521" s="136"/>
      <c r="BE521" s="136"/>
      <c r="BF521" s="136"/>
      <c r="BG521" s="136"/>
      <c r="BJ521" s="136"/>
      <c r="BT521" s="136"/>
      <c r="CD521" s="136"/>
      <c r="CN521" s="136"/>
      <c r="CX521" s="136"/>
      <c r="DH521" s="136"/>
      <c r="DR521" s="136"/>
      <c r="EB521" s="136"/>
      <c r="EL521" s="136"/>
      <c r="EV521" s="136"/>
      <c r="FF521" s="136"/>
      <c r="FP521" s="136"/>
      <c r="FZ521" s="136"/>
      <c r="GJ521" s="136"/>
      <c r="GT521" s="136"/>
      <c r="HD521" s="136"/>
      <c r="HN521" s="136"/>
      <c r="HX521" s="136"/>
    </row>
    <row xmlns:x14ac="http://schemas.microsoft.com/office/spreadsheetml/2009/9/ac" r="522" s="3" customFormat="true" x14ac:dyDescent="0.25">
      <c r="A522" s="402"/>
      <c r="B522" s="136"/>
      <c r="L522" s="136"/>
      <c r="V522" s="136"/>
      <c r="AF522" s="136"/>
      <c r="AP522" s="136"/>
      <c r="AZ522" s="136"/>
      <c r="BA522" s="136"/>
      <c r="BB522" s="136"/>
      <c r="BC522" s="136"/>
      <c r="BD522" s="136"/>
      <c r="BE522" s="136"/>
      <c r="BF522" s="136"/>
      <c r="BG522" s="136"/>
      <c r="BJ522" s="136"/>
      <c r="BT522" s="136"/>
      <c r="CD522" s="136"/>
      <c r="CN522" s="136"/>
      <c r="CX522" s="136"/>
      <c r="DH522" s="136"/>
      <c r="DR522" s="136"/>
      <c r="EB522" s="136"/>
      <c r="EL522" s="136"/>
      <c r="EV522" s="136"/>
      <c r="FF522" s="136"/>
      <c r="FP522" s="136"/>
      <c r="FZ522" s="136"/>
      <c r="GJ522" s="136"/>
      <c r="GT522" s="136"/>
      <c r="HD522" s="136"/>
      <c r="HN522" s="136"/>
      <c r="HX522" s="136"/>
    </row>
    <row xmlns:x14ac="http://schemas.microsoft.com/office/spreadsheetml/2009/9/ac" r="523" s="3" customFormat="true" x14ac:dyDescent="0.25">
      <c r="A523" s="402"/>
      <c r="B523" s="136"/>
      <c r="L523" s="136"/>
      <c r="V523" s="136"/>
      <c r="AF523" s="136"/>
      <c r="AP523" s="136"/>
      <c r="AZ523" s="136"/>
      <c r="BA523" s="136"/>
      <c r="BB523" s="136"/>
      <c r="BC523" s="136"/>
      <c r="BD523" s="136"/>
      <c r="BE523" s="136"/>
      <c r="BF523" s="136"/>
      <c r="BG523" s="136"/>
      <c r="BJ523" s="136"/>
      <c r="BT523" s="136"/>
      <c r="CD523" s="136"/>
      <c r="CN523" s="136"/>
      <c r="CX523" s="136"/>
      <c r="DH523" s="136"/>
      <c r="DR523" s="136"/>
      <c r="EB523" s="136"/>
      <c r="EL523" s="136"/>
      <c r="EV523" s="136"/>
      <c r="FF523" s="136"/>
      <c r="FP523" s="136"/>
      <c r="FZ523" s="136"/>
      <c r="GJ523" s="136"/>
      <c r="GT523" s="136"/>
      <c r="HD523" s="136"/>
      <c r="HN523" s="136"/>
      <c r="HX523" s="136"/>
    </row>
    <row xmlns:x14ac="http://schemas.microsoft.com/office/spreadsheetml/2009/9/ac" r="524" s="3" customFormat="true" x14ac:dyDescent="0.25">
      <c r="A524" s="402"/>
      <c r="B524" s="136"/>
      <c r="L524" s="136"/>
      <c r="V524" s="136"/>
      <c r="AF524" s="136"/>
      <c r="AP524" s="136"/>
      <c r="AZ524" s="136"/>
      <c r="BA524" s="136"/>
      <c r="BB524" s="136"/>
      <c r="BC524" s="136"/>
      <c r="BD524" s="136"/>
      <c r="BE524" s="136"/>
      <c r="BF524" s="136"/>
      <c r="BG524" s="136"/>
      <c r="BJ524" s="136"/>
      <c r="BT524" s="136"/>
      <c r="CD524" s="136"/>
      <c r="CN524" s="136"/>
      <c r="CX524" s="136"/>
      <c r="DH524" s="136"/>
      <c r="DR524" s="136"/>
      <c r="EB524" s="136"/>
      <c r="EL524" s="136"/>
      <c r="EV524" s="136"/>
      <c r="FF524" s="136"/>
      <c r="FP524" s="136"/>
      <c r="FZ524" s="136"/>
      <c r="GJ524" s="136"/>
      <c r="GT524" s="136"/>
      <c r="HD524" s="136"/>
      <c r="HN524" s="136"/>
      <c r="HX524" s="136"/>
    </row>
    <row xmlns:x14ac="http://schemas.microsoft.com/office/spreadsheetml/2009/9/ac" r="525" s="3" customFormat="true" x14ac:dyDescent="0.25">
      <c r="A525" s="402"/>
      <c r="B525" s="136"/>
      <c r="L525" s="136"/>
      <c r="V525" s="136"/>
      <c r="AF525" s="136"/>
      <c r="AP525" s="136"/>
      <c r="AZ525" s="136"/>
      <c r="BA525" s="136"/>
      <c r="BB525" s="136"/>
      <c r="BC525" s="136"/>
      <c r="BD525" s="136"/>
      <c r="BE525" s="136"/>
      <c r="BF525" s="136"/>
      <c r="BG525" s="136"/>
      <c r="BJ525" s="136"/>
      <c r="BT525" s="136"/>
      <c r="CD525" s="136"/>
      <c r="CN525" s="136"/>
      <c r="CX525" s="136"/>
      <c r="DH525" s="136"/>
      <c r="DR525" s="136"/>
      <c r="EB525" s="136"/>
      <c r="EL525" s="136"/>
      <c r="EV525" s="136"/>
      <c r="FF525" s="136"/>
      <c r="FP525" s="136"/>
      <c r="FZ525" s="136"/>
      <c r="GJ525" s="136"/>
      <c r="GT525" s="136"/>
      <c r="HD525" s="136"/>
      <c r="HN525" s="136"/>
      <c r="HX525" s="136"/>
    </row>
    <row xmlns:x14ac="http://schemas.microsoft.com/office/spreadsheetml/2009/9/ac" r="526" s="3" customFormat="true" x14ac:dyDescent="0.25">
      <c r="A526" s="402"/>
      <c r="B526" s="136"/>
      <c r="L526" s="136"/>
      <c r="V526" s="136"/>
      <c r="AF526" s="136"/>
      <c r="AP526" s="136"/>
      <c r="AZ526" s="136"/>
      <c r="BA526" s="136"/>
      <c r="BB526" s="136"/>
      <c r="BC526" s="136"/>
      <c r="BD526" s="136"/>
      <c r="BE526" s="136"/>
      <c r="BF526" s="136"/>
      <c r="BG526" s="136"/>
      <c r="BJ526" s="136"/>
      <c r="BT526" s="136"/>
      <c r="CD526" s="136"/>
      <c r="CN526" s="136"/>
      <c r="CX526" s="136"/>
      <c r="DH526" s="136"/>
      <c r="DR526" s="136"/>
      <c r="EB526" s="136"/>
      <c r="EL526" s="136"/>
      <c r="EV526" s="136"/>
      <c r="FF526" s="136"/>
      <c r="FP526" s="136"/>
      <c r="FZ526" s="136"/>
      <c r="GJ526" s="136"/>
      <c r="GT526" s="136"/>
      <c r="HD526" s="136"/>
      <c r="HN526" s="136"/>
      <c r="HX526" s="136"/>
    </row>
    <row xmlns:x14ac="http://schemas.microsoft.com/office/spreadsheetml/2009/9/ac" r="527" s="3" customFormat="true" x14ac:dyDescent="0.25">
      <c r="A527" s="402"/>
      <c r="B527" s="136"/>
      <c r="L527" s="136"/>
      <c r="V527" s="136"/>
      <c r="AF527" s="136"/>
      <c r="AP527" s="136"/>
      <c r="AZ527" s="136"/>
      <c r="BA527" s="136"/>
      <c r="BB527" s="136"/>
      <c r="BC527" s="136"/>
      <c r="BD527" s="136"/>
      <c r="BE527" s="136"/>
      <c r="BF527" s="136"/>
      <c r="BG527" s="136"/>
      <c r="BJ527" s="136"/>
      <c r="BT527" s="136"/>
      <c r="CD527" s="136"/>
      <c r="CN527" s="136"/>
      <c r="CX527" s="136"/>
      <c r="DH527" s="136"/>
      <c r="DR527" s="136"/>
      <c r="EB527" s="136"/>
      <c r="EL527" s="136"/>
      <c r="EV527" s="136"/>
      <c r="FF527" s="136"/>
      <c r="FP527" s="136"/>
      <c r="FZ527" s="136"/>
      <c r="GJ527" s="136"/>
      <c r="GT527" s="136"/>
      <c r="HD527" s="136"/>
      <c r="HN527" s="136"/>
      <c r="HX527" s="136"/>
    </row>
    <row xmlns:x14ac="http://schemas.microsoft.com/office/spreadsheetml/2009/9/ac" r="528" s="3" customFormat="true" x14ac:dyDescent="0.25">
      <c r="A528" s="402"/>
      <c r="B528" s="136"/>
      <c r="L528" s="136"/>
      <c r="V528" s="136"/>
      <c r="AF528" s="136"/>
      <c r="AP528" s="136"/>
      <c r="AZ528" s="136"/>
      <c r="BA528" s="136"/>
      <c r="BB528" s="136"/>
      <c r="BC528" s="136"/>
      <c r="BD528" s="136"/>
      <c r="BE528" s="136"/>
      <c r="BF528" s="136"/>
      <c r="BG528" s="136"/>
      <c r="BJ528" s="136"/>
      <c r="BT528" s="136"/>
      <c r="CD528" s="136"/>
      <c r="CN528" s="136"/>
      <c r="CX528" s="136"/>
      <c r="DH528" s="136"/>
      <c r="DR528" s="136"/>
      <c r="EB528" s="136"/>
      <c r="EL528" s="136"/>
      <c r="EV528" s="136"/>
      <c r="FF528" s="136"/>
      <c r="FP528" s="136"/>
      <c r="FZ528" s="136"/>
      <c r="GJ528" s="136"/>
      <c r="GT528" s="136"/>
      <c r="HD528" s="136"/>
      <c r="HN528" s="136"/>
      <c r="HX528" s="136"/>
    </row>
    <row xmlns:x14ac="http://schemas.microsoft.com/office/spreadsheetml/2009/9/ac" r="529" s="3" customFormat="true" x14ac:dyDescent="0.25">
      <c r="A529" s="402"/>
      <c r="B529" s="136"/>
      <c r="L529" s="136"/>
      <c r="V529" s="136"/>
      <c r="AF529" s="136"/>
      <c r="AP529" s="136"/>
      <c r="AZ529" s="136"/>
      <c r="BA529" s="136"/>
      <c r="BB529" s="136"/>
      <c r="BC529" s="136"/>
      <c r="BD529" s="136"/>
      <c r="BE529" s="136"/>
      <c r="BF529" s="136"/>
      <c r="BG529" s="136"/>
      <c r="BJ529" s="136"/>
      <c r="BT529" s="136"/>
      <c r="CD529" s="136"/>
      <c r="CN529" s="136"/>
      <c r="CX529" s="136"/>
      <c r="DH529" s="136"/>
      <c r="DR529" s="136"/>
      <c r="EB529" s="136"/>
      <c r="EL529" s="136"/>
      <c r="EV529" s="136"/>
      <c r="FF529" s="136"/>
      <c r="FP529" s="136"/>
      <c r="FZ529" s="136"/>
      <c r="GJ529" s="136"/>
      <c r="GT529" s="136"/>
      <c r="HD529" s="136"/>
      <c r="HN529" s="136"/>
      <c r="HX529" s="136"/>
    </row>
    <row xmlns:x14ac="http://schemas.microsoft.com/office/spreadsheetml/2009/9/ac" r="530" s="3" customFormat="true" x14ac:dyDescent="0.25">
      <c r="A530" s="402"/>
      <c r="B530" s="136"/>
      <c r="L530" s="136"/>
      <c r="V530" s="136"/>
      <c r="AF530" s="136"/>
      <c r="AP530" s="136"/>
      <c r="AZ530" s="136"/>
      <c r="BA530" s="136"/>
      <c r="BB530" s="136"/>
      <c r="BC530" s="136"/>
      <c r="BD530" s="136"/>
      <c r="BE530" s="136"/>
      <c r="BF530" s="136"/>
      <c r="BG530" s="136"/>
      <c r="BJ530" s="136"/>
      <c r="BT530" s="136"/>
      <c r="CD530" s="136"/>
      <c r="CN530" s="136"/>
      <c r="CX530" s="136"/>
      <c r="DH530" s="136"/>
      <c r="DR530" s="136"/>
      <c r="EB530" s="136"/>
      <c r="EL530" s="136"/>
      <c r="EV530" s="136"/>
      <c r="FF530" s="136"/>
      <c r="FP530" s="136"/>
      <c r="FZ530" s="136"/>
      <c r="GJ530" s="136"/>
      <c r="GT530" s="136"/>
      <c r="HD530" s="136"/>
      <c r="HN530" s="136"/>
      <c r="HX530" s="136"/>
    </row>
    <row xmlns:x14ac="http://schemas.microsoft.com/office/spreadsheetml/2009/9/ac" r="531" s="3" customFormat="true" x14ac:dyDescent="0.25">
      <c r="A531" s="402"/>
      <c r="B531" s="136"/>
      <c r="L531" s="136"/>
      <c r="V531" s="136"/>
      <c r="AF531" s="136"/>
      <c r="AP531" s="136"/>
      <c r="AZ531" s="136"/>
      <c r="BA531" s="136"/>
      <c r="BB531" s="136"/>
      <c r="BC531" s="136"/>
      <c r="BD531" s="136"/>
      <c r="BE531" s="136"/>
      <c r="BF531" s="136"/>
      <c r="BG531" s="136"/>
      <c r="BJ531" s="136"/>
      <c r="BT531" s="136"/>
      <c r="CD531" s="136"/>
      <c r="CN531" s="136"/>
      <c r="CX531" s="136"/>
      <c r="DH531" s="136"/>
      <c r="DR531" s="136"/>
      <c r="EB531" s="136"/>
      <c r="EL531" s="136"/>
      <c r="EV531" s="136"/>
      <c r="FF531" s="136"/>
      <c r="FP531" s="136"/>
      <c r="FZ531" s="136"/>
      <c r="GJ531" s="136"/>
      <c r="GT531" s="136"/>
      <c r="HD531" s="136"/>
      <c r="HN531" s="136"/>
      <c r="HX531" s="136"/>
    </row>
    <row xmlns:x14ac="http://schemas.microsoft.com/office/spreadsheetml/2009/9/ac" r="532" s="3" customFormat="true" x14ac:dyDescent="0.25">
      <c r="A532" s="402"/>
      <c r="B532" s="136"/>
      <c r="L532" s="136"/>
      <c r="V532" s="136"/>
      <c r="AF532" s="136"/>
      <c r="AP532" s="136"/>
      <c r="AZ532" s="136"/>
      <c r="BA532" s="136"/>
      <c r="BB532" s="136"/>
      <c r="BC532" s="136"/>
      <c r="BD532" s="136"/>
      <c r="BE532" s="136"/>
      <c r="BF532" s="136"/>
      <c r="BG532" s="136"/>
      <c r="BJ532" s="136"/>
      <c r="BT532" s="136"/>
      <c r="CD532" s="136"/>
      <c r="CN532" s="136"/>
      <c r="CX532" s="136"/>
      <c r="DH532" s="136"/>
      <c r="DR532" s="136"/>
      <c r="EB532" s="136"/>
      <c r="EL532" s="136"/>
      <c r="EV532" s="136"/>
      <c r="FF532" s="136"/>
      <c r="FP532" s="136"/>
      <c r="FZ532" s="136"/>
      <c r="GJ532" s="136"/>
      <c r="GT532" s="136"/>
      <c r="HD532" s="136"/>
      <c r="HN532" s="136"/>
      <c r="HX532" s="136"/>
    </row>
    <row xmlns:x14ac="http://schemas.microsoft.com/office/spreadsheetml/2009/9/ac" r="533" s="3" customFormat="true" x14ac:dyDescent="0.25">
      <c r="A533" s="402"/>
      <c r="B533" s="136"/>
      <c r="L533" s="136"/>
      <c r="V533" s="136"/>
      <c r="AF533" s="136"/>
      <c r="AP533" s="136"/>
      <c r="AZ533" s="136"/>
      <c r="BA533" s="136"/>
      <c r="BB533" s="136"/>
      <c r="BC533" s="136"/>
      <c r="BD533" s="136"/>
      <c r="BE533" s="136"/>
      <c r="BF533" s="136"/>
      <c r="BG533" s="136"/>
      <c r="BJ533" s="136"/>
      <c r="BT533" s="136"/>
      <c r="CD533" s="136"/>
      <c r="CN533" s="136"/>
      <c r="CX533" s="136"/>
      <c r="DH533" s="136"/>
      <c r="DR533" s="136"/>
      <c r="EB533" s="136"/>
      <c r="EL533" s="136"/>
      <c r="EV533" s="136"/>
      <c r="FF533" s="136"/>
      <c r="FP533" s="136"/>
      <c r="FZ533" s="136"/>
      <c r="GJ533" s="136"/>
      <c r="GT533" s="136"/>
      <c r="HD533" s="136"/>
      <c r="HN533" s="136"/>
      <c r="HX533" s="136"/>
    </row>
    <row xmlns:x14ac="http://schemas.microsoft.com/office/spreadsheetml/2009/9/ac" r="534" s="3" customFormat="true" x14ac:dyDescent="0.25">
      <c r="A534" s="402"/>
      <c r="B534" s="136"/>
      <c r="L534" s="136"/>
      <c r="V534" s="136"/>
      <c r="AF534" s="136"/>
      <c r="AP534" s="136"/>
      <c r="AZ534" s="136"/>
      <c r="BA534" s="136"/>
      <c r="BB534" s="136"/>
      <c r="BC534" s="136"/>
      <c r="BD534" s="136"/>
      <c r="BE534" s="136"/>
      <c r="BF534" s="136"/>
      <c r="BG534" s="136"/>
      <c r="BJ534" s="136"/>
      <c r="BT534" s="136"/>
      <c r="CD534" s="136"/>
      <c r="CN534" s="136"/>
      <c r="CX534" s="136"/>
      <c r="DH534" s="136"/>
      <c r="DR534" s="136"/>
      <c r="EB534" s="136"/>
      <c r="EL534" s="136"/>
      <c r="EV534" s="136"/>
      <c r="FF534" s="136"/>
      <c r="FP534" s="136"/>
      <c r="FZ534" s="136"/>
      <c r="GJ534" s="136"/>
      <c r="GT534" s="136"/>
      <c r="HD534" s="136"/>
      <c r="HN534" s="136"/>
      <c r="HX534" s="136"/>
    </row>
    <row xmlns:x14ac="http://schemas.microsoft.com/office/spreadsheetml/2009/9/ac" r="535" s="3" customFormat="true" x14ac:dyDescent="0.25">
      <c r="A535" s="402"/>
      <c r="B535" s="136"/>
      <c r="L535" s="136"/>
      <c r="V535" s="136"/>
      <c r="AF535" s="136"/>
      <c r="AP535" s="136"/>
      <c r="AZ535" s="136"/>
      <c r="BA535" s="136"/>
      <c r="BB535" s="136"/>
      <c r="BC535" s="136"/>
      <c r="BD535" s="136"/>
      <c r="BE535" s="136"/>
      <c r="BF535" s="136"/>
      <c r="BG535" s="136"/>
      <c r="BJ535" s="136"/>
      <c r="BT535" s="136"/>
      <c r="CD535" s="136"/>
      <c r="CN535" s="136"/>
      <c r="CX535" s="136"/>
      <c r="DH535" s="136"/>
      <c r="DR535" s="136"/>
      <c r="EB535" s="136"/>
      <c r="EL535" s="136"/>
      <c r="EV535" s="136"/>
      <c r="FF535" s="136"/>
      <c r="FP535" s="136"/>
      <c r="FZ535" s="136"/>
      <c r="GJ535" s="136"/>
      <c r="GT535" s="136"/>
      <c r="HD535" s="136"/>
      <c r="HN535" s="136"/>
      <c r="HX535" s="136"/>
    </row>
    <row xmlns:x14ac="http://schemas.microsoft.com/office/spreadsheetml/2009/9/ac" r="536" s="3" customFormat="true" x14ac:dyDescent="0.25">
      <c r="A536" s="402"/>
      <c r="B536" s="136"/>
      <c r="L536" s="136"/>
      <c r="V536" s="136"/>
      <c r="AF536" s="136"/>
      <c r="AP536" s="136"/>
      <c r="AZ536" s="136"/>
      <c r="BA536" s="136"/>
      <c r="BB536" s="136"/>
      <c r="BC536" s="136"/>
      <c r="BD536" s="136"/>
      <c r="BE536" s="136"/>
      <c r="BF536" s="136"/>
      <c r="BG536" s="136"/>
      <c r="BJ536" s="136"/>
      <c r="BT536" s="136"/>
      <c r="CD536" s="136"/>
      <c r="CN536" s="136"/>
      <c r="CX536" s="136"/>
      <c r="DH536" s="136"/>
      <c r="DR536" s="136"/>
      <c r="EB536" s="136"/>
      <c r="EL536" s="136"/>
      <c r="EV536" s="136"/>
      <c r="FF536" s="136"/>
      <c r="FP536" s="136"/>
      <c r="FZ536" s="136"/>
      <c r="GJ536" s="136"/>
      <c r="GT536" s="136"/>
      <c r="HD536" s="136"/>
      <c r="HN536" s="136"/>
      <c r="HX536" s="136"/>
    </row>
    <row xmlns:x14ac="http://schemas.microsoft.com/office/spreadsheetml/2009/9/ac" r="537" s="3" customFormat="true" x14ac:dyDescent="0.25">
      <c r="A537" s="402"/>
      <c r="B537" s="136"/>
      <c r="L537" s="136"/>
      <c r="V537" s="136"/>
      <c r="AF537" s="136"/>
      <c r="AP537" s="136"/>
      <c r="AZ537" s="136"/>
      <c r="BA537" s="136"/>
      <c r="BB537" s="136"/>
      <c r="BC537" s="136"/>
      <c r="BD537" s="136"/>
      <c r="BE537" s="136"/>
      <c r="BF537" s="136"/>
      <c r="BG537" s="136"/>
      <c r="BJ537" s="136"/>
      <c r="BT537" s="136"/>
      <c r="CD537" s="136"/>
      <c r="CN537" s="136"/>
      <c r="CX537" s="136"/>
      <c r="DH537" s="136"/>
      <c r="DR537" s="136"/>
      <c r="EB537" s="136"/>
      <c r="EL537" s="136"/>
      <c r="EV537" s="136"/>
      <c r="FF537" s="136"/>
      <c r="FP537" s="136"/>
      <c r="FZ537" s="136"/>
      <c r="GJ537" s="136"/>
      <c r="GT537" s="136"/>
      <c r="HD537" s="136"/>
      <c r="HN537" s="136"/>
      <c r="HX537" s="136"/>
    </row>
    <row xmlns:x14ac="http://schemas.microsoft.com/office/spreadsheetml/2009/9/ac" r="538" s="3" customFormat="true" x14ac:dyDescent="0.25">
      <c r="A538" s="402"/>
      <c r="B538" s="136"/>
      <c r="L538" s="136"/>
      <c r="V538" s="136"/>
      <c r="AF538" s="136"/>
      <c r="AP538" s="136"/>
      <c r="AZ538" s="136"/>
      <c r="BA538" s="136"/>
      <c r="BB538" s="136"/>
      <c r="BC538" s="136"/>
      <c r="BD538" s="136"/>
      <c r="BE538" s="136"/>
      <c r="BF538" s="136"/>
      <c r="BG538" s="136"/>
      <c r="BJ538" s="136"/>
      <c r="BT538" s="136"/>
      <c r="CD538" s="136"/>
      <c r="CN538" s="136"/>
      <c r="CX538" s="136"/>
      <c r="DH538" s="136"/>
      <c r="DR538" s="136"/>
      <c r="EB538" s="136"/>
      <c r="EL538" s="136"/>
      <c r="EV538" s="136"/>
      <c r="FF538" s="136"/>
      <c r="FP538" s="136"/>
      <c r="FZ538" s="136"/>
      <c r="GJ538" s="136"/>
      <c r="GT538" s="136"/>
      <c r="HD538" s="136"/>
      <c r="HN538" s="136"/>
      <c r="HX538" s="136"/>
    </row>
    <row xmlns:x14ac="http://schemas.microsoft.com/office/spreadsheetml/2009/9/ac" r="539" s="3" customFormat="true" x14ac:dyDescent="0.25">
      <c r="A539" s="402"/>
      <c r="B539" s="136"/>
      <c r="L539" s="136"/>
      <c r="V539" s="136"/>
      <c r="AF539" s="136"/>
      <c r="AP539" s="136"/>
      <c r="AZ539" s="136"/>
      <c r="BA539" s="136"/>
      <c r="BB539" s="136"/>
      <c r="BC539" s="136"/>
      <c r="BD539" s="136"/>
      <c r="BE539" s="136"/>
      <c r="BF539" s="136"/>
      <c r="BG539" s="136"/>
      <c r="BJ539" s="136"/>
      <c r="BT539" s="136"/>
      <c r="CD539" s="136"/>
      <c r="CN539" s="136"/>
      <c r="CX539" s="136"/>
      <c r="DH539" s="136"/>
      <c r="DR539" s="136"/>
      <c r="EB539" s="136"/>
      <c r="EL539" s="136"/>
      <c r="EV539" s="136"/>
      <c r="FF539" s="136"/>
      <c r="FP539" s="136"/>
      <c r="FZ539" s="136"/>
      <c r="GJ539" s="136"/>
      <c r="GT539" s="136"/>
      <c r="HD539" s="136"/>
      <c r="HN539" s="136"/>
      <c r="HX539" s="136"/>
    </row>
    <row xmlns:x14ac="http://schemas.microsoft.com/office/spreadsheetml/2009/9/ac" r="540" s="3" customFormat="true" x14ac:dyDescent="0.25">
      <c r="A540" s="402"/>
      <c r="B540" s="136"/>
      <c r="L540" s="136"/>
      <c r="V540" s="136"/>
      <c r="AF540" s="136"/>
      <c r="AP540" s="136"/>
      <c r="AZ540" s="136"/>
      <c r="BA540" s="136"/>
      <c r="BB540" s="136"/>
      <c r="BC540" s="136"/>
      <c r="BD540" s="136"/>
      <c r="BE540" s="136"/>
      <c r="BF540" s="136"/>
      <c r="BG540" s="136"/>
      <c r="BJ540" s="136"/>
      <c r="BT540" s="136"/>
      <c r="CD540" s="136"/>
      <c r="CN540" s="136"/>
      <c r="CX540" s="136"/>
      <c r="DH540" s="136"/>
      <c r="DR540" s="136"/>
      <c r="EB540" s="136"/>
      <c r="EL540" s="136"/>
      <c r="EV540" s="136"/>
      <c r="FF540" s="136"/>
      <c r="FP540" s="136"/>
      <c r="FZ540" s="136"/>
      <c r="GJ540" s="136"/>
      <c r="GT540" s="136"/>
      <c r="HD540" s="136"/>
      <c r="HN540" s="136"/>
      <c r="HX540" s="136"/>
    </row>
    <row xmlns:x14ac="http://schemas.microsoft.com/office/spreadsheetml/2009/9/ac" r="541" s="3" customFormat="true" x14ac:dyDescent="0.25">
      <c r="A541" s="402"/>
      <c r="B541" s="136"/>
      <c r="L541" s="136"/>
      <c r="V541" s="136"/>
      <c r="AF541" s="136"/>
      <c r="AP541" s="136"/>
      <c r="AZ541" s="136"/>
      <c r="BA541" s="136"/>
      <c r="BB541" s="136"/>
      <c r="BC541" s="136"/>
      <c r="BD541" s="136"/>
      <c r="BE541" s="136"/>
      <c r="BF541" s="136"/>
      <c r="BG541" s="136"/>
      <c r="BJ541" s="136"/>
      <c r="BT541" s="136"/>
      <c r="CD541" s="136"/>
      <c r="CN541" s="136"/>
      <c r="CX541" s="136"/>
      <c r="DH541" s="136"/>
      <c r="DR541" s="136"/>
      <c r="EB541" s="136"/>
      <c r="EL541" s="136"/>
      <c r="EV541" s="136"/>
      <c r="FF541" s="136"/>
      <c r="FP541" s="136"/>
      <c r="FZ541" s="136"/>
      <c r="GJ541" s="136"/>
      <c r="GT541" s="136"/>
      <c r="HD541" s="136"/>
      <c r="HN541" s="136"/>
      <c r="HX541" s="136"/>
    </row>
    <row xmlns:x14ac="http://schemas.microsoft.com/office/spreadsheetml/2009/9/ac" r="542" s="3" customFormat="true" x14ac:dyDescent="0.25">
      <c r="A542" s="402"/>
      <c r="B542" s="136"/>
      <c r="L542" s="136"/>
      <c r="V542" s="136"/>
      <c r="AF542" s="136"/>
      <c r="AP542" s="136"/>
      <c r="AZ542" s="136"/>
      <c r="BA542" s="136"/>
      <c r="BB542" s="136"/>
      <c r="BC542" s="136"/>
      <c r="BD542" s="136"/>
      <c r="BE542" s="136"/>
      <c r="BF542" s="136"/>
      <c r="BG542" s="136"/>
      <c r="BJ542" s="136"/>
      <c r="BT542" s="136"/>
      <c r="CD542" s="136"/>
      <c r="CN542" s="136"/>
      <c r="CX542" s="136"/>
      <c r="DH542" s="136"/>
      <c r="DR542" s="136"/>
      <c r="EB542" s="136"/>
      <c r="EL542" s="136"/>
      <c r="EV542" s="136"/>
      <c r="FF542" s="136"/>
      <c r="FP542" s="136"/>
      <c r="FZ542" s="136"/>
      <c r="GJ542" s="136"/>
      <c r="GT542" s="136"/>
      <c r="HD542" s="136"/>
      <c r="HN542" s="136"/>
      <c r="HX542" s="136"/>
    </row>
    <row xmlns:x14ac="http://schemas.microsoft.com/office/spreadsheetml/2009/9/ac" r="543" s="3" customFormat="true" x14ac:dyDescent="0.25">
      <c r="A543" s="402"/>
      <c r="B543" s="136"/>
      <c r="L543" s="136"/>
      <c r="V543" s="136"/>
      <c r="AF543" s="136"/>
      <c r="AP543" s="136"/>
      <c r="AZ543" s="136"/>
      <c r="BA543" s="136"/>
      <c r="BB543" s="136"/>
      <c r="BC543" s="136"/>
      <c r="BD543" s="136"/>
      <c r="BE543" s="136"/>
      <c r="BF543" s="136"/>
      <c r="BG543" s="136"/>
      <c r="BJ543" s="136"/>
      <c r="BT543" s="136"/>
      <c r="CD543" s="136"/>
      <c r="CN543" s="136"/>
      <c r="CX543" s="136"/>
      <c r="DH543" s="136"/>
      <c r="DR543" s="136"/>
      <c r="EB543" s="136"/>
      <c r="EL543" s="136"/>
      <c r="EV543" s="136"/>
      <c r="FF543" s="136"/>
      <c r="FP543" s="136"/>
      <c r="FZ543" s="136"/>
      <c r="GJ543" s="136"/>
      <c r="GT543" s="136"/>
      <c r="HD543" s="136"/>
      <c r="HN543" s="136"/>
      <c r="HX543" s="136"/>
    </row>
    <row xmlns:x14ac="http://schemas.microsoft.com/office/spreadsheetml/2009/9/ac" r="544" s="3" customFormat="true" x14ac:dyDescent="0.25">
      <c r="A544" s="402"/>
      <c r="B544" s="136"/>
      <c r="L544" s="136"/>
      <c r="V544" s="136"/>
      <c r="AF544" s="136"/>
      <c r="AP544" s="136"/>
      <c r="AZ544" s="136"/>
      <c r="BA544" s="136"/>
      <c r="BB544" s="136"/>
      <c r="BC544" s="136"/>
      <c r="BD544" s="136"/>
      <c r="BE544" s="136"/>
      <c r="BF544" s="136"/>
      <c r="BG544" s="136"/>
      <c r="BJ544" s="136"/>
      <c r="BT544" s="136"/>
      <c r="CD544" s="136"/>
      <c r="CN544" s="136"/>
      <c r="CX544" s="136"/>
      <c r="DH544" s="136"/>
      <c r="DR544" s="136"/>
      <c r="EB544" s="136"/>
      <c r="EL544" s="136"/>
      <c r="EV544" s="136"/>
      <c r="FF544" s="136"/>
      <c r="FP544" s="136"/>
      <c r="FZ544" s="136"/>
      <c r="GJ544" s="136"/>
      <c r="GT544" s="136"/>
      <c r="HD544" s="136"/>
      <c r="HN544" s="136"/>
      <c r="HX544" s="136"/>
    </row>
    <row xmlns:x14ac="http://schemas.microsoft.com/office/spreadsheetml/2009/9/ac" r="545" s="3" customFormat="true" x14ac:dyDescent="0.25">
      <c r="A545" s="402"/>
      <c r="B545" s="136"/>
      <c r="L545" s="136"/>
      <c r="V545" s="136"/>
      <c r="AF545" s="136"/>
      <c r="AP545" s="136"/>
      <c r="AZ545" s="136"/>
      <c r="BA545" s="136"/>
      <c r="BB545" s="136"/>
      <c r="BC545" s="136"/>
      <c r="BD545" s="136"/>
      <c r="BE545" s="136"/>
      <c r="BF545" s="136"/>
      <c r="BG545" s="136"/>
      <c r="BJ545" s="136"/>
      <c r="BT545" s="136"/>
      <c r="CD545" s="136"/>
      <c r="CN545" s="136"/>
      <c r="CX545" s="136"/>
      <c r="DH545" s="136"/>
      <c r="DR545" s="136"/>
      <c r="EB545" s="136"/>
      <c r="EL545" s="136"/>
      <c r="EV545" s="136"/>
      <c r="FF545" s="136"/>
      <c r="FP545" s="136"/>
      <c r="FZ545" s="136"/>
      <c r="GJ545" s="136"/>
      <c r="GT545" s="136"/>
      <c r="HD545" s="136"/>
      <c r="HN545" s="136"/>
      <c r="HX545" s="136"/>
    </row>
    <row xmlns:x14ac="http://schemas.microsoft.com/office/spreadsheetml/2009/9/ac" r="546" s="3" customFormat="true" x14ac:dyDescent="0.25">
      <c r="A546" s="402"/>
      <c r="B546" s="136"/>
      <c r="L546" s="136"/>
      <c r="V546" s="136"/>
      <c r="AF546" s="136"/>
      <c r="AP546" s="136"/>
      <c r="AZ546" s="136"/>
      <c r="BA546" s="136"/>
      <c r="BB546" s="136"/>
      <c r="BC546" s="136"/>
      <c r="BD546" s="136"/>
      <c r="BE546" s="136"/>
      <c r="BF546" s="136"/>
      <c r="BG546" s="136"/>
      <c r="BJ546" s="136"/>
      <c r="BT546" s="136"/>
      <c r="CD546" s="136"/>
      <c r="CN546" s="136"/>
      <c r="CX546" s="136"/>
      <c r="DH546" s="136"/>
      <c r="DR546" s="136"/>
      <c r="EB546" s="136"/>
      <c r="EL546" s="136"/>
      <c r="EV546" s="136"/>
      <c r="FF546" s="136"/>
      <c r="FP546" s="136"/>
      <c r="FZ546" s="136"/>
      <c r="GJ546" s="136"/>
      <c r="GT546" s="136"/>
      <c r="HD546" s="136"/>
      <c r="HN546" s="136"/>
      <c r="HX546" s="136"/>
    </row>
    <row xmlns:x14ac="http://schemas.microsoft.com/office/spreadsheetml/2009/9/ac" r="547" s="3" customFormat="true" x14ac:dyDescent="0.25">
      <c r="A547" s="402"/>
      <c r="B547" s="136"/>
      <c r="L547" s="136"/>
      <c r="V547" s="136"/>
      <c r="AF547" s="136"/>
      <c r="AP547" s="136"/>
      <c r="AZ547" s="136"/>
      <c r="BA547" s="136"/>
      <c r="BB547" s="136"/>
      <c r="BC547" s="136"/>
      <c r="BD547" s="136"/>
      <c r="BE547" s="136"/>
      <c r="BF547" s="136"/>
      <c r="BG547" s="136"/>
      <c r="BJ547" s="136"/>
      <c r="BT547" s="136"/>
      <c r="CD547" s="136"/>
      <c r="CN547" s="136"/>
      <c r="CX547" s="136"/>
      <c r="DH547" s="136"/>
      <c r="DR547" s="136"/>
      <c r="EB547" s="136"/>
      <c r="EL547" s="136"/>
      <c r="EV547" s="136"/>
      <c r="FF547" s="136"/>
      <c r="FP547" s="136"/>
      <c r="FZ547" s="136"/>
      <c r="GJ547" s="136"/>
      <c r="GT547" s="136"/>
      <c r="HD547" s="136"/>
      <c r="HN547" s="136"/>
      <c r="HX547" s="136"/>
    </row>
    <row xmlns:x14ac="http://schemas.microsoft.com/office/spreadsheetml/2009/9/ac" r="548" s="3" customFormat="true" x14ac:dyDescent="0.25">
      <c r="A548" s="402"/>
      <c r="B548" s="136"/>
      <c r="L548" s="136"/>
      <c r="V548" s="136"/>
      <c r="AF548" s="136"/>
      <c r="AP548" s="136"/>
      <c r="AZ548" s="136"/>
      <c r="BA548" s="136"/>
      <c r="BB548" s="136"/>
      <c r="BC548" s="136"/>
      <c r="BD548" s="136"/>
      <c r="BE548" s="136"/>
      <c r="BF548" s="136"/>
      <c r="BG548" s="136"/>
      <c r="BJ548" s="136"/>
      <c r="BT548" s="136"/>
      <c r="CD548" s="136"/>
      <c r="CN548" s="136"/>
      <c r="CX548" s="136"/>
      <c r="DH548" s="136"/>
      <c r="DR548" s="136"/>
      <c r="EB548" s="136"/>
      <c r="EL548" s="136"/>
      <c r="EV548" s="136"/>
      <c r="FF548" s="136"/>
      <c r="FP548" s="136"/>
      <c r="FZ548" s="136"/>
      <c r="GJ548" s="136"/>
      <c r="GT548" s="136"/>
      <c r="HD548" s="136"/>
      <c r="HN548" s="136"/>
      <c r="HX548" s="136"/>
    </row>
    <row xmlns:x14ac="http://schemas.microsoft.com/office/spreadsheetml/2009/9/ac" r="549" s="3" customFormat="true" x14ac:dyDescent="0.25">
      <c r="A549" s="402"/>
      <c r="B549" s="136"/>
      <c r="L549" s="136"/>
      <c r="V549" s="136"/>
      <c r="AF549" s="136"/>
      <c r="AP549" s="136"/>
      <c r="AZ549" s="136"/>
      <c r="BA549" s="136"/>
      <c r="BB549" s="136"/>
      <c r="BC549" s="136"/>
      <c r="BD549" s="136"/>
      <c r="BE549" s="136"/>
      <c r="BF549" s="136"/>
      <c r="BG549" s="136"/>
      <c r="BJ549" s="136"/>
      <c r="BT549" s="136"/>
      <c r="CD549" s="136"/>
      <c r="CN549" s="136"/>
      <c r="CX549" s="136"/>
      <c r="DH549" s="136"/>
      <c r="DR549" s="136"/>
      <c r="EB549" s="136"/>
      <c r="EL549" s="136"/>
      <c r="EV549" s="136"/>
      <c r="FF549" s="136"/>
      <c r="FP549" s="136"/>
      <c r="FZ549" s="136"/>
      <c r="GJ549" s="136"/>
      <c r="GT549" s="136"/>
      <c r="HD549" s="136"/>
      <c r="HN549" s="136"/>
      <c r="HX549" s="136"/>
    </row>
    <row xmlns:x14ac="http://schemas.microsoft.com/office/spreadsheetml/2009/9/ac" r="550" s="3" customFormat="true" x14ac:dyDescent="0.25">
      <c r="A550" s="402"/>
      <c r="B550" s="136"/>
      <c r="L550" s="136"/>
      <c r="V550" s="136"/>
      <c r="AF550" s="136"/>
      <c r="AP550" s="136"/>
      <c r="AZ550" s="136"/>
      <c r="BA550" s="136"/>
      <c r="BB550" s="136"/>
      <c r="BC550" s="136"/>
      <c r="BD550" s="136"/>
      <c r="BE550" s="136"/>
      <c r="BF550" s="136"/>
      <c r="BG550" s="136"/>
      <c r="BJ550" s="136"/>
      <c r="BT550" s="136"/>
      <c r="CD550" s="136"/>
      <c r="CN550" s="136"/>
      <c r="CX550" s="136"/>
      <c r="DH550" s="136"/>
      <c r="DR550" s="136"/>
      <c r="EB550" s="136"/>
      <c r="EL550" s="136"/>
      <c r="EV550" s="136"/>
      <c r="FF550" s="136"/>
      <c r="FP550" s="136"/>
      <c r="FZ550" s="136"/>
      <c r="GJ550" s="136"/>
      <c r="GT550" s="136"/>
      <c r="HD550" s="136"/>
      <c r="HN550" s="136"/>
      <c r="HX550" s="136"/>
    </row>
    <row xmlns:x14ac="http://schemas.microsoft.com/office/spreadsheetml/2009/9/ac" r="551" s="3" customFormat="true" x14ac:dyDescent="0.25">
      <c r="A551" s="402"/>
      <c r="B551" s="136"/>
      <c r="L551" s="136"/>
      <c r="V551" s="136"/>
      <c r="AF551" s="136"/>
      <c r="AP551" s="136"/>
      <c r="AZ551" s="136"/>
      <c r="BA551" s="136"/>
      <c r="BB551" s="136"/>
      <c r="BC551" s="136"/>
      <c r="BD551" s="136"/>
      <c r="BE551" s="136"/>
      <c r="BF551" s="136"/>
      <c r="BG551" s="136"/>
      <c r="BJ551" s="136"/>
      <c r="BT551" s="136"/>
      <c r="CD551" s="136"/>
      <c r="CN551" s="136"/>
      <c r="CX551" s="136"/>
      <c r="DH551" s="136"/>
      <c r="DR551" s="136"/>
      <c r="EB551" s="136"/>
      <c r="EL551" s="136"/>
      <c r="EV551" s="136"/>
      <c r="FF551" s="136"/>
      <c r="FP551" s="136"/>
      <c r="FZ551" s="136"/>
      <c r="GJ551" s="136"/>
      <c r="GT551" s="136"/>
      <c r="HD551" s="136"/>
      <c r="HN551" s="136"/>
      <c r="HX551" s="136"/>
    </row>
    <row xmlns:x14ac="http://schemas.microsoft.com/office/spreadsheetml/2009/9/ac" r="552" s="3" customFormat="true" x14ac:dyDescent="0.25">
      <c r="A552" s="402"/>
      <c r="B552" s="136"/>
      <c r="L552" s="136"/>
      <c r="V552" s="136"/>
      <c r="AF552" s="136"/>
      <c r="AP552" s="136"/>
      <c r="AZ552" s="136"/>
      <c r="BA552" s="136"/>
      <c r="BB552" s="136"/>
      <c r="BC552" s="136"/>
      <c r="BD552" s="136"/>
      <c r="BE552" s="136"/>
      <c r="BF552" s="136"/>
      <c r="BG552" s="136"/>
      <c r="BJ552" s="136"/>
      <c r="BT552" s="136"/>
      <c r="CD552" s="136"/>
      <c r="CN552" s="136"/>
      <c r="CX552" s="136"/>
      <c r="DH552" s="136"/>
      <c r="DR552" s="136"/>
      <c r="EB552" s="136"/>
      <c r="EL552" s="136"/>
      <c r="EV552" s="136"/>
      <c r="FF552" s="136"/>
      <c r="FP552" s="136"/>
      <c r="FZ552" s="136"/>
      <c r="GJ552" s="136"/>
      <c r="GT552" s="136"/>
      <c r="HD552" s="136"/>
      <c r="HN552" s="136"/>
      <c r="HX552" s="136"/>
    </row>
    <row xmlns:x14ac="http://schemas.microsoft.com/office/spreadsheetml/2009/9/ac" r="553" s="3" customFormat="true" x14ac:dyDescent="0.25">
      <c r="A553" s="402"/>
      <c r="B553" s="136"/>
      <c r="L553" s="136"/>
      <c r="V553" s="136"/>
      <c r="AF553" s="136"/>
      <c r="AP553" s="136"/>
      <c r="AZ553" s="136"/>
      <c r="BA553" s="136"/>
      <c r="BB553" s="136"/>
      <c r="BC553" s="136"/>
      <c r="BD553" s="136"/>
      <c r="BE553" s="136"/>
      <c r="BF553" s="136"/>
      <c r="BG553" s="136"/>
      <c r="BJ553" s="136"/>
      <c r="BT553" s="136"/>
      <c r="CD553" s="136"/>
      <c r="CN553" s="136"/>
      <c r="CX553" s="136"/>
      <c r="DH553" s="136"/>
      <c r="DR553" s="136"/>
      <c r="EB553" s="136"/>
      <c r="EL553" s="136"/>
      <c r="EV553" s="136"/>
      <c r="FF553" s="136"/>
      <c r="FP553" s="136"/>
      <c r="FZ553" s="136"/>
      <c r="GJ553" s="136"/>
      <c r="GT553" s="136"/>
      <c r="HD553" s="136"/>
      <c r="HN553" s="136"/>
      <c r="HX553" s="136"/>
    </row>
    <row xmlns:x14ac="http://schemas.microsoft.com/office/spreadsheetml/2009/9/ac" r="554" s="3" customFormat="true" x14ac:dyDescent="0.25">
      <c r="A554" s="402"/>
      <c r="B554" s="136"/>
      <c r="L554" s="136"/>
      <c r="V554" s="136"/>
      <c r="AF554" s="136"/>
      <c r="AP554" s="136"/>
      <c r="AZ554" s="136"/>
      <c r="BA554" s="136"/>
      <c r="BB554" s="136"/>
      <c r="BC554" s="136"/>
      <c r="BD554" s="136"/>
      <c r="BE554" s="136"/>
      <c r="BF554" s="136"/>
      <c r="BG554" s="136"/>
      <c r="BJ554" s="136"/>
      <c r="BT554" s="136"/>
      <c r="CD554" s="136"/>
      <c r="CN554" s="136"/>
      <c r="CX554" s="136"/>
      <c r="DH554" s="136"/>
      <c r="DR554" s="136"/>
      <c r="EB554" s="136"/>
      <c r="EL554" s="136"/>
      <c r="EV554" s="136"/>
      <c r="FF554" s="136"/>
      <c r="FP554" s="136"/>
      <c r="FZ554" s="136"/>
      <c r="GJ554" s="136"/>
      <c r="GT554" s="136"/>
      <c r="HD554" s="136"/>
      <c r="HN554" s="136"/>
      <c r="HX554" s="136"/>
    </row>
    <row xmlns:x14ac="http://schemas.microsoft.com/office/spreadsheetml/2009/9/ac" r="555" s="3" customFormat="true" x14ac:dyDescent="0.25">
      <c r="A555" s="402"/>
      <c r="B555" s="136"/>
      <c r="L555" s="136"/>
      <c r="V555" s="136"/>
      <c r="AF555" s="136"/>
      <c r="AP555" s="136"/>
      <c r="AZ555" s="136"/>
      <c r="BA555" s="136"/>
      <c r="BB555" s="136"/>
      <c r="BC555" s="136"/>
      <c r="BD555" s="136"/>
      <c r="BE555" s="136"/>
      <c r="BF555" s="136"/>
      <c r="BG555" s="136"/>
      <c r="BJ555" s="136"/>
      <c r="BT555" s="136"/>
      <c r="CD555" s="136"/>
      <c r="CN555" s="136"/>
      <c r="CX555" s="136"/>
      <c r="DH555" s="136"/>
      <c r="DR555" s="136"/>
      <c r="EB555" s="136"/>
      <c r="EL555" s="136"/>
      <c r="EV555" s="136"/>
      <c r="FF555" s="136"/>
      <c r="FP555" s="136"/>
      <c r="FZ555" s="136"/>
      <c r="GJ555" s="136"/>
      <c r="GT555" s="136"/>
      <c r="HD555" s="136"/>
      <c r="HN555" s="136"/>
      <c r="HX555" s="136"/>
    </row>
    <row xmlns:x14ac="http://schemas.microsoft.com/office/spreadsheetml/2009/9/ac" r="556" s="3" customFormat="true" x14ac:dyDescent="0.25">
      <c r="A556" s="402"/>
      <c r="B556" s="136"/>
      <c r="L556" s="136"/>
      <c r="V556" s="136"/>
      <c r="AF556" s="136"/>
      <c r="AP556" s="136"/>
      <c r="AZ556" s="136"/>
      <c r="BA556" s="136"/>
      <c r="BB556" s="136"/>
      <c r="BC556" s="136"/>
      <c r="BD556" s="136"/>
      <c r="BE556" s="136"/>
      <c r="BF556" s="136"/>
      <c r="BG556" s="136"/>
      <c r="BJ556" s="136"/>
      <c r="BT556" s="136"/>
      <c r="CD556" s="136"/>
      <c r="CN556" s="136"/>
      <c r="CX556" s="136"/>
      <c r="DH556" s="136"/>
      <c r="DR556" s="136"/>
      <c r="EB556" s="136"/>
      <c r="EL556" s="136"/>
      <c r="EV556" s="136"/>
      <c r="FF556" s="136"/>
      <c r="FP556" s="136"/>
      <c r="FZ556" s="136"/>
      <c r="GJ556" s="136"/>
      <c r="GT556" s="136"/>
      <c r="HD556" s="136"/>
      <c r="HN556" s="136"/>
      <c r="HX556" s="136"/>
    </row>
    <row xmlns:x14ac="http://schemas.microsoft.com/office/spreadsheetml/2009/9/ac" r="557" s="3" customFormat="true" x14ac:dyDescent="0.25">
      <c r="A557" s="402"/>
      <c r="B557" s="136"/>
      <c r="L557" s="136"/>
      <c r="V557" s="136"/>
      <c r="AF557" s="136"/>
      <c r="AP557" s="136"/>
      <c r="AZ557" s="136"/>
      <c r="BA557" s="136"/>
      <c r="BB557" s="136"/>
      <c r="BC557" s="136"/>
      <c r="BD557" s="136"/>
      <c r="BE557" s="136"/>
      <c r="BF557" s="136"/>
      <c r="BG557" s="136"/>
      <c r="BJ557" s="136"/>
      <c r="BT557" s="136"/>
      <c r="CD557" s="136"/>
      <c r="CN557" s="136"/>
      <c r="CX557" s="136"/>
      <c r="DH557" s="136"/>
      <c r="DR557" s="136"/>
      <c r="EB557" s="136"/>
      <c r="EL557" s="136"/>
      <c r="EV557" s="136"/>
      <c r="FF557" s="136"/>
      <c r="FP557" s="136"/>
      <c r="FZ557" s="136"/>
      <c r="GJ557" s="136"/>
      <c r="GT557" s="136"/>
      <c r="HD557" s="136"/>
      <c r="HN557" s="136"/>
      <c r="HX557" s="136"/>
    </row>
    <row xmlns:x14ac="http://schemas.microsoft.com/office/spreadsheetml/2009/9/ac" r="558" s="3" customFormat="true" x14ac:dyDescent="0.25">
      <c r="A558" s="402"/>
      <c r="B558" s="136"/>
      <c r="L558" s="136"/>
      <c r="V558" s="136"/>
      <c r="AF558" s="136"/>
      <c r="AP558" s="136"/>
      <c r="AZ558" s="136"/>
      <c r="BA558" s="136"/>
      <c r="BB558" s="136"/>
      <c r="BC558" s="136"/>
      <c r="BD558" s="136"/>
      <c r="BE558" s="136"/>
      <c r="BF558" s="136"/>
      <c r="BG558" s="136"/>
      <c r="BJ558" s="136"/>
      <c r="BT558" s="136"/>
      <c r="CD558" s="136"/>
      <c r="CN558" s="136"/>
      <c r="CX558" s="136"/>
      <c r="DH558" s="136"/>
      <c r="DR558" s="136"/>
      <c r="EB558" s="136"/>
      <c r="EL558" s="136"/>
      <c r="EV558" s="136"/>
      <c r="FF558" s="136"/>
      <c r="FP558" s="136"/>
      <c r="FZ558" s="136"/>
      <c r="GJ558" s="136"/>
      <c r="GT558" s="136"/>
      <c r="HD558" s="136"/>
      <c r="HN558" s="136"/>
      <c r="HX558" s="136"/>
    </row>
    <row xmlns:x14ac="http://schemas.microsoft.com/office/spreadsheetml/2009/9/ac" r="559" s="3" customFormat="true" x14ac:dyDescent="0.25">
      <c r="A559" s="402"/>
      <c r="B559" s="136"/>
      <c r="L559" s="136"/>
      <c r="V559" s="136"/>
      <c r="AF559" s="136"/>
      <c r="AP559" s="136"/>
      <c r="AZ559" s="136"/>
      <c r="BA559" s="136"/>
      <c r="BB559" s="136"/>
      <c r="BC559" s="136"/>
      <c r="BD559" s="136"/>
      <c r="BE559" s="136"/>
      <c r="BF559" s="136"/>
      <c r="BG559" s="136"/>
      <c r="BJ559" s="136"/>
      <c r="BT559" s="136"/>
      <c r="CD559" s="136"/>
      <c r="CN559" s="136"/>
      <c r="CX559" s="136"/>
      <c r="DH559" s="136"/>
      <c r="DR559" s="136"/>
      <c r="EB559" s="136"/>
      <c r="EL559" s="136"/>
      <c r="EV559" s="136"/>
      <c r="FF559" s="136"/>
      <c r="FP559" s="136"/>
      <c r="FZ559" s="136"/>
      <c r="GJ559" s="136"/>
      <c r="GT559" s="136"/>
      <c r="HD559" s="136"/>
      <c r="HN559" s="136"/>
      <c r="HX559" s="136"/>
    </row>
    <row xmlns:x14ac="http://schemas.microsoft.com/office/spreadsheetml/2009/9/ac" r="560" s="3" customFormat="true" x14ac:dyDescent="0.25">
      <c r="A560" s="402"/>
      <c r="B560" s="136"/>
      <c r="L560" s="136"/>
      <c r="V560" s="136"/>
      <c r="AF560" s="136"/>
      <c r="AP560" s="136"/>
      <c r="AZ560" s="136"/>
      <c r="BA560" s="136"/>
      <c r="BB560" s="136"/>
      <c r="BC560" s="136"/>
      <c r="BD560" s="136"/>
      <c r="BE560" s="136"/>
      <c r="BF560" s="136"/>
      <c r="BG560" s="136"/>
      <c r="BJ560" s="136"/>
      <c r="BT560" s="136"/>
      <c r="CD560" s="136"/>
      <c r="CN560" s="136"/>
      <c r="CX560" s="136"/>
      <c r="DH560" s="136"/>
      <c r="DR560" s="136"/>
      <c r="EB560" s="136"/>
      <c r="EL560" s="136"/>
      <c r="EV560" s="136"/>
      <c r="FF560" s="136"/>
      <c r="FP560" s="136"/>
      <c r="FZ560" s="136"/>
      <c r="GJ560" s="136"/>
      <c r="GT560" s="136"/>
      <c r="HD560" s="136"/>
      <c r="HN560" s="136"/>
      <c r="HX560" s="136"/>
    </row>
    <row xmlns:x14ac="http://schemas.microsoft.com/office/spreadsheetml/2009/9/ac" r="561" s="3" customFormat="true" x14ac:dyDescent="0.25">
      <c r="A561" s="402"/>
      <c r="B561" s="136"/>
      <c r="L561" s="136"/>
      <c r="V561" s="136"/>
      <c r="AF561" s="136"/>
      <c r="AP561" s="136"/>
      <c r="AZ561" s="136"/>
      <c r="BA561" s="136"/>
      <c r="BB561" s="136"/>
      <c r="BC561" s="136"/>
      <c r="BD561" s="136"/>
      <c r="BE561" s="136"/>
      <c r="BF561" s="136"/>
      <c r="BG561" s="136"/>
      <c r="BJ561" s="136"/>
      <c r="BT561" s="136"/>
      <c r="CD561" s="136"/>
      <c r="CN561" s="136"/>
      <c r="CX561" s="136"/>
      <c r="DH561" s="136"/>
      <c r="DR561" s="136"/>
      <c r="EB561" s="136"/>
      <c r="EL561" s="136"/>
      <c r="EV561" s="136"/>
      <c r="FF561" s="136"/>
      <c r="FP561" s="136"/>
      <c r="FZ561" s="136"/>
      <c r="GJ561" s="136"/>
      <c r="GT561" s="136"/>
      <c r="HD561" s="136"/>
      <c r="HN561" s="136"/>
      <c r="HX561" s="136"/>
    </row>
    <row xmlns:x14ac="http://schemas.microsoft.com/office/spreadsheetml/2009/9/ac" r="562" s="3" customFormat="true" x14ac:dyDescent="0.25">
      <c r="A562" s="402"/>
      <c r="B562" s="136"/>
      <c r="L562" s="136"/>
      <c r="V562" s="136"/>
      <c r="AF562" s="136"/>
      <c r="AP562" s="136"/>
      <c r="AZ562" s="136"/>
      <c r="BA562" s="136"/>
      <c r="BB562" s="136"/>
      <c r="BC562" s="136"/>
      <c r="BD562" s="136"/>
      <c r="BE562" s="136"/>
      <c r="BF562" s="136"/>
      <c r="BG562" s="136"/>
      <c r="BJ562" s="136"/>
      <c r="BT562" s="136"/>
      <c r="CD562" s="136"/>
      <c r="CN562" s="136"/>
      <c r="CX562" s="136"/>
      <c r="DH562" s="136"/>
      <c r="DR562" s="136"/>
      <c r="EB562" s="136"/>
      <c r="EL562" s="136"/>
      <c r="EV562" s="136"/>
      <c r="FF562" s="136"/>
      <c r="FP562" s="136"/>
      <c r="FZ562" s="136"/>
      <c r="GJ562" s="136"/>
      <c r="GT562" s="136"/>
      <c r="HD562" s="136"/>
      <c r="HN562" s="136"/>
      <c r="HX562" s="136"/>
    </row>
    <row xmlns:x14ac="http://schemas.microsoft.com/office/spreadsheetml/2009/9/ac" r="563" s="3" customFormat="true" x14ac:dyDescent="0.25">
      <c r="A563" s="402"/>
      <c r="B563" s="136"/>
      <c r="L563" s="136"/>
      <c r="V563" s="136"/>
      <c r="AF563" s="136"/>
      <c r="AP563" s="136"/>
      <c r="AZ563" s="136"/>
      <c r="BA563" s="136"/>
      <c r="BB563" s="136"/>
      <c r="BC563" s="136"/>
      <c r="BD563" s="136"/>
      <c r="BE563" s="136"/>
      <c r="BF563" s="136"/>
      <c r="BG563" s="136"/>
      <c r="BJ563" s="136"/>
      <c r="BT563" s="136"/>
      <c r="CD563" s="136"/>
      <c r="CN563" s="136"/>
      <c r="CX563" s="136"/>
      <c r="DH563" s="136"/>
      <c r="DR563" s="136"/>
      <c r="EB563" s="136"/>
      <c r="EL563" s="136"/>
      <c r="EV563" s="136"/>
      <c r="FF563" s="136"/>
      <c r="FP563" s="136"/>
      <c r="FZ563" s="136"/>
      <c r="GJ563" s="136"/>
      <c r="GT563" s="136"/>
      <c r="HD563" s="136"/>
      <c r="HN563" s="136"/>
      <c r="HX563" s="136"/>
    </row>
    <row xmlns:x14ac="http://schemas.microsoft.com/office/spreadsheetml/2009/9/ac" r="564" s="3" customFormat="true" x14ac:dyDescent="0.25">
      <c r="A564" s="402"/>
      <c r="B564" s="136"/>
      <c r="L564" s="136"/>
      <c r="V564" s="136"/>
      <c r="AF564" s="136"/>
      <c r="AP564" s="136"/>
      <c r="AZ564" s="136"/>
      <c r="BA564" s="136"/>
      <c r="BB564" s="136"/>
      <c r="BC564" s="136"/>
      <c r="BD564" s="136"/>
      <c r="BE564" s="136"/>
      <c r="BF564" s="136"/>
      <c r="BG564" s="136"/>
      <c r="BJ564" s="136"/>
      <c r="BT564" s="136"/>
      <c r="CD564" s="136"/>
      <c r="CN564" s="136"/>
      <c r="CX564" s="136"/>
      <c r="DH564" s="136"/>
      <c r="DR564" s="136"/>
      <c r="EB564" s="136"/>
      <c r="EL564" s="136"/>
      <c r="EV564" s="136"/>
      <c r="FF564" s="136"/>
      <c r="FP564" s="136"/>
      <c r="FZ564" s="136"/>
      <c r="GJ564" s="136"/>
      <c r="GT564" s="136"/>
      <c r="HD564" s="136"/>
      <c r="HN564" s="136"/>
      <c r="HX564" s="136"/>
    </row>
    <row xmlns:x14ac="http://schemas.microsoft.com/office/spreadsheetml/2009/9/ac" r="565" s="3" customFormat="true" x14ac:dyDescent="0.25">
      <c r="A565" s="402"/>
      <c r="B565" s="136"/>
      <c r="L565" s="136"/>
      <c r="V565" s="136"/>
      <c r="AF565" s="136"/>
      <c r="AP565" s="136"/>
      <c r="AZ565" s="136"/>
      <c r="BA565" s="136"/>
      <c r="BB565" s="136"/>
      <c r="BC565" s="136"/>
      <c r="BD565" s="136"/>
      <c r="BE565" s="136"/>
      <c r="BF565" s="136"/>
      <c r="BG565" s="136"/>
      <c r="BJ565" s="136"/>
      <c r="BT565" s="136"/>
      <c r="CD565" s="136"/>
      <c r="CN565" s="136"/>
      <c r="CX565" s="136"/>
      <c r="DH565" s="136"/>
      <c r="DR565" s="136"/>
      <c r="EB565" s="136"/>
      <c r="EL565" s="136"/>
      <c r="EV565" s="136"/>
      <c r="FF565" s="136"/>
      <c r="FP565" s="136"/>
      <c r="FZ565" s="136"/>
      <c r="GJ565" s="136"/>
      <c r="GT565" s="136"/>
      <c r="HD565" s="136"/>
      <c r="HN565" s="136"/>
      <c r="HX565" s="136"/>
    </row>
    <row xmlns:x14ac="http://schemas.microsoft.com/office/spreadsheetml/2009/9/ac" r="566" s="3" customFormat="true" x14ac:dyDescent="0.25">
      <c r="A566" s="402"/>
      <c r="B566" s="136"/>
      <c r="L566" s="136"/>
      <c r="V566" s="136"/>
      <c r="AF566" s="136"/>
      <c r="AP566" s="136"/>
      <c r="AZ566" s="136"/>
      <c r="BA566" s="136"/>
      <c r="BB566" s="136"/>
      <c r="BC566" s="136"/>
      <c r="BD566" s="136"/>
      <c r="BE566" s="136"/>
      <c r="BF566" s="136"/>
      <c r="BG566" s="136"/>
      <c r="BJ566" s="136"/>
      <c r="BT566" s="136"/>
      <c r="CD566" s="136"/>
      <c r="CN566" s="136"/>
      <c r="CX566" s="136"/>
      <c r="DH566" s="136"/>
      <c r="DR566" s="136"/>
      <c r="EB566" s="136"/>
      <c r="EL566" s="136"/>
      <c r="EV566" s="136"/>
      <c r="FF566" s="136"/>
      <c r="FP566" s="136"/>
      <c r="FZ566" s="136"/>
      <c r="GJ566" s="136"/>
      <c r="GT566" s="136"/>
      <c r="HD566" s="136"/>
      <c r="HN566" s="136"/>
      <c r="HX566" s="136"/>
    </row>
    <row xmlns:x14ac="http://schemas.microsoft.com/office/spreadsheetml/2009/9/ac" r="567" s="3" customFormat="true" x14ac:dyDescent="0.25">
      <c r="A567" s="402"/>
      <c r="B567" s="136"/>
      <c r="L567" s="136"/>
      <c r="V567" s="136"/>
      <c r="AF567" s="136"/>
      <c r="AP567" s="136"/>
      <c r="AZ567" s="136"/>
      <c r="BA567" s="136"/>
      <c r="BB567" s="136"/>
      <c r="BC567" s="136"/>
      <c r="BD567" s="136"/>
      <c r="BE567" s="136"/>
      <c r="BF567" s="136"/>
      <c r="BG567" s="136"/>
      <c r="BJ567" s="136"/>
      <c r="BT567" s="136"/>
      <c r="CD567" s="136"/>
      <c r="CN567" s="136"/>
      <c r="CX567" s="136"/>
      <c r="DH567" s="136"/>
      <c r="DR567" s="136"/>
      <c r="EB567" s="136"/>
      <c r="EL567" s="136"/>
      <c r="EV567" s="136"/>
      <c r="FF567" s="136"/>
      <c r="FP567" s="136"/>
      <c r="FZ567" s="136"/>
      <c r="GJ567" s="136"/>
      <c r="GT567" s="136"/>
      <c r="HD567" s="136"/>
      <c r="HN567" s="136"/>
      <c r="HX567" s="136"/>
    </row>
    <row xmlns:x14ac="http://schemas.microsoft.com/office/spreadsheetml/2009/9/ac" r="568" s="3" customFormat="true" x14ac:dyDescent="0.25">
      <c r="A568" s="402"/>
      <c r="B568" s="136"/>
      <c r="L568" s="136"/>
      <c r="V568" s="136"/>
      <c r="AF568" s="136"/>
      <c r="AP568" s="136"/>
      <c r="AZ568" s="136"/>
      <c r="BA568" s="136"/>
      <c r="BB568" s="136"/>
      <c r="BC568" s="136"/>
      <c r="BD568" s="136"/>
      <c r="BE568" s="136"/>
      <c r="BF568" s="136"/>
      <c r="BG568" s="136"/>
      <c r="BJ568" s="136"/>
      <c r="BT568" s="136"/>
      <c r="CD568" s="136"/>
      <c r="CN568" s="136"/>
      <c r="CX568" s="136"/>
      <c r="DH568" s="136"/>
      <c r="DR568" s="136"/>
      <c r="EB568" s="136"/>
      <c r="EL568" s="136"/>
      <c r="EV568" s="136"/>
      <c r="FF568" s="136"/>
      <c r="FP568" s="136"/>
      <c r="FZ568" s="136"/>
      <c r="GJ568" s="136"/>
      <c r="GT568" s="136"/>
      <c r="HD568" s="136"/>
      <c r="HN568" s="136"/>
      <c r="HX568" s="136"/>
    </row>
    <row xmlns:x14ac="http://schemas.microsoft.com/office/spreadsheetml/2009/9/ac" r="569" s="3" customFormat="true" x14ac:dyDescent="0.25">
      <c r="A569" s="402"/>
      <c r="B569" s="136"/>
      <c r="L569" s="136"/>
      <c r="V569" s="136"/>
      <c r="AF569" s="136"/>
      <c r="AP569" s="136"/>
      <c r="AZ569" s="136"/>
      <c r="BA569" s="136"/>
      <c r="BB569" s="136"/>
      <c r="BC569" s="136"/>
      <c r="BD569" s="136"/>
      <c r="BE569" s="136"/>
      <c r="BF569" s="136"/>
      <c r="BG569" s="136"/>
      <c r="BJ569" s="136"/>
      <c r="BT569" s="136"/>
      <c r="CD569" s="136"/>
      <c r="CN569" s="136"/>
      <c r="CX569" s="136"/>
      <c r="DH569" s="136"/>
      <c r="DR569" s="136"/>
      <c r="EB569" s="136"/>
      <c r="EL569" s="136"/>
      <c r="EV569" s="136"/>
      <c r="FF569" s="136"/>
      <c r="FP569" s="136"/>
      <c r="FZ569" s="136"/>
      <c r="GJ569" s="136"/>
      <c r="GT569" s="136"/>
      <c r="HD569" s="136"/>
      <c r="HN569" s="136"/>
      <c r="HX569" s="136"/>
    </row>
    <row xmlns:x14ac="http://schemas.microsoft.com/office/spreadsheetml/2009/9/ac" r="570" s="3" customFormat="true" x14ac:dyDescent="0.25">
      <c r="A570" s="402"/>
      <c r="B570" s="136"/>
      <c r="L570" s="136"/>
      <c r="V570" s="136"/>
      <c r="AF570" s="136"/>
      <c r="AP570" s="136"/>
      <c r="AZ570" s="136"/>
      <c r="BA570" s="136"/>
      <c r="BB570" s="136"/>
      <c r="BC570" s="136"/>
      <c r="BD570" s="136"/>
      <c r="BE570" s="136"/>
      <c r="BF570" s="136"/>
      <c r="BG570" s="136"/>
      <c r="BJ570" s="136"/>
      <c r="BT570" s="136"/>
      <c r="CD570" s="136"/>
      <c r="CN570" s="136"/>
      <c r="CX570" s="136"/>
      <c r="DH570" s="136"/>
      <c r="DR570" s="136"/>
      <c r="EB570" s="136"/>
      <c r="EL570" s="136"/>
      <c r="EV570" s="136"/>
      <c r="FF570" s="136"/>
      <c r="FP570" s="136"/>
      <c r="FZ570" s="136"/>
      <c r="GJ570" s="136"/>
      <c r="GT570" s="136"/>
      <c r="HD570" s="136"/>
      <c r="HN570" s="136"/>
      <c r="HX570" s="136"/>
    </row>
    <row xmlns:x14ac="http://schemas.microsoft.com/office/spreadsheetml/2009/9/ac" r="571" s="3" customFormat="true" x14ac:dyDescent="0.25">
      <c r="A571" s="402"/>
      <c r="B571" s="136"/>
      <c r="L571" s="136"/>
      <c r="V571" s="136"/>
      <c r="AF571" s="136"/>
      <c r="AP571" s="136"/>
      <c r="AZ571" s="136"/>
      <c r="BA571" s="136"/>
      <c r="BB571" s="136"/>
      <c r="BC571" s="136"/>
      <c r="BD571" s="136"/>
      <c r="BE571" s="136"/>
      <c r="BF571" s="136"/>
      <c r="BG571" s="136"/>
      <c r="BJ571" s="136"/>
      <c r="BT571" s="136"/>
      <c r="CD571" s="136"/>
      <c r="CN571" s="136"/>
      <c r="CX571" s="136"/>
      <c r="DH571" s="136"/>
      <c r="DR571" s="136"/>
      <c r="EB571" s="136"/>
      <c r="EL571" s="136"/>
      <c r="EV571" s="136"/>
      <c r="FF571" s="136"/>
      <c r="FP571" s="136"/>
      <c r="FZ571" s="136"/>
      <c r="GJ571" s="136"/>
      <c r="GT571" s="136"/>
      <c r="HD571" s="136"/>
      <c r="HN571" s="136"/>
      <c r="HX571" s="136"/>
    </row>
    <row xmlns:x14ac="http://schemas.microsoft.com/office/spreadsheetml/2009/9/ac" r="572" s="3" customFormat="true" x14ac:dyDescent="0.25">
      <c r="A572" s="402"/>
      <c r="B572" s="136"/>
      <c r="L572" s="136"/>
      <c r="V572" s="136"/>
      <c r="AF572" s="136"/>
      <c r="AP572" s="136"/>
      <c r="AZ572" s="136"/>
      <c r="BA572" s="136"/>
      <c r="BB572" s="136"/>
      <c r="BC572" s="136"/>
      <c r="BD572" s="136"/>
      <c r="BE572" s="136"/>
      <c r="BF572" s="136"/>
      <c r="BG572" s="136"/>
      <c r="BJ572" s="136"/>
      <c r="BT572" s="136"/>
      <c r="CD572" s="136"/>
      <c r="CN572" s="136"/>
      <c r="CX572" s="136"/>
      <c r="DH572" s="136"/>
      <c r="DR572" s="136"/>
      <c r="EB572" s="136"/>
      <c r="EL572" s="136"/>
      <c r="EV572" s="136"/>
      <c r="FF572" s="136"/>
      <c r="FP572" s="136"/>
      <c r="FZ572" s="136"/>
      <c r="GJ572" s="136"/>
      <c r="GT572" s="136"/>
      <c r="HD572" s="136"/>
      <c r="HN572" s="136"/>
      <c r="HX572" s="136"/>
    </row>
    <row xmlns:x14ac="http://schemas.microsoft.com/office/spreadsheetml/2009/9/ac" r="573" s="3" customFormat="true" x14ac:dyDescent="0.25">
      <c r="A573" s="402"/>
      <c r="B573" s="136"/>
      <c r="L573" s="136"/>
      <c r="V573" s="136"/>
      <c r="AF573" s="136"/>
      <c r="AP573" s="136"/>
      <c r="AZ573" s="136"/>
      <c r="BA573" s="136"/>
      <c r="BB573" s="136"/>
      <c r="BC573" s="136"/>
      <c r="BD573" s="136"/>
      <c r="BE573" s="136"/>
      <c r="BF573" s="136"/>
      <c r="BG573" s="136"/>
      <c r="BJ573" s="136"/>
      <c r="BT573" s="136"/>
      <c r="CD573" s="136"/>
      <c r="CN573" s="136"/>
      <c r="CX573" s="136"/>
      <c r="DH573" s="136"/>
      <c r="DR573" s="136"/>
      <c r="EB573" s="136"/>
      <c r="EL573" s="136"/>
      <c r="EV573" s="136"/>
      <c r="FF573" s="136"/>
      <c r="FP573" s="136"/>
      <c r="FZ573" s="136"/>
      <c r="GJ573" s="136"/>
      <c r="GT573" s="136"/>
      <c r="HD573" s="136"/>
      <c r="HN573" s="136"/>
      <c r="HX573" s="136"/>
    </row>
    <row xmlns:x14ac="http://schemas.microsoft.com/office/spreadsheetml/2009/9/ac" r="574" s="3" customFormat="true" x14ac:dyDescent="0.25">
      <c r="A574" s="402"/>
      <c r="B574" s="136"/>
      <c r="L574" s="136"/>
      <c r="V574" s="136"/>
      <c r="AF574" s="136"/>
      <c r="AP574" s="136"/>
      <c r="AZ574" s="136"/>
      <c r="BA574" s="136"/>
      <c r="BB574" s="136"/>
      <c r="BC574" s="136"/>
      <c r="BD574" s="136"/>
      <c r="BE574" s="136"/>
      <c r="BF574" s="136"/>
      <c r="BG574" s="136"/>
      <c r="BJ574" s="136"/>
      <c r="BT574" s="136"/>
      <c r="CD574" s="136"/>
      <c r="CN574" s="136"/>
      <c r="CX574" s="136"/>
      <c r="DH574" s="136"/>
      <c r="DR574" s="136"/>
      <c r="EB574" s="136"/>
      <c r="EL574" s="136"/>
      <c r="EV574" s="136"/>
      <c r="FF574" s="136"/>
      <c r="FP574" s="136"/>
      <c r="FZ574" s="136"/>
      <c r="GJ574" s="136"/>
      <c r="GT574" s="136"/>
      <c r="HD574" s="136"/>
      <c r="HN574" s="136"/>
      <c r="HX574" s="136"/>
    </row>
    <row xmlns:x14ac="http://schemas.microsoft.com/office/spreadsheetml/2009/9/ac" r="575" s="3" customFormat="true" x14ac:dyDescent="0.25">
      <c r="A575" s="402"/>
      <c r="B575" s="136"/>
      <c r="L575" s="136"/>
      <c r="V575" s="136"/>
      <c r="AF575" s="136"/>
      <c r="AP575" s="136"/>
      <c r="AZ575" s="136"/>
      <c r="BA575" s="136"/>
      <c r="BB575" s="136"/>
      <c r="BC575" s="136"/>
      <c r="BD575" s="136"/>
      <c r="BE575" s="136"/>
      <c r="BF575" s="136"/>
      <c r="BG575" s="136"/>
      <c r="BJ575" s="136"/>
      <c r="BT575" s="136"/>
      <c r="CD575" s="136"/>
      <c r="CN575" s="136"/>
      <c r="CX575" s="136"/>
      <c r="DH575" s="136"/>
      <c r="DR575" s="136"/>
      <c r="EB575" s="136"/>
      <c r="EL575" s="136"/>
      <c r="EV575" s="136"/>
      <c r="FF575" s="136"/>
      <c r="FP575" s="136"/>
      <c r="FZ575" s="136"/>
      <c r="GJ575" s="136"/>
      <c r="GT575" s="136"/>
      <c r="HD575" s="136"/>
      <c r="HN575" s="136"/>
      <c r="HX575" s="136"/>
    </row>
    <row xmlns:x14ac="http://schemas.microsoft.com/office/spreadsheetml/2009/9/ac" r="576" s="3" customFormat="true" x14ac:dyDescent="0.25">
      <c r="A576" s="402"/>
      <c r="B576" s="136"/>
      <c r="L576" s="136"/>
      <c r="V576" s="136"/>
      <c r="AF576" s="136"/>
      <c r="AP576" s="136"/>
      <c r="AZ576" s="136"/>
      <c r="BA576" s="136"/>
      <c r="BB576" s="136"/>
      <c r="BC576" s="136"/>
      <c r="BD576" s="136"/>
      <c r="BE576" s="136"/>
      <c r="BF576" s="136"/>
      <c r="BG576" s="136"/>
      <c r="BJ576" s="136"/>
      <c r="BT576" s="136"/>
      <c r="CD576" s="136"/>
      <c r="CN576" s="136"/>
      <c r="CX576" s="136"/>
      <c r="DH576" s="136"/>
      <c r="DR576" s="136"/>
      <c r="EB576" s="136"/>
      <c r="EL576" s="136"/>
      <c r="EV576" s="136"/>
      <c r="FF576" s="136"/>
      <c r="FP576" s="136"/>
      <c r="FZ576" s="136"/>
      <c r="GJ576" s="136"/>
      <c r="GT576" s="136"/>
      <c r="HD576" s="136"/>
      <c r="HN576" s="136"/>
      <c r="HX576" s="136"/>
    </row>
    <row xmlns:x14ac="http://schemas.microsoft.com/office/spreadsheetml/2009/9/ac" r="577" s="3" customFormat="true" x14ac:dyDescent="0.25">
      <c r="A577" s="402"/>
      <c r="B577" s="136"/>
      <c r="L577" s="136"/>
      <c r="V577" s="136"/>
      <c r="AF577" s="136"/>
      <c r="AP577" s="136"/>
      <c r="AZ577" s="136"/>
      <c r="BA577" s="136"/>
      <c r="BB577" s="136"/>
      <c r="BC577" s="136"/>
      <c r="BD577" s="136"/>
      <c r="BE577" s="136"/>
      <c r="BF577" s="136"/>
      <c r="BG577" s="136"/>
      <c r="BJ577" s="136"/>
      <c r="BT577" s="136"/>
      <c r="CD577" s="136"/>
      <c r="CN577" s="136"/>
      <c r="CX577" s="136"/>
      <c r="DH577" s="136"/>
      <c r="DR577" s="136"/>
      <c r="EB577" s="136"/>
      <c r="EL577" s="136"/>
      <c r="EV577" s="136"/>
      <c r="FF577" s="136"/>
      <c r="FP577" s="136"/>
      <c r="FZ577" s="136"/>
      <c r="GJ577" s="136"/>
      <c r="GT577" s="136"/>
      <c r="HD577" s="136"/>
      <c r="HN577" s="136"/>
      <c r="HX577" s="136"/>
    </row>
    <row xmlns:x14ac="http://schemas.microsoft.com/office/spreadsheetml/2009/9/ac" r="578" s="3" customFormat="true" x14ac:dyDescent="0.25">
      <c r="A578" s="402"/>
      <c r="B578" s="136"/>
      <c r="L578" s="136"/>
      <c r="V578" s="136"/>
      <c r="AF578" s="136"/>
      <c r="AP578" s="136"/>
      <c r="AZ578" s="136"/>
      <c r="BA578" s="136"/>
      <c r="BB578" s="136"/>
      <c r="BC578" s="136"/>
      <c r="BD578" s="136"/>
      <c r="BE578" s="136"/>
      <c r="BF578" s="136"/>
      <c r="BG578" s="136"/>
      <c r="BJ578" s="136"/>
      <c r="BT578" s="136"/>
      <c r="CD578" s="136"/>
      <c r="CN578" s="136"/>
      <c r="CX578" s="136"/>
      <c r="DH578" s="136"/>
      <c r="DR578" s="136"/>
      <c r="EB578" s="136"/>
      <c r="EL578" s="136"/>
      <c r="EV578" s="136"/>
      <c r="FF578" s="136"/>
      <c r="FP578" s="136"/>
      <c r="FZ578" s="136"/>
      <c r="GJ578" s="136"/>
      <c r="GT578" s="136"/>
      <c r="HD578" s="136"/>
      <c r="HN578" s="136"/>
      <c r="HX578" s="136"/>
    </row>
    <row xmlns:x14ac="http://schemas.microsoft.com/office/spreadsheetml/2009/9/ac" r="579" s="3" customFormat="true" x14ac:dyDescent="0.25">
      <c r="A579" s="402"/>
      <c r="B579" s="136"/>
      <c r="L579" s="136"/>
      <c r="V579" s="136"/>
      <c r="AF579" s="136"/>
      <c r="AP579" s="136"/>
      <c r="AZ579" s="136"/>
      <c r="BA579" s="136"/>
      <c r="BB579" s="136"/>
      <c r="BC579" s="136"/>
      <c r="BD579" s="136"/>
      <c r="BE579" s="136"/>
      <c r="BF579" s="136"/>
      <c r="BG579" s="136"/>
      <c r="BJ579" s="136"/>
      <c r="BT579" s="136"/>
      <c r="CD579" s="136"/>
      <c r="CN579" s="136"/>
      <c r="CX579" s="136"/>
      <c r="DH579" s="136"/>
      <c r="DR579" s="136"/>
      <c r="EB579" s="136"/>
      <c r="EL579" s="136"/>
      <c r="EV579" s="136"/>
      <c r="FF579" s="136"/>
      <c r="FP579" s="136"/>
      <c r="FZ579" s="136"/>
      <c r="GJ579" s="136"/>
      <c r="GT579" s="136"/>
      <c r="HD579" s="136"/>
      <c r="HN579" s="136"/>
      <c r="HX579" s="136"/>
    </row>
    <row xmlns:x14ac="http://schemas.microsoft.com/office/spreadsheetml/2009/9/ac" r="580" s="3" customFormat="true" x14ac:dyDescent="0.25">
      <c r="A580" s="402"/>
      <c r="B580" s="136"/>
      <c r="L580" s="136"/>
      <c r="V580" s="136"/>
      <c r="AF580" s="136"/>
      <c r="AP580" s="136"/>
      <c r="AZ580" s="136"/>
      <c r="BA580" s="136"/>
      <c r="BB580" s="136"/>
      <c r="BC580" s="136"/>
      <c r="BD580" s="136"/>
      <c r="BE580" s="136"/>
      <c r="BF580" s="136"/>
      <c r="BG580" s="136"/>
      <c r="BJ580" s="136"/>
      <c r="BT580" s="136"/>
      <c r="CD580" s="136"/>
      <c r="CN580" s="136"/>
      <c r="CX580" s="136"/>
      <c r="DH580" s="136"/>
      <c r="DR580" s="136"/>
      <c r="EB580" s="136"/>
      <c r="EL580" s="136"/>
      <c r="EV580" s="136"/>
      <c r="FF580" s="136"/>
      <c r="FP580" s="136"/>
      <c r="FZ580" s="136"/>
      <c r="GJ580" s="136"/>
      <c r="GT580" s="136"/>
      <c r="HD580" s="136"/>
      <c r="HN580" s="136"/>
      <c r="HX580" s="136"/>
    </row>
    <row xmlns:x14ac="http://schemas.microsoft.com/office/spreadsheetml/2009/9/ac" r="581" s="3" customFormat="true" x14ac:dyDescent="0.25">
      <c r="A581" s="402"/>
      <c r="B581" s="136"/>
      <c r="L581" s="136"/>
      <c r="V581" s="136"/>
      <c r="AF581" s="136"/>
      <c r="AP581" s="136"/>
      <c r="AZ581" s="136"/>
      <c r="BA581" s="136"/>
      <c r="BB581" s="136"/>
      <c r="BC581" s="136"/>
      <c r="BD581" s="136"/>
      <c r="BE581" s="136"/>
      <c r="BF581" s="136"/>
      <c r="BG581" s="136"/>
      <c r="BJ581" s="136"/>
      <c r="BT581" s="136"/>
      <c r="CD581" s="136"/>
      <c r="CN581" s="136"/>
      <c r="CX581" s="136"/>
      <c r="DH581" s="136"/>
      <c r="DR581" s="136"/>
      <c r="EB581" s="136"/>
      <c r="EL581" s="136"/>
      <c r="EV581" s="136"/>
      <c r="FF581" s="136"/>
      <c r="FP581" s="136"/>
      <c r="FZ581" s="136"/>
      <c r="GJ581" s="136"/>
      <c r="GT581" s="136"/>
      <c r="HD581" s="136"/>
      <c r="HN581" s="136"/>
      <c r="HX581" s="136"/>
    </row>
    <row xmlns:x14ac="http://schemas.microsoft.com/office/spreadsheetml/2009/9/ac" r="582" s="3" customFormat="true" x14ac:dyDescent="0.25">
      <c r="A582" s="402"/>
      <c r="B582" s="136"/>
      <c r="L582" s="136"/>
      <c r="V582" s="136"/>
      <c r="AF582" s="136"/>
      <c r="AP582" s="136"/>
      <c r="AZ582" s="136"/>
      <c r="BA582" s="136"/>
      <c r="BB582" s="136"/>
      <c r="BC582" s="136"/>
      <c r="BD582" s="136"/>
      <c r="BE582" s="136"/>
      <c r="BF582" s="136"/>
      <c r="BG582" s="136"/>
      <c r="BJ582" s="136"/>
      <c r="BT582" s="136"/>
      <c r="CD582" s="136"/>
      <c r="CN582" s="136"/>
      <c r="CX582" s="136"/>
      <c r="DH582" s="136"/>
      <c r="DR582" s="136"/>
      <c r="EB582" s="136"/>
      <c r="EL582" s="136"/>
      <c r="EV582" s="136"/>
      <c r="FF582" s="136"/>
      <c r="FP582" s="136"/>
      <c r="FZ582" s="136"/>
      <c r="GJ582" s="136"/>
      <c r="GT582" s="136"/>
      <c r="HD582" s="136"/>
      <c r="HN582" s="136"/>
      <c r="HX582" s="136"/>
    </row>
    <row xmlns:x14ac="http://schemas.microsoft.com/office/spreadsheetml/2009/9/ac" r="583" s="3" customFormat="true" x14ac:dyDescent="0.25">
      <c r="A583" s="402"/>
      <c r="B583" s="136"/>
      <c r="L583" s="136"/>
      <c r="V583" s="136"/>
      <c r="AF583" s="136"/>
      <c r="AP583" s="136"/>
      <c r="AZ583" s="136"/>
      <c r="BA583" s="136"/>
      <c r="BB583" s="136"/>
      <c r="BC583" s="136"/>
      <c r="BD583" s="136"/>
      <c r="BE583" s="136"/>
      <c r="BF583" s="136"/>
      <c r="BG583" s="136"/>
      <c r="BJ583" s="136"/>
      <c r="BT583" s="136"/>
      <c r="CD583" s="136"/>
      <c r="CN583" s="136"/>
      <c r="CX583" s="136"/>
      <c r="DH583" s="136"/>
      <c r="DR583" s="136"/>
      <c r="EB583" s="136"/>
      <c r="EL583" s="136"/>
      <c r="EV583" s="136"/>
      <c r="FF583" s="136"/>
      <c r="FP583" s="136"/>
      <c r="FZ583" s="136"/>
      <c r="GJ583" s="136"/>
      <c r="GT583" s="136"/>
      <c r="HD583" s="136"/>
      <c r="HN583" s="136"/>
      <c r="HX583" s="136"/>
    </row>
    <row xmlns:x14ac="http://schemas.microsoft.com/office/spreadsheetml/2009/9/ac" r="584" s="3" customFormat="true" x14ac:dyDescent="0.25">
      <c r="A584" s="402"/>
      <c r="B584" s="136"/>
      <c r="L584" s="136"/>
      <c r="V584" s="136"/>
      <c r="AF584" s="136"/>
      <c r="AP584" s="136"/>
      <c r="AZ584" s="136"/>
      <c r="BA584" s="136"/>
      <c r="BB584" s="136"/>
      <c r="BC584" s="136"/>
      <c r="BD584" s="136"/>
      <c r="BE584" s="136"/>
      <c r="BF584" s="136"/>
      <c r="BG584" s="136"/>
      <c r="BJ584" s="136"/>
      <c r="BT584" s="136"/>
      <c r="CD584" s="136"/>
      <c r="CN584" s="136"/>
      <c r="CX584" s="136"/>
      <c r="DH584" s="136"/>
      <c r="DR584" s="136"/>
      <c r="EB584" s="136"/>
      <c r="EL584" s="136"/>
      <c r="EV584" s="136"/>
      <c r="FF584" s="136"/>
      <c r="FP584" s="136"/>
      <c r="FZ584" s="136"/>
      <c r="GJ584" s="136"/>
      <c r="GT584" s="136"/>
      <c r="HD584" s="136"/>
      <c r="HN584" s="136"/>
      <c r="HX584" s="136"/>
    </row>
    <row xmlns:x14ac="http://schemas.microsoft.com/office/spreadsheetml/2009/9/ac" r="585" s="3" customFormat="true" x14ac:dyDescent="0.25">
      <c r="A585" s="402"/>
      <c r="B585" s="136"/>
      <c r="L585" s="136"/>
      <c r="V585" s="136"/>
      <c r="AF585" s="136"/>
      <c r="AP585" s="136"/>
      <c r="AZ585" s="136"/>
      <c r="BA585" s="136"/>
      <c r="BB585" s="136"/>
      <c r="BC585" s="136"/>
      <c r="BD585" s="136"/>
      <c r="BE585" s="136"/>
      <c r="BF585" s="136"/>
      <c r="BG585" s="136"/>
      <c r="BJ585" s="136"/>
      <c r="BT585" s="136"/>
      <c r="CD585" s="136"/>
      <c r="CN585" s="136"/>
      <c r="CX585" s="136"/>
      <c r="DH585" s="136"/>
      <c r="DR585" s="136"/>
      <c r="EB585" s="136"/>
      <c r="EL585" s="136"/>
      <c r="EV585" s="136"/>
      <c r="FF585" s="136"/>
      <c r="FP585" s="136"/>
      <c r="FZ585" s="136"/>
      <c r="GJ585" s="136"/>
      <c r="GT585" s="136"/>
      <c r="HD585" s="136"/>
      <c r="HN585" s="136"/>
      <c r="HX585" s="136"/>
    </row>
    <row xmlns:x14ac="http://schemas.microsoft.com/office/spreadsheetml/2009/9/ac" r="586" s="3" customFormat="true" x14ac:dyDescent="0.25">
      <c r="A586" s="402"/>
      <c r="B586" s="136"/>
      <c r="L586" s="136"/>
      <c r="V586" s="136"/>
      <c r="AF586" s="136"/>
      <c r="AP586" s="136"/>
      <c r="AZ586" s="136"/>
      <c r="BA586" s="136"/>
      <c r="BB586" s="136"/>
      <c r="BC586" s="136"/>
      <c r="BD586" s="136"/>
      <c r="BE586" s="136"/>
      <c r="BF586" s="136"/>
      <c r="BG586" s="136"/>
      <c r="BJ586" s="136"/>
      <c r="BT586" s="136"/>
      <c r="CD586" s="136"/>
      <c r="CN586" s="136"/>
      <c r="CX586" s="136"/>
      <c r="DH586" s="136"/>
      <c r="DR586" s="136"/>
      <c r="EB586" s="136"/>
      <c r="EL586" s="136"/>
      <c r="EV586" s="136"/>
      <c r="FF586" s="136"/>
      <c r="FP586" s="136"/>
      <c r="FZ586" s="136"/>
      <c r="GJ586" s="136"/>
      <c r="GT586" s="136"/>
      <c r="HD586" s="136"/>
      <c r="HN586" s="136"/>
      <c r="HX586" s="136"/>
    </row>
    <row xmlns:x14ac="http://schemas.microsoft.com/office/spreadsheetml/2009/9/ac" r="587" s="3" customFormat="true" x14ac:dyDescent="0.25">
      <c r="A587" s="402"/>
      <c r="B587" s="136"/>
      <c r="L587" s="136"/>
      <c r="V587" s="136"/>
      <c r="AF587" s="136"/>
      <c r="AP587" s="136"/>
      <c r="AZ587" s="136"/>
      <c r="BA587" s="136"/>
      <c r="BB587" s="136"/>
      <c r="BC587" s="136"/>
      <c r="BD587" s="136"/>
      <c r="BE587" s="136"/>
      <c r="BF587" s="136"/>
      <c r="BG587" s="136"/>
      <c r="BJ587" s="136"/>
      <c r="BT587" s="136"/>
      <c r="CD587" s="136"/>
      <c r="CN587" s="136"/>
      <c r="CX587" s="136"/>
      <c r="DH587" s="136"/>
      <c r="DR587" s="136"/>
      <c r="EB587" s="136"/>
      <c r="EL587" s="136"/>
      <c r="EV587" s="136"/>
      <c r="FF587" s="136"/>
      <c r="FP587" s="136"/>
      <c r="FZ587" s="136"/>
      <c r="GJ587" s="136"/>
      <c r="GT587" s="136"/>
      <c r="HD587" s="136"/>
      <c r="HN587" s="136"/>
      <c r="HX587" s="136"/>
    </row>
    <row xmlns:x14ac="http://schemas.microsoft.com/office/spreadsheetml/2009/9/ac" r="588" s="3" customFormat="true" x14ac:dyDescent="0.25">
      <c r="A588" s="402"/>
      <c r="B588" s="136"/>
      <c r="L588" s="136"/>
      <c r="V588" s="136"/>
      <c r="AF588" s="136"/>
      <c r="AP588" s="136"/>
      <c r="AZ588" s="136"/>
      <c r="BA588" s="136"/>
      <c r="BB588" s="136"/>
      <c r="BC588" s="136"/>
      <c r="BD588" s="136"/>
      <c r="BE588" s="136"/>
      <c r="BF588" s="136"/>
      <c r="BG588" s="136"/>
      <c r="BJ588" s="136"/>
      <c r="BT588" s="136"/>
      <c r="CD588" s="136"/>
      <c r="CN588" s="136"/>
      <c r="CX588" s="136"/>
      <c r="DH588" s="136"/>
      <c r="DR588" s="136"/>
      <c r="EB588" s="136"/>
      <c r="EL588" s="136"/>
      <c r="EV588" s="136"/>
      <c r="FF588" s="136"/>
      <c r="FP588" s="136"/>
      <c r="FZ588" s="136"/>
      <c r="GJ588" s="136"/>
      <c r="GT588" s="136"/>
      <c r="HD588" s="136"/>
      <c r="HN588" s="136"/>
      <c r="HX588" s="136"/>
    </row>
    <row xmlns:x14ac="http://schemas.microsoft.com/office/spreadsheetml/2009/9/ac" r="589" s="3" customFormat="true" x14ac:dyDescent="0.25">
      <c r="A589" s="402"/>
      <c r="B589" s="136"/>
      <c r="L589" s="136"/>
      <c r="V589" s="136"/>
      <c r="AF589" s="136"/>
      <c r="AP589" s="136"/>
      <c r="AZ589" s="136"/>
      <c r="BA589" s="136"/>
      <c r="BB589" s="136"/>
      <c r="BC589" s="136"/>
      <c r="BD589" s="136"/>
      <c r="BE589" s="136"/>
      <c r="BF589" s="136"/>
      <c r="BG589" s="136"/>
      <c r="BJ589" s="136"/>
      <c r="BT589" s="136"/>
      <c r="CD589" s="136"/>
      <c r="CN589" s="136"/>
      <c r="CX589" s="136"/>
      <c r="DH589" s="136"/>
      <c r="DR589" s="136"/>
      <c r="EB589" s="136"/>
      <c r="EL589" s="136"/>
      <c r="EV589" s="136"/>
      <c r="FF589" s="136"/>
      <c r="FP589" s="136"/>
      <c r="FZ589" s="136"/>
      <c r="GJ589" s="136"/>
      <c r="GT589" s="136"/>
      <c r="HD589" s="136"/>
      <c r="HN589" s="136"/>
      <c r="HX589" s="136"/>
    </row>
    <row xmlns:x14ac="http://schemas.microsoft.com/office/spreadsheetml/2009/9/ac" r="590" s="3" customFormat="true" x14ac:dyDescent="0.25">
      <c r="A590" s="402"/>
      <c r="B590" s="136"/>
      <c r="L590" s="136"/>
      <c r="V590" s="136"/>
      <c r="AF590" s="136"/>
      <c r="AP590" s="136"/>
      <c r="AZ590" s="136"/>
      <c r="BA590" s="136"/>
      <c r="BB590" s="136"/>
      <c r="BC590" s="136"/>
      <c r="BD590" s="136"/>
      <c r="BE590" s="136"/>
      <c r="BF590" s="136"/>
      <c r="BG590" s="136"/>
      <c r="BJ590" s="136"/>
      <c r="BT590" s="136"/>
      <c r="CD590" s="136"/>
      <c r="CN590" s="136"/>
      <c r="CX590" s="136"/>
      <c r="DH590" s="136"/>
      <c r="DR590" s="136"/>
      <c r="EB590" s="136"/>
      <c r="EL590" s="136"/>
      <c r="EV590" s="136"/>
      <c r="FF590" s="136"/>
      <c r="FP590" s="136"/>
      <c r="FZ590" s="136"/>
      <c r="GJ590" s="136"/>
      <c r="GT590" s="136"/>
      <c r="HD590" s="136"/>
      <c r="HN590" s="136"/>
      <c r="HX590" s="136"/>
    </row>
    <row xmlns:x14ac="http://schemas.microsoft.com/office/spreadsheetml/2009/9/ac" r="591" s="3" customFormat="true" x14ac:dyDescent="0.25">
      <c r="A591" s="402"/>
      <c r="B591" s="136"/>
      <c r="L591" s="136"/>
      <c r="V591" s="136"/>
      <c r="AF591" s="136"/>
      <c r="AP591" s="136"/>
      <c r="AZ591" s="136"/>
      <c r="BA591" s="136"/>
      <c r="BB591" s="136"/>
      <c r="BC591" s="136"/>
      <c r="BD591" s="136"/>
      <c r="BE591" s="136"/>
      <c r="BF591" s="136"/>
      <c r="BG591" s="136"/>
      <c r="BJ591" s="136"/>
      <c r="BT591" s="136"/>
      <c r="CD591" s="136"/>
      <c r="CN591" s="136"/>
      <c r="CX591" s="136"/>
      <c r="DH591" s="136"/>
      <c r="DR591" s="136"/>
      <c r="EB591" s="136"/>
      <c r="EL591" s="136"/>
      <c r="EV591" s="136"/>
      <c r="FF591" s="136"/>
      <c r="FP591" s="136"/>
      <c r="FZ591" s="136"/>
      <c r="GJ591" s="136"/>
      <c r="GT591" s="136"/>
      <c r="HD591" s="136"/>
      <c r="HN591" s="136"/>
      <c r="HX591" s="136"/>
    </row>
    <row xmlns:x14ac="http://schemas.microsoft.com/office/spreadsheetml/2009/9/ac" r="592" s="3" customFormat="true" x14ac:dyDescent="0.25">
      <c r="A592" s="402"/>
      <c r="B592" s="136"/>
      <c r="L592" s="136"/>
      <c r="V592" s="136"/>
      <c r="AF592" s="136"/>
      <c r="AP592" s="136"/>
      <c r="AZ592" s="136"/>
      <c r="BA592" s="136"/>
      <c r="BB592" s="136"/>
      <c r="BC592" s="136"/>
      <c r="BD592" s="136"/>
      <c r="BE592" s="136"/>
      <c r="BF592" s="136"/>
      <c r="BG592" s="136"/>
      <c r="BJ592" s="136"/>
      <c r="BT592" s="136"/>
      <c r="CD592" s="136"/>
      <c r="CN592" s="136"/>
      <c r="CX592" s="136"/>
      <c r="DH592" s="136"/>
      <c r="DR592" s="136"/>
      <c r="EB592" s="136"/>
      <c r="EL592" s="136"/>
      <c r="EV592" s="136"/>
      <c r="FF592" s="136"/>
      <c r="FP592" s="136"/>
      <c r="FZ592" s="136"/>
      <c r="GJ592" s="136"/>
      <c r="GT592" s="136"/>
      <c r="HD592" s="136"/>
      <c r="HN592" s="136"/>
      <c r="HX592" s="136"/>
    </row>
    <row xmlns:x14ac="http://schemas.microsoft.com/office/spreadsheetml/2009/9/ac" r="593" s="3" customFormat="true" x14ac:dyDescent="0.25">
      <c r="A593" s="402"/>
      <c r="B593" s="136"/>
      <c r="L593" s="136"/>
      <c r="V593" s="136"/>
      <c r="AF593" s="136"/>
      <c r="AP593" s="136"/>
      <c r="AZ593" s="136"/>
      <c r="BA593" s="136"/>
      <c r="BB593" s="136"/>
      <c r="BC593" s="136"/>
      <c r="BD593" s="136"/>
      <c r="BE593" s="136"/>
      <c r="BF593" s="136"/>
      <c r="BG593" s="136"/>
      <c r="BJ593" s="136"/>
      <c r="BT593" s="136"/>
      <c r="CD593" s="136"/>
      <c r="CN593" s="136"/>
      <c r="CX593" s="136"/>
      <c r="DH593" s="136"/>
      <c r="DR593" s="136"/>
      <c r="EB593" s="136"/>
      <c r="EL593" s="136"/>
      <c r="EV593" s="136"/>
      <c r="FF593" s="136"/>
      <c r="FP593" s="136"/>
      <c r="FZ593" s="136"/>
      <c r="GJ593" s="136"/>
      <c r="GT593" s="136"/>
      <c r="HD593" s="136"/>
      <c r="HN593" s="136"/>
      <c r="HX593" s="136"/>
    </row>
    <row xmlns:x14ac="http://schemas.microsoft.com/office/spreadsheetml/2009/9/ac" r="594" s="3" customFormat="true" x14ac:dyDescent="0.25">
      <c r="A594" s="402"/>
      <c r="B594" s="136"/>
      <c r="L594" s="136"/>
      <c r="V594" s="136"/>
      <c r="AF594" s="136"/>
      <c r="AP594" s="136"/>
      <c r="AZ594" s="136"/>
      <c r="BA594" s="136"/>
      <c r="BB594" s="136"/>
      <c r="BC594" s="136"/>
      <c r="BD594" s="136"/>
      <c r="BE594" s="136"/>
      <c r="BF594" s="136"/>
      <c r="BG594" s="136"/>
      <c r="BJ594" s="136"/>
      <c r="BT594" s="136"/>
      <c r="CD594" s="136"/>
      <c r="CN594" s="136"/>
      <c r="CX594" s="136"/>
      <c r="DH594" s="136"/>
      <c r="DR594" s="136"/>
      <c r="EB594" s="136"/>
      <c r="EL594" s="136"/>
      <c r="EV594" s="136"/>
      <c r="FF594" s="136"/>
      <c r="FP594" s="136"/>
      <c r="FZ594" s="136"/>
      <c r="GJ594" s="136"/>
      <c r="GT594" s="136"/>
      <c r="HD594" s="136"/>
      <c r="HN594" s="136"/>
      <c r="HX594" s="136"/>
    </row>
    <row xmlns:x14ac="http://schemas.microsoft.com/office/spreadsheetml/2009/9/ac" r="595" s="3" customFormat="true" x14ac:dyDescent="0.25">
      <c r="A595" s="402"/>
      <c r="B595" s="136"/>
      <c r="L595" s="136"/>
      <c r="V595" s="136"/>
      <c r="AF595" s="136"/>
      <c r="AP595" s="136"/>
      <c r="AZ595" s="136"/>
      <c r="BA595" s="136"/>
      <c r="BB595" s="136"/>
      <c r="BC595" s="136"/>
      <c r="BD595" s="136"/>
      <c r="BE595" s="136"/>
      <c r="BF595" s="136"/>
      <c r="BG595" s="136"/>
      <c r="BJ595" s="136"/>
      <c r="BT595" s="136"/>
      <c r="CD595" s="136"/>
      <c r="CN595" s="136"/>
      <c r="CX595" s="136"/>
      <c r="DH595" s="136"/>
      <c r="DR595" s="136"/>
      <c r="EB595" s="136"/>
      <c r="EL595" s="136"/>
      <c r="EV595" s="136"/>
      <c r="FF595" s="136"/>
      <c r="FP595" s="136"/>
      <c r="FZ595" s="136"/>
      <c r="GJ595" s="136"/>
      <c r="GT595" s="136"/>
      <c r="HD595" s="136"/>
      <c r="HN595" s="136"/>
      <c r="HX595" s="136"/>
    </row>
    <row xmlns:x14ac="http://schemas.microsoft.com/office/spreadsheetml/2009/9/ac" r="596" s="3" customFormat="true" x14ac:dyDescent="0.25">
      <c r="A596" s="402"/>
      <c r="B596" s="136"/>
      <c r="L596" s="136"/>
      <c r="V596" s="136"/>
      <c r="AF596" s="136"/>
      <c r="AP596" s="136"/>
      <c r="AZ596" s="136"/>
      <c r="BA596" s="136"/>
      <c r="BB596" s="136"/>
      <c r="BC596" s="136"/>
      <c r="BD596" s="136"/>
      <c r="BE596" s="136"/>
      <c r="BF596" s="136"/>
      <c r="BG596" s="136"/>
      <c r="BJ596" s="136"/>
      <c r="BT596" s="136"/>
      <c r="CD596" s="136"/>
      <c r="CN596" s="136"/>
      <c r="CX596" s="136"/>
      <c r="DH596" s="136"/>
      <c r="DR596" s="136"/>
      <c r="EB596" s="136"/>
      <c r="EL596" s="136"/>
      <c r="EV596" s="136"/>
      <c r="FF596" s="136"/>
      <c r="FP596" s="136"/>
      <c r="FZ596" s="136"/>
      <c r="GJ596" s="136"/>
      <c r="GT596" s="136"/>
      <c r="HD596" s="136"/>
      <c r="HN596" s="136"/>
      <c r="HX596" s="136"/>
    </row>
    <row xmlns:x14ac="http://schemas.microsoft.com/office/spreadsheetml/2009/9/ac" r="597" s="3" customFormat="true" x14ac:dyDescent="0.25">
      <c r="A597" s="402"/>
      <c r="B597" s="136"/>
      <c r="L597" s="136"/>
      <c r="V597" s="136"/>
      <c r="AF597" s="136"/>
      <c r="AP597" s="136"/>
      <c r="AZ597" s="136"/>
      <c r="BA597" s="136"/>
      <c r="BB597" s="136"/>
      <c r="BC597" s="136"/>
      <c r="BD597" s="136"/>
      <c r="BE597" s="136"/>
      <c r="BF597" s="136"/>
      <c r="BG597" s="136"/>
      <c r="BJ597" s="136"/>
      <c r="BT597" s="136"/>
      <c r="CD597" s="136"/>
      <c r="CN597" s="136"/>
      <c r="CX597" s="136"/>
      <c r="DH597" s="136"/>
      <c r="DR597" s="136"/>
      <c r="EB597" s="136"/>
      <c r="EL597" s="136"/>
      <c r="EV597" s="136"/>
      <c r="FF597" s="136"/>
      <c r="FP597" s="136"/>
      <c r="FZ597" s="136"/>
      <c r="GJ597" s="136"/>
      <c r="GT597" s="136"/>
      <c r="HD597" s="136"/>
      <c r="HN597" s="136"/>
      <c r="HX597" s="136"/>
    </row>
    <row xmlns:x14ac="http://schemas.microsoft.com/office/spreadsheetml/2009/9/ac" r="598" s="3" customFormat="true" x14ac:dyDescent="0.25">
      <c r="A598" s="402"/>
      <c r="B598" s="136"/>
      <c r="L598" s="136"/>
      <c r="V598" s="136"/>
      <c r="AF598" s="136"/>
      <c r="AP598" s="136"/>
      <c r="AZ598" s="136"/>
      <c r="BA598" s="136"/>
      <c r="BB598" s="136"/>
      <c r="BC598" s="136"/>
      <c r="BD598" s="136"/>
      <c r="BE598" s="136"/>
      <c r="BF598" s="136"/>
      <c r="BG598" s="136"/>
      <c r="BJ598" s="136"/>
      <c r="BT598" s="136"/>
      <c r="CD598" s="136"/>
      <c r="CN598" s="136"/>
      <c r="CX598" s="136"/>
      <c r="DH598" s="136"/>
      <c r="DR598" s="136"/>
      <c r="EB598" s="136"/>
      <c r="EL598" s="136"/>
      <c r="EV598" s="136"/>
      <c r="FF598" s="136"/>
      <c r="FP598" s="136"/>
      <c r="FZ598" s="136"/>
      <c r="GJ598" s="136"/>
      <c r="GT598" s="136"/>
      <c r="HD598" s="136"/>
      <c r="HN598" s="136"/>
      <c r="HX598" s="136"/>
    </row>
    <row xmlns:x14ac="http://schemas.microsoft.com/office/spreadsheetml/2009/9/ac" r="599" s="3" customFormat="true" x14ac:dyDescent="0.25">
      <c r="A599" s="402"/>
      <c r="B599" s="136"/>
      <c r="L599" s="136"/>
      <c r="V599" s="136"/>
      <c r="AF599" s="136"/>
      <c r="AP599" s="136"/>
      <c r="AZ599" s="136"/>
      <c r="BA599" s="136"/>
      <c r="BB599" s="136"/>
      <c r="BC599" s="136"/>
      <c r="BD599" s="136"/>
      <c r="BE599" s="136"/>
      <c r="BF599" s="136"/>
      <c r="BG599" s="136"/>
      <c r="BJ599" s="136"/>
      <c r="BT599" s="136"/>
      <c r="CD599" s="136"/>
      <c r="CN599" s="136"/>
      <c r="CX599" s="136"/>
      <c r="DH599" s="136"/>
      <c r="DR599" s="136"/>
      <c r="EB599" s="136"/>
      <c r="EL599" s="136"/>
      <c r="EV599" s="136"/>
      <c r="FF599" s="136"/>
      <c r="FP599" s="136"/>
      <c r="FZ599" s="136"/>
      <c r="GJ599" s="136"/>
      <c r="GT599" s="136"/>
      <c r="HD599" s="136"/>
      <c r="HN599" s="136"/>
      <c r="HX599" s="136"/>
    </row>
    <row xmlns:x14ac="http://schemas.microsoft.com/office/spreadsheetml/2009/9/ac" r="600" s="3" customFormat="true" x14ac:dyDescent="0.25">
      <c r="A600" s="402"/>
      <c r="B600" s="136"/>
      <c r="L600" s="136"/>
      <c r="V600" s="136"/>
      <c r="AF600" s="136"/>
      <c r="AP600" s="136"/>
      <c r="AZ600" s="136"/>
      <c r="BA600" s="136"/>
      <c r="BB600" s="136"/>
      <c r="BC600" s="136"/>
      <c r="BD600" s="136"/>
      <c r="BE600" s="136"/>
      <c r="BF600" s="136"/>
      <c r="BG600" s="136"/>
      <c r="BJ600" s="136"/>
      <c r="BT600" s="136"/>
      <c r="CD600" s="136"/>
      <c r="CN600" s="136"/>
      <c r="CX600" s="136"/>
      <c r="DH600" s="136"/>
      <c r="DR600" s="136"/>
      <c r="EB600" s="136"/>
      <c r="EL600" s="136"/>
      <c r="EV600" s="136"/>
      <c r="FF600" s="136"/>
      <c r="FP600" s="136"/>
      <c r="FZ600" s="136"/>
      <c r="GJ600" s="136"/>
      <c r="GT600" s="136"/>
      <c r="HD600" s="136"/>
      <c r="HN600" s="136"/>
      <c r="HX600" s="136"/>
    </row>
    <row xmlns:x14ac="http://schemas.microsoft.com/office/spreadsheetml/2009/9/ac" r="601" s="3" customFormat="true" x14ac:dyDescent="0.25">
      <c r="A601" s="402"/>
      <c r="B601" s="136"/>
      <c r="L601" s="136"/>
      <c r="V601" s="136"/>
      <c r="AF601" s="136"/>
      <c r="AP601" s="136"/>
      <c r="AZ601" s="136"/>
      <c r="BA601" s="136"/>
      <c r="BB601" s="136"/>
      <c r="BC601" s="136"/>
      <c r="BD601" s="136"/>
      <c r="BE601" s="136"/>
      <c r="BF601" s="136"/>
      <c r="BG601" s="136"/>
      <c r="BJ601" s="136"/>
      <c r="BT601" s="136"/>
      <c r="CD601" s="136"/>
      <c r="CN601" s="136"/>
      <c r="CX601" s="136"/>
      <c r="DH601" s="136"/>
      <c r="DR601" s="136"/>
      <c r="EB601" s="136"/>
      <c r="EL601" s="136"/>
      <c r="EV601" s="136"/>
      <c r="FF601" s="136"/>
      <c r="FP601" s="136"/>
      <c r="FZ601" s="136"/>
      <c r="GJ601" s="136"/>
      <c r="GT601" s="136"/>
      <c r="HD601" s="136"/>
      <c r="HN601" s="136"/>
      <c r="HX601" s="136"/>
    </row>
    <row xmlns:x14ac="http://schemas.microsoft.com/office/spreadsheetml/2009/9/ac" r="602" s="3" customFormat="true" x14ac:dyDescent="0.25">
      <c r="A602" s="402"/>
      <c r="B602" s="136"/>
      <c r="L602" s="136"/>
      <c r="V602" s="136"/>
      <c r="AF602" s="136"/>
      <c r="AP602" s="136"/>
      <c r="AZ602" s="136"/>
      <c r="BA602" s="136"/>
      <c r="BB602" s="136"/>
      <c r="BC602" s="136"/>
      <c r="BD602" s="136"/>
      <c r="BE602" s="136"/>
      <c r="BF602" s="136"/>
      <c r="BG602" s="136"/>
      <c r="BJ602" s="136"/>
      <c r="BT602" s="136"/>
      <c r="CD602" s="136"/>
      <c r="CN602" s="136"/>
      <c r="CX602" s="136"/>
      <c r="DH602" s="136"/>
      <c r="DR602" s="136"/>
      <c r="EB602" s="136"/>
      <c r="EL602" s="136"/>
      <c r="EV602" s="136"/>
      <c r="FF602" s="136"/>
      <c r="FP602" s="136"/>
      <c r="FZ602" s="136"/>
      <c r="GJ602" s="136"/>
      <c r="GT602" s="136"/>
      <c r="HD602" s="136"/>
      <c r="HN602" s="136"/>
      <c r="HX602" s="136"/>
    </row>
    <row xmlns:x14ac="http://schemas.microsoft.com/office/spreadsheetml/2009/9/ac" r="603" s="3" customFormat="true" x14ac:dyDescent="0.25">
      <c r="A603" s="402"/>
      <c r="B603" s="136"/>
      <c r="L603" s="136"/>
      <c r="V603" s="136"/>
      <c r="AF603" s="136"/>
      <c r="AP603" s="136"/>
      <c r="AZ603" s="136"/>
      <c r="BA603" s="136"/>
      <c r="BB603" s="136"/>
      <c r="BC603" s="136"/>
      <c r="BD603" s="136"/>
      <c r="BE603" s="136"/>
      <c r="BF603" s="136"/>
      <c r="BG603" s="136"/>
      <c r="BJ603" s="136"/>
      <c r="BT603" s="136"/>
      <c r="CD603" s="136"/>
      <c r="CN603" s="136"/>
      <c r="CX603" s="136"/>
      <c r="DH603" s="136"/>
      <c r="DR603" s="136"/>
      <c r="EB603" s="136"/>
      <c r="EL603" s="136"/>
      <c r="EV603" s="136"/>
      <c r="FF603" s="136"/>
      <c r="FP603" s="136"/>
      <c r="FZ603" s="136"/>
      <c r="GJ603" s="136"/>
      <c r="GT603" s="136"/>
      <c r="HD603" s="136"/>
      <c r="HN603" s="136"/>
      <c r="HX603" s="136"/>
    </row>
    <row xmlns:x14ac="http://schemas.microsoft.com/office/spreadsheetml/2009/9/ac" r="604" s="3" customFormat="true" x14ac:dyDescent="0.25">
      <c r="A604" s="402"/>
      <c r="B604" s="136"/>
      <c r="L604" s="136"/>
      <c r="V604" s="136"/>
      <c r="AF604" s="136"/>
      <c r="AP604" s="136"/>
      <c r="AZ604" s="136"/>
      <c r="BA604" s="136"/>
      <c r="BB604" s="136"/>
      <c r="BC604" s="136"/>
      <c r="BD604" s="136"/>
      <c r="BE604" s="136"/>
      <c r="BF604" s="136"/>
      <c r="BG604" s="136"/>
      <c r="BJ604" s="136"/>
      <c r="BT604" s="136"/>
      <c r="CD604" s="136"/>
      <c r="CN604" s="136"/>
      <c r="CX604" s="136"/>
      <c r="DH604" s="136"/>
      <c r="DR604" s="136"/>
      <c r="EB604" s="136"/>
      <c r="EL604" s="136"/>
      <c r="EV604" s="136"/>
      <c r="FF604" s="136"/>
      <c r="FP604" s="136"/>
      <c r="FZ604" s="136"/>
      <c r="GJ604" s="136"/>
      <c r="GT604" s="136"/>
      <c r="HD604" s="136"/>
      <c r="HN604" s="136"/>
      <c r="HX604" s="136"/>
    </row>
    <row xmlns:x14ac="http://schemas.microsoft.com/office/spreadsheetml/2009/9/ac" r="605" s="3" customFormat="true" x14ac:dyDescent="0.25">
      <c r="A605" s="402"/>
      <c r="B605" s="136"/>
      <c r="L605" s="136"/>
      <c r="V605" s="136"/>
      <c r="AF605" s="136"/>
      <c r="AP605" s="136"/>
      <c r="AZ605" s="136"/>
      <c r="BA605" s="136"/>
      <c r="BB605" s="136"/>
      <c r="BC605" s="136"/>
      <c r="BD605" s="136"/>
      <c r="BE605" s="136"/>
      <c r="BF605" s="136"/>
      <c r="BG605" s="136"/>
      <c r="BJ605" s="136"/>
      <c r="BT605" s="136"/>
      <c r="CD605" s="136"/>
      <c r="CN605" s="136"/>
      <c r="CX605" s="136"/>
      <c r="DH605" s="136"/>
      <c r="DR605" s="136"/>
      <c r="EB605" s="136"/>
      <c r="EL605" s="136"/>
      <c r="EV605" s="136"/>
      <c r="FF605" s="136"/>
      <c r="FP605" s="136"/>
      <c r="FZ605" s="136"/>
      <c r="GJ605" s="136"/>
      <c r="GT605" s="136"/>
      <c r="HD605" s="136"/>
      <c r="HN605" s="136"/>
      <c r="HX605" s="136"/>
    </row>
    <row xmlns:x14ac="http://schemas.microsoft.com/office/spreadsheetml/2009/9/ac" r="606" s="3" customFormat="true" x14ac:dyDescent="0.25">
      <c r="A606" s="402"/>
      <c r="B606" s="136"/>
      <c r="L606" s="136"/>
      <c r="V606" s="136"/>
      <c r="AF606" s="136"/>
      <c r="AP606" s="136"/>
      <c r="AZ606" s="136"/>
      <c r="BA606" s="136"/>
      <c r="BB606" s="136"/>
      <c r="BC606" s="136"/>
      <c r="BD606" s="136"/>
      <c r="BE606" s="136"/>
      <c r="BF606" s="136"/>
      <c r="BG606" s="136"/>
      <c r="BJ606" s="136"/>
      <c r="BT606" s="136"/>
      <c r="CD606" s="136"/>
      <c r="CN606" s="136"/>
      <c r="CX606" s="136"/>
      <c r="DH606" s="136"/>
      <c r="DR606" s="136"/>
      <c r="EB606" s="136"/>
      <c r="EL606" s="136"/>
      <c r="EV606" s="136"/>
      <c r="FF606" s="136"/>
      <c r="FP606" s="136"/>
      <c r="FZ606" s="136"/>
      <c r="GJ606" s="136"/>
      <c r="GT606" s="136"/>
      <c r="HD606" s="136"/>
      <c r="HN606" s="136"/>
      <c r="HX606" s="136"/>
    </row>
    <row xmlns:x14ac="http://schemas.microsoft.com/office/spreadsheetml/2009/9/ac" r="607" s="3" customFormat="true" x14ac:dyDescent="0.25">
      <c r="A607" s="402"/>
      <c r="B607" s="136"/>
      <c r="L607" s="136"/>
      <c r="V607" s="136"/>
      <c r="AF607" s="136"/>
      <c r="AP607" s="136"/>
      <c r="AZ607" s="136"/>
      <c r="BA607" s="136"/>
      <c r="BB607" s="136"/>
      <c r="BC607" s="136"/>
      <c r="BD607" s="136"/>
      <c r="BE607" s="136"/>
      <c r="BF607" s="136"/>
      <c r="BG607" s="136"/>
      <c r="BJ607" s="136"/>
      <c r="BT607" s="136"/>
      <c r="CD607" s="136"/>
      <c r="CN607" s="136"/>
      <c r="CX607" s="136"/>
      <c r="DH607" s="136"/>
      <c r="DR607" s="136"/>
      <c r="EB607" s="136"/>
      <c r="EL607" s="136"/>
      <c r="EV607" s="136"/>
      <c r="FF607" s="136"/>
      <c r="FP607" s="136"/>
      <c r="FZ607" s="136"/>
      <c r="GJ607" s="136"/>
      <c r="GT607" s="136"/>
      <c r="HD607" s="136"/>
      <c r="HN607" s="136"/>
      <c r="HX607" s="136"/>
    </row>
    <row xmlns:x14ac="http://schemas.microsoft.com/office/spreadsheetml/2009/9/ac" r="608" s="3" customFormat="true" x14ac:dyDescent="0.25">
      <c r="A608" s="402"/>
      <c r="B608" s="136"/>
      <c r="L608" s="136"/>
      <c r="V608" s="136"/>
      <c r="AF608" s="136"/>
      <c r="AP608" s="136"/>
      <c r="AZ608" s="136"/>
      <c r="BA608" s="136"/>
      <c r="BB608" s="136"/>
      <c r="BC608" s="136"/>
      <c r="BD608" s="136"/>
      <c r="BE608" s="136"/>
      <c r="BF608" s="136"/>
      <c r="BG608" s="136"/>
      <c r="BJ608" s="136"/>
      <c r="BT608" s="136"/>
      <c r="CD608" s="136"/>
      <c r="CN608" s="136"/>
      <c r="CX608" s="136"/>
      <c r="DH608" s="136"/>
      <c r="DR608" s="136"/>
      <c r="EB608" s="136"/>
      <c r="EL608" s="136"/>
      <c r="EV608" s="136"/>
      <c r="FF608" s="136"/>
      <c r="FP608" s="136"/>
      <c r="FZ608" s="136"/>
      <c r="GJ608" s="136"/>
      <c r="GT608" s="136"/>
      <c r="HD608" s="136"/>
      <c r="HN608" s="136"/>
      <c r="HX608" s="136"/>
    </row>
    <row xmlns:x14ac="http://schemas.microsoft.com/office/spreadsheetml/2009/9/ac" r="609" s="3" customFormat="true" x14ac:dyDescent="0.25">
      <c r="A609" s="402"/>
      <c r="B609" s="136"/>
      <c r="L609" s="136"/>
      <c r="V609" s="136"/>
      <c r="AF609" s="136"/>
      <c r="AP609" s="136"/>
      <c r="AZ609" s="136"/>
      <c r="BA609" s="136"/>
      <c r="BB609" s="136"/>
      <c r="BC609" s="136"/>
      <c r="BD609" s="136"/>
      <c r="BE609" s="136"/>
      <c r="BF609" s="136"/>
      <c r="BG609" s="136"/>
      <c r="BJ609" s="136"/>
      <c r="BT609" s="136"/>
      <c r="CD609" s="136"/>
      <c r="CN609" s="136"/>
      <c r="CX609" s="136"/>
      <c r="DH609" s="136"/>
      <c r="DR609" s="136"/>
      <c r="EB609" s="136"/>
      <c r="EL609" s="136"/>
      <c r="EV609" s="136"/>
      <c r="FF609" s="136"/>
      <c r="FP609" s="136"/>
      <c r="FZ609" s="136"/>
      <c r="GJ609" s="136"/>
      <c r="GT609" s="136"/>
      <c r="HD609" s="136"/>
      <c r="HN609" s="136"/>
      <c r="HX609" s="136"/>
    </row>
    <row xmlns:x14ac="http://schemas.microsoft.com/office/spreadsheetml/2009/9/ac" r="610" s="3" customFormat="true" x14ac:dyDescent="0.25">
      <c r="A610" s="402"/>
      <c r="B610" s="136"/>
      <c r="L610" s="136"/>
      <c r="V610" s="136"/>
      <c r="AF610" s="136"/>
      <c r="AP610" s="136"/>
      <c r="AZ610" s="136"/>
      <c r="BA610" s="136"/>
      <c r="BB610" s="136"/>
      <c r="BC610" s="136"/>
      <c r="BD610" s="136"/>
      <c r="BE610" s="136"/>
      <c r="BF610" s="136"/>
      <c r="BG610" s="136"/>
      <c r="BJ610" s="136"/>
      <c r="BT610" s="136"/>
      <c r="CD610" s="136"/>
      <c r="CN610" s="136"/>
      <c r="CX610" s="136"/>
      <c r="DH610" s="136"/>
      <c r="DR610" s="136"/>
      <c r="EB610" s="136"/>
      <c r="EL610" s="136"/>
      <c r="EV610" s="136"/>
      <c r="FF610" s="136"/>
      <c r="FP610" s="136"/>
      <c r="FZ610" s="136"/>
      <c r="GJ610" s="136"/>
      <c r="GT610" s="136"/>
      <c r="HD610" s="136"/>
      <c r="HN610" s="136"/>
      <c r="HX610" s="136"/>
    </row>
    <row xmlns:x14ac="http://schemas.microsoft.com/office/spreadsheetml/2009/9/ac" r="611" s="3" customFormat="true" x14ac:dyDescent="0.25">
      <c r="A611" s="402"/>
      <c r="B611" s="136"/>
      <c r="L611" s="136"/>
      <c r="V611" s="136"/>
      <c r="AF611" s="136"/>
      <c r="AP611" s="136"/>
      <c r="AZ611" s="136"/>
      <c r="BA611" s="136"/>
      <c r="BB611" s="136"/>
      <c r="BC611" s="136"/>
      <c r="BD611" s="136"/>
      <c r="BE611" s="136"/>
      <c r="BF611" s="136"/>
      <c r="BG611" s="136"/>
      <c r="BJ611" s="136"/>
      <c r="BT611" s="136"/>
      <c r="CD611" s="136"/>
      <c r="CN611" s="136"/>
      <c r="CX611" s="136"/>
      <c r="DH611" s="136"/>
      <c r="DR611" s="136"/>
      <c r="EB611" s="136"/>
      <c r="EL611" s="136"/>
      <c r="EV611" s="136"/>
      <c r="FF611" s="136"/>
      <c r="FP611" s="136"/>
      <c r="FZ611" s="136"/>
      <c r="GJ611" s="136"/>
      <c r="GT611" s="136"/>
      <c r="HD611" s="136"/>
      <c r="HN611" s="136"/>
      <c r="HX611" s="136"/>
    </row>
    <row xmlns:x14ac="http://schemas.microsoft.com/office/spreadsheetml/2009/9/ac" r="612" s="3" customFormat="true" x14ac:dyDescent="0.25">
      <c r="A612" s="402"/>
      <c r="B612" s="136"/>
      <c r="L612" s="136"/>
      <c r="V612" s="136"/>
      <c r="AF612" s="136"/>
      <c r="AP612" s="136"/>
      <c r="AZ612" s="136"/>
      <c r="BA612" s="136"/>
      <c r="BB612" s="136"/>
      <c r="BC612" s="136"/>
      <c r="BD612" s="136"/>
      <c r="BE612" s="136"/>
      <c r="BF612" s="136"/>
      <c r="BG612" s="136"/>
      <c r="BJ612" s="136"/>
      <c r="BT612" s="136"/>
      <c r="CD612" s="136"/>
      <c r="CN612" s="136"/>
      <c r="CX612" s="136"/>
      <c r="DH612" s="136"/>
      <c r="DR612" s="136"/>
      <c r="EB612" s="136"/>
      <c r="EL612" s="136"/>
      <c r="EV612" s="136"/>
      <c r="FF612" s="136"/>
      <c r="FP612" s="136"/>
      <c r="FZ612" s="136"/>
      <c r="GJ612" s="136"/>
      <c r="GT612" s="136"/>
      <c r="HD612" s="136"/>
      <c r="HN612" s="136"/>
      <c r="HX612" s="136"/>
    </row>
    <row xmlns:x14ac="http://schemas.microsoft.com/office/spreadsheetml/2009/9/ac" r="613" s="3" customFormat="true" x14ac:dyDescent="0.25">
      <c r="A613" s="402"/>
      <c r="B613" s="136"/>
      <c r="L613" s="136"/>
      <c r="V613" s="136"/>
      <c r="AF613" s="136"/>
      <c r="AP613" s="136"/>
      <c r="AZ613" s="136"/>
      <c r="BA613" s="136"/>
      <c r="BB613" s="136"/>
      <c r="BC613" s="136"/>
      <c r="BD613" s="136"/>
      <c r="BE613" s="136"/>
      <c r="BF613" s="136"/>
      <c r="BG613" s="136"/>
      <c r="BJ613" s="136"/>
      <c r="BT613" s="136"/>
      <c r="CD613" s="136"/>
      <c r="CN613" s="136"/>
      <c r="CX613" s="136"/>
      <c r="DH613" s="136"/>
      <c r="DR613" s="136"/>
      <c r="EB613" s="136"/>
      <c r="EL613" s="136"/>
      <c r="EV613" s="136"/>
      <c r="FF613" s="136"/>
      <c r="FP613" s="136"/>
      <c r="FZ613" s="136"/>
      <c r="GJ613" s="136"/>
      <c r="GT613" s="136"/>
      <c r="HD613" s="136"/>
      <c r="HN613" s="136"/>
      <c r="HX613" s="136"/>
    </row>
    <row xmlns:x14ac="http://schemas.microsoft.com/office/spreadsheetml/2009/9/ac" r="614" s="3" customFormat="true" x14ac:dyDescent="0.25">
      <c r="A614" s="402"/>
      <c r="B614" s="136"/>
      <c r="L614" s="136"/>
      <c r="V614" s="136"/>
      <c r="AF614" s="136"/>
      <c r="AP614" s="136"/>
      <c r="AZ614" s="136"/>
      <c r="BA614" s="136"/>
      <c r="BB614" s="136"/>
      <c r="BC614" s="136"/>
      <c r="BD614" s="136"/>
      <c r="BE614" s="136"/>
      <c r="BF614" s="136"/>
      <c r="BG614" s="136"/>
      <c r="BJ614" s="136"/>
      <c r="BT614" s="136"/>
      <c r="CD614" s="136"/>
      <c r="CN614" s="136"/>
      <c r="CX614" s="136"/>
      <c r="DH614" s="136"/>
      <c r="DR614" s="136"/>
      <c r="EB614" s="136"/>
      <c r="EL614" s="136"/>
      <c r="EV614" s="136"/>
      <c r="FF614" s="136"/>
      <c r="FP614" s="136"/>
      <c r="FZ614" s="136"/>
      <c r="GJ614" s="136"/>
      <c r="GT614" s="136"/>
      <c r="HD614" s="136"/>
      <c r="HN614" s="136"/>
      <c r="HX614" s="136"/>
    </row>
    <row xmlns:x14ac="http://schemas.microsoft.com/office/spreadsheetml/2009/9/ac" r="615" s="3" customFormat="true" x14ac:dyDescent="0.25">
      <c r="A615" s="402"/>
      <c r="B615" s="136"/>
      <c r="L615" s="136"/>
      <c r="V615" s="136"/>
      <c r="AF615" s="136"/>
      <c r="AP615" s="136"/>
      <c r="AZ615" s="136"/>
      <c r="BA615" s="136"/>
      <c r="BB615" s="136"/>
      <c r="BC615" s="136"/>
      <c r="BD615" s="136"/>
      <c r="BE615" s="136"/>
      <c r="BF615" s="136"/>
      <c r="BG615" s="136"/>
      <c r="BJ615" s="136"/>
      <c r="BT615" s="136"/>
      <c r="CD615" s="136"/>
      <c r="CN615" s="136"/>
      <c r="CX615" s="136"/>
      <c r="DH615" s="136"/>
      <c r="DR615" s="136"/>
      <c r="EB615" s="136"/>
      <c r="EL615" s="136"/>
      <c r="EV615" s="136"/>
      <c r="FF615" s="136"/>
      <c r="FP615" s="136"/>
      <c r="FZ615" s="136"/>
      <c r="GJ615" s="136"/>
      <c r="GT615" s="136"/>
      <c r="HD615" s="136"/>
      <c r="HN615" s="136"/>
      <c r="HX615" s="136"/>
    </row>
    <row xmlns:x14ac="http://schemas.microsoft.com/office/spreadsheetml/2009/9/ac" r="616" s="3" customFormat="true" x14ac:dyDescent="0.25">
      <c r="A616" s="402"/>
      <c r="B616" s="136"/>
      <c r="L616" s="136"/>
      <c r="V616" s="136"/>
      <c r="AF616" s="136"/>
      <c r="AP616" s="136"/>
      <c r="AZ616" s="136"/>
      <c r="BA616" s="136"/>
      <c r="BB616" s="136"/>
      <c r="BC616" s="136"/>
      <c r="BD616" s="136"/>
      <c r="BE616" s="136"/>
      <c r="BF616" s="136"/>
      <c r="BG616" s="136"/>
      <c r="BJ616" s="136"/>
      <c r="BT616" s="136"/>
      <c r="CD616" s="136"/>
      <c r="CN616" s="136"/>
      <c r="CX616" s="136"/>
      <c r="DH616" s="136"/>
      <c r="DR616" s="136"/>
      <c r="EB616" s="136"/>
      <c r="EL616" s="136"/>
      <c r="EV616" s="136"/>
      <c r="FF616" s="136"/>
      <c r="FP616" s="136"/>
      <c r="FZ616" s="136"/>
      <c r="GJ616" s="136"/>
      <c r="GT616" s="136"/>
      <c r="HD616" s="136"/>
      <c r="HN616" s="136"/>
      <c r="HX616" s="136"/>
    </row>
    <row xmlns:x14ac="http://schemas.microsoft.com/office/spreadsheetml/2009/9/ac" r="617" s="3" customFormat="true" x14ac:dyDescent="0.25">
      <c r="A617" s="402"/>
      <c r="B617" s="136"/>
      <c r="L617" s="136"/>
      <c r="V617" s="136"/>
      <c r="AF617" s="136"/>
      <c r="AP617" s="136"/>
      <c r="AZ617" s="136"/>
      <c r="BA617" s="136"/>
      <c r="BB617" s="136"/>
      <c r="BC617" s="136"/>
      <c r="BD617" s="136"/>
      <c r="BE617" s="136"/>
      <c r="BF617" s="136"/>
      <c r="BG617" s="136"/>
      <c r="BJ617" s="136"/>
      <c r="BT617" s="136"/>
      <c r="CD617" s="136"/>
      <c r="CN617" s="136"/>
      <c r="CX617" s="136"/>
      <c r="DH617" s="136"/>
      <c r="DR617" s="136"/>
      <c r="EB617" s="136"/>
      <c r="EL617" s="136"/>
      <c r="EV617" s="136"/>
      <c r="FF617" s="136"/>
      <c r="FP617" s="136"/>
      <c r="FZ617" s="136"/>
      <c r="GJ617" s="136"/>
      <c r="GT617" s="136"/>
      <c r="HD617" s="136"/>
      <c r="HN617" s="136"/>
      <c r="HX617" s="136"/>
    </row>
    <row xmlns:x14ac="http://schemas.microsoft.com/office/spreadsheetml/2009/9/ac" r="618" s="3" customFormat="true" x14ac:dyDescent="0.25">
      <c r="A618" s="402"/>
      <c r="B618" s="136"/>
      <c r="L618" s="136"/>
      <c r="V618" s="136"/>
      <c r="AF618" s="136"/>
      <c r="AP618" s="136"/>
      <c r="AZ618" s="136"/>
      <c r="BA618" s="136"/>
      <c r="BB618" s="136"/>
      <c r="BC618" s="136"/>
      <c r="BD618" s="136"/>
      <c r="BE618" s="136"/>
      <c r="BF618" s="136"/>
      <c r="BG618" s="136"/>
      <c r="BJ618" s="136"/>
      <c r="BT618" s="136"/>
      <c r="CD618" s="136"/>
      <c r="CN618" s="136"/>
      <c r="CX618" s="136"/>
      <c r="DH618" s="136"/>
      <c r="DR618" s="136"/>
      <c r="EB618" s="136"/>
      <c r="EL618" s="136"/>
      <c r="EV618" s="136"/>
      <c r="FF618" s="136"/>
      <c r="FP618" s="136"/>
      <c r="FZ618" s="136"/>
      <c r="GJ618" s="136"/>
      <c r="GT618" s="136"/>
      <c r="HD618" s="136"/>
      <c r="HN618" s="136"/>
      <c r="HX618" s="136"/>
    </row>
    <row xmlns:x14ac="http://schemas.microsoft.com/office/spreadsheetml/2009/9/ac" r="619" s="3" customFormat="true" x14ac:dyDescent="0.25">
      <c r="A619" s="402"/>
      <c r="B619" s="136"/>
      <c r="L619" s="136"/>
      <c r="V619" s="136"/>
      <c r="AF619" s="136"/>
      <c r="AP619" s="136"/>
      <c r="AZ619" s="136"/>
      <c r="BA619" s="136"/>
      <c r="BB619" s="136"/>
      <c r="BC619" s="136"/>
      <c r="BD619" s="136"/>
      <c r="BE619" s="136"/>
      <c r="BF619" s="136"/>
      <c r="BG619" s="136"/>
      <c r="BJ619" s="136"/>
      <c r="BT619" s="136"/>
      <c r="CD619" s="136"/>
      <c r="CN619" s="136"/>
      <c r="CX619" s="136"/>
      <c r="DH619" s="136"/>
      <c r="DR619" s="136"/>
      <c r="EB619" s="136"/>
      <c r="EL619" s="136"/>
      <c r="EV619" s="136"/>
      <c r="FF619" s="136"/>
      <c r="FP619" s="136"/>
      <c r="FZ619" s="136"/>
      <c r="GJ619" s="136"/>
      <c r="GT619" s="136"/>
      <c r="HD619" s="136"/>
      <c r="HN619" s="136"/>
      <c r="HX619" s="136"/>
    </row>
    <row xmlns:x14ac="http://schemas.microsoft.com/office/spreadsheetml/2009/9/ac" r="620" s="3" customFormat="true" x14ac:dyDescent="0.25">
      <c r="A620" s="402"/>
      <c r="B620" s="136"/>
      <c r="L620" s="136"/>
      <c r="V620" s="136"/>
      <c r="AF620" s="136"/>
      <c r="AP620" s="136"/>
      <c r="AZ620" s="136"/>
      <c r="BA620" s="136"/>
      <c r="BB620" s="136"/>
      <c r="BC620" s="136"/>
      <c r="BD620" s="136"/>
      <c r="BE620" s="136"/>
      <c r="BF620" s="136"/>
      <c r="BG620" s="136"/>
      <c r="BJ620" s="136"/>
      <c r="BT620" s="136"/>
      <c r="CD620" s="136"/>
      <c r="CN620" s="136"/>
      <c r="CX620" s="136"/>
      <c r="DH620" s="136"/>
      <c r="DR620" s="136"/>
      <c r="EB620" s="136"/>
      <c r="EL620" s="136"/>
      <c r="EV620" s="136"/>
      <c r="FF620" s="136"/>
      <c r="FP620" s="136"/>
      <c r="FZ620" s="136"/>
      <c r="GJ620" s="136"/>
      <c r="GT620" s="136"/>
      <c r="HD620" s="136"/>
      <c r="HN620" s="136"/>
      <c r="HX620" s="136"/>
    </row>
    <row xmlns:x14ac="http://schemas.microsoft.com/office/spreadsheetml/2009/9/ac" r="621" s="3" customFormat="true" x14ac:dyDescent="0.25">
      <c r="A621" s="402"/>
      <c r="B621" s="136"/>
      <c r="L621" s="136"/>
      <c r="V621" s="136"/>
      <c r="AF621" s="136"/>
      <c r="AP621" s="136"/>
      <c r="AZ621" s="136"/>
      <c r="BA621" s="136"/>
      <c r="BB621" s="136"/>
      <c r="BC621" s="136"/>
      <c r="BD621" s="136"/>
      <c r="BE621" s="136"/>
      <c r="BF621" s="136"/>
      <c r="BG621" s="136"/>
      <c r="BJ621" s="136"/>
      <c r="BT621" s="136"/>
      <c r="CD621" s="136"/>
      <c r="CN621" s="136"/>
      <c r="CX621" s="136"/>
      <c r="DH621" s="136"/>
      <c r="DR621" s="136"/>
      <c r="EB621" s="136"/>
      <c r="EL621" s="136"/>
      <c r="EV621" s="136"/>
      <c r="FF621" s="136"/>
      <c r="FP621" s="136"/>
      <c r="FZ621" s="136"/>
      <c r="GJ621" s="136"/>
      <c r="GT621" s="136"/>
      <c r="HD621" s="136"/>
      <c r="HN621" s="136"/>
      <c r="HX621" s="136"/>
    </row>
    <row xmlns:x14ac="http://schemas.microsoft.com/office/spreadsheetml/2009/9/ac" r="622" s="3" customFormat="true" x14ac:dyDescent="0.25">
      <c r="A622" s="402"/>
      <c r="B622" s="136"/>
      <c r="L622" s="136"/>
      <c r="V622" s="136"/>
      <c r="AF622" s="136"/>
      <c r="AP622" s="136"/>
      <c r="AZ622" s="136"/>
      <c r="BA622" s="136"/>
      <c r="BB622" s="136"/>
      <c r="BC622" s="136"/>
      <c r="BD622" s="136"/>
      <c r="BE622" s="136"/>
      <c r="BF622" s="136"/>
      <c r="BG622" s="136"/>
      <c r="BJ622" s="136"/>
      <c r="BT622" s="136"/>
      <c r="CD622" s="136"/>
      <c r="CN622" s="136"/>
      <c r="CX622" s="136"/>
      <c r="DH622" s="136"/>
      <c r="DR622" s="136"/>
      <c r="EB622" s="136"/>
      <c r="EL622" s="136"/>
      <c r="EV622" s="136"/>
      <c r="FF622" s="136"/>
      <c r="FP622" s="136"/>
      <c r="FZ622" s="136"/>
      <c r="GJ622" s="136"/>
      <c r="GT622" s="136"/>
      <c r="HD622" s="136"/>
      <c r="HN622" s="136"/>
      <c r="HX622" s="136"/>
    </row>
  </sheetData>
  <mergeCells count="27">
    <mergeCell ref="A2:A3"/>
    <mergeCell ref="C10:I10"/>
    <mergeCell ref="M10:S10"/>
    <mergeCell ref="W10:AC10"/>
    <mergeCell ref="AG10:AM10"/>
    <mergeCell ref="AQ10:AW10"/>
    <mergeCell ref="DI10:DO10"/>
    <mergeCell ref="CO10:CU10"/>
    <mergeCell ref="CY10:DE10"/>
    <mergeCell ref="GK10:GQ10"/>
    <mergeCell ref="BA10:BG10"/>
    <mergeCell ref="GA10:GG10"/>
    <mergeCell ref="DS10:DY10"/>
    <mergeCell ref="EC10:EI10"/>
    <mergeCell ref="EM10:ES10"/>
    <mergeCell ref="EW10:FC10"/>
    <mergeCell ref="FG10:FM10"/>
    <mergeCell ref="FQ10:FW10"/>
    <mergeCell ref="BK10:BQ10"/>
    <mergeCell ref="BU10:CA10"/>
    <mergeCell ref="CE10:CK10"/>
    <mergeCell ref="IS10:IY10"/>
    <mergeCell ref="II10:IO10"/>
    <mergeCell ref="GU10:HA10"/>
    <mergeCell ref="HE10:HK10"/>
    <mergeCell ref="HY10:IE10"/>
    <mergeCell ref="HO10:HU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 ref="A29" location="myrangeH25" display="myrangeH25"/>
    <hyperlink ref="A30" location="myrangeH26" display="myrangeH26"/>
    <hyperlink ref="A31" location="myrangeH27" display="myrangeH2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4"/>
    <col min="3" max="7" width="11.75" style="124" customWidth="true"/>
    <col min="8" max="16384" width="9" style="124"/>
  </cols>
  <sheetData>
    <row xmlns:x14ac="http://schemas.microsoft.com/office/spreadsheetml/2009/9/ac" r="2" ht="20.25" x14ac:dyDescent="0.2">
      <c r="B2" s="120" t="str">
        <f>+Introduction!C7</f>
        <v>Brazil</v>
      </c>
      <c r="C2" s="121"/>
      <c r="D2" s="122"/>
      <c r="E2" s="122"/>
      <c r="F2" s="122"/>
      <c r="G2" s="123"/>
    </row>
    <row xmlns:x14ac="http://schemas.microsoft.com/office/spreadsheetml/2009/9/ac" r="3" x14ac:dyDescent="0.2">
      <c r="B3" s="592" t="s">
        <v>198</v>
      </c>
      <c r="C3" s="592"/>
      <c r="D3" s="592"/>
      <c r="E3" s="592"/>
      <c r="F3" s="592"/>
      <c r="G3" s="593"/>
    </row>
    <row xmlns:x14ac="http://schemas.microsoft.com/office/spreadsheetml/2009/9/ac" r="4" ht="13.5" x14ac:dyDescent="0.2">
      <c r="B4" s="125" t="s">
        <v>4</v>
      </c>
      <c r="C4" s="125" t="s">
        <v>60</v>
      </c>
      <c r="D4" s="125" t="s">
        <v>64</v>
      </c>
      <c r="E4" s="125" t="s">
        <v>61</v>
      </c>
      <c r="F4" s="125" t="s">
        <v>62</v>
      </c>
      <c r="G4" s="125" t="s">
        <v>63</v>
      </c>
    </row>
    <row xmlns:x14ac="http://schemas.microsoft.com/office/spreadsheetml/2009/9/ac" r="5" x14ac:dyDescent="0.2">
      <c r="B5" s="799">
        <v>2000</v>
      </c>
      <c r="C5" s="1053">
        <v>46159736</v>
      </c>
      <c r="D5" s="944">
        <v>81.192001342773438</v>
      </c>
      <c r="E5" s="1054">
        <v>6022635</v>
      </c>
      <c r="F5" s="1055">
        <v>15307040</v>
      </c>
      <c r="G5" s="1056">
        <v>24830064</v>
      </c>
    </row>
    <row xmlns:x14ac="http://schemas.microsoft.com/office/spreadsheetml/2009/9/ac" r="6" x14ac:dyDescent="0.2">
      <c r="B6" s="805">
        <v>2001</v>
      </c>
      <c r="C6" s="1057">
        <v>46159736</v>
      </c>
      <c r="D6" s="949">
        <v>81.553001403808594</v>
      </c>
      <c r="E6" s="1058">
        <v>6022635</v>
      </c>
      <c r="F6" s="1059">
        <v>15307040</v>
      </c>
      <c r="G6" s="1060">
        <v>24830064</v>
      </c>
    </row>
    <row xmlns:x14ac="http://schemas.microsoft.com/office/spreadsheetml/2009/9/ac" r="7" x14ac:dyDescent="0.2">
      <c r="B7" s="811">
        <v>2002</v>
      </c>
      <c r="C7" s="1061">
        <v>46159736</v>
      </c>
      <c r="D7" s="954">
        <v>81.879997253417969</v>
      </c>
      <c r="E7" s="1062">
        <v>6022635</v>
      </c>
      <c r="F7" s="1063">
        <v>15307040</v>
      </c>
      <c r="G7" s="1064">
        <v>24830064</v>
      </c>
    </row>
    <row xmlns:x14ac="http://schemas.microsoft.com/office/spreadsheetml/2009/9/ac" r="8" x14ac:dyDescent="0.2">
      <c r="B8" s="817">
        <v>2003</v>
      </c>
      <c r="C8" s="1065">
        <v>46159736</v>
      </c>
      <c r="D8" s="959">
        <v>82.2030029296875</v>
      </c>
      <c r="E8" s="1066">
        <v>6022635</v>
      </c>
      <c r="F8" s="1067">
        <v>15307040</v>
      </c>
      <c r="G8" s="1068">
        <v>24830064</v>
      </c>
    </row>
    <row xmlns:x14ac="http://schemas.microsoft.com/office/spreadsheetml/2009/9/ac" r="9" x14ac:dyDescent="0.2">
      <c r="B9" s="823">
        <v>2004</v>
      </c>
      <c r="C9" s="1069">
        <v>46159736</v>
      </c>
      <c r="D9" s="964">
        <v>82.52099609375</v>
      </c>
      <c r="E9" s="1070">
        <v>6022635</v>
      </c>
      <c r="F9" s="1071">
        <v>15307040</v>
      </c>
      <c r="G9" s="1072">
        <v>24830064</v>
      </c>
    </row>
    <row xmlns:x14ac="http://schemas.microsoft.com/office/spreadsheetml/2009/9/ac" r="10" x14ac:dyDescent="0.2">
      <c r="B10" s="829">
        <v>2005</v>
      </c>
      <c r="C10" s="1073">
        <v>46159736</v>
      </c>
      <c r="D10" s="969">
        <v>82.833999633789063</v>
      </c>
      <c r="E10" s="1074">
        <v>6022635</v>
      </c>
      <c r="F10" s="1075">
        <v>15307040</v>
      </c>
      <c r="G10" s="1076">
        <v>24830064</v>
      </c>
    </row>
    <row xmlns:x14ac="http://schemas.microsoft.com/office/spreadsheetml/2009/9/ac" r="11" x14ac:dyDescent="0.2">
      <c r="B11" s="835">
        <v>2006</v>
      </c>
      <c r="C11" s="1077">
        <v>46159736</v>
      </c>
      <c r="D11" s="974">
        <v>83.14300537109375</v>
      </c>
      <c r="E11" s="1078">
        <v>6022635</v>
      </c>
      <c r="F11" s="1079">
        <v>15307040</v>
      </c>
      <c r="G11" s="1080">
        <v>24830064</v>
      </c>
    </row>
    <row xmlns:x14ac="http://schemas.microsoft.com/office/spreadsheetml/2009/9/ac" r="12" x14ac:dyDescent="0.2">
      <c r="B12" s="841">
        <v>2007</v>
      </c>
      <c r="C12" s="1081">
        <v>46159736</v>
      </c>
      <c r="D12" s="979">
        <v>83.447998046875</v>
      </c>
      <c r="E12" s="1082">
        <v>6022635</v>
      </c>
      <c r="F12" s="1083">
        <v>15307040</v>
      </c>
      <c r="G12" s="1084">
        <v>24830064</v>
      </c>
    </row>
    <row xmlns:x14ac="http://schemas.microsoft.com/office/spreadsheetml/2009/9/ac" r="13" x14ac:dyDescent="0.2">
      <c r="B13" s="847">
        <v>2008</v>
      </c>
      <c r="C13" s="1085">
        <v>46159736</v>
      </c>
      <c r="D13" s="984">
        <v>83.749000549316406</v>
      </c>
      <c r="E13" s="1086">
        <v>6022635</v>
      </c>
      <c r="F13" s="1087">
        <v>15307040</v>
      </c>
      <c r="G13" s="1088">
        <v>24830064</v>
      </c>
    </row>
    <row xmlns:x14ac="http://schemas.microsoft.com/office/spreadsheetml/2009/9/ac" r="14" x14ac:dyDescent="0.2">
      <c r="B14" s="853">
        <v>2009</v>
      </c>
      <c r="C14" s="1089">
        <v>46159736</v>
      </c>
      <c r="D14" s="989">
        <v>84.043998718261719</v>
      </c>
      <c r="E14" s="1090">
        <v>6022635</v>
      </c>
      <c r="F14" s="1091">
        <v>15307040</v>
      </c>
      <c r="G14" s="1092">
        <v>24830064</v>
      </c>
    </row>
    <row xmlns:x14ac="http://schemas.microsoft.com/office/spreadsheetml/2009/9/ac" r="15" x14ac:dyDescent="0.2">
      <c r="B15" s="859">
        <v>2010</v>
      </c>
      <c r="C15" s="1093">
        <v>46159736</v>
      </c>
      <c r="D15" s="994">
        <v>84.334999084472656</v>
      </c>
      <c r="E15" s="1094">
        <v>6022635</v>
      </c>
      <c r="F15" s="1095">
        <v>15307040</v>
      </c>
      <c r="G15" s="1096">
        <v>24830064</v>
      </c>
    </row>
    <row xmlns:x14ac="http://schemas.microsoft.com/office/spreadsheetml/2009/9/ac" r="16" x14ac:dyDescent="0.2">
      <c r="B16" s="865">
        <v>2011</v>
      </c>
      <c r="C16" s="1097">
        <v>45762896</v>
      </c>
      <c r="D16" s="999">
        <v>84.631004333496094</v>
      </c>
      <c r="E16" s="1098">
        <v>6011504</v>
      </c>
      <c r="F16" s="1099">
        <v>15244987</v>
      </c>
      <c r="G16" s="1100">
        <v>24506408</v>
      </c>
    </row>
    <row xmlns:x14ac="http://schemas.microsoft.com/office/spreadsheetml/2009/9/ac" r="17" x14ac:dyDescent="0.2">
      <c r="B17" s="871">
        <v>2012</v>
      </c>
      <c r="C17" s="1003">
        <v>45909752</v>
      </c>
      <c r="D17" s="1004">
        <v>84.922996520996094</v>
      </c>
      <c r="E17" s="1005">
        <v>5984293</v>
      </c>
      <c r="F17" s="1006">
        <v>15398497</v>
      </c>
      <c r="G17" s="1007">
        <v>24526962</v>
      </c>
    </row>
    <row xmlns:x14ac="http://schemas.microsoft.com/office/spreadsheetml/2009/9/ac" r="18" x14ac:dyDescent="0.2">
      <c r="B18" s="877">
        <v>2013</v>
      </c>
      <c r="C18" s="1008">
        <v>45266520</v>
      </c>
      <c r="D18" s="1009">
        <v>85.208999633789063</v>
      </c>
      <c r="E18" s="1010">
        <v>6078564</v>
      </c>
      <c r="F18" s="1011">
        <v>15244597</v>
      </c>
      <c r="G18" s="1012">
        <v>23943356</v>
      </c>
    </row>
    <row xmlns:x14ac="http://schemas.microsoft.com/office/spreadsheetml/2009/9/ac" r="19" x14ac:dyDescent="0.2">
      <c r="B19" s="883">
        <v>2014</v>
      </c>
      <c r="C19" s="1013">
        <v>44674944</v>
      </c>
      <c r="D19" s="1014">
        <v>85.49200439453125</v>
      </c>
      <c r="E19" s="1015">
        <v>5997049</v>
      </c>
      <c r="F19" s="1016">
        <v>15075009</v>
      </c>
      <c r="G19" s="1017">
        <v>23602884</v>
      </c>
    </row>
    <row xmlns:x14ac="http://schemas.microsoft.com/office/spreadsheetml/2009/9/ac" r="20" x14ac:dyDescent="0.2">
      <c r="B20" s="889">
        <v>2015</v>
      </c>
      <c r="C20" s="1018">
        <v>44186032</v>
      </c>
      <c r="D20" s="1019">
        <v>85.769996643066406</v>
      </c>
      <c r="E20" s="1020">
        <v>5966098</v>
      </c>
      <c r="F20" s="1021">
        <v>14932515</v>
      </c>
      <c r="G20" s="1022">
        <v>23287420</v>
      </c>
    </row>
    <row xmlns:x14ac="http://schemas.microsoft.com/office/spreadsheetml/2009/9/ac" r="21" x14ac:dyDescent="0.2">
      <c r="B21" s="895">
        <v>2016</v>
      </c>
      <c r="C21" s="1023">
        <v>43560904</v>
      </c>
      <c r="D21" s="1024">
        <v>86.041999816894531</v>
      </c>
      <c r="E21" s="1025">
        <v>5791892</v>
      </c>
      <c r="F21" s="1026">
        <v>14820601</v>
      </c>
      <c r="G21" s="1027">
        <v>22948412</v>
      </c>
    </row>
    <row xmlns:x14ac="http://schemas.microsoft.com/office/spreadsheetml/2009/9/ac" r="22" x14ac:dyDescent="0.2">
      <c r="B22" s="901">
        <v>2017</v>
      </c>
      <c r="C22" s="1028">
        <v>42979336</v>
      </c>
      <c r="D22" s="1029">
        <v>86.308998107910156</v>
      </c>
      <c r="E22" s="1030">
        <v>5869889</v>
      </c>
      <c r="F22" s="1031">
        <v>14668091</v>
      </c>
      <c r="G22" s="1032">
        <v>22441356</v>
      </c>
    </row>
    <row xmlns:x14ac="http://schemas.microsoft.com/office/spreadsheetml/2009/9/ac" r="23" x14ac:dyDescent="0.2">
      <c r="B23" s="907">
        <v>2018</v>
      </c>
      <c r="C23" s="1033">
        <v>42373624</v>
      </c>
      <c r="D23" s="1034">
        <v>86.569000244140625</v>
      </c>
      <c r="E23" s="1035">
        <v>5914406</v>
      </c>
      <c r="F23" s="1036">
        <v>14685536</v>
      </c>
      <c r="G23" s="1037">
        <v>21773684</v>
      </c>
    </row>
    <row xmlns:x14ac="http://schemas.microsoft.com/office/spreadsheetml/2009/9/ac" r="24" x14ac:dyDescent="0.2">
      <c r="B24" s="913">
        <v>2019</v>
      </c>
      <c r="C24" s="1038">
        <v>42019280</v>
      </c>
      <c r="D24" s="1039">
        <v>86.823997497558594</v>
      </c>
      <c r="E24" s="1040">
        <v>6008827</v>
      </c>
      <c r="F24" s="1041">
        <v>14608209</v>
      </c>
      <c r="G24" s="1042">
        <v>21402246</v>
      </c>
    </row>
    <row xmlns:x14ac="http://schemas.microsoft.com/office/spreadsheetml/2009/9/ac" r="25" x14ac:dyDescent="0.2">
      <c r="B25" s="919">
        <v>2020</v>
      </c>
      <c r="C25" s="1043">
        <v>41874684</v>
      </c>
      <c r="D25" s="1044">
        <v>87.072998046875</v>
      </c>
      <c r="E25" s="1045">
        <v>6024770</v>
      </c>
      <c r="F25" s="1046">
        <v>14565756</v>
      </c>
      <c r="G25" s="1047">
        <v>21284156</v>
      </c>
    </row>
    <row xmlns:x14ac="http://schemas.microsoft.com/office/spreadsheetml/2009/9/ac" r="26" x14ac:dyDescent="0.2">
      <c r="B26" s="925">
        <v>2021</v>
      </c>
      <c r="C26" s="1048">
        <v>41632140</v>
      </c>
      <c r="D26" s="1049">
        <v>87.317001342773438</v>
      </c>
      <c r="E26" s="1050">
        <v>6020791</v>
      </c>
      <c r="F26" s="1051">
        <v>14691377</v>
      </c>
      <c r="G26" s="1052">
        <v>20919972</v>
      </c>
    </row>
    <row xmlns:x14ac="http://schemas.microsoft.com/office/spreadsheetml/2009/9/ac" r="27" x14ac:dyDescent="0.2">
      <c r="B27" s="931">
        <v>2022</v>
      </c>
      <c r="C27" s="932">
        <v>41983568</v>
      </c>
      <c r="D27" s="933">
        <v>87.555000305175781</v>
      </c>
      <c r="E27" s="934">
        <v>5774822</v>
      </c>
      <c r="F27" s="935">
        <v>14764121</v>
      </c>
      <c r="G27" s="936">
        <v>21444626</v>
      </c>
    </row>
    <row xmlns:x14ac="http://schemas.microsoft.com/office/spreadsheetml/2009/9/ac" r="28" x14ac:dyDescent="0.2">
      <c r="B28" s="937">
        <v>2023</v>
      </c>
      <c r="C28" s="938">
        <v>41740380</v>
      </c>
      <c r="D28" s="939">
        <v>87.787994384765625</v>
      </c>
      <c r="E28" s="940">
        <v>5838408</v>
      </c>
      <c r="F28" s="941">
        <v>14645416</v>
      </c>
      <c r="G28" s="942">
        <v>21256556</v>
      </c>
    </row>
    <row xmlns:x14ac="http://schemas.microsoft.com/office/spreadsheetml/2009/9/ac" r="29" x14ac:dyDescent="0.2">
      <c r="B29" s="201">
        <v>2024</v>
      </c>
      <c r="C29" s="369"/>
      <c r="D29" s="370"/>
      <c r="E29" s="371"/>
      <c r="F29" s="372"/>
      <c r="G29" s="373"/>
    </row>
    <row xmlns:x14ac="http://schemas.microsoft.com/office/spreadsheetml/2009/9/ac" r="30" x14ac:dyDescent="0.2">
      <c r="B30" s="200">
        <v>2025</v>
      </c>
      <c r="C30" s="369"/>
      <c r="D30" s="370"/>
      <c r="E30" s="371"/>
      <c r="F30" s="372"/>
      <c r="G30" s="373"/>
    </row>
    <row xmlns:x14ac="http://schemas.microsoft.com/office/spreadsheetml/2009/9/ac" r="31" x14ac:dyDescent="0.2">
      <c r="B31" s="201">
        <v>2026</v>
      </c>
      <c r="C31" s="369"/>
      <c r="D31" s="370"/>
      <c r="E31" s="371"/>
      <c r="F31" s="372"/>
      <c r="G31" s="373"/>
    </row>
    <row xmlns:x14ac="http://schemas.microsoft.com/office/spreadsheetml/2009/9/ac" r="32" x14ac:dyDescent="0.2">
      <c r="B32" s="200">
        <v>2027</v>
      </c>
      <c r="C32" s="369"/>
      <c r="D32" s="370"/>
      <c r="E32" s="371"/>
      <c r="F32" s="372"/>
      <c r="G32" s="373"/>
    </row>
    <row xmlns:x14ac="http://schemas.microsoft.com/office/spreadsheetml/2009/9/ac" r="33" x14ac:dyDescent="0.2">
      <c r="B33" s="201">
        <v>2028</v>
      </c>
      <c r="C33" s="369"/>
      <c r="D33" s="370"/>
      <c r="E33" s="371"/>
      <c r="F33" s="372"/>
      <c r="G33" s="373"/>
    </row>
    <row xmlns:x14ac="http://schemas.microsoft.com/office/spreadsheetml/2009/9/ac" r="34" x14ac:dyDescent="0.2">
      <c r="B34" s="200">
        <v>2029</v>
      </c>
      <c r="C34" s="369"/>
      <c r="D34" s="370"/>
      <c r="E34" s="371"/>
      <c r="F34" s="372"/>
      <c r="G34" s="373"/>
    </row>
    <row xmlns:x14ac="http://schemas.microsoft.com/office/spreadsheetml/2009/9/ac" r="35" x14ac:dyDescent="0.2">
      <c r="B35" s="201">
        <v>2030</v>
      </c>
      <c r="C35" s="203"/>
      <c r="D35" s="202"/>
      <c r="E35" s="204"/>
      <c r="F35" s="205"/>
      <c r="G35" s="206"/>
    </row>
    <row xmlns:x14ac="http://schemas.microsoft.com/office/spreadsheetml/2009/9/ac" r="36" ht="14.25" x14ac:dyDescent="0.2">
      <c r="B36" s="128" t="s">
        <v>220</v>
      </c>
      <c r="G36" s="126"/>
    </row>
    <row xmlns:x14ac="http://schemas.microsoft.com/office/spreadsheetml/2009/9/ac" r="37" ht="14.25" x14ac:dyDescent="0.2">
      <c r="B37" s="128" t="s">
        <v>245</v>
      </c>
    </row>
    <row xmlns:x14ac="http://schemas.microsoft.com/office/spreadsheetml/2009/9/ac" r="38" ht="14.25" x14ac:dyDescent="0.2">
      <c r="B38" s="128" t="s">
        <v>322</v>
      </c>
    </row>
    <row xmlns:x14ac="http://schemas.microsoft.com/office/spreadsheetml/2009/9/ac" r="39" x14ac:dyDescent="0.2">
      <c r="B39" s="1102" t="s">
        <v>219</v>
      </c>
    </row>
    <row xmlns:x14ac="http://schemas.microsoft.com/office/spreadsheetml/2009/9/ac" r="41" x14ac:dyDescent="0.2">
      <c r="B41" s="12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0FF7-4726-4778-A067-BB1BE84331E9}">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5" customWidth="true"/>
  </cols>
  <sheetData>
    <row xmlns:x14ac="http://schemas.microsoft.com/office/spreadsheetml/2009/9/ac" r="2" ht="33" customHeight="true" x14ac:dyDescent="0.25">
      <c r="B2" s="594" t="s">
        <v>300</v>
      </c>
      <c r="C2" s="594"/>
    </row>
    <row xmlns:x14ac="http://schemas.microsoft.com/office/spreadsheetml/2009/9/ac" r="3" ht="6" customHeight="true" x14ac:dyDescent="0.25">
      <c r="B3" s="384"/>
    </row>
    <row xmlns:x14ac="http://schemas.microsoft.com/office/spreadsheetml/2009/9/ac" r="4" ht="30" customHeight="true" x14ac:dyDescent="0.25">
      <c r="B4" s="386" t="s">
        <v>301</v>
      </c>
      <c r="C4" s="387" t="s">
        <v>302</v>
      </c>
    </row>
    <row xmlns:x14ac="http://schemas.microsoft.com/office/spreadsheetml/2009/9/ac" r="5" ht="30" customHeight="true" x14ac:dyDescent="0.25">
      <c r="B5" s="386" t="s">
        <v>48</v>
      </c>
      <c r="C5" s="387" t="s">
        <v>303</v>
      </c>
    </row>
    <row xmlns:x14ac="http://schemas.microsoft.com/office/spreadsheetml/2009/9/ac" r="6" ht="30" customHeight="true" x14ac:dyDescent="0.25">
      <c r="B6" s="386" t="s">
        <v>304</v>
      </c>
      <c r="C6" s="387" t="s">
        <v>305</v>
      </c>
    </row>
    <row xmlns:x14ac="http://schemas.microsoft.com/office/spreadsheetml/2009/9/ac" r="7" ht="30" customHeight="true" x14ac:dyDescent="0.25">
      <c r="B7" s="386" t="s">
        <v>306</v>
      </c>
      <c r="C7" s="387" t="s">
        <v>307</v>
      </c>
    </row>
    <row xmlns:x14ac="http://schemas.microsoft.com/office/spreadsheetml/2009/9/ac" r="8" ht="30" customHeight="true" x14ac:dyDescent="0.25">
      <c r="B8" s="386" t="s">
        <v>146</v>
      </c>
      <c r="C8" s="387" t="s">
        <v>308</v>
      </c>
    </row>
    <row xmlns:x14ac="http://schemas.microsoft.com/office/spreadsheetml/2009/9/ac" r="9" ht="30" customHeight="true" x14ac:dyDescent="0.25">
      <c r="B9" s="386" t="s">
        <v>309</v>
      </c>
      <c r="C9" s="387" t="s">
        <v>310</v>
      </c>
    </row>
    <row xmlns:x14ac="http://schemas.microsoft.com/office/spreadsheetml/2009/9/ac" r="10" ht="30" customHeight="true" x14ac:dyDescent="0.25">
      <c r="B10" s="386" t="s">
        <v>150</v>
      </c>
      <c r="C10" s="387" t="s">
        <v>311</v>
      </c>
    </row>
    <row xmlns:x14ac="http://schemas.microsoft.com/office/spreadsheetml/2009/9/ac" r="11" s="390" customFormat="true" ht="6.75" customHeight="true" x14ac:dyDescent="0.25">
      <c r="B11" s="388"/>
      <c r="C11" s="389"/>
    </row>
    <row xmlns:x14ac="http://schemas.microsoft.com/office/spreadsheetml/2009/9/ac" r="12" s="392" customFormat="true" ht="11.25" x14ac:dyDescent="0.2">
      <c r="B12" s="391" t="s">
        <v>312</v>
      </c>
    </row>
    <row xmlns:x14ac="http://schemas.microsoft.com/office/spreadsheetml/2009/9/ac" r="13" x14ac:dyDescent="0.25">
      <c r="B13" s="391" t="s">
        <v>317</v>
      </c>
    </row>
    <row xmlns:x14ac="http://schemas.microsoft.com/office/spreadsheetml/2009/9/ac" r="14" x14ac:dyDescent="0.25">
      <c r="B14" s="393" t="s">
        <v>313</v>
      </c>
    </row>
    <row xmlns:x14ac="http://schemas.microsoft.com/office/spreadsheetml/2009/9/ac" r="15" ht="76.5" customHeight="true" x14ac:dyDescent="0.25">
      <c r="B15" s="595" t="s">
        <v>314</v>
      </c>
      <c r="C15" s="59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A23E-D1EE-433F-9B22-F83ECC93C90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7" customWidth="true"/>
    <col min="2" max="2" width="12.375" style="597" customWidth="true"/>
    <col min="3" max="8" width="9" style="597" customWidth="true"/>
    <col min="9" max="9" width="12.375" style="597" customWidth="true"/>
    <col min="10" max="15" width="9" style="597" customWidth="true"/>
    <col min="16" max="16" width="12.375" style="597" customWidth="true"/>
    <col min="17" max="22" width="9" style="597" customWidth="true"/>
    <col min="23" max="38" width="9" style="597"/>
    <col min="39" max="16384" width="9" style="605"/>
  </cols>
  <sheetData>
    <row xmlns:x14ac="http://schemas.microsoft.com/office/spreadsheetml/2009/9/ac" r="1" s="597" customFormat="true" x14ac:dyDescent="0.2">
      <c r="A1" s="596" t="s">
        <v>152</v>
      </c>
      <c r="B1" s="596"/>
      <c r="C1" s="596"/>
      <c r="D1" s="596"/>
      <c r="E1" s="596"/>
      <c r="F1" s="596"/>
      <c r="G1" s="596"/>
      <c r="H1" s="596"/>
      <c r="I1" s="596"/>
      <c r="J1" s="596"/>
      <c r="K1" s="596"/>
      <c r="L1" s="596"/>
      <c r="M1" s="596"/>
      <c r="N1" s="596"/>
      <c r="O1" s="596"/>
      <c r="P1" s="596"/>
      <c r="Q1" s="596"/>
      <c r="R1" s="596"/>
      <c r="S1" s="596"/>
      <c r="T1" s="596"/>
      <c r="U1" s="596"/>
      <c r="V1" s="596"/>
    </row>
    <row xmlns:x14ac="http://schemas.microsoft.com/office/spreadsheetml/2009/9/ac" r="2" s="597" customFormat="true" x14ac:dyDescent="0.2">
      <c r="A2" s="596"/>
      <c r="B2" s="596"/>
      <c r="C2" s="596"/>
      <c r="D2" s="596"/>
      <c r="E2" s="596"/>
      <c r="F2" s="596"/>
      <c r="G2" s="596"/>
      <c r="H2" s="596"/>
      <c r="I2" s="596"/>
      <c r="J2" s="596"/>
      <c r="K2" s="596"/>
      <c r="L2" s="596"/>
      <c r="M2" s="596"/>
      <c r="N2" s="596"/>
      <c r="O2" s="596"/>
      <c r="P2" s="596"/>
      <c r="Q2" s="596"/>
      <c r="R2" s="596"/>
      <c r="S2" s="596"/>
      <c r="T2" s="596"/>
      <c r="U2" s="596"/>
      <c r="V2" s="596"/>
    </row>
    <row xmlns:x14ac="http://schemas.microsoft.com/office/spreadsheetml/2009/9/ac" r="3" s="597" customFormat="true" ht="18" x14ac:dyDescent="0.2">
      <c r="A3" s="598"/>
      <c r="B3" s="598"/>
      <c r="C3" s="598"/>
      <c r="D3" s="598"/>
      <c r="E3" s="598"/>
      <c r="F3" s="598"/>
      <c r="G3" s="598"/>
      <c r="H3" s="598"/>
      <c r="I3" s="598"/>
      <c r="J3" s="598"/>
      <c r="K3" s="598"/>
      <c r="L3" s="598"/>
      <c r="M3" s="598"/>
      <c r="N3" s="598"/>
      <c r="O3" s="598"/>
      <c r="P3" s="598"/>
      <c r="Q3" s="598"/>
      <c r="R3" s="598"/>
      <c r="S3" s="598"/>
      <c r="T3" s="598"/>
      <c r="U3" s="598"/>
      <c r="V3" s="598"/>
    </row>
    <row xmlns:x14ac="http://schemas.microsoft.com/office/spreadsheetml/2009/9/ac" r="4" ht="15.75" x14ac:dyDescent="0.25">
      <c r="B4" s="599" t="s">
        <v>13</v>
      </c>
      <c r="E4" s="600"/>
      <c r="I4" s="601" t="s">
        <v>14</v>
      </c>
      <c r="P4" s="602" t="s">
        <v>15</v>
      </c>
    </row>
    <row xmlns:x14ac="http://schemas.microsoft.com/office/spreadsheetml/2009/9/ac" r="6" x14ac:dyDescent="0.2">
      <c r="G6" s="603"/>
      <c r="H6" s="603"/>
      <c r="I6" s="603"/>
      <c r="K6" s="603"/>
      <c r="L6" s="603"/>
    </row>
    <row xmlns:x14ac="http://schemas.microsoft.com/office/spreadsheetml/2009/9/ac" r="7" ht="15.75" x14ac:dyDescent="0.2">
      <c r="G7" s="603"/>
      <c r="H7" s="603"/>
      <c r="I7" s="603"/>
      <c r="K7" s="604"/>
      <c r="L7" s="603"/>
    </row>
    <row xmlns:x14ac="http://schemas.microsoft.com/office/spreadsheetml/2009/9/ac" r="8" x14ac:dyDescent="0.2">
      <c r="G8" s="603"/>
      <c r="H8" s="603"/>
      <c r="I8" s="603"/>
      <c r="K8" s="603"/>
      <c r="L8" s="603"/>
    </row>
    <row xmlns:x14ac="http://schemas.microsoft.com/office/spreadsheetml/2009/9/ac" r="9" x14ac:dyDescent="0.2">
      <c r="G9" s="603"/>
      <c r="H9" s="603"/>
      <c r="I9" s="603"/>
      <c r="K9" s="603"/>
      <c r="L9" s="603"/>
    </row>
    <row xmlns:x14ac="http://schemas.microsoft.com/office/spreadsheetml/2009/9/ac" r="10" x14ac:dyDescent="0.2">
      <c r="G10" s="603"/>
      <c r="H10" s="603"/>
      <c r="I10" s="603"/>
      <c r="K10" s="603"/>
      <c r="L10" s="603"/>
    </row>
    <row xmlns:x14ac="http://schemas.microsoft.com/office/spreadsheetml/2009/9/ac" r="11" x14ac:dyDescent="0.2">
      <c r="G11" s="603"/>
      <c r="H11" s="603"/>
      <c r="I11" s="603"/>
      <c r="K11" s="603"/>
      <c r="L11" s="603"/>
    </row>
    <row xmlns:x14ac="http://schemas.microsoft.com/office/spreadsheetml/2009/9/ac" r="12" x14ac:dyDescent="0.2">
      <c r="G12" s="603"/>
      <c r="H12" s="603"/>
      <c r="I12" s="603"/>
      <c r="K12" s="603"/>
      <c r="L12" s="603"/>
    </row>
    <row xmlns:x14ac="http://schemas.microsoft.com/office/spreadsheetml/2009/9/ac" r="13" x14ac:dyDescent="0.2">
      <c r="G13" s="603"/>
      <c r="H13" s="603"/>
      <c r="I13" s="603"/>
      <c r="K13" s="603"/>
      <c r="L13" s="603"/>
    </row>
    <row xmlns:x14ac="http://schemas.microsoft.com/office/spreadsheetml/2009/9/ac" r="14" x14ac:dyDescent="0.2">
      <c r="G14" s="603"/>
      <c r="H14" s="603"/>
      <c r="I14" s="603"/>
      <c r="K14" s="603"/>
      <c r="L14" s="603"/>
    </row>
    <row xmlns:x14ac="http://schemas.microsoft.com/office/spreadsheetml/2009/9/ac" r="15" x14ac:dyDescent="0.2">
      <c r="G15" s="603"/>
      <c r="H15" s="603"/>
      <c r="I15" s="603"/>
      <c r="K15" s="603"/>
      <c r="L15" s="603"/>
    </row>
    <row xmlns:x14ac="http://schemas.microsoft.com/office/spreadsheetml/2009/9/ac" r="16" x14ac:dyDescent="0.2">
      <c r="G16" s="603"/>
      <c r="H16" s="603"/>
      <c r="I16" s="603"/>
      <c r="K16" s="603"/>
      <c r="L16" s="603"/>
    </row>
    <row xmlns:x14ac="http://schemas.microsoft.com/office/spreadsheetml/2009/9/ac" r="17" x14ac:dyDescent="0.2">
      <c r="G17" s="603"/>
      <c r="H17" s="603"/>
      <c r="I17" s="603"/>
      <c r="K17" s="603"/>
      <c r="L17" s="603"/>
    </row>
    <row xmlns:x14ac="http://schemas.microsoft.com/office/spreadsheetml/2009/9/ac" r="18" x14ac:dyDescent="0.2">
      <c r="G18" s="603"/>
      <c r="H18" s="603"/>
      <c r="I18" s="603"/>
      <c r="K18" s="603"/>
      <c r="L18" s="603"/>
    </row>
    <row xmlns:x14ac="http://schemas.microsoft.com/office/spreadsheetml/2009/9/ac" r="19" x14ac:dyDescent="0.2">
      <c r="G19" s="603"/>
      <c r="H19" s="603"/>
      <c r="I19" s="603"/>
      <c r="K19" s="603"/>
      <c r="L19" s="603"/>
    </row>
    <row xmlns:x14ac="http://schemas.microsoft.com/office/spreadsheetml/2009/9/ac" r="20" x14ac:dyDescent="0.2">
      <c r="G20" s="603"/>
      <c r="H20" s="603"/>
      <c r="I20" s="603"/>
      <c r="K20" s="603"/>
      <c r="L20" s="603"/>
    </row>
    <row xmlns:x14ac="http://schemas.microsoft.com/office/spreadsheetml/2009/9/ac" r="21" x14ac:dyDescent="0.2">
      <c r="G21" s="603"/>
      <c r="H21" s="603"/>
      <c r="I21" s="603"/>
      <c r="K21" s="603"/>
      <c r="L21" s="603"/>
    </row>
    <row xmlns:x14ac="http://schemas.microsoft.com/office/spreadsheetml/2009/9/ac" r="23" x14ac:dyDescent="0.2">
      <c r="B23" s="606"/>
    </row>
    <row xmlns:x14ac="http://schemas.microsoft.com/office/spreadsheetml/2009/9/ac" r="25" x14ac:dyDescent="0.2">
      <c r="B25" s="607"/>
      <c r="C25" s="607" t="str">
        <f>+IF(OR((C28="National*"),(D28="Urban*"),(E28="Rural*"),(F28="Pre-primary*"),(G28="Primary*"),(H28="Secondary^"),(C28="National*^"),(D28="Urban*^"),(E28="Rural*^"),(F28="Pre-primary*^"),(G28="Primary*^"),(H28="Secondary*^")),"*No basic service estimate available","")</f>
        <v>*No basic service estimate available</v>
      </c>
      <c r="J25" s="607" t="str">
        <f>+IF(OR((J28="National*"),(K28="Urban*"),(L28="Rural*"),(M28="Pre-primary*"),(N28="Primary*"),(O28="Secondary^"),(J28="National*^"),(K28="Urban*^"),(L28="Rural*^"),(M28="Pre-primary*^"),(N28="Primary*^"),(O28="Secondary*^")),"*No basic service estimate available","")</f>
        <v>*No basic service estimate available</v>
      </c>
      <c r="Q25" s="607" t="str">
        <f>+IF(OR((Q28="National*"),(R28="Urban*"),(S28="Rural*"),(T28="Pre-primary*"),(U28="Primary*"),(V28="Secondary^"),(Q28="National*^"),(R28="Urban*^"),(S28="Rural*^"),(T28="Pre-primary*^"),(U28="Primary*^"),(V28="Secondary*^")),"*No basic service estimate available","")</f>
        <v/>
      </c>
    </row>
    <row xmlns:x14ac="http://schemas.microsoft.com/office/spreadsheetml/2009/9/ac" r="26" ht="15.75" thickBot="true" x14ac:dyDescent="0.25">
      <c r="B26" s="606"/>
      <c r="C26" s="607" t="str">
        <f>+IF(OR((C28="National*^"),(D28="Urban*^"),(E28="Rural*^"),(F28="Pre-primary*^"),(G28="Primary*^"),(H28="Secondary*^")),"^Facilities that cannot be classified as improved or unimproved are treated as limited","")</f>
        <v/>
      </c>
      <c r="J26" s="607" t="str">
        <f>+IF(OR((J28="National*^"),(K28="Urban*^"),(L28="Rural*^"),(M28="Pre-primary*^"),(N28="Primary*^"),(O28="Secondary*^")),"^Facilities that cannot be classified as improved or unimproved are treated as limited","")</f>
        <v/>
      </c>
      <c r="Q26" s="607" t="str">
        <f>+IF(OR((Q28="National*^"),(R28="Urban*^"),(S28="Rural*^"),(T28="Pre-primary*^"),(U28="Primary*^"),(V28="Secondary*^")),"^Facilities that cannot be classified as having water or not are treated as limited","")</f>
        <v/>
      </c>
    </row>
    <row xmlns:x14ac="http://schemas.microsoft.com/office/spreadsheetml/2009/9/ac" r="27" x14ac:dyDescent="0.2">
      <c r="B27" s="608" t="str">
        <f>+Introduction!C7</f>
        <v>Brazil</v>
      </c>
      <c r="C27" s="609" t="s">
        <v>239</v>
      </c>
      <c r="D27" s="609"/>
      <c r="E27" s="609"/>
      <c r="F27" s="609"/>
      <c r="G27" s="609"/>
      <c r="H27" s="609"/>
      <c r="I27" s="610" t="str">
        <f>+B27</f>
        <v>Brazil</v>
      </c>
      <c r="J27" s="611" t="s">
        <v>14</v>
      </c>
      <c r="K27" s="612"/>
      <c r="L27" s="612"/>
      <c r="M27" s="612"/>
      <c r="N27" s="612"/>
      <c r="O27" s="612"/>
      <c r="P27" s="613" t="str">
        <f>+B27</f>
        <v>Brazil</v>
      </c>
      <c r="Q27" s="614" t="s">
        <v>15</v>
      </c>
      <c r="R27" s="614"/>
      <c r="S27" s="614"/>
      <c r="T27" s="614"/>
      <c r="U27" s="614"/>
      <c r="V27" s="615"/>
      <c r="AM27" s="597"/>
      <c r="AN27" s="597"/>
      <c r="AO27" s="597"/>
      <c r="AP27" s="597"/>
      <c r="AQ27" s="597"/>
      <c r="AR27" s="597"/>
      <c r="AS27" s="597"/>
      <c r="AT27" s="597"/>
      <c r="AU27" s="597"/>
    </row>
    <row xmlns:x14ac="http://schemas.microsoft.com/office/spreadsheetml/2009/9/ac" r="28" x14ac:dyDescent="0.2">
      <c r="B28" s="616"/>
      <c r="C28" s="617" t="str">
        <f>IF(AND(C30=0.0000000001,C31=0.0000000001,C32=0.0000000001), "National*",IF(AND(C30=0.0000000001,ISNUMBER(C32)),"National*", "National"))</f>
        <v>National*</v>
      </c>
      <c r="D28" s="618" t="str">
        <f>IF(AND(D30=0.0000000001,D31=0.0000000001,D32=0.0000000001), "Urban*",IF(AND(D30=0.0000000001,ISNUMBER(D32)),"Urban*", "Urban"))</f>
        <v>Urban*</v>
      </c>
      <c r="E28" s="618" t="str">
        <f>IF(AND(E30=0.0000000001,E31=0.0000000001,E32=0.0000000001), "Rural*",IF(AND(E30=0.0000000001,ISNUMBER(E32)),"Rural*", "Rural"))</f>
        <v>Rural*</v>
      </c>
      <c r="F28" s="618" t="str">
        <f>IF(AND(F30=0.0000000001,F31=0.0000000001,F32=0.0000000001), "Pre-primary*",IF(AND(F30=0.0000000001,ISNUMBER(F32)),"Pre-primary*", "Pre-primary"))</f>
        <v>Pre-primary*</v>
      </c>
      <c r="G28" s="618" t="str">
        <f>IF(AND(G30=0.0000000001,G31=0.0000000001,G32=0.0000000001), "Primary*",IF(AND(G30=0.0000000001,ISNUMBER(G32)),"Primary*", "Primary"))</f>
        <v>Primary*</v>
      </c>
      <c r="H28" s="618" t="str">
        <f>IF(AND(H30=0.0000000001,H31=0.0000000001,H32=0.0000000001), "Secondary*",IF(AND(H30=0.0000000001,ISNUMBER(H32)),"Secondary*", "Secondary"))</f>
        <v>Secondary*</v>
      </c>
      <c r="I28" s="616"/>
      <c r="J28" s="619" t="str">
        <f>IF(AND(J30=0.0000000001,J31=0.0000000001,J32=0.0000000001), "National*",IF(AND(J30=0.0000000001,ISNUMBER(J32)),"National*", "National"))</f>
        <v>National</v>
      </c>
      <c r="K28" s="618" t="str">
        <f>IF(AND(K30=0.0000000001,K31=0.0000000001,K32=0.0000000001), "Urban*",IF(AND(K30=0.0000000001,ISNUMBER(K32)),"Urban*", "Urban"))</f>
        <v>Urban</v>
      </c>
      <c r="L28" s="618" t="str">
        <f>IF(AND(L30=0.0000000001,L31=0.0000000001,L32=0.0000000001), "Rural*",IF(AND(L30=0.0000000001,ISNUMBER(L32)),"Rural*", "Rural"))</f>
        <v>Rural*</v>
      </c>
      <c r="M28" s="618" t="str">
        <f>IF(AND(M30=0.0000000001,M31=0.0000000001,M32=0.0000000001), "Pre-primary*",IF(AND(M30=0.0000000001,ISNUMBER(M32)),"Pre-primary*", "Pre-primary"))</f>
        <v>Pre-primary*</v>
      </c>
      <c r="N28" s="618" t="str">
        <f>IF(AND(N30=0.0000000001,N31=0.0000000001,N32=0.0000000001), "Primary*",IF(AND(N30=0.0000000001,ISNUMBER(N32)),"Primary*", "Primary"))</f>
        <v>Primary</v>
      </c>
      <c r="O28" s="618" t="str">
        <f>IF(AND(O30=0.0000000001,O31=0.0000000001,O32=0.0000000001), "Secondary*",IF(AND(O30=0.0000000001,ISNUMBER(O32)),"Secondary*", "Secondary"))</f>
        <v>Secondary</v>
      </c>
      <c r="P28" s="620"/>
      <c r="Q28" s="621" t="str">
        <f>IF(AND(Q30=0.0000000001,Q31=0.0000000001,Q32=0.0000000001), "National*",IF(AND(Q30=0.0000000001,ISNUMBER(Q32)),"National*", "National"))</f>
        <v>National</v>
      </c>
      <c r="R28" s="618" t="str">
        <f>IF(AND(R30=0.0000000001,R31=0.0000000001,R32=0.0000000001), "Urban*",IF(AND(R30=0.0000000001,ISNUMBER(R32)),"Urban*", "Urban"))</f>
        <v>Urban</v>
      </c>
      <c r="S28" s="618" t="str">
        <f>IF(AND(S30=0.0000000001,S31=0.0000000001,S32=0.0000000001), "Rural*",IF(AND(S30=0.0000000001,ISNUMBER(S32)),"Rural*", "Rural"))</f>
        <v>Rural</v>
      </c>
      <c r="T28" s="618" t="str">
        <f>IF(AND(T30=0.0000000001,T31=0.0000000001,T32=0.0000000001), "Pre-primary*",IF(AND(T30=0.0000000001,ISNUMBER(T32)),"Pre-primary*", "Pre-primary"))</f>
        <v>Pre-primary</v>
      </c>
      <c r="U28" s="618" t="str">
        <f>IF(AND(U30=0.0000000001,U31=0.0000000001,U32=0.0000000001), "Primary*",IF(AND(U30=0.0000000001,ISNUMBER(U32)),"Primary*", "Primary"))</f>
        <v>Primary</v>
      </c>
      <c r="V28" s="622" t="str">
        <f>IF(AND(V30=0.0000000001,V31=0.0000000001,V32=0.0000000001), "Secondary*",IF(AND(V30=0.0000000001,ISNUMBER(V32)),"Secondary*", "Secondary"))</f>
        <v>Secondary</v>
      </c>
      <c r="AM28" s="597"/>
      <c r="AN28" s="597"/>
      <c r="AO28" s="597"/>
      <c r="AP28" s="597"/>
      <c r="AQ28" s="597"/>
      <c r="AR28" s="597"/>
      <c r="AS28" s="597"/>
      <c r="AT28" s="597"/>
      <c r="AU28" s="597"/>
    </row>
    <row xmlns:x14ac="http://schemas.microsoft.com/office/spreadsheetml/2009/9/ac" r="29" ht="15.75" thickBot="true" x14ac:dyDescent="0.25">
      <c r="B29" s="616"/>
      <c r="C29" s="623">
        <f>IF(ISNUMBER(Regressions!B4), Regressions!B4, "-")</f>
        <v>2023</v>
      </c>
      <c r="D29" s="624">
        <f>C29</f>
        <v>2023</v>
      </c>
      <c r="E29" s="624">
        <f>D29</f>
        <v>2023</v>
      </c>
      <c r="F29" s="624">
        <f>E29</f>
        <v>2023</v>
      </c>
      <c r="G29" s="624">
        <f>F29</f>
        <v>2023</v>
      </c>
      <c r="H29" s="624">
        <f>F29</f>
        <v>2023</v>
      </c>
      <c r="I29" s="616"/>
      <c r="J29" s="625">
        <f>IF(ISNUMBER(Regressions!K4), Regressions!K4, "-")</f>
        <v>2023</v>
      </c>
      <c r="K29" s="626">
        <f>J29</f>
        <v>2023</v>
      </c>
      <c r="L29" s="626">
        <f>K29</f>
        <v>2023</v>
      </c>
      <c r="M29" s="626">
        <f>L29</f>
        <v>2023</v>
      </c>
      <c r="N29" s="626">
        <f>M29</f>
        <v>2023</v>
      </c>
      <c r="O29" s="626">
        <f>M29</f>
        <v>2023</v>
      </c>
      <c r="P29" s="620"/>
      <c r="Q29" s="627">
        <f>IF(ISNUMBER(Regressions!T4), Regressions!T4, "-")</f>
        <v>2019</v>
      </c>
      <c r="R29" s="628">
        <f>Q29</f>
        <v>2019</v>
      </c>
      <c r="S29" s="628">
        <f>R29</f>
        <v>2019</v>
      </c>
      <c r="T29" s="628">
        <f>S29</f>
        <v>2019</v>
      </c>
      <c r="U29" s="628">
        <f>T29</f>
        <v>2019</v>
      </c>
      <c r="V29" s="629">
        <f>T29</f>
        <v>2019</v>
      </c>
      <c r="AM29" s="597"/>
      <c r="AN29" s="597"/>
      <c r="AO29" s="597"/>
      <c r="AP29" s="597"/>
      <c r="AQ29" s="597"/>
      <c r="AR29" s="597"/>
      <c r="AS29" s="597"/>
      <c r="AT29" s="597"/>
      <c r="AU29" s="597"/>
    </row>
    <row xmlns:x14ac="http://schemas.microsoft.com/office/spreadsheetml/2009/9/ac" r="30" x14ac:dyDescent="0.2">
      <c r="B30" s="630" t="s">
        <v>155</v>
      </c>
      <c r="C30" s="631">
        <f>IF(ISNUMBER(Regressions!C4), Regressions!C4, 0.0000000001)</f>
        <v>1E-10</v>
      </c>
      <c r="D30" s="631">
        <f>IF(ISNUMBER(Regressions!D4), Regressions!D4, 0.0000000001)</f>
        <v>1E-10</v>
      </c>
      <c r="E30" s="631">
        <f>IF(ISNUMBER(Regressions!E4), Regressions!E4, 0.0000000001)</f>
        <v>1E-10</v>
      </c>
      <c r="F30" s="631">
        <f>IF(ISNUMBER(Regressions!F4), Regressions!F4, 0.0000000001)</f>
        <v>1E-10</v>
      </c>
      <c r="G30" s="631">
        <f>IF(ISNUMBER(Regressions!G4), Regressions!G4, 0.0000000001)</f>
        <v>1E-10</v>
      </c>
      <c r="H30" s="631">
        <f>IF(ISNUMBER(Regressions!H4), Regressions!H4, 0.0000000001)</f>
        <v>1E-10</v>
      </c>
      <c r="I30" s="632" t="s">
        <v>155</v>
      </c>
      <c r="J30" s="631">
        <f>IF(ISNUMBER(Regressions!L4), Regressions!L4,0.0000000001)</f>
        <v>86.116470509999999</v>
      </c>
      <c r="K30" s="631">
        <f>IF(ISNUMBER(Regressions!M4), Regressions!M4,0.0000000001)</f>
        <v>86.774628879999995</v>
      </c>
      <c r="L30" s="631">
        <f>IF(ISNUMBER(Regressions!N4), Regressions!N4,0.0000000001)</f>
        <v>1E-10</v>
      </c>
      <c r="M30" s="631">
        <f>IF(ISNUMBER(Regressions!O4), Regressions!O4,0.0000000001)</f>
        <v>1E-10</v>
      </c>
      <c r="N30" s="631">
        <f>IF(ISNUMBER(Regressions!P4), Regressions!P4,0.0000000001)</f>
        <v>86.116470509999999</v>
      </c>
      <c r="O30" s="631">
        <f>IF(ISNUMBER(Regressions!Q4), Regressions!Q4,0.0000000001)</f>
        <v>86.567164180000006</v>
      </c>
      <c r="P30" s="633" t="s">
        <v>155</v>
      </c>
      <c r="Q30" s="631">
        <f>IF(ISNUMBER(Regressions!U4), Regressions!U4,0.0000000001)</f>
        <v>61.021419999999999</v>
      </c>
      <c r="R30" s="631">
        <f>IF(ISNUMBER(Regressions!V4), Regressions!V4,0.0000000001)</f>
        <v>61.132899999999999</v>
      </c>
      <c r="S30" s="631">
        <f>IF(ISNUMBER(Regressions!W4), Regressions!W4,0.0000000001)</f>
        <v>59.796819999999997</v>
      </c>
      <c r="T30" s="631">
        <f>IF(ISNUMBER(Regressions!X4), Regressions!X4,0.0000000001)</f>
        <v>76.963099999999997</v>
      </c>
      <c r="U30" s="631">
        <f>IF(ISNUMBER(Regressions!Y4), Regressions!Y4,0.0000000001)</f>
        <v>61.241599999999998</v>
      </c>
      <c r="V30" s="634">
        <f>IF(ISNUMBER(Regressions!Z4), Regressions!Z4,0.0000000001)</f>
        <v>64.866429999999994</v>
      </c>
      <c r="AM30" s="597"/>
      <c r="AN30" s="597"/>
      <c r="AO30" s="597"/>
      <c r="AP30" s="597"/>
      <c r="AQ30" s="597"/>
      <c r="AR30" s="597"/>
      <c r="AS30" s="597"/>
      <c r="AT30" s="597"/>
      <c r="AU30" s="597"/>
    </row>
    <row xmlns:x14ac="http://schemas.microsoft.com/office/spreadsheetml/2009/9/ac" r="31" x14ac:dyDescent="0.2">
      <c r="B31" s="635" t="s">
        <v>156</v>
      </c>
      <c r="C31" s="631">
        <f>IF(ISNUMBER(Regressions!C5), Regressions!C5, 0.0000000001)</f>
        <v>1E-10</v>
      </c>
      <c r="D31" s="631">
        <f>IF(ISNUMBER(Regressions!D5), Regressions!D5, 0.0000000001)</f>
        <v>1E-10</v>
      </c>
      <c r="E31" s="631">
        <f>IF(ISNUMBER(Regressions!E5), Regressions!E5, 0.0000000001)</f>
        <v>1E-10</v>
      </c>
      <c r="F31" s="631">
        <f>IF(ISNUMBER(Regressions!F5), Regressions!F5, 0.0000000001)</f>
        <v>1E-10</v>
      </c>
      <c r="G31" s="631">
        <f>IF(ISNUMBER(Regressions!G5), Regressions!G5, 0.0000000001)</f>
        <v>1E-10</v>
      </c>
      <c r="H31" s="631">
        <f>IF(ISNUMBER(Regressions!H5), Regressions!H5, 0.0000000001)</f>
        <v>1E-10</v>
      </c>
      <c r="I31" s="636" t="s">
        <v>156</v>
      </c>
      <c r="J31" s="631">
        <f>IF(ISNUMBER(Regressions!L5), Regressions!L5,0.0000000001)</f>
        <v>10.24027881</v>
      </c>
      <c r="K31" s="631">
        <f>IF(ISNUMBER(Regressions!M5), Regressions!M5,0.0000000001)</f>
        <v>10.134179079999999</v>
      </c>
      <c r="L31" s="631">
        <f>IF(ISNUMBER(Regressions!N5), Regressions!N5,0.0000000001)</f>
        <v>1E-10</v>
      </c>
      <c r="M31" s="631">
        <f>IF(ISNUMBER(Regressions!O5), Regressions!O5,0.0000000001)</f>
        <v>1E-10</v>
      </c>
      <c r="N31" s="631">
        <f>IF(ISNUMBER(Regressions!P5), Regressions!P5,0.0000000001)</f>
        <v>11.09312465</v>
      </c>
      <c r="O31" s="631">
        <f>IF(ISNUMBER(Regressions!Q5), Regressions!Q5,0.0000000001)</f>
        <v>8.9204223900000006</v>
      </c>
      <c r="P31" s="637" t="s">
        <v>156</v>
      </c>
      <c r="Q31" s="631">
        <f>IF(ISNUMBER(Regressions!U5), Regressions!U5,0.0000000001)</f>
        <v>35.125630000000001</v>
      </c>
      <c r="R31" s="631">
        <f>IF(ISNUMBER(Regressions!V5), Regressions!V5,0.0000000001)</f>
        <v>36.100580000000001</v>
      </c>
      <c r="S31" s="631">
        <f>IF(ISNUMBER(Regressions!W5), Regressions!W5,0.0000000001)</f>
        <v>24.415369999999999</v>
      </c>
      <c r="T31" s="631">
        <f>IF(ISNUMBER(Regressions!X5), Regressions!X5,0.0000000001)</f>
        <v>17.030360000000002</v>
      </c>
      <c r="U31" s="631">
        <f>IF(ISNUMBER(Regressions!Y5), Regressions!Y5,0.0000000001)</f>
        <v>34.993029999999997</v>
      </c>
      <c r="V31" s="634">
        <f>IF(ISNUMBER(Regressions!Z5), Regressions!Z5,0.0000000001)</f>
        <v>33.062750000000001</v>
      </c>
      <c r="AM31" s="597"/>
      <c r="AN31" s="597"/>
      <c r="AO31" s="597"/>
      <c r="AP31" s="597"/>
      <c r="AQ31" s="597"/>
      <c r="AR31" s="597"/>
      <c r="AS31" s="597"/>
      <c r="AT31" s="597"/>
      <c r="AU31" s="597"/>
    </row>
    <row xmlns:x14ac="http://schemas.microsoft.com/office/spreadsheetml/2009/9/ac" r="32" x14ac:dyDescent="0.2">
      <c r="B32" s="635" t="s">
        <v>154</v>
      </c>
      <c r="C32" s="631">
        <f>IF(ISNUMBER(Regressions!C6), Regressions!C6, 0.0000000001)</f>
        <v>11.16412701</v>
      </c>
      <c r="D32" s="631">
        <f>IF(ISNUMBER(Regressions!D6), Regressions!D6, 0.0000000001)</f>
        <v>3.002304176</v>
      </c>
      <c r="E32" s="631">
        <f>IF(ISNUMBER(Regressions!E6), Regressions!E6, 0.0000000001)</f>
        <v>41.883734629999999</v>
      </c>
      <c r="F32" s="631">
        <f>IF(ISNUMBER(Regressions!F6), Regressions!F6, 0.0000000001)</f>
        <v>16.046441789999999</v>
      </c>
      <c r="G32" s="631">
        <f>IF(ISNUMBER(Regressions!G6), Regressions!G6, 0.0000000001)</f>
        <v>13.262939640000001</v>
      </c>
      <c r="H32" s="631">
        <f>IF(ISNUMBER(Regressions!H6), Regressions!H6, 0.0000000001)</f>
        <v>7.9236931669999997</v>
      </c>
      <c r="I32" s="638" t="s">
        <v>154</v>
      </c>
      <c r="J32" s="631">
        <f>IF(ISNUMBER(Regressions!L6), Regressions!L6,0.0000000001)</f>
        <v>3.6432506779999998</v>
      </c>
      <c r="K32" s="631">
        <f>IF(ISNUMBER(Regressions!M6), Regressions!M6,0.0000000001)</f>
        <v>3.0911920450000001</v>
      </c>
      <c r="L32" s="631">
        <f>IF(ISNUMBER(Regressions!N6), Regressions!N6,0.0000000001)</f>
        <v>9.0581068699999996</v>
      </c>
      <c r="M32" s="631">
        <f>IF(ISNUMBER(Regressions!O6), Regressions!O6,0.0000000001)</f>
        <v>5.643570177</v>
      </c>
      <c r="N32" s="631">
        <f>IF(ISNUMBER(Regressions!P6), Regressions!P6,0.0000000001)</f>
        <v>2.7904048420000001</v>
      </c>
      <c r="O32" s="631">
        <f>IF(ISNUMBER(Regressions!Q6), Regressions!Q6,0.0000000001)</f>
        <v>4.5124134309999997</v>
      </c>
      <c r="P32" s="639" t="s">
        <v>154</v>
      </c>
      <c r="Q32" s="631">
        <f>IF(ISNUMBER(Regressions!U6), Regressions!U6,0.0000000001)</f>
        <v>3.8529499999999999</v>
      </c>
      <c r="R32" s="631">
        <f>IF(ISNUMBER(Regressions!V6), Regressions!V6,0.0000000001)</f>
        <v>2.7665199999999999</v>
      </c>
      <c r="S32" s="631">
        <f>IF(ISNUMBER(Regressions!W6), Regressions!W6,0.0000000001)</f>
        <v>15.78781</v>
      </c>
      <c r="T32" s="631">
        <f>IF(ISNUMBER(Regressions!X6), Regressions!X6,0.0000000001)</f>
        <v>6.0065400000000002</v>
      </c>
      <c r="U32" s="631">
        <f>IF(ISNUMBER(Regressions!Y6), Regressions!Y6,0.0000000001)</f>
        <v>3.7653699999999999</v>
      </c>
      <c r="V32" s="634">
        <f>IF(ISNUMBER(Regressions!Z6), Regressions!Z6,0.0000000001)</f>
        <v>2.0708199999999999</v>
      </c>
      <c r="AM32" s="597"/>
      <c r="AN32" s="597"/>
      <c r="AO32" s="597"/>
      <c r="AP32" s="597"/>
      <c r="AQ32" s="597"/>
      <c r="AR32" s="597"/>
      <c r="AS32" s="597"/>
      <c r="AT32" s="597"/>
      <c r="AU32" s="597"/>
    </row>
    <row xmlns:x14ac="http://schemas.microsoft.com/office/spreadsheetml/2009/9/ac" r="33" ht="15.75" thickBot="true" x14ac:dyDescent="0.25">
      <c r="B33" s="640" t="s">
        <v>240</v>
      </c>
      <c r="C33" s="641">
        <f>IF(ISNUMBER(Regressions!C7), Regressions!C7, 0.0000000001)</f>
        <v>88.835872989999999</v>
      </c>
      <c r="D33" s="641">
        <f>IF(ISNUMBER(Regressions!D7), Regressions!D7, 0.0000000001)</f>
        <v>96.997695820000004</v>
      </c>
      <c r="E33" s="641">
        <f>IF(ISNUMBER(Regressions!E7), Regressions!E7, 0.0000000001)</f>
        <v>58.116265370000001</v>
      </c>
      <c r="F33" s="641">
        <f>IF(ISNUMBER(Regressions!F7), Regressions!F7, 0.0000000001)</f>
        <v>83.953558209999997</v>
      </c>
      <c r="G33" s="641">
        <f>IF(ISNUMBER(Regressions!G7), Regressions!G7, 0.0000000001)</f>
        <v>86.737060360000001</v>
      </c>
      <c r="H33" s="641">
        <f>IF(ISNUMBER(Regressions!H7), Regressions!H7, 0.0000000001)</f>
        <v>92.076306829999993</v>
      </c>
      <c r="I33" s="642" t="s">
        <v>240</v>
      </c>
      <c r="J33" s="643">
        <f>IF(ISNUMBER(Regressions!L7), Regressions!L7,0.0000000001)</f>
        <v>0</v>
      </c>
      <c r="K33" s="641">
        <f>IF(ISNUMBER(Regressions!M7), Regressions!M7,0.0000000001)</f>
        <v>0</v>
      </c>
      <c r="L33" s="641">
        <f>IF(ISNUMBER(Regressions!N7), Regressions!N7,0.0000000001)</f>
        <v>90.941893129999997</v>
      </c>
      <c r="M33" s="641">
        <f>IF(ISNUMBER(Regressions!O7), Regressions!O7,0.0000000001)</f>
        <v>94.356429820000002</v>
      </c>
      <c r="N33" s="641">
        <f>IF(ISNUMBER(Regressions!P7), Regressions!P7,0.0000000001)</f>
        <v>0</v>
      </c>
      <c r="O33" s="641">
        <f>IF(ISNUMBER(Regressions!Q7), Regressions!Q7,0.0000000001)</f>
        <v>0</v>
      </c>
      <c r="P33" s="644" t="s">
        <v>240</v>
      </c>
      <c r="Q33" s="643">
        <f>IF(ISNUMBER(Regressions!U7), Regressions!U7,0.0000000001)</f>
        <v>0</v>
      </c>
      <c r="R33" s="643">
        <f>IF(ISNUMBER(Regressions!V7), Regressions!V7,0.0000000001)</f>
        <v>0</v>
      </c>
      <c r="S33" s="641">
        <f>IF(ISNUMBER(Regressions!W7), Regressions!W7,0.0000000001)</f>
        <v>0</v>
      </c>
      <c r="T33" s="641">
        <f>IF(ISNUMBER(Regressions!X7), Regressions!X7,0.0000000001)</f>
        <v>0</v>
      </c>
      <c r="U33" s="641">
        <f>IF(ISNUMBER(Regressions!Y7), Regressions!Y7,0.0000000001)</f>
        <v>0</v>
      </c>
      <c r="V33" s="645">
        <f>IF(ISNUMBER(Regressions!Z7), Regressions!Z7,0.0000000001)</f>
        <v>0</v>
      </c>
    </row>
    <row xmlns:x14ac="http://schemas.microsoft.com/office/spreadsheetml/2009/9/ac" r="34" x14ac:dyDescent="0.2">
      <c r="B34" s="646" t="s">
        <v>320</v>
      </c>
    </row>
    <row xmlns:x14ac="http://schemas.microsoft.com/office/spreadsheetml/2009/9/ac" r="35" ht="6" customHeight="true" x14ac:dyDescent="0.2"/>
    <row xmlns:x14ac="http://schemas.microsoft.com/office/spreadsheetml/2009/9/ac" r="36" s="597" customFormat="true" ht="50.1" customHeight="true" x14ac:dyDescent="0.2">
      <c r="B36" s="647" t="s">
        <v>34</v>
      </c>
      <c r="C36" s="648" t="s">
        <v>338</v>
      </c>
      <c r="D36" s="648"/>
      <c r="E36" s="648"/>
      <c r="F36" s="648"/>
      <c r="G36" s="648"/>
      <c r="H36" s="648"/>
      <c r="I36" s="647" t="s">
        <v>34</v>
      </c>
      <c r="J36" s="649" t="s">
        <v>339</v>
      </c>
      <c r="K36" s="650"/>
      <c r="L36" s="650"/>
      <c r="M36" s="650"/>
      <c r="N36" s="650"/>
      <c r="O36" s="650"/>
      <c r="P36" s="647" t="s">
        <v>34</v>
      </c>
      <c r="Q36" s="651" t="s">
        <v>340</v>
      </c>
      <c r="R36" s="651"/>
      <c r="S36" s="651"/>
      <c r="T36" s="651"/>
      <c r="U36" s="651"/>
      <c r="V36" s="651"/>
    </row>
    <row xmlns:x14ac="http://schemas.microsoft.com/office/spreadsheetml/2009/9/ac" r="37" ht="50.1" customHeight="true" x14ac:dyDescent="0.2">
      <c r="B37" s="647" t="s">
        <v>35</v>
      </c>
      <c r="C37" s="652" t="s">
        <v>341</v>
      </c>
      <c r="D37" s="652"/>
      <c r="E37" s="652"/>
      <c r="F37" s="652"/>
      <c r="G37" s="652"/>
      <c r="H37" s="652"/>
      <c r="I37" s="647" t="s">
        <v>35</v>
      </c>
      <c r="J37" s="652" t="s">
        <v>342</v>
      </c>
      <c r="K37" s="652"/>
      <c r="L37" s="652"/>
      <c r="M37" s="652"/>
      <c r="N37" s="652"/>
      <c r="O37" s="652"/>
      <c r="P37" s="647" t="s">
        <v>35</v>
      </c>
      <c r="Q37" s="652" t="s">
        <v>343</v>
      </c>
      <c r="R37" s="652"/>
      <c r="S37" s="652"/>
      <c r="T37" s="652"/>
      <c r="U37" s="652"/>
      <c r="V37" s="652"/>
    </row>
    <row xmlns:x14ac="http://schemas.microsoft.com/office/spreadsheetml/2009/9/ac" r="38" ht="50.1" customHeight="true" x14ac:dyDescent="0.2">
      <c r="B38" s="647" t="s">
        <v>36</v>
      </c>
      <c r="C38" s="653" t="s">
        <v>344</v>
      </c>
      <c r="D38" s="653"/>
      <c r="E38" s="653"/>
      <c r="F38" s="653"/>
      <c r="G38" s="653"/>
      <c r="H38" s="653"/>
      <c r="I38" s="647" t="s">
        <v>36</v>
      </c>
      <c r="J38" s="653" t="s">
        <v>345</v>
      </c>
      <c r="K38" s="653"/>
      <c r="L38" s="653"/>
      <c r="M38" s="653"/>
      <c r="N38" s="653"/>
      <c r="O38" s="653"/>
      <c r="P38" s="647" t="s">
        <v>36</v>
      </c>
      <c r="Q38" s="653" t="s">
        <v>346</v>
      </c>
      <c r="R38" s="653"/>
      <c r="S38" s="653"/>
      <c r="T38" s="653"/>
      <c r="U38" s="653"/>
      <c r="V38" s="653"/>
    </row>
    <row xmlns:x14ac="http://schemas.microsoft.com/office/spreadsheetml/2009/9/ac" r="39" ht="50.1" customHeight="true" x14ac:dyDescent="0.2">
      <c r="B39" s="647" t="s">
        <v>240</v>
      </c>
      <c r="C39" s="654" t="s">
        <v>347</v>
      </c>
      <c r="D39" s="654"/>
      <c r="E39" s="654"/>
      <c r="F39" s="654"/>
      <c r="G39" s="654"/>
      <c r="H39" s="654"/>
      <c r="I39" s="647" t="s">
        <v>240</v>
      </c>
      <c r="J39" s="654" t="s">
        <v>347</v>
      </c>
      <c r="K39" s="654"/>
      <c r="L39" s="654"/>
      <c r="M39" s="654"/>
      <c r="N39" s="654"/>
      <c r="O39" s="654"/>
      <c r="P39" s="647" t="s">
        <v>240</v>
      </c>
      <c r="Q39" s="654" t="s">
        <v>347</v>
      </c>
      <c r="R39" s="654"/>
      <c r="S39" s="654"/>
      <c r="T39" s="654"/>
      <c r="U39" s="654"/>
      <c r="V39" s="65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320</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320</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320</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3" t="s">
        <v>25</v>
      </c>
      <c r="E4" s="144" t="s">
        <v>19</v>
      </c>
      <c r="F4" s="145" t="s">
        <v>121</v>
      </c>
      <c r="G4" s="143" t="s">
        <v>25</v>
      </c>
      <c r="H4" s="144" t="s">
        <v>19</v>
      </c>
      <c r="I4" s="145" t="s">
        <v>121</v>
      </c>
      <c r="J4" s="143" t="s">
        <v>25</v>
      </c>
      <c r="K4" s="144" t="s">
        <v>19</v>
      </c>
      <c r="L4" s="145" t="s">
        <v>121</v>
      </c>
      <c r="M4" s="143" t="s">
        <v>25</v>
      </c>
      <c r="N4" s="144" t="s">
        <v>19</v>
      </c>
      <c r="O4" s="145" t="s">
        <v>121</v>
      </c>
      <c r="P4" s="143" t="s">
        <v>25</v>
      </c>
      <c r="Q4" s="144" t="s">
        <v>19</v>
      </c>
      <c r="R4" s="145" t="s">
        <v>121</v>
      </c>
      <c r="S4" s="143" t="s">
        <v>25</v>
      </c>
      <c r="T4" s="144" t="s">
        <v>19</v>
      </c>
      <c r="U4" s="146" t="s">
        <v>121</v>
      </c>
      <c r="V4" s="147" t="s">
        <v>25</v>
      </c>
      <c r="W4" s="148" t="s">
        <v>19</v>
      </c>
      <c r="X4" s="148" t="s">
        <v>21</v>
      </c>
      <c r="Y4" s="148" t="s">
        <v>29</v>
      </c>
      <c r="Z4" s="150" t="s">
        <v>122</v>
      </c>
      <c r="AA4" s="147" t="s">
        <v>25</v>
      </c>
      <c r="AB4" s="148" t="s">
        <v>19</v>
      </c>
      <c r="AC4" s="148" t="s">
        <v>21</v>
      </c>
      <c r="AD4" s="148" t="s">
        <v>29</v>
      </c>
      <c r="AE4" s="150" t="s">
        <v>122</v>
      </c>
      <c r="AF4" s="147" t="s">
        <v>25</v>
      </c>
      <c r="AG4" s="148" t="s">
        <v>19</v>
      </c>
      <c r="AH4" s="148" t="s">
        <v>21</v>
      </c>
      <c r="AI4" s="148" t="s">
        <v>29</v>
      </c>
      <c r="AJ4" s="150" t="s">
        <v>122</v>
      </c>
      <c r="AK4" s="147" t="s">
        <v>25</v>
      </c>
      <c r="AL4" s="148" t="s">
        <v>19</v>
      </c>
      <c r="AM4" s="148" t="s">
        <v>21</v>
      </c>
      <c r="AN4" s="148" t="s">
        <v>29</v>
      </c>
      <c r="AO4" s="150" t="s">
        <v>122</v>
      </c>
      <c r="AP4" s="147" t="s">
        <v>25</v>
      </c>
      <c r="AQ4" s="148" t="s">
        <v>19</v>
      </c>
      <c r="AR4" s="148" t="s">
        <v>21</v>
      </c>
      <c r="AS4" s="148" t="s">
        <v>29</v>
      </c>
      <c r="AT4" s="150" t="s">
        <v>122</v>
      </c>
      <c r="AU4" s="147" t="s">
        <v>25</v>
      </c>
      <c r="AV4" s="148" t="s">
        <v>19</v>
      </c>
      <c r="AW4" s="148" t="s">
        <v>21</v>
      </c>
      <c r="AX4" s="148" t="s">
        <v>29</v>
      </c>
      <c r="AY4" s="151" t="s">
        <v>122</v>
      </c>
      <c r="AZ4" s="152" t="s">
        <v>25</v>
      </c>
      <c r="BA4" s="153" t="s">
        <v>141</v>
      </c>
      <c r="BB4" s="154" t="s">
        <v>143</v>
      </c>
      <c r="BC4" s="152" t="s">
        <v>25</v>
      </c>
      <c r="BD4" s="153" t="s">
        <v>141</v>
      </c>
      <c r="BE4" s="154" t="s">
        <v>143</v>
      </c>
      <c r="BF4" s="152" t="s">
        <v>25</v>
      </c>
      <c r="BG4" s="153" t="s">
        <v>141</v>
      </c>
      <c r="BH4" s="154" t="s">
        <v>143</v>
      </c>
      <c r="BI4" s="152" t="s">
        <v>25</v>
      </c>
      <c r="BJ4" s="153" t="s">
        <v>141</v>
      </c>
      <c r="BK4" s="154" t="s">
        <v>143</v>
      </c>
      <c r="BL4" s="152" t="s">
        <v>25</v>
      </c>
      <c r="BM4" s="153" t="s">
        <v>141</v>
      </c>
      <c r="BN4" s="154" t="s">
        <v>143</v>
      </c>
      <c r="BO4" s="152" t="s">
        <v>25</v>
      </c>
      <c r="BP4" s="153" t="s">
        <v>141</v>
      </c>
      <c r="BQ4" s="154" t="s">
        <v>143</v>
      </c>
    </row>
    <row xmlns:x14ac="http://schemas.microsoft.com/office/spreadsheetml/2009/9/ac" r="5" ht="48" hidden="true" x14ac:dyDescent="0.2">
      <c r="A5" s="43" t="s">
        <v>39</v>
      </c>
      <c r="B5" s="43" t="s">
        <v>40</v>
      </c>
      <c r="C5" s="43" t="s">
        <v>41</v>
      </c>
      <c r="D5" s="143" t="s">
        <v>135</v>
      </c>
      <c r="E5" s="144" t="s">
        <v>42</v>
      </c>
      <c r="F5" s="145" t="s">
        <v>221</v>
      </c>
      <c r="G5" s="143" t="s">
        <v>136</v>
      </c>
      <c r="H5" s="144" t="s">
        <v>43</v>
      </c>
      <c r="I5" s="145" t="s">
        <v>222</v>
      </c>
      <c r="J5" s="143" t="s">
        <v>137</v>
      </c>
      <c r="K5" s="144" t="s">
        <v>44</v>
      </c>
      <c r="L5" s="145" t="s">
        <v>223</v>
      </c>
      <c r="M5" s="143" t="s">
        <v>138</v>
      </c>
      <c r="N5" s="144" t="s">
        <v>86</v>
      </c>
      <c r="O5" s="145" t="s">
        <v>224</v>
      </c>
      <c r="P5" s="143" t="s">
        <v>139</v>
      </c>
      <c r="Q5" s="144" t="s">
        <v>87</v>
      </c>
      <c r="R5" s="145" t="s">
        <v>225</v>
      </c>
      <c r="S5" s="143" t="s">
        <v>140</v>
      </c>
      <c r="T5" s="144" t="s">
        <v>88</v>
      </c>
      <c r="U5" s="146" t="s">
        <v>226</v>
      </c>
      <c r="V5" s="147" t="s">
        <v>129</v>
      </c>
      <c r="W5" s="148" t="s">
        <v>45</v>
      </c>
      <c r="X5" s="149" t="s">
        <v>65</v>
      </c>
      <c r="Y5" s="149" t="s">
        <v>66</v>
      </c>
      <c r="Z5" s="150" t="s">
        <v>227</v>
      </c>
      <c r="AA5" s="147" t="s">
        <v>130</v>
      </c>
      <c r="AB5" s="148" t="s">
        <v>46</v>
      </c>
      <c r="AC5" s="149" t="s">
        <v>67</v>
      </c>
      <c r="AD5" s="149" t="s">
        <v>68</v>
      </c>
      <c r="AE5" s="150" t="s">
        <v>228</v>
      </c>
      <c r="AF5" s="147" t="s">
        <v>131</v>
      </c>
      <c r="AG5" s="148" t="s">
        <v>47</v>
      </c>
      <c r="AH5" s="149" t="s">
        <v>69</v>
      </c>
      <c r="AI5" s="149" t="s">
        <v>70</v>
      </c>
      <c r="AJ5" s="150" t="s">
        <v>229</v>
      </c>
      <c r="AK5" s="147" t="s">
        <v>132</v>
      </c>
      <c r="AL5" s="148" t="s">
        <v>71</v>
      </c>
      <c r="AM5" s="149" t="s">
        <v>72</v>
      </c>
      <c r="AN5" s="149" t="s">
        <v>73</v>
      </c>
      <c r="AO5" s="150" t="s">
        <v>230</v>
      </c>
      <c r="AP5" s="147" t="s">
        <v>133</v>
      </c>
      <c r="AQ5" s="148" t="s">
        <v>74</v>
      </c>
      <c r="AR5" s="149" t="s">
        <v>75</v>
      </c>
      <c r="AS5" s="149" t="s">
        <v>76</v>
      </c>
      <c r="AT5" s="150" t="s">
        <v>231</v>
      </c>
      <c r="AU5" s="147" t="s">
        <v>134</v>
      </c>
      <c r="AV5" s="148" t="s">
        <v>77</v>
      </c>
      <c r="AW5" s="149" t="s">
        <v>78</v>
      </c>
      <c r="AX5" s="149" t="s">
        <v>79</v>
      </c>
      <c r="AY5" s="151" t="s">
        <v>232</v>
      </c>
      <c r="AZ5" s="152" t="s">
        <v>80</v>
      </c>
      <c r="BA5" s="153" t="s">
        <v>114</v>
      </c>
      <c r="BB5" s="154" t="s">
        <v>233</v>
      </c>
      <c r="BC5" s="152" t="s">
        <v>85</v>
      </c>
      <c r="BD5" s="153" t="s">
        <v>115</v>
      </c>
      <c r="BE5" s="154" t="s">
        <v>234</v>
      </c>
      <c r="BF5" s="152" t="s">
        <v>84</v>
      </c>
      <c r="BG5" s="153" t="s">
        <v>116</v>
      </c>
      <c r="BH5" s="154" t="s">
        <v>235</v>
      </c>
      <c r="BI5" s="152" t="s">
        <v>83</v>
      </c>
      <c r="BJ5" s="153" t="s">
        <v>117</v>
      </c>
      <c r="BK5" s="154" t="s">
        <v>236</v>
      </c>
      <c r="BL5" s="152" t="s">
        <v>82</v>
      </c>
      <c r="BM5" s="153" t="s">
        <v>118</v>
      </c>
      <c r="BN5" s="154" t="s">
        <v>237</v>
      </c>
      <c r="BO5" s="152" t="s">
        <v>81</v>
      </c>
      <c r="BP5" s="153" t="s">
        <v>119</v>
      </c>
      <c r="BQ5" s="154" t="s">
        <v>238</v>
      </c>
    </row>
    <row xmlns:x14ac="http://schemas.microsoft.com/office/spreadsheetml/2009/9/ac" r="6" x14ac:dyDescent="0.2">
      <c r="A6" s="349" t="str">
        <f>+RIGHT('Data Summary'!A6,LEN('Data Summary'!A6)-9)</f>
        <v>EMIS</v>
      </c>
      <c r="B6" s="36" t="str">
        <f>+IF(ISTEXT('Data Summary'!B6),'Data Summary'!B6,"")</f>
        <v>EMIS</v>
      </c>
      <c r="C6" s="348">
        <f>+VALUE('Data Summary'!C6)</f>
        <v>2000</v>
      </c>
      <c r="D6" s="96">
        <f>+IF(AND(ISNUMBER('Water Data'!D4),'Data Summary'!BS6="Yes"),100-'Water Data'!D4,NA())</f>
        <v>94.82253</v>
      </c>
      <c r="E6" s="96">
        <f>+IF(AND(ISNUMBER('Water Data'!D6),'Data Summary'!BT6="Yes"),'Water Data'!D6,NA())</f>
        <v>64.66154499999999</v>
      </c>
      <c r="F6" s="96" t="e">
        <f>+IF(AND(ISNUMBER('Water Data'!D9),'Data Summary'!BU6="Yes"),'Water Data'!D9,NA())</f>
        <v>#N/A</v>
      </c>
      <c r="G6" s="96">
        <f>+IF(AND(ISNUMBER('Water Data'!E4),'Data Summary'!BV6="Yes"),100-'Water Data'!E4,NA())</f>
        <v>99.633949999999999</v>
      </c>
      <c r="H6" s="96">
        <f>+IF(AND(ISNUMBER('Water Data'!E6),'Data Summary'!BW6="Yes"),'Water Data'!E6,NA())</f>
        <v>95.389984999999996</v>
      </c>
      <c r="I6" s="96" t="e">
        <f>+IF(AND(ISNUMBER('Water Data'!E9),'Data Summary'!BX6="Yes"),'Water Data'!E9,NA())</f>
        <v>#N/A</v>
      </c>
      <c r="J6" s="96">
        <f>+IF(AND(ISNUMBER('Water Data'!F4),'Data Summary'!BY6="Yes"),100-'Water Data'!F4,NA())</f>
        <v>91.114419999999996</v>
      </c>
      <c r="K6" s="96">
        <f>+IF(AND(ISNUMBER('Water Data'!F6),'Data Summary'!BZ6="Yes"),'Water Data'!F6,NA())</f>
        <v>40.976844999999997</v>
      </c>
      <c r="L6" s="96" t="e">
        <f>+IF(AND(ISNUMBER('Water Data'!F9),'Data Summary'!CA6="Yes"),'Water Data'!F9,NA())</f>
        <v>#N/A</v>
      </c>
      <c r="M6" s="96">
        <f>+IF(AND(ISNUMBER('Water Data'!G4),'Data Summary'!CB6="Yes"),100-'Water Data'!G4,NA())</f>
        <v>96.632000000000005</v>
      </c>
      <c r="N6" s="96">
        <f>+IF(AND(ISNUMBER('Water Data'!G6),'Data Summary'!CC6="Yes"),'Water Data'!G6,NA())</f>
        <v>76.954975000000005</v>
      </c>
      <c r="O6" s="96" t="e">
        <f>+IF(AND(ISNUMBER('Water Data'!G9),'Data Summary'!CD6="Yes"),'Water Data'!G9,NA())</f>
        <v>#N/A</v>
      </c>
      <c r="P6" s="96">
        <f>+IF(AND(ISNUMBER('Water Data'!H4),'Data Summary'!CE6="Yes"),100-'Water Data'!H4,NA())</f>
        <v>94.037000000000006</v>
      </c>
      <c r="Q6" s="96">
        <f>+IF(AND(ISNUMBER('Water Data'!H6),'Data Summary'!CF6="Yes"),'Water Data'!H6,NA())</f>
        <v>59.52525</v>
      </c>
      <c r="R6" s="96" t="e">
        <f>+IF(AND(ISNUMBER('Water Data'!H9),'Data Summary'!CG6="Yes"),'Water Data'!H9,NA())</f>
        <v>#N/A</v>
      </c>
      <c r="S6" s="96">
        <f>+IF(AND(ISNUMBER('Water Data'!I4),'Data Summary'!CH6="Yes"),100-'Water Data'!I4,NA())</f>
        <v>99.866429999999994</v>
      </c>
      <c r="T6" s="96">
        <f>+IF(AND(ISNUMBER('Water Data'!I6),'Data Summary'!CI6="Yes"),'Water Data'!I6,NA())</f>
        <v>95.959634999999992</v>
      </c>
      <c r="U6" s="96" t="e">
        <f>+IF(AND(ISNUMBER('Water Data'!I9),'Data Summary'!CJ6="Yes"),'Water Data'!I9,NA())</f>
        <v>#N/A</v>
      </c>
      <c r="V6" s="97">
        <f>+IF(AND(ISNUMBER('Sanitation Data'!D4),'Data Summary'!CK6="Yes"),100-'Sanitation Data'!D4,NA())</f>
        <v>85.5</v>
      </c>
      <c r="W6" s="97">
        <f>+IF(AND(ISNUMBER('Sanitation Data'!D6),'Data Summary'!CL6="Yes"),'Sanitation Data'!D6,NA())</f>
        <v>82.22999999999999</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f>+IF(AND(ISNUMBER('Sanitation Data'!E4),'Data Summary'!CP6="Yes"),100-'Sanitation Data'!E4,NA())</f>
        <v>96.534999999999997</v>
      </c>
      <c r="AB6" s="97">
        <f>+IF(AND(ISNUMBER('Sanitation Data'!E6),'Data Summary'!CQ6="Yes"),'Sanitation Data'!E6,NA())</f>
        <v>96.28</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f>+IF(AND(ISNUMBER('Sanitation Data'!F4),'Data Summary'!CU6="Yes"),100-'Sanitation Data'!F4,NA())</f>
        <v>76.98</v>
      </c>
      <c r="AG6" s="97">
        <f>+IF(AND(ISNUMBER('Sanitation Data'!F6),'Data Summary'!CV6="Yes"),'Sanitation Data'!F6,NA())</f>
        <v>71.384999999999991</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f>+IF(AND(ISNUMBER('Sanitation Data'!G4),'Data Summary'!CZ6="Yes"),100-'Sanitation Data'!G4,NA())</f>
        <v>90.63</v>
      </c>
      <c r="AL6" s="97">
        <f>+IF(AND(ISNUMBER('Sanitation Data'!G6),'Data Summary'!DA6="Yes"),'Sanitation Data'!G6,NA())</f>
        <v>89.037999999999997</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83.94</v>
      </c>
      <c r="AQ6" s="97">
        <f>+IF(AND(ISNUMBER('Sanitation Data'!H6),'Data Summary'!DF6="Yes"),'Sanitation Data'!H6,NA())</f>
        <v>73.930000000000007</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97.55</v>
      </c>
      <c r="AV6" s="97">
        <f>+IF(AND(ISNUMBER('Sanitation Data'!I6),'Data Summary'!DK6="Yes"),'Sanitation Data'!I6,NA())</f>
        <v>97.416499999999999</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9" t="str">
        <f ca="true">+RIGHT('Data Summary'!A7,LEN('Data Summary'!A7)-9)</f>
        <v>EMIS</v>
      </c>
      <c r="B7" s="36" t="str">
        <f ca="true">+IF(ISTEXT('Data Summary'!B7),'Data Summary'!B7,"")</f>
        <v>EMIS</v>
      </c>
      <c r="C7" s="348">
        <f ca="true">+VALUE('Data Summary'!C7)</f>
        <v>2001</v>
      </c>
      <c r="D7" s="96">
        <f ca="true">+IF(AND(ISNUMBER(OFFSET('Water Data'!$D$4,0,10*ROW('Water Data'!D1))),'Data Summary'!BS7="Yes"),100-OFFSET('Water Data'!$D$4,0,10*ROW('Water Data'!D1)),NA())</f>
        <v>97.399000000000001</v>
      </c>
      <c r="E7" s="96">
        <f ca="true">+IF(AND(ISNUMBER(OFFSET('Water Data'!$D$6,0,10*ROW('Water Data'!D1))),'Data Summary'!BT7="Yes"),OFFSET('Water Data'!$D$6,0,10*ROW('Water Data'!D1)),NA())</f>
        <v>66.916499999999999</v>
      </c>
      <c r="F7" s="96" t="e">
        <f ca="true">+IF(AND(ISNUMBER(OFFSET('Water Data'!$D$9,0,10*ROW('Water Data'!D1))),'Data Summary'!BU7="Yes"),OFFSET('Water Data'!$D$9,0,10*ROW('Water Data'!D1)),NA())</f>
        <v>#N/A</v>
      </c>
      <c r="G7" s="96">
        <f ca="true">+IF(AND(ISNUMBER(OFFSET('Water Data'!$E$4,0,10*ROW('Water Data'!E1))),'Data Summary'!BV7="Yes"),100-OFFSET('Water Data'!$E$4,0,10*ROW('Water Data'!E1)),NA())</f>
        <v>99.789000000000001</v>
      </c>
      <c r="H7" s="96">
        <f ca="true">+IF(AND(ISNUMBER(OFFSET('Water Data'!$E$6,0,10*ROW('Water Data'!E1))),'Data Summary'!BW7="Yes"),OFFSET('Water Data'!$E$6,0,10*ROW('Water Data'!E1)),NA())</f>
        <v>95.568999999999988</v>
      </c>
      <c r="I7" s="96" t="e">
        <f ca="true">+IF(AND(ISNUMBER(OFFSET('Water Data'!$E$9,0,10*ROW('Water Data'!E1))),'Data Summary'!BX7="Yes"),OFFSET('Water Data'!$E$9,0,10*ROW('Water Data'!E1)),NA())</f>
        <v>#N/A</v>
      </c>
      <c r="J7" s="96">
        <f ca="true">+IF(AND(ISNUMBER(OFFSET('Water Data'!$F$4,0,10*ROW('Water Data'!F1))),'Data Summary'!BY7="Yes"),100-OFFSET('Water Data'!$F$4,0,10*ROW('Water Data'!F1)),NA())</f>
        <v>95.414199999999994</v>
      </c>
      <c r="K7" s="96">
        <f ca="true">+IF(AND(ISNUMBER(OFFSET('Water Data'!$F$6,0,10*ROW('Water Data'!F1))),'Data Summary'!BZ7="Yes"),OFFSET('Water Data'!$F$6,0,10*ROW('Water Data'!F1)),NA())</f>
        <v>43.132499999999993</v>
      </c>
      <c r="L7" s="96" t="e">
        <f ca="true">+IF(AND(ISNUMBER(OFFSET('Water Data'!$F$9,0,10*ROW('Water Data'!F1))),'Data Summary'!CA7="Yes"),OFFSET('Water Data'!$F$9,0,10*ROW('Water Data'!F1)),NA())</f>
        <v>#N/A</v>
      </c>
      <c r="M7" s="96">
        <f ca="true">+IF(AND(ISNUMBER(OFFSET('Water Data'!$G$4,0,10*ROW('Water Data'!G1))),'Data Summary'!CB7="Yes"),100-OFFSET('Water Data'!$G$4,0,10*ROW('Water Data'!G1)),NA())</f>
        <v>98.32</v>
      </c>
      <c r="N7" s="96">
        <f ca="true">+IF(AND(ISNUMBER(OFFSET('Water Data'!$G$6,0,10*ROW('Water Data'!G1))),'Data Summary'!CC7="Yes"),OFFSET('Water Data'!$G$6,0,10*ROW('Water Data'!G1)),NA())</f>
        <v>78.015000000000001</v>
      </c>
      <c r="O7" s="96" t="e">
        <f ca="true">+IF(AND(ISNUMBER(OFFSET('Water Data'!$G$9,0,10*ROW('Water Data'!G1))),'Data Summary'!CD7="Yes"),OFFSET('Water Data'!$G$9,0,10*ROW('Water Data'!G1)),NA())</f>
        <v>#N/A</v>
      </c>
      <c r="P7" s="96">
        <f ca="true">+IF(AND(ISNUMBER(OFFSET('Water Data'!$H$4,0,10*ROW('Water Data'!H1))),'Data Summary'!CE7="Yes"),100-OFFSET('Water Data'!$H$4,0,10*ROW('Water Data'!H1)),NA())</f>
        <v>96.932000000000002</v>
      </c>
      <c r="Q7" s="96">
        <f ca="true">+IF(AND(ISNUMBER(OFFSET('Water Data'!$H$6,0,10*ROW('Water Data'!H1))),'Data Summary'!CF7="Yes"),OFFSET('Water Data'!$H$6,0,10*ROW('Water Data'!H1)),NA())</f>
        <v>61.368399999999994</v>
      </c>
      <c r="R7" s="96" t="e">
        <f ca="true">+IF(AND(ISNUMBER(OFFSET('Water Data'!$H$9,0,10*ROW('Water Data'!H1))),'Data Summary'!CG7="Yes"),OFFSET('Water Data'!$H$9,0,10*ROW('Water Data'!H1)),NA())</f>
        <v>#N/A</v>
      </c>
      <c r="S7" s="96">
        <f ca="true">+IF(AND(ISNUMBER(OFFSET('Water Data'!$I$4,0,10*ROW('Water Data'!I1))),'Data Summary'!CH7="Yes"),100-OFFSET('Water Data'!$I$4,0,10*ROW('Water Data'!I1)),NA())</f>
        <v>99.906099999999995</v>
      </c>
      <c r="T7" s="96">
        <f ca="true">+IF(AND(ISNUMBER(OFFSET('Water Data'!$I$6,0,10*ROW('Water Data'!I1))),'Data Summary'!CI7="Yes"),OFFSET('Water Data'!$I$6,0,10*ROW('Water Data'!I1)),NA())</f>
        <v>95.935000000000002</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85.88</v>
      </c>
      <c r="W7" s="97">
        <f ca="true">+IF(AND(ISNUMBER(OFFSET('Sanitation Data'!$D$6,0,10*ROW('Sanitation Data'!D1))),'Data Summary'!CL7="Yes"),OFFSET('Sanitation Data'!$D$6,0,10*ROW('Sanitation Data'!D1)),NA())</f>
        <v>79.842635999999999</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f ca="true">+IF(AND(ISNUMBER(OFFSET('Sanitation Data'!$E$4,0,10*ROW('Sanitation Data'!E1))),'Data Summary'!CP7="Yes"),100-OFFSET('Sanitation Data'!$E$4,0,10*ROW('Sanitation Data'!E1)),NA())</f>
        <v>95.98</v>
      </c>
      <c r="AB7" s="97">
        <f ca="true">+IF(AND(ISNUMBER(OFFSET('Sanitation Data'!$E$6,0,10*ROW('Sanitation Data'!E1))),'Data Summary'!CQ7="Yes"),OFFSET('Sanitation Data'!$E$6,0,10*ROW('Sanitation Data'!E1)),NA())</f>
        <v>95.704537400000021</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f ca="true">+IF(AND(ISNUMBER(OFFSET('Sanitation Data'!$F$4,0,10*ROW('Sanitation Data'!F1))),'Data Summary'!CU7="Yes"),100-OFFSET('Sanitation Data'!$F$4,0,10*ROW('Sanitation Data'!F1)),NA())</f>
        <v>77.5</v>
      </c>
      <c r="AG7" s="97">
        <f ca="true">+IF(AND(ISNUMBER(OFFSET('Sanitation Data'!$F$6,0,10*ROW('Sanitation Data'!F1))),'Data Summary'!CV7="Yes"),OFFSET('Sanitation Data'!$F$6,0,10*ROW('Sanitation Data'!F1)),NA())</f>
        <v>67.673000000000002</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f ca="true">+IF(AND(ISNUMBER(OFFSET('Sanitation Data'!$G$4,0,10*ROW('Sanitation Data'!G1))),'Data Summary'!CZ7="Yes"),100-OFFSET('Sanitation Data'!$G$4,0,10*ROW('Sanitation Data'!G1)),NA())</f>
        <v>90.27</v>
      </c>
      <c r="AL7" s="97">
        <f ca="true">+IF(AND(ISNUMBER(OFFSET('Sanitation Data'!$G$6,0,10*ROW('Sanitation Data'!G1))),'Data Summary'!DA7="Yes"),OFFSET('Sanitation Data'!$G$6,0,10*ROW('Sanitation Data'!G1)),NA())</f>
        <v>86.857793999999998</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84.31</v>
      </c>
      <c r="AQ7" s="97">
        <f ca="true">+IF(AND(ISNUMBER(OFFSET('Sanitation Data'!$H$6,0,10*ROW('Sanitation Data'!H1))),'Data Summary'!DF7="Yes"),OFFSET('Sanitation Data'!$H$6,0,10*ROW('Sanitation Data'!H1)),NA())</f>
        <v>77.227229999999992</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96.93</v>
      </c>
      <c r="AV7" s="97">
        <f ca="true">+IF(AND(ISNUMBER(OFFSET('Sanitation Data'!$I$6,0,10*ROW('Sanitation Data'!I1))),'Data Summary'!DK7="Yes"),OFFSET('Sanitation Data'!$I$6,0,10*ROW('Sanitation Data'!I1)),NA())</f>
        <v>96.761341800000011</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9" t="str">
        <f ca="true">+RIGHT('Data Summary'!A8,LEN('Data Summary'!A8)-9)</f>
        <v>EMIS</v>
      </c>
      <c r="B8" s="36" t="str">
        <f ca="true">+IF(ISTEXT('Data Summary'!B8),'Data Summary'!B8,"")</f>
        <v>EMIS</v>
      </c>
      <c r="C8" s="348">
        <f ca="true">+VALUE('Data Summary'!C8)</f>
        <v>2002</v>
      </c>
      <c r="D8" s="96">
        <f ca="true">+IF(AND(ISNUMBER(OFFSET('Water Data'!$D$4,0,10*ROW('Water Data'!D2))),'Data Summary'!BS8="Yes"),100-OFFSET('Water Data'!$D$4,0,10*ROW('Water Data'!D2)),NA())</f>
        <v>97.855999999999995</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f ca="true">+IF(AND(ISNUMBER(OFFSET('Water Data'!$E$4,0,10*ROW('Water Data'!E2))),'Data Summary'!BV8="Yes"),100-OFFSET('Water Data'!$E$4,0,10*ROW('Water Data'!E2)),NA())</f>
        <v>99.832999999999998</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f ca="true">+IF(AND(ISNUMBER(OFFSET('Water Data'!$F$4,0,10*ROW('Water Data'!F2))),'Data Summary'!BY8="Yes"),100-OFFSET('Water Data'!$F$4,0,10*ROW('Water Data'!F2)),NA())</f>
        <v>96.28</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f ca="true">+IF(AND(ISNUMBER(OFFSET('Water Data'!$G$4,0,10*ROW('Water Data'!G2))),'Data Summary'!CB8="Yes"),100-OFFSET('Water Data'!$G$4,0,10*ROW('Water Data'!G2)),NA())</f>
        <v>98.33</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97.45</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f ca="true">+IF(AND(ISNUMBER(OFFSET('Water Data'!$I$4,0,10*ROW('Water Data'!I2))),'Data Summary'!CH8="Yes"),100-OFFSET('Water Data'!$I$4,0,10*ROW('Water Data'!I2)),NA())</f>
        <v>99.721999999999994</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9" t="str">
        <f ca="true">+RIGHT('Data Summary'!A9,LEN('Data Summary'!A9)-9)</f>
        <v>EMIS</v>
      </c>
      <c r="B9" s="36" t="str">
        <f ca="true">+IF(ISTEXT('Data Summary'!B9),'Data Summary'!B9,"")</f>
        <v>EMIS</v>
      </c>
      <c r="C9" s="348">
        <f ca="true">+VALUE('Data Summary'!C9)</f>
        <v>2003</v>
      </c>
      <c r="D9" s="96">
        <f ca="true">+IF(AND(ISNUMBER(OFFSET('Water Data'!$D$4,0,10*ROW('Water Data'!D3))),'Data Summary'!BS9="Yes"),100-OFFSET('Water Data'!$D$4,0,10*ROW('Water Data'!D3)),NA())</f>
        <v>98.034000000000006</v>
      </c>
      <c r="E9" s="96">
        <f ca="true">+IF(AND(ISNUMBER(OFFSET('Water Data'!$D$6,0,10*ROW('Water Data'!D3))),'Data Summary'!BT9="Yes"),OFFSET('Water Data'!$D$6,0,10*ROW('Water Data'!D3)),NA())</f>
        <v>70.12</v>
      </c>
      <c r="F9" s="96" t="e">
        <f ca="true">+IF(AND(ISNUMBER(OFFSET('Water Data'!$D$9,0,10*ROW('Water Data'!D3))),'Data Summary'!BU9="Yes"),OFFSET('Water Data'!$D$9,0,10*ROW('Water Data'!D3)),NA())</f>
        <v>#N/A</v>
      </c>
      <c r="G9" s="96">
        <f ca="true">+IF(AND(ISNUMBER(OFFSET('Water Data'!$E$4,0,10*ROW('Water Data'!E3))),'Data Summary'!BV9="Yes"),100-OFFSET('Water Data'!$E$4,0,10*ROW('Water Data'!E3)),NA())</f>
        <v>99.863</v>
      </c>
      <c r="H9" s="96">
        <f ca="true">+IF(AND(ISNUMBER(OFFSET('Water Data'!$E$6,0,10*ROW('Water Data'!E3))),'Data Summary'!BW9="Yes"),OFFSET('Water Data'!$E$6,0,10*ROW('Water Data'!E3)),NA())</f>
        <v>95.936499999999995</v>
      </c>
      <c r="I9" s="96" t="e">
        <f ca="true">+IF(AND(ISNUMBER(OFFSET('Water Data'!$E$9,0,10*ROW('Water Data'!E3))),'Data Summary'!BX9="Yes"),OFFSET('Water Data'!$E$9,0,10*ROW('Water Data'!E3)),NA())</f>
        <v>#N/A</v>
      </c>
      <c r="J9" s="96">
        <f ca="true">+IF(AND(ISNUMBER(OFFSET('Water Data'!$F$4,0,10*ROW('Water Data'!F3))),'Data Summary'!BY9="Yes"),100-OFFSET('Water Data'!$F$4,0,10*ROW('Water Data'!F3)),NA())</f>
        <v>96.305000000000007</v>
      </c>
      <c r="K9" s="96">
        <f ca="true">+IF(AND(ISNUMBER(OFFSET('Water Data'!$F$6,0,10*ROW('Water Data'!F3))),'Data Summary'!BZ9="Yes"),OFFSET('Water Data'!$F$6,0,10*ROW('Water Data'!F3)),NA())</f>
        <v>45.7</v>
      </c>
      <c r="L9" s="96" t="e">
        <f ca="true">+IF(AND(ISNUMBER(OFFSET('Water Data'!$F$9,0,10*ROW('Water Data'!F3))),'Data Summary'!CA9="Yes"),OFFSET('Water Data'!$F$9,0,10*ROW('Water Data'!F3)),NA())</f>
        <v>#N/A</v>
      </c>
      <c r="M9" s="96">
        <f ca="true">+IF(AND(ISNUMBER(OFFSET('Water Data'!$G$4,0,10*ROW('Water Data'!G3))),'Data Summary'!CB9="Yes"),100-OFFSET('Water Data'!$G$4,0,10*ROW('Water Data'!G3)),NA())</f>
        <v>98.464200000000005</v>
      </c>
      <c r="N9" s="96">
        <f ca="true">+IF(AND(ISNUMBER(OFFSET('Water Data'!$G$6,0,10*ROW('Water Data'!G3))),'Data Summary'!CC9="Yes"),OFFSET('Water Data'!$G$6,0,10*ROW('Water Data'!G3)),NA())</f>
        <v>78.95</v>
      </c>
      <c r="O9" s="96" t="e">
        <f ca="true">+IF(AND(ISNUMBER(OFFSET('Water Data'!$G$9,0,10*ROW('Water Data'!G3))),'Data Summary'!CD9="Yes"),OFFSET('Water Data'!$G$9,0,10*ROW('Water Data'!G3)),NA())</f>
        <v>#N/A</v>
      </c>
      <c r="P9" s="96">
        <f ca="true">+IF(AND(ISNUMBER(OFFSET('Water Data'!$H$4,0,10*ROW('Water Data'!H3))),'Data Summary'!CE9="Yes"),100-OFFSET('Water Data'!$H$4,0,10*ROW('Water Data'!H3)),NA())</f>
        <v>97.62</v>
      </c>
      <c r="Q9" s="96">
        <f ca="true">+IF(AND(ISNUMBER(OFFSET('Water Data'!$H$6,0,10*ROW('Water Data'!H3))),'Data Summary'!CF9="Yes"),OFFSET('Water Data'!$H$6,0,10*ROW('Water Data'!H3)),NA())</f>
        <v>64.400000000000006</v>
      </c>
      <c r="R9" s="96" t="e">
        <f ca="true">+IF(AND(ISNUMBER(OFFSET('Water Data'!$H$9,0,10*ROW('Water Data'!H3))),'Data Summary'!CG9="Yes"),OFFSET('Water Data'!$H$9,0,10*ROW('Water Data'!H3)),NA())</f>
        <v>#N/A</v>
      </c>
      <c r="S9" s="96">
        <f ca="true">+IF(AND(ISNUMBER(OFFSET('Water Data'!$I$4,0,10*ROW('Water Data'!I3))),'Data Summary'!CH9="Yes"),100-OFFSET('Water Data'!$I$4,0,10*ROW('Water Data'!I3)),NA())</f>
        <v>99.876999999999995</v>
      </c>
      <c r="T9" s="96">
        <f ca="true">+IF(AND(ISNUMBER(OFFSET('Water Data'!$I$6,0,10*ROW('Water Data'!I3))),'Data Summary'!CI9="Yes"),OFFSET('Water Data'!$I$6,0,10*ROW('Water Data'!I3)),NA())</f>
        <v>95.58</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90.784000000000006</v>
      </c>
      <c r="W9" s="97">
        <f ca="true">+IF(AND(ISNUMBER(OFFSET('Sanitation Data'!$D$6,0,10*ROW('Sanitation Data'!D3))),'Data Summary'!CL9="Yes"),OFFSET('Sanitation Data'!$D$6,0,10*ROW('Sanitation Data'!D3)),NA())</f>
        <v>89.414999999999992</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f ca="true">+IF(AND(ISNUMBER(OFFSET('Sanitation Data'!$E$4,0,10*ROW('Sanitation Data'!E3))),'Data Summary'!CP9="Yes"),100-OFFSET('Sanitation Data'!$E$4,0,10*ROW('Sanitation Data'!E3)),NA())</f>
        <v>98.66</v>
      </c>
      <c r="AB9" s="97">
        <f ca="true">+IF(AND(ISNUMBER(OFFSET('Sanitation Data'!$E$6,0,10*ROW('Sanitation Data'!E3))),'Data Summary'!CQ9="Yes"),OFFSET('Sanitation Data'!$E$6,0,10*ROW('Sanitation Data'!E3)),NA())</f>
        <v>98.502499999999998</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f ca="true">+IF(AND(ISNUMBER(OFFSET('Sanitation Data'!$F$4,0,10*ROW('Sanitation Data'!F3))),'Data Summary'!CU9="Yes"),100-OFFSET('Sanitation Data'!$F$4,0,10*ROW('Sanitation Data'!F3)),NA())</f>
        <v>83.34</v>
      </c>
      <c r="AG9" s="97">
        <f ca="true">+IF(AND(ISNUMBER(OFFSET('Sanitation Data'!$F$6,0,10*ROW('Sanitation Data'!F3))),'Data Summary'!CV9="Yes"),OFFSET('Sanitation Data'!$F$6,0,10*ROW('Sanitation Data'!F3)),NA())</f>
        <v>80.807500000000005</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f ca="true">+IF(AND(ISNUMBER(OFFSET('Sanitation Data'!$G$4,0,10*ROW('Sanitation Data'!G3))),'Data Summary'!CZ9="Yes"),100-OFFSET('Sanitation Data'!$G$4,0,10*ROW('Sanitation Data'!G3)),NA())</f>
        <v>93.87</v>
      </c>
      <c r="AL9" s="97">
        <f ca="true">+IF(AND(ISNUMBER(OFFSET('Sanitation Data'!$G$6,0,10*ROW('Sanitation Data'!G3))),'Data Summary'!DA9="Yes"),OFFSET('Sanitation Data'!$G$6,0,10*ROW('Sanitation Data'!G3)),NA())</f>
        <v>93.010999999999996</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89.28</v>
      </c>
      <c r="AQ9" s="97">
        <f ca="true">+IF(AND(ISNUMBER(OFFSET('Sanitation Data'!$H$6,0,10*ROW('Sanitation Data'!H3))),'Data Summary'!DF9="Yes"),OFFSET('Sanitation Data'!$H$6,0,10*ROW('Sanitation Data'!H3)),NA())</f>
        <v>87.625</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99.326999999999998</v>
      </c>
      <c r="AV9" s="97">
        <f ca="true">+IF(AND(ISNUMBER(OFFSET('Sanitation Data'!$I$6,0,10*ROW('Sanitation Data'!I3))),'Data Summary'!DK9="Yes"),OFFSET('Sanitation Data'!$I$6,0,10*ROW('Sanitation Data'!I3)),NA())</f>
        <v>99.18</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9" t="str">
        <f ca="true">+RIGHT('Data Summary'!A10,LEN('Data Summary'!A10)-9)</f>
        <v>EMIS</v>
      </c>
      <c r="B10" s="36" t="str">
        <f ca="true">+IF(ISTEXT('Data Summary'!B10),'Data Summary'!B10,"")</f>
        <v>EMIS</v>
      </c>
      <c r="C10" s="348">
        <f ca="true">+VALUE('Data Summary'!C10)</f>
        <v>2004</v>
      </c>
      <c r="D10" s="96">
        <f ca="true">+IF(AND(ISNUMBER(OFFSET('Water Data'!$D$4,0,10*ROW('Water Data'!D4))),'Data Summary'!BS10="Yes"),100-OFFSET('Water Data'!$D$4,0,10*ROW('Water Data'!D4)),NA())</f>
        <v>99.05</v>
      </c>
      <c r="E10" s="96">
        <f ca="true">+IF(AND(ISNUMBER(OFFSET('Water Data'!$D$6,0,10*ROW('Water Data'!D4))),'Data Summary'!BT10="Yes"),OFFSET('Water Data'!$D$6,0,10*ROW('Water Data'!D4)),NA())</f>
        <v>71.578000000000003</v>
      </c>
      <c r="F10" s="96" t="e">
        <f ca="true">+IF(AND(ISNUMBER(OFFSET('Water Data'!$D$9,0,10*ROW('Water Data'!D4))),'Data Summary'!BU10="Yes"),OFFSET('Water Data'!$D$9,0,10*ROW('Water Data'!D4)),NA())</f>
        <v>#N/A</v>
      </c>
      <c r="G10" s="96">
        <f ca="true">+IF(AND(ISNUMBER(OFFSET('Water Data'!$E$4,0,10*ROW('Water Data'!E4))),'Data Summary'!BV10="Yes"),100-OFFSET('Water Data'!$E$4,0,10*ROW('Water Data'!E4)),NA())</f>
        <v>99.95</v>
      </c>
      <c r="H10" s="96">
        <f ca="true">+IF(AND(ISNUMBER(OFFSET('Water Data'!$E$6,0,10*ROW('Water Data'!E4))),'Data Summary'!BW10="Yes"),OFFSET('Water Data'!$E$6,0,10*ROW('Water Data'!E4)),NA())</f>
        <v>96.143500000000003</v>
      </c>
      <c r="I10" s="96" t="e">
        <f ca="true">+IF(AND(ISNUMBER(OFFSET('Water Data'!$E$9,0,10*ROW('Water Data'!E4))),'Data Summary'!BX10="Yes"),OFFSET('Water Data'!$E$9,0,10*ROW('Water Data'!E4)),NA())</f>
        <v>#N/A</v>
      </c>
      <c r="J10" s="96">
        <f ca="true">+IF(AND(ISNUMBER(OFFSET('Water Data'!$F$4,0,10*ROW('Water Data'!F4))),'Data Summary'!BY10="Yes"),100-OFFSET('Water Data'!$F$4,0,10*ROW('Water Data'!F4)),NA())</f>
        <v>98.164000000000001</v>
      </c>
      <c r="K10" s="96">
        <f ca="true">+IF(AND(ISNUMBER(OFFSET('Water Data'!$F$6,0,10*ROW('Water Data'!F4))),'Data Summary'!BZ10="Yes"),OFFSET('Water Data'!$F$6,0,10*ROW('Water Data'!F4)),NA())</f>
        <v>47.442999999999998</v>
      </c>
      <c r="L10" s="96" t="e">
        <f ca="true">+IF(AND(ISNUMBER(OFFSET('Water Data'!$F$9,0,10*ROW('Water Data'!F4))),'Data Summary'!CA10="Yes"),OFFSET('Water Data'!$F$9,0,10*ROW('Water Data'!F4)),NA())</f>
        <v>#N/A</v>
      </c>
      <c r="M10" s="96">
        <f ca="true">+IF(AND(ISNUMBER(OFFSET('Water Data'!$G$4,0,10*ROW('Water Data'!G4))),'Data Summary'!CB10="Yes"),100-OFFSET('Water Data'!$G$4,0,10*ROW('Water Data'!G4)),NA())</f>
        <v>99.191000000000003</v>
      </c>
      <c r="N10" s="96">
        <f ca="true">+IF(AND(ISNUMBER(OFFSET('Water Data'!$G$6,0,10*ROW('Water Data'!G4))),'Data Summary'!CC10="Yes"),OFFSET('Water Data'!$G$6,0,10*ROW('Water Data'!G4)),NA())</f>
        <v>77.974999999999994</v>
      </c>
      <c r="O10" s="96" t="e">
        <f ca="true">+IF(AND(ISNUMBER(OFFSET('Water Data'!$G$9,0,10*ROW('Water Data'!G4))),'Data Summary'!CD10="Yes"),OFFSET('Water Data'!$G$9,0,10*ROW('Water Data'!G4)),NA())</f>
        <v>#N/A</v>
      </c>
      <c r="P10" s="96">
        <f ca="true">+IF(AND(ISNUMBER(OFFSET('Water Data'!$H$4,0,10*ROW('Water Data'!H4))),'Data Summary'!CE10="Yes"),100-OFFSET('Water Data'!$H$4,0,10*ROW('Water Data'!H4)),NA())</f>
        <v>98.831000000000003</v>
      </c>
      <c r="Q10" s="96">
        <f ca="true">+IF(AND(ISNUMBER(OFFSET('Water Data'!$H$6,0,10*ROW('Water Data'!H4))),'Data Summary'!CF10="Yes"),OFFSET('Water Data'!$H$6,0,10*ROW('Water Data'!H4)),NA())</f>
        <v>65.901499999999999</v>
      </c>
      <c r="R10" s="96" t="e">
        <f ca="true">+IF(AND(ISNUMBER(OFFSET('Water Data'!$H$9,0,10*ROW('Water Data'!H4))),'Data Summary'!CG10="Yes"),OFFSET('Water Data'!$H$9,0,10*ROW('Water Data'!H4)),NA())</f>
        <v>#N/A</v>
      </c>
      <c r="S10" s="96">
        <f ca="true">+IF(AND(ISNUMBER(OFFSET('Water Data'!$I$4,0,10*ROW('Water Data'!I4))),'Data Summary'!CH10="Yes"),100-OFFSET('Water Data'!$I$4,0,10*ROW('Water Data'!I4)),NA())</f>
        <v>99.965000000000003</v>
      </c>
      <c r="T10" s="96">
        <f ca="true">+IF(AND(ISNUMBER(OFFSET('Water Data'!$I$6,0,10*ROW('Water Data'!I4))),'Data Summary'!CI10="Yes"),OFFSET('Water Data'!$I$6,0,10*ROW('Water Data'!I4)),NA())</f>
        <v>95.55</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92.69</v>
      </c>
      <c r="W10" s="97">
        <f ca="true">+IF(AND(ISNUMBER(OFFSET('Sanitation Data'!$D$6,0,10*ROW('Sanitation Data'!D4))),'Data Summary'!CL10="Yes"),OFFSET('Sanitation Data'!$D$6,0,10*ROW('Sanitation Data'!D4)),NA())</f>
        <v>89.4</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f ca="true">+IF(AND(ISNUMBER(OFFSET('Sanitation Data'!$E$4,0,10*ROW('Sanitation Data'!E4))),'Data Summary'!CP10="Yes"),100-OFFSET('Sanitation Data'!$E$4,0,10*ROW('Sanitation Data'!E4)),NA())</f>
        <v>98.86</v>
      </c>
      <c r="AB10" s="97">
        <f ca="true">+IF(AND(ISNUMBER(OFFSET('Sanitation Data'!$E$6,0,10*ROW('Sanitation Data'!E4))),'Data Summary'!CQ10="Yes"),OFFSET('Sanitation Data'!$E$6,0,10*ROW('Sanitation Data'!E4)),NA())</f>
        <v>98.57</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f ca="true">+IF(AND(ISNUMBER(OFFSET('Sanitation Data'!$F$4,0,10*ROW('Sanitation Data'!F4))),'Data Summary'!CU10="Yes"),100-OFFSET('Sanitation Data'!$F$4,0,10*ROW('Sanitation Data'!F4)),NA())</f>
        <v>86.62</v>
      </c>
      <c r="AG10" s="97">
        <f ca="true">+IF(AND(ISNUMBER(OFFSET('Sanitation Data'!$F$6,0,10*ROW('Sanitation Data'!F4))),'Data Summary'!CV10="Yes"),OFFSET('Sanitation Data'!$F$6,0,10*ROW('Sanitation Data'!F4)),NA())</f>
        <v>80.39</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f ca="true">+IF(AND(ISNUMBER(OFFSET('Sanitation Data'!$G$4,0,10*ROW('Sanitation Data'!G4))),'Data Summary'!CZ10="Yes"),100-OFFSET('Sanitation Data'!$G$4,0,10*ROW('Sanitation Data'!G4)),NA())</f>
        <v>94.43</v>
      </c>
      <c r="AL10" s="97">
        <f ca="true">+IF(AND(ISNUMBER(OFFSET('Sanitation Data'!$G$6,0,10*ROW('Sanitation Data'!G4))),'Data Summary'!DA10="Yes"),OFFSET('Sanitation Data'!$G$6,0,10*ROW('Sanitation Data'!G4)),NA())</f>
        <v>92.19</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91.4</v>
      </c>
      <c r="AQ10" s="97">
        <f ca="true">+IF(AND(ISNUMBER(OFFSET('Sanitation Data'!$H$6,0,10*ROW('Sanitation Data'!H4))),'Data Summary'!DF10="Yes"),OFFSET('Sanitation Data'!$H$6,0,10*ROW('Sanitation Data'!H4)),NA())</f>
        <v>87.4</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99.406999999999996</v>
      </c>
      <c r="AV10" s="97">
        <f ca="true">+IF(AND(ISNUMBER(OFFSET('Sanitation Data'!$I$6,0,10*ROW('Sanitation Data'!I4))),'Data Summary'!DK10="Yes"),OFFSET('Sanitation Data'!$I$6,0,10*ROW('Sanitation Data'!I4)),NA())</f>
        <v>99.09</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9" t="str">
        <f ca="true">+RIGHT('Data Summary'!A11,LEN('Data Summary'!A11)-9)</f>
        <v>EMIS</v>
      </c>
      <c r="B11" s="36" t="str">
        <f ca="true">+IF(ISTEXT('Data Summary'!B11),'Data Summary'!B11,"")</f>
        <v>EMIS</v>
      </c>
      <c r="C11" s="348">
        <f ca="true">+VALUE('Data Summary'!C11)</f>
        <v>2005</v>
      </c>
      <c r="D11" s="96">
        <f ca="true">+IF(AND(ISNUMBER(OFFSET('Water Data'!$D$4,0,10*ROW('Water Data'!D5))),'Data Summary'!BS11="Yes"),100-OFFSET('Water Data'!$D$4,0,10*ROW('Water Data'!D5)),NA())</f>
        <v>99.441999999999993</v>
      </c>
      <c r="E11" s="96">
        <f ca="true">+IF(AND(ISNUMBER(OFFSET('Water Data'!$D$6,0,10*ROW('Water Data'!D5))),'Data Summary'!BT11="Yes"),OFFSET('Water Data'!$D$6,0,10*ROW('Water Data'!D5)),NA())</f>
        <v>74.037500000000009</v>
      </c>
      <c r="F11" s="96" t="e">
        <f ca="true">+IF(AND(ISNUMBER(OFFSET('Water Data'!$D$9,0,10*ROW('Water Data'!D5))),'Data Summary'!BU11="Yes"),OFFSET('Water Data'!$D$9,0,10*ROW('Water Data'!D5)),NA())</f>
        <v>#N/A</v>
      </c>
      <c r="G11" s="96">
        <f ca="true">+IF(AND(ISNUMBER(OFFSET('Water Data'!$E$4,0,10*ROW('Water Data'!E5))),'Data Summary'!BV11="Yes"),100-OFFSET('Water Data'!$E$4,0,10*ROW('Water Data'!E5)),NA())</f>
        <v>99.974100000000007</v>
      </c>
      <c r="H11" s="96">
        <f ca="true">+IF(AND(ISNUMBER(OFFSET('Water Data'!$E$6,0,10*ROW('Water Data'!E5))),'Data Summary'!BW11="Yes"),OFFSET('Water Data'!$E$6,0,10*ROW('Water Data'!E5)),NA())</f>
        <v>96.47699999999999</v>
      </c>
      <c r="I11" s="96" t="e">
        <f ca="true">+IF(AND(ISNUMBER(OFFSET('Water Data'!$E$9,0,10*ROW('Water Data'!E5))),'Data Summary'!BX11="Yes"),OFFSET('Water Data'!$E$9,0,10*ROW('Water Data'!E5)),NA())</f>
        <v>#N/A</v>
      </c>
      <c r="J11" s="96">
        <f ca="true">+IF(AND(ISNUMBER(OFFSET('Water Data'!$F$4,0,10*ROW('Water Data'!F5))),'Data Summary'!BY11="Yes"),100-OFFSET('Water Data'!$F$4,0,10*ROW('Water Data'!F5)),NA())</f>
        <v>98.894000000000005</v>
      </c>
      <c r="K11" s="96">
        <f ca="true">+IF(AND(ISNUMBER(OFFSET('Water Data'!$F$6,0,10*ROW('Water Data'!F5))),'Data Summary'!BZ11="Yes"),OFFSET('Water Data'!$F$6,0,10*ROW('Water Data'!F5)),NA())</f>
        <v>50.910000000000004</v>
      </c>
      <c r="L11" s="96" t="e">
        <f ca="true">+IF(AND(ISNUMBER(OFFSET('Water Data'!$F$9,0,10*ROW('Water Data'!F5))),'Data Summary'!CA11="Yes"),OFFSET('Water Data'!$F$9,0,10*ROW('Water Data'!F5)),NA())</f>
        <v>#N/A</v>
      </c>
      <c r="M11" s="96">
        <f ca="true">+IF(AND(ISNUMBER(OFFSET('Water Data'!$G$4,0,10*ROW('Water Data'!G5))),'Data Summary'!CB11="Yes"),100-OFFSET('Water Data'!$G$4,0,10*ROW('Water Data'!G5)),NA())</f>
        <v>99.54</v>
      </c>
      <c r="N11" s="96">
        <f ca="true">+IF(AND(ISNUMBER(OFFSET('Water Data'!$G$6,0,10*ROW('Water Data'!G5))),'Data Summary'!CC11="Yes"),OFFSET('Water Data'!$G$6,0,10*ROW('Water Data'!G5)),NA())</f>
        <v>79.194999999999993</v>
      </c>
      <c r="O11" s="96" t="e">
        <f ca="true">+IF(AND(ISNUMBER(OFFSET('Water Data'!$G$9,0,10*ROW('Water Data'!G5))),'Data Summary'!CD11="Yes"),OFFSET('Water Data'!$G$9,0,10*ROW('Water Data'!G5)),NA())</f>
        <v>#N/A</v>
      </c>
      <c r="P11" s="96">
        <f ca="true">+IF(AND(ISNUMBER(OFFSET('Water Data'!$H$4,0,10*ROW('Water Data'!H5))),'Data Summary'!CE11="Yes"),100-OFFSET('Water Data'!$H$4,0,10*ROW('Water Data'!H5)),NA())</f>
        <v>99.31</v>
      </c>
      <c r="Q11" s="96">
        <f ca="true">+IF(AND(ISNUMBER(OFFSET('Water Data'!$H$6,0,10*ROW('Water Data'!H5))),'Data Summary'!CF11="Yes"),OFFSET('Water Data'!$H$6,0,10*ROW('Water Data'!H5)),NA())</f>
        <v>68.58</v>
      </c>
      <c r="R11" s="96" t="e">
        <f ca="true">+IF(AND(ISNUMBER(OFFSET('Water Data'!$H$9,0,10*ROW('Water Data'!H5))),'Data Summary'!CG11="Yes"),OFFSET('Water Data'!$H$9,0,10*ROW('Water Data'!H5)),NA())</f>
        <v>#N/A</v>
      </c>
      <c r="S11" s="96">
        <f ca="true">+IF(AND(ISNUMBER(OFFSET('Water Data'!$I$4,0,10*ROW('Water Data'!I5))),'Data Summary'!CH11="Yes"),100-OFFSET('Water Data'!$I$4,0,10*ROW('Water Data'!I5)),NA())</f>
        <v>99.991510000000005</v>
      </c>
      <c r="T11" s="96">
        <f ca="true">+IF(AND(ISNUMBER(OFFSET('Water Data'!$I$6,0,10*ROW('Water Data'!I5))),'Data Summary'!CI11="Yes"),OFFSET('Water Data'!$I$6,0,10*ROW('Water Data'!I5)),NA())</f>
        <v>95.655500000000004</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93.25</v>
      </c>
      <c r="W11" s="97">
        <f ca="true">+IF(AND(ISNUMBER(OFFSET('Sanitation Data'!$D$6,0,10*ROW('Sanitation Data'!D5))),'Data Summary'!CL11="Yes"),OFFSET('Sanitation Data'!$D$6,0,10*ROW('Sanitation Data'!D5)),NA())</f>
        <v>90.69</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f ca="true">+IF(AND(ISNUMBER(OFFSET('Sanitation Data'!$E$4,0,10*ROW('Sanitation Data'!E5))),'Data Summary'!CP11="Yes"),100-OFFSET('Sanitation Data'!$E$4,0,10*ROW('Sanitation Data'!E5)),NA())</f>
        <v>99.198999999999998</v>
      </c>
      <c r="AB11" s="97">
        <f ca="true">+IF(AND(ISNUMBER(OFFSET('Sanitation Data'!$E$6,0,10*ROW('Sanitation Data'!E5))),'Data Summary'!CQ11="Yes"),OFFSET('Sanitation Data'!$E$6,0,10*ROW('Sanitation Data'!E5)),NA())</f>
        <v>99.03</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f ca="true">+IF(AND(ISNUMBER(OFFSET('Sanitation Data'!$F$4,0,10*ROW('Sanitation Data'!F5))),'Data Summary'!CU11="Yes"),100-OFFSET('Sanitation Data'!$F$4,0,10*ROW('Sanitation Data'!F5)),NA())</f>
        <v>87.13</v>
      </c>
      <c r="AG11" s="97">
        <f ca="true">+IF(AND(ISNUMBER(OFFSET('Sanitation Data'!$F$6,0,10*ROW('Sanitation Data'!F5))),'Data Summary'!CV11="Yes"),OFFSET('Sanitation Data'!$F$6,0,10*ROW('Sanitation Data'!F5)),NA())</f>
        <v>82.1</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f ca="true">+IF(AND(ISNUMBER(OFFSET('Sanitation Data'!$G$4,0,10*ROW('Sanitation Data'!G5))),'Data Summary'!CZ11="Yes"),100-OFFSET('Sanitation Data'!$G$4,0,10*ROW('Sanitation Data'!G5)),NA())</f>
        <v>94.31</v>
      </c>
      <c r="AL11" s="97">
        <f ca="true">+IF(AND(ISNUMBER(OFFSET('Sanitation Data'!$G$6,0,10*ROW('Sanitation Data'!G5))),'Data Summary'!DA11="Yes"),OFFSET('Sanitation Data'!$G$6,0,10*ROW('Sanitation Data'!G5)),NA())</f>
        <v>92.52000000000001</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91.9345</v>
      </c>
      <c r="AQ11" s="97">
        <f ca="true">+IF(AND(ISNUMBER(OFFSET('Sanitation Data'!$H$6,0,10*ROW('Sanitation Data'!H5))),'Data Summary'!DF11="Yes"),OFFSET('Sanitation Data'!$H$6,0,10*ROW('Sanitation Data'!H5)),NA())</f>
        <v>88.756</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99.626999999999995</v>
      </c>
      <c r="AV11" s="97">
        <f ca="true">+IF(AND(ISNUMBER(OFFSET('Sanitation Data'!$I$6,0,10*ROW('Sanitation Data'!I5))),'Data Summary'!DK11="Yes"),OFFSET('Sanitation Data'!$I$6,0,10*ROW('Sanitation Data'!I5)),NA())</f>
        <v>99.46</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9" t="str">
        <f ca="true">+RIGHT('Data Summary'!A12,LEN('Data Summary'!A12)-9)</f>
        <v>EMIS</v>
      </c>
      <c r="B12" s="36" t="str">
        <f ca="true">+IF(ISTEXT('Data Summary'!B12),'Data Summary'!B12,"")</f>
        <v>EMIS</v>
      </c>
      <c r="C12" s="348">
        <f ca="true">+VALUE('Data Summary'!C12)</f>
        <v>2006</v>
      </c>
      <c r="D12" s="96">
        <f ca="true">+IF(AND(ISNUMBER(OFFSET('Water Data'!$D$4,0,10*ROW('Water Data'!D6))),'Data Summary'!BS12="Yes"),100-OFFSET('Water Data'!$D$4,0,10*ROW('Water Data'!D6)),NA())</f>
        <v>99.650199999999998</v>
      </c>
      <c r="E12" s="96">
        <f ca="true">+IF(AND(ISNUMBER(OFFSET('Water Data'!$D$6,0,10*ROW('Water Data'!D6))),'Data Summary'!BT12="Yes"),OFFSET('Water Data'!$D$6,0,10*ROW('Water Data'!D6)),NA())</f>
        <v>75.510000000000005</v>
      </c>
      <c r="F12" s="96" t="e">
        <f ca="true">+IF(AND(ISNUMBER(OFFSET('Water Data'!$D$9,0,10*ROW('Water Data'!D6))),'Data Summary'!BU12="Yes"),OFFSET('Water Data'!$D$9,0,10*ROW('Water Data'!D6)),NA())</f>
        <v>#N/A</v>
      </c>
      <c r="G12" s="96">
        <f ca="true">+IF(AND(ISNUMBER(OFFSET('Water Data'!$E$4,0,10*ROW('Water Data'!E6))),'Data Summary'!BV12="Yes"),100-OFFSET('Water Data'!$E$4,0,10*ROW('Water Data'!E6)),NA())</f>
        <v>99.98</v>
      </c>
      <c r="H12" s="96">
        <f ca="true">+IF(AND(ISNUMBER(OFFSET('Water Data'!$E$6,0,10*ROW('Water Data'!E6))),'Data Summary'!BW12="Yes"),OFFSET('Water Data'!$E$6,0,10*ROW('Water Data'!E6)),NA())</f>
        <v>96.618750000000006</v>
      </c>
      <c r="I12" s="96" t="e">
        <f ca="true">+IF(AND(ISNUMBER(OFFSET('Water Data'!$E$9,0,10*ROW('Water Data'!E6))),'Data Summary'!BX12="Yes"),OFFSET('Water Data'!$E$9,0,10*ROW('Water Data'!E6)),NA())</f>
        <v>#N/A</v>
      </c>
      <c r="J12" s="96">
        <f ca="true">+IF(AND(ISNUMBER(OFFSET('Water Data'!$F$4,0,10*ROW('Water Data'!F6))),'Data Summary'!BY12="Yes"),100-OFFSET('Water Data'!$F$4,0,10*ROW('Water Data'!F6)),NA())</f>
        <v>99.289400000000001</v>
      </c>
      <c r="K12" s="96">
        <f ca="true">+IF(AND(ISNUMBER(OFFSET('Water Data'!$F$6,0,10*ROW('Water Data'!F6))),'Data Summary'!BZ12="Yes"),OFFSET('Water Data'!$F$6,0,10*ROW('Water Data'!F6)),NA())</f>
        <v>52.387999999999998</v>
      </c>
      <c r="L12" s="96" t="e">
        <f ca="true">+IF(AND(ISNUMBER(OFFSET('Water Data'!$F$9,0,10*ROW('Water Data'!F6))),'Data Summary'!CA12="Yes"),OFFSET('Water Data'!$F$9,0,10*ROW('Water Data'!F6)),NA())</f>
        <v>#N/A</v>
      </c>
      <c r="M12" s="96">
        <f ca="true">+IF(AND(ISNUMBER(OFFSET('Water Data'!$G$4,0,10*ROW('Water Data'!G6))),'Data Summary'!CB12="Yes"),100-OFFSET('Water Data'!$G$4,0,10*ROW('Water Data'!G6)),NA())</f>
        <v>99.706999999999994</v>
      </c>
      <c r="N12" s="96">
        <f ca="true">+IF(AND(ISNUMBER(OFFSET('Water Data'!$G$6,0,10*ROW('Water Data'!G6))),'Data Summary'!CC12="Yes"),OFFSET('Water Data'!$G$6,0,10*ROW('Water Data'!G6)),NA())</f>
        <v>79.47</v>
      </c>
      <c r="O12" s="96" t="e">
        <f ca="true">+IF(AND(ISNUMBER(OFFSET('Water Data'!$G$9,0,10*ROW('Water Data'!G6))),'Data Summary'!CD12="Yes"),OFFSET('Water Data'!$G$9,0,10*ROW('Water Data'!G6)),NA())</f>
        <v>#N/A</v>
      </c>
      <c r="P12" s="96">
        <f ca="true">+IF(AND(ISNUMBER(OFFSET('Water Data'!$H$4,0,10*ROW('Water Data'!H6))),'Data Summary'!CE12="Yes"),100-OFFSET('Water Data'!$H$4,0,10*ROW('Water Data'!H6)),NA())</f>
        <v>99.57</v>
      </c>
      <c r="Q12" s="96">
        <f ca="true">+IF(AND(ISNUMBER(OFFSET('Water Data'!$H$6,0,10*ROW('Water Data'!H6))),'Data Summary'!CF12="Yes"),OFFSET('Water Data'!$H$6,0,10*ROW('Water Data'!H6)),NA())</f>
        <v>70.140000000000015</v>
      </c>
      <c r="R12" s="96" t="e">
        <f ca="true">+IF(AND(ISNUMBER(OFFSET('Water Data'!$H$9,0,10*ROW('Water Data'!H6))),'Data Summary'!CG12="Yes"),OFFSET('Water Data'!$H$9,0,10*ROW('Water Data'!H6)),NA())</f>
        <v>#N/A</v>
      </c>
      <c r="S12" s="96">
        <f ca="true">+IF(AND(ISNUMBER(OFFSET('Water Data'!$I$4,0,10*ROW('Water Data'!I6))),'Data Summary'!CH12="Yes"),100-OFFSET('Water Data'!$I$4,0,10*ROW('Water Data'!I6)),NA())</f>
        <v>99.978999999999999</v>
      </c>
      <c r="T12" s="96">
        <f ca="true">+IF(AND(ISNUMBER(OFFSET('Water Data'!$I$6,0,10*ROW('Water Data'!I6))),'Data Summary'!CI12="Yes"),OFFSET('Water Data'!$I$6,0,10*ROW('Water Data'!I6)),NA())</f>
        <v>95.574000000000012</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93.74</v>
      </c>
      <c r="W12" s="97">
        <f ca="true">+IF(AND(ISNUMBER(OFFSET('Sanitation Data'!$D$6,0,10*ROW('Sanitation Data'!D6))),'Data Summary'!CL12="Yes"),OFFSET('Sanitation Data'!$D$6,0,10*ROW('Sanitation Data'!D6)),NA())</f>
        <v>90.990000000000009</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f ca="true">+IF(AND(ISNUMBER(OFFSET('Sanitation Data'!$E$4,0,10*ROW('Sanitation Data'!E6))),'Data Summary'!CP12="Yes"),100-OFFSET('Sanitation Data'!$E$4,0,10*ROW('Sanitation Data'!E6)),NA())</f>
        <v>99.205200000000005</v>
      </c>
      <c r="AB12" s="97">
        <f ca="true">+IF(AND(ISNUMBER(OFFSET('Sanitation Data'!$E$6,0,10*ROW('Sanitation Data'!E6))),'Data Summary'!CQ12="Yes"),OFFSET('Sanitation Data'!$E$6,0,10*ROW('Sanitation Data'!E6)),NA())</f>
        <v>99.05</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f ca="true">+IF(AND(ISNUMBER(OFFSET('Sanitation Data'!$F$4,0,10*ROW('Sanitation Data'!F6))),'Data Summary'!CU12="Yes"),100-OFFSET('Sanitation Data'!$F$4,0,10*ROW('Sanitation Data'!F6)),NA())</f>
        <v>87.75</v>
      </c>
      <c r="AG12" s="97">
        <f ca="true">+IF(AND(ISNUMBER(OFFSET('Sanitation Data'!$F$6,0,10*ROW('Sanitation Data'!F6))),'Data Summary'!CV12="Yes"),OFFSET('Sanitation Data'!$F$6,0,10*ROW('Sanitation Data'!F6)),NA())</f>
        <v>82.150999999999996</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f ca="true">+IF(AND(ISNUMBER(OFFSET('Sanitation Data'!$G$4,0,10*ROW('Sanitation Data'!G6))),'Data Summary'!CZ12="Yes"),100-OFFSET('Sanitation Data'!$G$4,0,10*ROW('Sanitation Data'!G6)),NA())</f>
        <v>94.58</v>
      </c>
      <c r="AL12" s="97">
        <f ca="true">+IF(AND(ISNUMBER(OFFSET('Sanitation Data'!$G$6,0,10*ROW('Sanitation Data'!G6))),'Data Summary'!DA12="Yes"),OFFSET('Sanitation Data'!$G$6,0,10*ROW('Sanitation Data'!G6)),NA())</f>
        <v>92.73</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92.45</v>
      </c>
      <c r="AQ12" s="97">
        <f ca="true">+IF(AND(ISNUMBER(OFFSET('Sanitation Data'!$H$6,0,10*ROW('Sanitation Data'!H6))),'Data Summary'!DF12="Yes"),OFFSET('Sanitation Data'!$H$6,0,10*ROW('Sanitation Data'!H6)),NA())</f>
        <v>89.03</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f ca="true">+IF(AND(ISNUMBER(OFFSET('Sanitation Data'!$I$4,0,10*ROW('Sanitation Data'!I6))),'Data Summary'!DJ12="Yes"),100-OFFSET('Sanitation Data'!$I$4,0,10*ROW('Sanitation Data'!I6)),NA())</f>
        <v>99.482200000000006</v>
      </c>
      <c r="AV12" s="97">
        <f ca="true">+IF(AND(ISNUMBER(OFFSET('Sanitation Data'!$I$6,0,10*ROW('Sanitation Data'!I6))),'Data Summary'!DK12="Yes"),OFFSET('Sanitation Data'!$I$6,0,10*ROW('Sanitation Data'!I6)),NA())</f>
        <v>99.32</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9" t="str">
        <f ca="true">+RIGHT('Data Summary'!A13,LEN('Data Summary'!A13)-9)</f>
        <v>LLECE</v>
      </c>
      <c r="B13" s="36" t="str">
        <f ca="true">+IF(ISTEXT('Data Summary'!B13),'Data Summary'!B13,"")</f>
        <v>EMIS</v>
      </c>
      <c r="C13" s="348">
        <f ca="true">+VALUE('Data Summary'!C13)</f>
        <v>2006</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9" t="str">
        <f ca="true">+RIGHT('Data Summary'!A14,LEN('Data Summary'!A14)-9)</f>
        <v>EMIS</v>
      </c>
      <c r="B14" s="36" t="str">
        <f ca="true">+IF(ISTEXT('Data Summary'!B14),'Data Summary'!B14,"")</f>
        <v>EMIS</v>
      </c>
      <c r="C14" s="348">
        <f ca="true">+VALUE('Data Summary'!C14)</f>
        <v>2007</v>
      </c>
      <c r="D14" s="96">
        <f ca="true">+IF(AND(ISNUMBER(OFFSET('Water Data'!$D$4,0,10*ROW('Water Data'!D8))),'Data Summary'!BS14="Yes"),100-OFFSET('Water Data'!$D$4,0,10*ROW('Water Data'!D8)),NA())</f>
        <v>99.343739999999997</v>
      </c>
      <c r="E14" s="96">
        <f ca="true">+IF(AND(ISNUMBER(OFFSET('Water Data'!$D$6,0,10*ROW('Water Data'!D8))),'Data Summary'!BT14="Yes"),OFFSET('Water Data'!$D$6,0,10*ROW('Water Data'!D8)),NA())</f>
        <v>76.027000000000001</v>
      </c>
      <c r="F14" s="96" t="e">
        <f ca="true">+IF(AND(ISNUMBER(OFFSET('Water Data'!$D$9,0,10*ROW('Water Data'!D8))),'Data Summary'!BU14="Yes"),OFFSET('Water Data'!$D$9,0,10*ROW('Water Data'!D8)),NA())</f>
        <v>#N/A</v>
      </c>
      <c r="G14" s="96">
        <f ca="true">+IF(AND(ISNUMBER(OFFSET('Water Data'!$E$4,0,10*ROW('Water Data'!E8))),'Data Summary'!BV14="Yes"),100-OFFSET('Water Data'!$E$4,0,10*ROW('Water Data'!E8)),NA())</f>
        <v>99.706199999999995</v>
      </c>
      <c r="H14" s="96">
        <f ca="true">+IF(AND(ISNUMBER(OFFSET('Water Data'!$E$6,0,10*ROW('Water Data'!E8))),'Data Summary'!BW14="Yes"),OFFSET('Water Data'!$E$6,0,10*ROW('Water Data'!E8)),NA())</f>
        <v>96.786794999999998</v>
      </c>
      <c r="I14" s="96" t="e">
        <f ca="true">+IF(AND(ISNUMBER(OFFSET('Water Data'!$E$9,0,10*ROW('Water Data'!E8))),'Data Summary'!BX14="Yes"),OFFSET('Water Data'!$E$9,0,10*ROW('Water Data'!E8)),NA())</f>
        <v>#N/A</v>
      </c>
      <c r="J14" s="96">
        <f ca="true">+IF(AND(ISNUMBER(OFFSET('Water Data'!$F$4,0,10*ROW('Water Data'!F8))),'Data Summary'!BY14="Yes"),100-OFFSET('Water Data'!$F$4,0,10*ROW('Water Data'!F8)),NA())</f>
        <v>98.910079999999994</v>
      </c>
      <c r="K14" s="96">
        <f ca="true">+IF(AND(ISNUMBER(OFFSET('Water Data'!$F$6,0,10*ROW('Water Data'!F8))),'Data Summary'!BZ14="Yes"),OFFSET('Water Data'!$F$6,0,10*ROW('Water Data'!F8)),NA())</f>
        <v>51.189214999999997</v>
      </c>
      <c r="L14" s="96" t="e">
        <f ca="true">+IF(AND(ISNUMBER(OFFSET('Water Data'!$F$9,0,10*ROW('Water Data'!F8))),'Data Summary'!CA14="Yes"),OFFSET('Water Data'!$F$9,0,10*ROW('Water Data'!F8)),NA())</f>
        <v>#N/A</v>
      </c>
      <c r="M14" s="96">
        <f ca="true">+IF(AND(ISNUMBER(OFFSET('Water Data'!$G$4,0,10*ROW('Water Data'!G8))),'Data Summary'!CB14="Yes"),100-OFFSET('Water Data'!$G$4,0,10*ROW('Water Data'!G8)),NA())</f>
        <v>99.601380000000006</v>
      </c>
      <c r="N14" s="96">
        <f ca="true">+IF(AND(ISNUMBER(OFFSET('Water Data'!$G$6,0,10*ROW('Water Data'!G8))),'Data Summary'!CC14="Yes"),OFFSET('Water Data'!$G$6,0,10*ROW('Water Data'!G8)),NA())</f>
        <v>78.129294999999999</v>
      </c>
      <c r="O14" s="96" t="e">
        <f ca="true">+IF(AND(ISNUMBER(OFFSET('Water Data'!$G$9,0,10*ROW('Water Data'!G8))),'Data Summary'!CD14="Yes"),OFFSET('Water Data'!$G$9,0,10*ROW('Water Data'!G8)),NA())</f>
        <v>#N/A</v>
      </c>
      <c r="P14" s="96">
        <f ca="true">+IF(AND(ISNUMBER(OFFSET('Water Data'!$H$4,0,10*ROW('Water Data'!H8))),'Data Summary'!CE14="Yes"),100-OFFSET('Water Data'!$H$4,0,10*ROW('Water Data'!H8)),NA())</f>
        <v>99.280869999999993</v>
      </c>
      <c r="Q14" s="96">
        <f ca="true">+IF(AND(ISNUMBER(OFFSET('Water Data'!$H$6,0,10*ROW('Water Data'!H8))),'Data Summary'!CF14="Yes"),OFFSET('Water Data'!$H$6,0,10*ROW('Water Data'!H8)),NA())</f>
        <v>72.334514999999996</v>
      </c>
      <c r="R14" s="96" t="e">
        <f ca="true">+IF(AND(ISNUMBER(OFFSET('Water Data'!$H$9,0,10*ROW('Water Data'!H8))),'Data Summary'!CG14="Yes"),OFFSET('Water Data'!$H$9,0,10*ROW('Water Data'!H8)),NA())</f>
        <v>#N/A</v>
      </c>
      <c r="S14" s="96">
        <f ca="true">+IF(AND(ISNUMBER(OFFSET('Water Data'!$I$4,0,10*ROW('Water Data'!I8))),'Data Summary'!CH14="Yes"),100-OFFSET('Water Data'!$I$4,0,10*ROW('Water Data'!I8)),NA())</f>
        <v>99.329490000000007</v>
      </c>
      <c r="T14" s="96">
        <f ca="true">+IF(AND(ISNUMBER(OFFSET('Water Data'!$I$6,0,10*ROW('Water Data'!I8))),'Data Summary'!CI14="Yes"),OFFSET('Water Data'!$I$6,0,10*ROW('Water Data'!I8)),NA())</f>
        <v>95.358244999999997</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93.922179999999997</v>
      </c>
      <c r="W14" s="97">
        <f ca="true">+IF(AND(ISNUMBER(OFFSET('Sanitation Data'!$D$6,0,10*ROW('Sanitation Data'!D8))),'Data Summary'!CL14="Yes"),OFFSET('Sanitation Data'!$D$6,0,10*ROW('Sanitation Data'!D8)),NA())</f>
        <v>92.273485000000008</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f ca="true">+IF(AND(ISNUMBER(OFFSET('Sanitation Data'!$E$4,0,10*ROW('Sanitation Data'!E8))),'Data Summary'!CP14="Yes"),100-OFFSET('Sanitation Data'!$E$4,0,10*ROW('Sanitation Data'!E8)),NA())</f>
        <v>98.631159999999994</v>
      </c>
      <c r="AB14" s="97">
        <f ca="true">+IF(AND(ISNUMBER(OFFSET('Sanitation Data'!$E$6,0,10*ROW('Sanitation Data'!E8))),'Data Summary'!CQ14="Yes"),OFFSET('Sanitation Data'!$E$6,0,10*ROW('Sanitation Data'!E8)),NA())</f>
        <v>98.306349999999995</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f ca="true">+IF(AND(ISNUMBER(OFFSET('Sanitation Data'!$F$4,0,10*ROW('Sanitation Data'!F8))),'Data Summary'!CU14="Yes"),100-OFFSET('Sanitation Data'!$F$4,0,10*ROW('Sanitation Data'!F8)),NA())</f>
        <v>88.288200000000003</v>
      </c>
      <c r="AG14" s="97">
        <f ca="true">+IF(AND(ISNUMBER(OFFSET('Sanitation Data'!$F$6,0,10*ROW('Sanitation Data'!F8))),'Data Summary'!CV14="Yes"),OFFSET('Sanitation Data'!$F$6,0,10*ROW('Sanitation Data'!F8)),NA())</f>
        <v>85.055525000000003</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f ca="true">+IF(AND(ISNUMBER(OFFSET('Sanitation Data'!$G$4,0,10*ROW('Sanitation Data'!G8))),'Data Summary'!CZ14="Yes"),100-OFFSET('Sanitation Data'!$G$4,0,10*ROW('Sanitation Data'!G8)),NA())</f>
        <v>94.407979999999995</v>
      </c>
      <c r="AL14" s="97">
        <f ca="true">+IF(AND(ISNUMBER(OFFSET('Sanitation Data'!$G$6,0,10*ROW('Sanitation Data'!G8))),'Data Summary'!DA14="Yes"),OFFSET('Sanitation Data'!$G$6,0,10*ROW('Sanitation Data'!G8)),NA())</f>
        <v>93.272280000000009</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93.146730000000005</v>
      </c>
      <c r="AQ14" s="97">
        <f ca="true">+IF(AND(ISNUMBER(OFFSET('Sanitation Data'!$H$6,0,10*ROW('Sanitation Data'!H8))),'Data Summary'!DF14="Yes"),OFFSET('Sanitation Data'!$H$6,0,10*ROW('Sanitation Data'!H8)),NA())</f>
        <v>91.259254999999996</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f ca="true">+IF(AND(ISNUMBER(OFFSET('Sanitation Data'!$I$4,0,10*ROW('Sanitation Data'!I8))),'Data Summary'!DJ14="Yes"),100-OFFSET('Sanitation Data'!$I$4,0,10*ROW('Sanitation Data'!I8)),NA())</f>
        <v>98.544910000000002</v>
      </c>
      <c r="AV14" s="97">
        <f ca="true">+IF(AND(ISNUMBER(OFFSET('Sanitation Data'!$I$6,0,10*ROW('Sanitation Data'!I8))),'Data Summary'!DK14="Yes"),OFFSET('Sanitation Data'!$I$6,0,10*ROW('Sanitation Data'!I8)),NA())</f>
        <v>97.857114999999993</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9" t="str">
        <f ca="true">+RIGHT('Data Summary'!A15,LEN('Data Summary'!A15)-9)</f>
        <v>EMIS</v>
      </c>
      <c r="B15" s="36" t="str">
        <f ca="true">+IF(ISTEXT('Data Summary'!B15),'Data Summary'!B15,"")</f>
        <v>EMIS</v>
      </c>
      <c r="C15" s="348">
        <f ca="true">+VALUE('Data Summary'!C15)</f>
        <v>2008</v>
      </c>
      <c r="D15" s="96">
        <f ca="true">+IF(AND(ISNUMBER(OFFSET('Water Data'!$D$4,0,10*ROW('Water Data'!D9))),'Data Summary'!BS15="Yes"),100-OFFSET('Water Data'!$D$4,0,10*ROW('Water Data'!D9)),NA())</f>
        <v>99.517179999999996</v>
      </c>
      <c r="E15" s="96">
        <f ca="true">+IF(AND(ISNUMBER(OFFSET('Water Data'!$D$6,0,10*ROW('Water Data'!D9))),'Data Summary'!BT15="Yes"),OFFSET('Water Data'!$D$6,0,10*ROW('Water Data'!D9)),NA())</f>
        <v>76.072035</v>
      </c>
      <c r="F15" s="96" t="e">
        <f ca="true">+IF(AND(ISNUMBER(OFFSET('Water Data'!$D$9,0,10*ROW('Water Data'!D9))),'Data Summary'!BU15="Yes"),OFFSET('Water Data'!$D$9,0,10*ROW('Water Data'!D9)),NA())</f>
        <v>#N/A</v>
      </c>
      <c r="G15" s="96">
        <f ca="true">+IF(AND(ISNUMBER(OFFSET('Water Data'!$E$4,0,10*ROW('Water Data'!E9))),'Data Summary'!BV15="Yes"),100-OFFSET('Water Data'!$E$4,0,10*ROW('Water Data'!E9)),NA())</f>
        <v>99.866439999999997</v>
      </c>
      <c r="H15" s="96">
        <f ca="true">+IF(AND(ISNUMBER(OFFSET('Water Data'!$E$6,0,10*ROW('Water Data'!E9))),'Data Summary'!BW15="Yes"),OFFSET('Water Data'!$E$6,0,10*ROW('Water Data'!E9)),NA())</f>
        <v>96.583605000000006</v>
      </c>
      <c r="I15" s="96" t="e">
        <f ca="true">+IF(AND(ISNUMBER(OFFSET('Water Data'!$E$9,0,10*ROW('Water Data'!E9))),'Data Summary'!BX15="Yes"),OFFSET('Water Data'!$E$9,0,10*ROW('Water Data'!E9)),NA())</f>
        <v>#N/A</v>
      </c>
      <c r="J15" s="96">
        <f ca="true">+IF(AND(ISNUMBER(OFFSET('Water Data'!$F$4,0,10*ROW('Water Data'!F9))),'Data Summary'!BY15="Yes"),100-OFFSET('Water Data'!$F$4,0,10*ROW('Water Data'!F9)),NA())</f>
        <v>99.090180000000004</v>
      </c>
      <c r="K15" s="96">
        <f ca="true">+IF(AND(ISNUMBER(OFFSET('Water Data'!$F$6,0,10*ROW('Water Data'!F9))),'Data Summary'!BZ15="Yes"),OFFSET('Water Data'!$F$6,0,10*ROW('Water Data'!F9)),NA())</f>
        <v>50.9938</v>
      </c>
      <c r="L15" s="96" t="e">
        <f ca="true">+IF(AND(ISNUMBER(OFFSET('Water Data'!$F$9,0,10*ROW('Water Data'!F9))),'Data Summary'!CA15="Yes"),OFFSET('Water Data'!$F$9,0,10*ROW('Water Data'!F9)),NA())</f>
        <v>#N/A</v>
      </c>
      <c r="M15" s="96">
        <f ca="true">+IF(AND(ISNUMBER(OFFSET('Water Data'!$G$4,0,10*ROW('Water Data'!G9))),'Data Summary'!CB15="Yes"),100-OFFSET('Water Data'!$G$4,0,10*ROW('Water Data'!G9)),NA())</f>
        <v>99.585939999999994</v>
      </c>
      <c r="N15" s="96">
        <f ca="true">+IF(AND(ISNUMBER(OFFSET('Water Data'!$G$6,0,10*ROW('Water Data'!G9))),'Data Summary'!CC15="Yes"),OFFSET('Water Data'!$G$6,0,10*ROW('Water Data'!G9)),NA())</f>
        <v>77.426744999999997</v>
      </c>
      <c r="O15" s="96" t="e">
        <f ca="true">+IF(AND(ISNUMBER(OFFSET('Water Data'!$G$9,0,10*ROW('Water Data'!G9))),'Data Summary'!CD15="Yes"),OFFSET('Water Data'!$G$9,0,10*ROW('Water Data'!G9)),NA())</f>
        <v>#N/A</v>
      </c>
      <c r="P15" s="96">
        <f ca="true">+IF(AND(ISNUMBER(OFFSET('Water Data'!$H$4,0,10*ROW('Water Data'!H9))),'Data Summary'!CE15="Yes"),100-OFFSET('Water Data'!$H$4,0,10*ROW('Water Data'!H9)),NA())</f>
        <v>99.475020000000001</v>
      </c>
      <c r="Q15" s="96">
        <f ca="true">+IF(AND(ISNUMBER(OFFSET('Water Data'!$H$6,0,10*ROW('Water Data'!H9))),'Data Summary'!CF15="Yes"),OFFSET('Water Data'!$H$6,0,10*ROW('Water Data'!H9)),NA())</f>
        <v>72.336839999999995</v>
      </c>
      <c r="R15" s="96" t="e">
        <f ca="true">+IF(AND(ISNUMBER(OFFSET('Water Data'!$H$9,0,10*ROW('Water Data'!H9))),'Data Summary'!CG15="Yes"),OFFSET('Water Data'!$H$9,0,10*ROW('Water Data'!H9)),NA())</f>
        <v>#N/A</v>
      </c>
      <c r="S15" s="96">
        <f ca="true">+IF(AND(ISNUMBER(OFFSET('Water Data'!$I$4,0,10*ROW('Water Data'!I9))),'Data Summary'!CH15="Yes"),100-OFFSET('Water Data'!$I$4,0,10*ROW('Water Data'!I9)),NA())</f>
        <v>99.809780000000003</v>
      </c>
      <c r="T15" s="96">
        <f ca="true">+IF(AND(ISNUMBER(OFFSET('Water Data'!$I$6,0,10*ROW('Water Data'!I9))),'Data Summary'!CI15="Yes"),OFFSET('Water Data'!$I$6,0,10*ROW('Water Data'!I9)),NA())</f>
        <v>94.927409999999995</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93.430030000000002</v>
      </c>
      <c r="W15" s="97">
        <f ca="true">+IF(AND(ISNUMBER(OFFSET('Sanitation Data'!$D$6,0,10*ROW('Sanitation Data'!D9))),'Data Summary'!CL15="Yes"),OFFSET('Sanitation Data'!$D$6,0,10*ROW('Sanitation Data'!D9)),NA())</f>
        <v>91.841470000000001</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f ca="true">+IF(AND(ISNUMBER(OFFSET('Sanitation Data'!$E$4,0,10*ROW('Sanitation Data'!E9))),'Data Summary'!CP15="Yes"),100-OFFSET('Sanitation Data'!$E$4,0,10*ROW('Sanitation Data'!E9)),NA())</f>
        <v>97.35924</v>
      </c>
      <c r="AB15" s="97">
        <f ca="true">+IF(AND(ISNUMBER(OFFSET('Sanitation Data'!$E$6,0,10*ROW('Sanitation Data'!E9))),'Data Summary'!CQ15="Yes"),OFFSET('Sanitation Data'!$E$6,0,10*ROW('Sanitation Data'!E9)),NA())</f>
        <v>97.145049999999998</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f ca="true">+IF(AND(ISNUMBER(OFFSET('Sanitation Data'!$F$4,0,10*ROW('Sanitation Data'!F9))),'Data Summary'!CU15="Yes"),100-OFFSET('Sanitation Data'!$F$4,0,10*ROW('Sanitation Data'!F9)),NA())</f>
        <v>88.626050000000006</v>
      </c>
      <c r="AG15" s="97">
        <f ca="true">+IF(AND(ISNUMBER(OFFSET('Sanitation Data'!$F$6,0,10*ROW('Sanitation Data'!F9))),'Data Summary'!CV15="Yes"),OFFSET('Sanitation Data'!$F$6,0,10*ROW('Sanitation Data'!F9)),NA())</f>
        <v>85.357105000000004</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f ca="true">+IF(AND(ISNUMBER(OFFSET('Sanitation Data'!$G$4,0,10*ROW('Sanitation Data'!G9))),'Data Summary'!CZ15="Yes"),100-OFFSET('Sanitation Data'!$G$4,0,10*ROW('Sanitation Data'!G9)),NA())</f>
        <v>93.814409999999995</v>
      </c>
      <c r="AL15" s="97">
        <f ca="true">+IF(AND(ISNUMBER(OFFSET('Sanitation Data'!$G$6,0,10*ROW('Sanitation Data'!G9))),'Data Summary'!DA15="Yes"),OFFSET('Sanitation Data'!$G$6,0,10*ROW('Sanitation Data'!G9)),NA())</f>
        <v>92.568944999999999</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92.744830000000007</v>
      </c>
      <c r="AQ15" s="97">
        <f ca="true">+IF(AND(ISNUMBER(OFFSET('Sanitation Data'!$H$6,0,10*ROW('Sanitation Data'!H9))),'Data Summary'!DF15="Yes"),OFFSET('Sanitation Data'!$H$6,0,10*ROW('Sanitation Data'!H9)),NA())</f>
        <v>90.908344999999997</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f ca="true">+IF(AND(ISNUMBER(OFFSET('Sanitation Data'!$I$4,0,10*ROW('Sanitation Data'!I9))),'Data Summary'!DJ15="Yes"),100-OFFSET('Sanitation Data'!$I$4,0,10*ROW('Sanitation Data'!I9)),NA())</f>
        <v>96.39913</v>
      </c>
      <c r="AV15" s="97">
        <f ca="true">+IF(AND(ISNUMBER(OFFSET('Sanitation Data'!$I$6,0,10*ROW('Sanitation Data'!I9))),'Data Summary'!DK15="Yes"),OFFSET('Sanitation Data'!$I$6,0,10*ROW('Sanitation Data'!I9)),NA())</f>
        <v>96.032045000000011</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9" t="str">
        <f ca="true">+RIGHT('Data Summary'!A16,LEN('Data Summary'!A16)-9)</f>
        <v>EMIS</v>
      </c>
      <c r="B16" s="36" t="str">
        <f ca="true">+IF(ISTEXT('Data Summary'!B16),'Data Summary'!B16,"")</f>
        <v>EMIS</v>
      </c>
      <c r="C16" s="348">
        <f ca="true">+VALUE('Data Summary'!C16)</f>
        <v>2009</v>
      </c>
      <c r="D16" s="96">
        <f ca="true">+IF(AND(ISNUMBER(OFFSET('Water Data'!$D$4,0,10*ROW('Water Data'!D10))),'Data Summary'!BS16="Yes"),100-OFFSET('Water Data'!$D$4,0,10*ROW('Water Data'!D10)),NA())</f>
        <v>99.542689999999993</v>
      </c>
      <c r="E16" s="96">
        <f ca="true">+IF(AND(ISNUMBER(OFFSET('Water Data'!$D$6,0,10*ROW('Water Data'!D10))),'Data Summary'!BT16="Yes"),OFFSET('Water Data'!$D$6,0,10*ROW('Water Data'!D10)),NA())</f>
        <v>77.016035000000002</v>
      </c>
      <c r="F16" s="96" t="e">
        <f ca="true">+IF(AND(ISNUMBER(OFFSET('Water Data'!$D$9,0,10*ROW('Water Data'!D10))),'Data Summary'!BU16="Yes"),OFFSET('Water Data'!$D$9,0,10*ROW('Water Data'!D10)),NA())</f>
        <v>#N/A</v>
      </c>
      <c r="G16" s="96">
        <f ca="true">+IF(AND(ISNUMBER(OFFSET('Water Data'!$E$4,0,10*ROW('Water Data'!E10))),'Data Summary'!BV16="Yes"),100-OFFSET('Water Data'!$E$4,0,10*ROW('Water Data'!E10)),NA())</f>
        <v>99.923439999999999</v>
      </c>
      <c r="H16" s="96">
        <f ca="true">+IF(AND(ISNUMBER(OFFSET('Water Data'!$E$6,0,10*ROW('Water Data'!E10))),'Data Summary'!BW16="Yes"),OFFSET('Water Data'!$E$6,0,10*ROW('Water Data'!E10)),NA())</f>
        <v>96.703369999999993</v>
      </c>
      <c r="I16" s="96" t="e">
        <f ca="true">+IF(AND(ISNUMBER(OFFSET('Water Data'!$E$9,0,10*ROW('Water Data'!E10))),'Data Summary'!BX16="Yes"),OFFSET('Water Data'!$E$9,0,10*ROW('Water Data'!E10)),NA())</f>
        <v>#N/A</v>
      </c>
      <c r="J16" s="96">
        <f ca="true">+IF(AND(ISNUMBER(OFFSET('Water Data'!$F$4,0,10*ROW('Water Data'!F10))),'Data Summary'!BY16="Yes"),100-OFFSET('Water Data'!$F$4,0,10*ROW('Water Data'!F10)),NA())</f>
        <v>99.052890000000005</v>
      </c>
      <c r="K16" s="96">
        <f ca="true">+IF(AND(ISNUMBER(OFFSET('Water Data'!$F$6,0,10*ROW('Water Data'!F10))),'Data Summary'!BZ16="Yes"),OFFSET('Water Data'!$F$6,0,10*ROW('Water Data'!F10)),NA())</f>
        <v>51.690574999999995</v>
      </c>
      <c r="L16" s="96" t="e">
        <f ca="true">+IF(AND(ISNUMBER(OFFSET('Water Data'!$F$9,0,10*ROW('Water Data'!F10))),'Data Summary'!CA16="Yes"),OFFSET('Water Data'!$F$9,0,10*ROW('Water Data'!F10)),NA())</f>
        <v>#N/A</v>
      </c>
      <c r="M16" s="96">
        <f ca="true">+IF(AND(ISNUMBER(OFFSET('Water Data'!$G$4,0,10*ROW('Water Data'!G10))),'Data Summary'!CB16="Yes"),100-OFFSET('Water Data'!$G$4,0,10*ROW('Water Data'!G10)),NA())</f>
        <v>99.573539999999994</v>
      </c>
      <c r="N16" s="96">
        <f ca="true">+IF(AND(ISNUMBER(OFFSET('Water Data'!$G$6,0,10*ROW('Water Data'!G10))),'Data Summary'!CC16="Yes"),OFFSET('Water Data'!$G$6,0,10*ROW('Water Data'!G10)),NA())</f>
        <v>77.483784999999997</v>
      </c>
      <c r="O16" s="96" t="e">
        <f ca="true">+IF(AND(ISNUMBER(OFFSET('Water Data'!$G$9,0,10*ROW('Water Data'!G10))),'Data Summary'!CD16="Yes"),OFFSET('Water Data'!$G$9,0,10*ROW('Water Data'!G10)),NA())</f>
        <v>#N/A</v>
      </c>
      <c r="P16" s="96">
        <f ca="true">+IF(AND(ISNUMBER(OFFSET('Water Data'!$H$4,0,10*ROW('Water Data'!H10))),'Data Summary'!CE16="Yes"),100-OFFSET('Water Data'!$H$4,0,10*ROW('Water Data'!H10)),NA())</f>
        <v>99.482309999999998</v>
      </c>
      <c r="Q16" s="96">
        <f ca="true">+IF(AND(ISNUMBER(OFFSET('Water Data'!$H$6,0,10*ROW('Water Data'!H10))),'Data Summary'!CF16="Yes"),OFFSET('Water Data'!$H$6,0,10*ROW('Water Data'!H10)),NA())</f>
        <v>73.391964999999999</v>
      </c>
      <c r="R16" s="96" t="e">
        <f ca="true">+IF(AND(ISNUMBER(OFFSET('Water Data'!$H$9,0,10*ROW('Water Data'!H10))),'Data Summary'!CG16="Yes"),OFFSET('Water Data'!$H$9,0,10*ROW('Water Data'!H10)),NA())</f>
        <v>#N/A</v>
      </c>
      <c r="S16" s="96">
        <f ca="true">+IF(AND(ISNUMBER(OFFSET('Water Data'!$I$4,0,10*ROW('Water Data'!I10))),'Data Summary'!CH16="Yes"),100-OFFSET('Water Data'!$I$4,0,10*ROW('Water Data'!I10)),NA())</f>
        <v>99.849469999999997</v>
      </c>
      <c r="T16" s="96">
        <f ca="true">+IF(AND(ISNUMBER(OFFSET('Water Data'!$I$6,0,10*ROW('Water Data'!I10))),'Data Summary'!CI16="Yes"),OFFSET('Water Data'!$I$6,0,10*ROW('Water Data'!I10)),NA())</f>
        <v>94.785499999999999</v>
      </c>
      <c r="U16" s="96" t="e">
        <f ca="true">+IF(AND(ISNUMBER(OFFSET('Water Data'!$I$9,0,10*ROW('Water Data'!I10))),'Data Summary'!CJ16="Yes"),OFFSET('Water Data'!$I$9,0,10*ROW('Water Data'!I10)),NA())</f>
        <v>#N/A</v>
      </c>
      <c r="V16" s="97">
        <f ca="true">+IF(AND(ISNUMBER(OFFSET('Sanitation Data'!$D$4,0,10*ROW('Sanitation Data'!D10))),'Data Summary'!CK16="Yes"),100-OFFSET('Sanitation Data'!$D$4,0,10*ROW('Sanitation Data'!D10)),NA())</f>
        <v>94.512780000000006</v>
      </c>
      <c r="W16" s="97">
        <f ca="true">+IF(AND(ISNUMBER(OFFSET('Sanitation Data'!$D$6,0,10*ROW('Sanitation Data'!D10))),'Data Summary'!CL16="Yes"),OFFSET('Sanitation Data'!$D$6,0,10*ROW('Sanitation Data'!D10)),NA())</f>
        <v>93.040604999999999</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f ca="true">+IF(AND(ISNUMBER(OFFSET('Sanitation Data'!$E$4,0,10*ROW('Sanitation Data'!E10))),'Data Summary'!CP16="Yes"),100-OFFSET('Sanitation Data'!$E$4,0,10*ROW('Sanitation Data'!E10)),NA())</f>
        <v>98.828040000000001</v>
      </c>
      <c r="AB16" s="97">
        <f ca="true">+IF(AND(ISNUMBER(OFFSET('Sanitation Data'!$E$6,0,10*ROW('Sanitation Data'!E10))),'Data Summary'!CQ16="Yes"),OFFSET('Sanitation Data'!$E$6,0,10*ROW('Sanitation Data'!E10)),NA())</f>
        <v>98.701855000000009</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f ca="true">+IF(AND(ISNUMBER(OFFSET('Sanitation Data'!$F$4,0,10*ROW('Sanitation Data'!F10))),'Data Summary'!CU16="Yes"),100-OFFSET('Sanitation Data'!$F$4,0,10*ROW('Sanitation Data'!F10)),NA())</f>
        <v>88.961700000000008</v>
      </c>
      <c r="AG16" s="97">
        <f ca="true">+IF(AND(ISNUMBER(OFFSET('Sanitation Data'!$F$6,0,10*ROW('Sanitation Data'!F10))),'Data Summary'!CV16="Yes"),OFFSET('Sanitation Data'!$F$6,0,10*ROW('Sanitation Data'!F10)),NA())</f>
        <v>85.758044999999996</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f ca="true">+IF(AND(ISNUMBER(OFFSET('Sanitation Data'!$G$4,0,10*ROW('Sanitation Data'!G10))),'Data Summary'!CZ16="Yes"),100-OFFSET('Sanitation Data'!$G$4,0,10*ROW('Sanitation Data'!G10)),NA())</f>
        <v>94.413820000000001</v>
      </c>
      <c r="AL16" s="97">
        <f ca="true">+IF(AND(ISNUMBER(OFFSET('Sanitation Data'!$G$6,0,10*ROW('Sanitation Data'!G10))),'Data Summary'!DA16="Yes"),OFFSET('Sanitation Data'!$G$6,0,10*ROW('Sanitation Data'!G10)),NA())</f>
        <v>93.152715000000001</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f ca="true">+IF(AND(ISNUMBER(OFFSET('Sanitation Data'!$H$4,0,10*ROW('Sanitation Data'!H10))),'Data Summary'!DE16="Yes"),100-OFFSET('Sanitation Data'!$H$4,0,10*ROW('Sanitation Data'!H10)),NA())</f>
        <v>93.896619999999999</v>
      </c>
      <c r="AQ16" s="97">
        <f ca="true">+IF(AND(ISNUMBER(OFFSET('Sanitation Data'!$H$6,0,10*ROW('Sanitation Data'!H10))),'Data Summary'!DF16="Yes"),OFFSET('Sanitation Data'!$H$6,0,10*ROW('Sanitation Data'!H10)),NA())</f>
        <v>92.174635000000009</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f ca="true">+IF(AND(ISNUMBER(OFFSET('Sanitation Data'!$I$4,0,10*ROW('Sanitation Data'!I10))),'Data Summary'!DJ16="Yes"),100-OFFSET('Sanitation Data'!$I$4,0,10*ROW('Sanitation Data'!I10)),NA())</f>
        <v>99.096829999999997</v>
      </c>
      <c r="AV16" s="97">
        <f ca="true">+IF(AND(ISNUMBER(OFFSET('Sanitation Data'!$I$6,0,10*ROW('Sanitation Data'!I10))),'Data Summary'!DK16="Yes"),OFFSET('Sanitation Data'!$I$6,0,10*ROW('Sanitation Data'!I10)),NA())</f>
        <v>98.89067</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9" t="str">
        <f ca="true">+RIGHT('Data Summary'!A17,LEN('Data Summary'!A17)-9)</f>
        <v>EMIS</v>
      </c>
      <c r="B17" s="36" t="str">
        <f ca="true">+IF(ISTEXT('Data Summary'!B17),'Data Summary'!B17,"")</f>
        <v>EMIS</v>
      </c>
      <c r="C17" s="348">
        <f ca="true">+VALUE('Data Summary'!C17)</f>
        <v>2010</v>
      </c>
      <c r="D17" s="96">
        <f ca="true">+IF(AND(ISNUMBER(OFFSET('Water Data'!$D$4,0,10*ROW('Water Data'!D11))),'Data Summary'!BS17="Yes"),100-OFFSET('Water Data'!$D$4,0,10*ROW('Water Data'!D11)),NA())</f>
        <v>99.485110000000006</v>
      </c>
      <c r="E17" s="96">
        <f ca="true">+IF(AND(ISNUMBER(OFFSET('Water Data'!$D$6,0,10*ROW('Water Data'!D11))),'Data Summary'!BT17="Yes"),OFFSET('Water Data'!$D$6,0,10*ROW('Water Data'!D11)),NA())</f>
        <v>77.898454999999998</v>
      </c>
      <c r="F17" s="96" t="e">
        <f ca="true">+IF(AND(ISNUMBER(OFFSET('Water Data'!$D$9,0,10*ROW('Water Data'!D11))),'Data Summary'!BU17="Yes"),OFFSET('Water Data'!$D$9,0,10*ROW('Water Data'!D11)),NA())</f>
        <v>#N/A</v>
      </c>
      <c r="G17" s="96">
        <f ca="true">+IF(AND(ISNUMBER(OFFSET('Water Data'!$E$4,0,10*ROW('Water Data'!E11))),'Data Summary'!BV17="Yes"),100-OFFSET('Water Data'!$E$4,0,10*ROW('Water Data'!E11)),NA())</f>
        <v>99.923209999999997</v>
      </c>
      <c r="H17" s="96">
        <f ca="true">+IF(AND(ISNUMBER(OFFSET('Water Data'!$E$6,0,10*ROW('Water Data'!E11))),'Data Summary'!BW17="Yes"),OFFSET('Water Data'!$E$6,0,10*ROW('Water Data'!E11)),NA())</f>
        <v>96.725290000000001</v>
      </c>
      <c r="I17" s="96" t="e">
        <f ca="true">+IF(AND(ISNUMBER(OFFSET('Water Data'!$E$9,0,10*ROW('Water Data'!E11))),'Data Summary'!BX17="Yes"),OFFSET('Water Data'!$E$9,0,10*ROW('Water Data'!E11)),NA())</f>
        <v>#N/A</v>
      </c>
      <c r="J17" s="96">
        <f ca="true">+IF(AND(ISNUMBER(OFFSET('Water Data'!$F$4,0,10*ROW('Water Data'!F11))),'Data Summary'!BY17="Yes"),100-OFFSET('Water Data'!$F$4,0,10*ROW('Water Data'!F11)),NA())</f>
        <v>98.89058</v>
      </c>
      <c r="K17" s="96">
        <f ca="true">+IF(AND(ISNUMBER(OFFSET('Water Data'!$F$6,0,10*ROW('Water Data'!F11))),'Data Summary'!BZ17="Yes"),OFFSET('Water Data'!$F$6,0,10*ROW('Water Data'!F11)),NA())</f>
        <v>52.349095000000005</v>
      </c>
      <c r="L17" s="96" t="e">
        <f ca="true">+IF(AND(ISNUMBER(OFFSET('Water Data'!$F$9,0,10*ROW('Water Data'!F11))),'Data Summary'!CA17="Yes"),OFFSET('Water Data'!$F$9,0,10*ROW('Water Data'!F11)),NA())</f>
        <v>#N/A</v>
      </c>
      <c r="M17" s="96">
        <f ca="true">+IF(AND(ISNUMBER(OFFSET('Water Data'!$G$4,0,10*ROW('Water Data'!G11))),'Data Summary'!CB17="Yes"),100-OFFSET('Water Data'!$G$4,0,10*ROW('Water Data'!G11)),NA())</f>
        <v>99.538240000000002</v>
      </c>
      <c r="N17" s="96">
        <f ca="true">+IF(AND(ISNUMBER(OFFSET('Water Data'!$G$6,0,10*ROW('Water Data'!G11))),'Data Summary'!CC17="Yes"),OFFSET('Water Data'!$G$6,0,10*ROW('Water Data'!G11)),NA())</f>
        <v>77.878720000000001</v>
      </c>
      <c r="O17" s="96" t="e">
        <f ca="true">+IF(AND(ISNUMBER(OFFSET('Water Data'!$G$9,0,10*ROW('Water Data'!G11))),'Data Summary'!CD17="Yes"),OFFSET('Water Data'!$G$9,0,10*ROW('Water Data'!G11)),NA())</f>
        <v>#N/A</v>
      </c>
      <c r="P17" s="96">
        <f ca="true">+IF(AND(ISNUMBER(OFFSET('Water Data'!$H$4,0,10*ROW('Water Data'!H11))),'Data Summary'!CE17="Yes"),100-OFFSET('Water Data'!$H$4,0,10*ROW('Water Data'!H11)),NA())</f>
        <v>99.403649999999999</v>
      </c>
      <c r="Q17" s="96">
        <f ca="true">+IF(AND(ISNUMBER(OFFSET('Water Data'!$H$6,0,10*ROW('Water Data'!H11))),'Data Summary'!CF17="Yes"),OFFSET('Water Data'!$H$6,0,10*ROW('Water Data'!H11)),NA())</f>
        <v>74.245500000000007</v>
      </c>
      <c r="R17" s="96" t="e">
        <f ca="true">+IF(AND(ISNUMBER(OFFSET('Water Data'!$H$9,0,10*ROW('Water Data'!H11))),'Data Summary'!CG17="Yes"),OFFSET('Water Data'!$H$9,0,10*ROW('Water Data'!H11)),NA())</f>
        <v>#N/A</v>
      </c>
      <c r="S17" s="96">
        <f ca="true">+IF(AND(ISNUMBER(OFFSET('Water Data'!$I$4,0,10*ROW('Water Data'!I11))),'Data Summary'!CH17="Yes"),100-OFFSET('Water Data'!$I$4,0,10*ROW('Water Data'!I11)),NA())</f>
        <v>99.862250000000003</v>
      </c>
      <c r="T17" s="96">
        <f ca="true">+IF(AND(ISNUMBER(OFFSET('Water Data'!$I$6,0,10*ROW('Water Data'!I11))),'Data Summary'!CI17="Yes"),OFFSET('Water Data'!$I$6,0,10*ROW('Water Data'!I11)),NA())</f>
        <v>94.703035</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94.588040000000007</v>
      </c>
      <c r="W17" s="97">
        <f ca="true">+IF(AND(ISNUMBER(OFFSET('Sanitation Data'!$D$6,0,10*ROW('Sanitation Data'!D11))),'Data Summary'!CL17="Yes"),OFFSET('Sanitation Data'!$D$6,0,10*ROW('Sanitation Data'!D11)),NA())</f>
        <v>93.150125000000003</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f ca="true">+IF(AND(ISNUMBER(OFFSET('Sanitation Data'!$E$4,0,10*ROW('Sanitation Data'!E11))),'Data Summary'!CP17="Yes"),100-OFFSET('Sanitation Data'!$E$4,0,10*ROW('Sanitation Data'!E11)),NA())</f>
        <v>98.613150000000005</v>
      </c>
      <c r="AB17" s="97">
        <f ca="true">+IF(AND(ISNUMBER(OFFSET('Sanitation Data'!$E$6,0,10*ROW('Sanitation Data'!E11))),'Data Summary'!CQ17="Yes"),OFFSET('Sanitation Data'!$E$6,0,10*ROW('Sanitation Data'!E11)),NA())</f>
        <v>98.494215000000011</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f ca="true">+IF(AND(ISNUMBER(OFFSET('Sanitation Data'!$F$4,0,10*ROW('Sanitation Data'!F11))),'Data Summary'!CU17="Yes"),100-OFFSET('Sanitation Data'!$F$4,0,10*ROW('Sanitation Data'!F11)),NA())</f>
        <v>89.125680000000003</v>
      </c>
      <c r="AG17" s="97">
        <f ca="true">+IF(AND(ISNUMBER(OFFSET('Sanitation Data'!$F$6,0,10*ROW('Sanitation Data'!F11))),'Data Summary'!CV17="Yes"),OFFSET('Sanitation Data'!$F$6,0,10*ROW('Sanitation Data'!F11)),NA())</f>
        <v>85.897825000000012</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f ca="true">+IF(AND(ISNUMBER(OFFSET('Sanitation Data'!$G$4,0,10*ROW('Sanitation Data'!G11))),'Data Summary'!CZ17="Yes"),100-OFFSET('Sanitation Data'!$G$4,0,10*ROW('Sanitation Data'!G11)),NA())</f>
        <v>94.518959999999993</v>
      </c>
      <c r="AL17" s="97">
        <f ca="true">+IF(AND(ISNUMBER(OFFSET('Sanitation Data'!$G$6,0,10*ROW('Sanitation Data'!G11))),'Data Summary'!DA17="Yes"),OFFSET('Sanitation Data'!$G$6,0,10*ROW('Sanitation Data'!G11)),NA())</f>
        <v>93.236919999999998</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f ca="true">+IF(AND(ISNUMBER(OFFSET('Sanitation Data'!$H$4,0,10*ROW('Sanitation Data'!H11))),'Data Summary'!DE17="Yes"),100-OFFSET('Sanitation Data'!$H$4,0,10*ROW('Sanitation Data'!H11)),NA())</f>
        <v>93.950819999999993</v>
      </c>
      <c r="AQ17" s="97">
        <f ca="true">+IF(AND(ISNUMBER(OFFSET('Sanitation Data'!$H$6,0,10*ROW('Sanitation Data'!H11))),'Data Summary'!DF17="Yes"),OFFSET('Sanitation Data'!$H$6,0,10*ROW('Sanitation Data'!H11)),NA())</f>
        <v>92.252700000000004</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f ca="true">+IF(AND(ISNUMBER(OFFSET('Sanitation Data'!$I$4,0,10*ROW('Sanitation Data'!I11))),'Data Summary'!DJ17="Yes"),100-OFFSET('Sanitation Data'!$I$4,0,10*ROW('Sanitation Data'!I11)),NA())</f>
        <v>98.859570000000005</v>
      </c>
      <c r="AV17" s="97">
        <f ca="true">+IF(AND(ISNUMBER(OFFSET('Sanitation Data'!$I$6,0,10*ROW('Sanitation Data'!I11))),'Data Summary'!DK17="Yes"),OFFSET('Sanitation Data'!$I$6,0,10*ROW('Sanitation Data'!I11)),NA())</f>
        <v>98.65453500000001</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9" t="str">
        <f ca="true">+RIGHT('Data Summary'!A18,LEN('Data Summary'!A18)-9)</f>
        <v>EMIS</v>
      </c>
      <c r="B18" s="36" t="str">
        <f ca="true">+IF(ISTEXT('Data Summary'!B18),'Data Summary'!B18,"")</f>
        <v>EMIS</v>
      </c>
      <c r="C18" s="348">
        <f ca="true">+VALUE('Data Summary'!C18)</f>
        <v>2011</v>
      </c>
      <c r="D18" s="96">
        <f ca="true">+IF(AND(ISNUMBER(OFFSET('Water Data'!$D$4,0,10*ROW('Water Data'!D12))),'Data Summary'!BS18="Yes"),100-OFFSET('Water Data'!$D$4,0,10*ROW('Water Data'!D12)),NA())</f>
        <v>95.5304</v>
      </c>
      <c r="E18" s="96">
        <f ca="true">+IF(AND(ISNUMBER(OFFSET('Water Data'!$D$6,0,10*ROW('Water Data'!D12))),'Data Summary'!BT18="Yes"),OFFSET('Water Data'!$D$6,0,10*ROW('Water Data'!D12)),NA())</f>
        <v>76.751289999999997</v>
      </c>
      <c r="F18" s="96" t="e">
        <f ca="true">+IF(AND(ISNUMBER(OFFSET('Water Data'!$D$9,0,10*ROW('Water Data'!D12))),'Data Summary'!BU18="Yes"),OFFSET('Water Data'!$D$9,0,10*ROW('Water Data'!D12)),NA())</f>
        <v>#N/A</v>
      </c>
      <c r="G18" s="96">
        <f ca="true">+IF(AND(ISNUMBER(OFFSET('Water Data'!$E$4,0,10*ROW('Water Data'!E12))),'Data Summary'!BV18="Yes"),100-OFFSET('Water Data'!$E$4,0,10*ROW('Water Data'!E12)),NA())</f>
        <v>99.794240000000002</v>
      </c>
      <c r="H18" s="96">
        <f ca="true">+IF(AND(ISNUMBER(OFFSET('Water Data'!$E$6,0,10*ROW('Water Data'!E12))),'Data Summary'!BW18="Yes"),OFFSET('Water Data'!$E$6,0,10*ROW('Water Data'!E12)),NA())</f>
        <v>96.637640000000005</v>
      </c>
      <c r="I18" s="96" t="e">
        <f ca="true">+IF(AND(ISNUMBER(OFFSET('Water Data'!$E$9,0,10*ROW('Water Data'!E12))),'Data Summary'!BX18="Yes"),OFFSET('Water Data'!$E$9,0,10*ROW('Water Data'!E12)),NA())</f>
        <v>#N/A</v>
      </c>
      <c r="J18" s="96">
        <f ca="true">+IF(AND(ISNUMBER(OFFSET('Water Data'!$F$4,0,10*ROW('Water Data'!F12))),'Data Summary'!BY18="Yes"),100-OFFSET('Water Data'!$F$4,0,10*ROW('Water Data'!F12)),NA())</f>
        <v>89.500420000000005</v>
      </c>
      <c r="K18" s="96">
        <f ca="true">+IF(AND(ISNUMBER(OFFSET('Water Data'!$F$6,0,10*ROW('Water Data'!F12))),'Data Summary'!BZ18="Yes"),OFFSET('Water Data'!$F$6,0,10*ROW('Water Data'!F12)),NA())</f>
        <v>48.627695000000003</v>
      </c>
      <c r="L18" s="96" t="e">
        <f ca="true">+IF(AND(ISNUMBER(OFFSET('Water Data'!$F$9,0,10*ROW('Water Data'!F12))),'Data Summary'!CA18="Yes"),OFFSET('Water Data'!$F$9,0,10*ROW('Water Data'!F12)),NA())</f>
        <v>#N/A</v>
      </c>
      <c r="M18" s="96">
        <f ca="true">+IF(AND(ISNUMBER(OFFSET('Water Data'!$G$4,0,10*ROW('Water Data'!G12))),'Data Summary'!CB18="Yes"),100-OFFSET('Water Data'!$G$4,0,10*ROW('Water Data'!G12)),NA())</f>
        <v>94.65164</v>
      </c>
      <c r="N18" s="96">
        <f ca="true">+IF(AND(ISNUMBER(OFFSET('Water Data'!$G$6,0,10*ROW('Water Data'!G12))),'Data Summary'!CC18="Yes"),OFFSET('Water Data'!$G$6,0,10*ROW('Water Data'!G12)),NA())</f>
        <v>75.509315000000001</v>
      </c>
      <c r="O18" s="96" t="e">
        <f ca="true">+IF(AND(ISNUMBER(OFFSET('Water Data'!$G$9,0,10*ROW('Water Data'!G12))),'Data Summary'!CD18="Yes"),OFFSET('Water Data'!$G$9,0,10*ROW('Water Data'!G12)),NA())</f>
        <v>#N/A</v>
      </c>
      <c r="P18" s="96">
        <f ca="true">+IF(AND(ISNUMBER(OFFSET('Water Data'!$H$4,0,10*ROW('Water Data'!H12))),'Data Summary'!CE18="Yes"),100-OFFSET('Water Data'!$H$4,0,10*ROW('Water Data'!H12)),NA())</f>
        <v>94.68929</v>
      </c>
      <c r="Q18" s="96">
        <f ca="true">+IF(AND(ISNUMBER(OFFSET('Water Data'!$H$6,0,10*ROW('Water Data'!H12))),'Data Summary'!CF18="Yes"),OFFSET('Water Data'!$H$6,0,10*ROW('Water Data'!H12)),NA())</f>
        <v>72.854900000000001</v>
      </c>
      <c r="R18" s="96" t="e">
        <f ca="true">+IF(AND(ISNUMBER(OFFSET('Water Data'!$H$9,0,10*ROW('Water Data'!H12))),'Data Summary'!CG18="Yes"),OFFSET('Water Data'!$H$9,0,10*ROW('Water Data'!H12)),NA())</f>
        <v>#N/A</v>
      </c>
      <c r="S18" s="96">
        <f ca="true">+IF(AND(ISNUMBER(OFFSET('Water Data'!$I$4,0,10*ROW('Water Data'!I12))),'Data Summary'!CH18="Yes"),100-OFFSET('Water Data'!$I$4,0,10*ROW('Water Data'!I12)),NA())</f>
        <v>99.820809999999994</v>
      </c>
      <c r="T18" s="96">
        <f ca="true">+IF(AND(ISNUMBER(OFFSET('Water Data'!$I$6,0,10*ROW('Water Data'!I12))),'Data Summary'!CI18="Yes"),OFFSET('Water Data'!$I$6,0,10*ROW('Water Data'!I12)),NA())</f>
        <v>94.671320000000009</v>
      </c>
      <c r="U18" s="96" t="e">
        <f ca="true">+IF(AND(ISNUMBER(OFFSET('Water Data'!$I$9,0,10*ROW('Water Data'!I12))),'Data Summary'!CJ18="Yes"),OFFSET('Water Data'!$I$9,0,10*ROW('Water Data'!I12)),NA())</f>
        <v>#N/A</v>
      </c>
      <c r="V18" s="97">
        <f ca="true">+IF(AND(ISNUMBER(OFFSET('Sanitation Data'!$D$4,0,10*ROW('Sanitation Data'!D12))),'Data Summary'!CK18="Yes"),100-OFFSET('Sanitation Data'!$D$4,0,10*ROW('Sanitation Data'!D12)),NA())</f>
        <v>95.012110000000007</v>
      </c>
      <c r="W18" s="97">
        <f ca="true">+IF(AND(ISNUMBER(OFFSET('Sanitation Data'!$D$6,0,10*ROW('Sanitation Data'!D12))),'Data Summary'!CL18="Yes"),OFFSET('Sanitation Data'!$D$6,0,10*ROW('Sanitation Data'!D12)),NA())</f>
        <v>93.41422</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f ca="true">+IF(AND(ISNUMBER(OFFSET('Sanitation Data'!$E$4,0,10*ROW('Sanitation Data'!E12))),'Data Summary'!CP18="Yes"),100-OFFSET('Sanitation Data'!$E$4,0,10*ROW('Sanitation Data'!E12)),NA())</f>
        <v>98.772899999999993</v>
      </c>
      <c r="AB18" s="97">
        <f ca="true">+IF(AND(ISNUMBER(OFFSET('Sanitation Data'!$E$6,0,10*ROW('Sanitation Data'!E12))),'Data Summary'!CQ18="Yes"),OFFSET('Sanitation Data'!$E$6,0,10*ROW('Sanitation Data'!E12)),NA())</f>
        <v>98.650845000000018</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f ca="true">+IF(AND(ISNUMBER(OFFSET('Sanitation Data'!$F$4,0,10*ROW('Sanitation Data'!F12))),'Data Summary'!CU18="Yes"),100-OFFSET('Sanitation Data'!$F$4,0,10*ROW('Sanitation Data'!F12)),NA())</f>
        <v>89.693529999999996</v>
      </c>
      <c r="AG18" s="97">
        <f ca="true">+IF(AND(ISNUMBER(OFFSET('Sanitation Data'!$F$6,0,10*ROW('Sanitation Data'!F12))),'Data Summary'!CV18="Yes"),OFFSET('Sanitation Data'!$F$6,0,10*ROW('Sanitation Data'!F12)),NA())</f>
        <v>86.008490000000009</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f ca="true">+IF(AND(ISNUMBER(OFFSET('Sanitation Data'!$G$4,0,10*ROW('Sanitation Data'!G12))),'Data Summary'!CZ18="Yes"),100-OFFSET('Sanitation Data'!$G$4,0,10*ROW('Sanitation Data'!G12)),NA())</f>
        <v>94.896069999999995</v>
      </c>
      <c r="AL18" s="97">
        <f ca="true">+IF(AND(ISNUMBER(OFFSET('Sanitation Data'!$G$6,0,10*ROW('Sanitation Data'!G12))),'Data Summary'!DA18="Yes"),OFFSET('Sanitation Data'!$G$6,0,10*ROW('Sanitation Data'!G12)),NA())</f>
        <v>93.324655000000007</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f ca="true">+IF(AND(ISNUMBER(OFFSET('Sanitation Data'!$H$4,0,10*ROW('Sanitation Data'!H12))),'Data Summary'!DE18="Yes"),100-OFFSET('Sanitation Data'!$H$4,0,10*ROW('Sanitation Data'!H12)),NA())</f>
        <v>94.427040000000005</v>
      </c>
      <c r="AQ18" s="97">
        <f ca="true">+IF(AND(ISNUMBER(OFFSET('Sanitation Data'!$H$6,0,10*ROW('Sanitation Data'!H12))),'Data Summary'!DF18="Yes"),OFFSET('Sanitation Data'!$H$6,0,10*ROW('Sanitation Data'!H12)),NA())</f>
        <v>92.528919999999999</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f ca="true">+IF(AND(ISNUMBER(OFFSET('Sanitation Data'!$I$4,0,10*ROW('Sanitation Data'!I12))),'Data Summary'!DJ18="Yes"),100-OFFSET('Sanitation Data'!$I$4,0,10*ROW('Sanitation Data'!I12)),NA())</f>
        <v>98.695329999999998</v>
      </c>
      <c r="AV18" s="97">
        <f ca="true">+IF(AND(ISNUMBER(OFFSET('Sanitation Data'!$I$6,0,10*ROW('Sanitation Data'!I12))),'Data Summary'!DK18="Yes"),OFFSET('Sanitation Data'!$I$6,0,10*ROW('Sanitation Data'!I12)),NA())</f>
        <v>98.490995000000012</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9" t="str">
        <f ca="true">+RIGHT('Data Summary'!A19,LEN('Data Summary'!A19)-9)</f>
        <v>EMIS</v>
      </c>
      <c r="B19" s="36" t="str">
        <f ca="true">+IF(ISTEXT('Data Summary'!B19),'Data Summary'!B19,"")</f>
        <v>EMIS</v>
      </c>
      <c r="C19" s="348">
        <f ca="true">+VALUE('Data Summary'!C19)</f>
        <v>2012</v>
      </c>
      <c r="D19" s="96">
        <f ca="true">+IF(AND(ISNUMBER(OFFSET('Water Data'!$D$4,0,10*ROW('Water Data'!D13))),'Data Summary'!BS19="Yes"),100-OFFSET('Water Data'!$D$4,0,10*ROW('Water Data'!D13)),NA())</f>
        <v>95.534589999999994</v>
      </c>
      <c r="E19" s="96">
        <f ca="true">+IF(AND(ISNUMBER(OFFSET('Water Data'!$D$6,0,10*ROW('Water Data'!D13))),'Data Summary'!BT19="Yes"),OFFSET('Water Data'!$D$6,0,10*ROW('Water Data'!D13)),NA())</f>
        <v>77.554625000000001</v>
      </c>
      <c r="F19" s="96" t="e">
        <f ca="true">+IF(AND(ISNUMBER(OFFSET('Water Data'!$D$9,0,10*ROW('Water Data'!D13))),'Data Summary'!BU19="Yes"),OFFSET('Water Data'!$D$9,0,10*ROW('Water Data'!D13)),NA())</f>
        <v>#N/A</v>
      </c>
      <c r="G19" s="96">
        <f ca="true">+IF(AND(ISNUMBER(OFFSET('Water Data'!$E$4,0,10*ROW('Water Data'!E13))),'Data Summary'!BV19="Yes"),100-OFFSET('Water Data'!$E$4,0,10*ROW('Water Data'!E13)),NA())</f>
        <v>99.785359999999997</v>
      </c>
      <c r="H19" s="96">
        <f ca="true">+IF(AND(ISNUMBER(OFFSET('Water Data'!$E$6,0,10*ROW('Water Data'!E13))),'Data Summary'!BW19="Yes"),OFFSET('Water Data'!$E$6,0,10*ROW('Water Data'!E13)),NA())</f>
        <v>96.652419999999992</v>
      </c>
      <c r="I19" s="96" t="e">
        <f ca="true">+IF(AND(ISNUMBER(OFFSET('Water Data'!$E$9,0,10*ROW('Water Data'!E13))),'Data Summary'!BX19="Yes"),OFFSET('Water Data'!$E$9,0,10*ROW('Water Data'!E13)),NA())</f>
        <v>#N/A</v>
      </c>
      <c r="J19" s="96">
        <f ca="true">+IF(AND(ISNUMBER(OFFSET('Water Data'!$F$4,0,10*ROW('Water Data'!F13))),'Data Summary'!BY19="Yes"),100-OFFSET('Water Data'!$F$4,0,10*ROW('Water Data'!F13)),NA())</f>
        <v>89.261099999999999</v>
      </c>
      <c r="K19" s="96">
        <f ca="true">+IF(AND(ISNUMBER(OFFSET('Water Data'!$F$6,0,10*ROW('Water Data'!F13))),'Data Summary'!BZ19="Yes"),OFFSET('Water Data'!$F$6,0,10*ROW('Water Data'!F13)),NA())</f>
        <v>49.369174999999998</v>
      </c>
      <c r="L19" s="96" t="e">
        <f ca="true">+IF(AND(ISNUMBER(OFFSET('Water Data'!$F$9,0,10*ROW('Water Data'!F13))),'Data Summary'!CA19="Yes"),OFFSET('Water Data'!$F$9,0,10*ROW('Water Data'!F13)),NA())</f>
        <v>#N/A</v>
      </c>
      <c r="M19" s="96">
        <f ca="true">+IF(AND(ISNUMBER(OFFSET('Water Data'!$G$4,0,10*ROW('Water Data'!G13))),'Data Summary'!CB19="Yes"),100-OFFSET('Water Data'!$G$4,0,10*ROW('Water Data'!G13)),NA())</f>
        <v>94.515640000000005</v>
      </c>
      <c r="N19" s="96">
        <f ca="true">+IF(AND(ISNUMBER(OFFSET('Water Data'!$G$6,0,10*ROW('Water Data'!G13))),'Data Summary'!CC19="Yes"),OFFSET('Water Data'!$G$6,0,10*ROW('Water Data'!G13)),NA())</f>
        <v>76.159184999999994</v>
      </c>
      <c r="O19" s="96" t="e">
        <f ca="true">+IF(AND(ISNUMBER(OFFSET('Water Data'!$G$9,0,10*ROW('Water Data'!G13))),'Data Summary'!CD19="Yes"),OFFSET('Water Data'!$G$9,0,10*ROW('Water Data'!G13)),NA())</f>
        <v>#N/A</v>
      </c>
      <c r="P19" s="96">
        <f ca="true">+IF(AND(ISNUMBER(OFFSET('Water Data'!$H$4,0,10*ROW('Water Data'!H13))),'Data Summary'!CE19="Yes"),100-OFFSET('Water Data'!$H$4,0,10*ROW('Water Data'!H13)),NA())</f>
        <v>94.639150000000001</v>
      </c>
      <c r="Q19" s="96">
        <f ca="true">+IF(AND(ISNUMBER(OFFSET('Water Data'!$H$6,0,10*ROW('Water Data'!H13))),'Data Summary'!CF19="Yes"),OFFSET('Water Data'!$H$6,0,10*ROW('Water Data'!H13)),NA())</f>
        <v>73.587479999999999</v>
      </c>
      <c r="R19" s="96" t="e">
        <f ca="true">+IF(AND(ISNUMBER(OFFSET('Water Data'!$H$9,0,10*ROW('Water Data'!H13))),'Data Summary'!CG19="Yes"),OFFSET('Water Data'!$H$9,0,10*ROW('Water Data'!H13)),NA())</f>
        <v>#N/A</v>
      </c>
      <c r="S19" s="96">
        <f ca="true">+IF(AND(ISNUMBER(OFFSET('Water Data'!$I$4,0,10*ROW('Water Data'!I13))),'Data Summary'!CH19="Yes"),100-OFFSET('Water Data'!$I$4,0,10*ROW('Water Data'!I13)),NA())</f>
        <v>99.752510000000001</v>
      </c>
      <c r="T19" s="96">
        <f ca="true">+IF(AND(ISNUMBER(OFFSET('Water Data'!$I$6,0,10*ROW('Water Data'!I13))),'Data Summary'!CI19="Yes"),OFFSET('Water Data'!$I$6,0,10*ROW('Water Data'!I13)),NA())</f>
        <v>94.585070000000002</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94.727930000000001</v>
      </c>
      <c r="W19" s="97">
        <f ca="true">+IF(AND(ISNUMBER(OFFSET('Sanitation Data'!$D$6,0,10*ROW('Sanitation Data'!D13))),'Data Summary'!CL19="Yes"),OFFSET('Sanitation Data'!$D$6,0,10*ROW('Sanitation Data'!D13)),NA())</f>
        <v>93.114639999999994</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f ca="true">+IF(AND(ISNUMBER(OFFSET('Sanitation Data'!$E$4,0,10*ROW('Sanitation Data'!E13))),'Data Summary'!CP19="Yes"),100-OFFSET('Sanitation Data'!$E$4,0,10*ROW('Sanitation Data'!E13)),NA())</f>
        <v>97.791920000000005</v>
      </c>
      <c r="AB19" s="97">
        <f ca="true">+IF(AND(ISNUMBER(OFFSET('Sanitation Data'!$E$6,0,10*ROW('Sanitation Data'!E13))),'Data Summary'!CQ19="Yes"),OFFSET('Sanitation Data'!$E$6,0,10*ROW('Sanitation Data'!E13)),NA())</f>
        <v>97.678614999999994</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f ca="true">+IF(AND(ISNUMBER(OFFSET('Sanitation Data'!$F$4,0,10*ROW('Sanitation Data'!F13))),'Data Summary'!CU19="Yes"),100-OFFSET('Sanitation Data'!$F$4,0,10*ROW('Sanitation Data'!F13)),NA())</f>
        <v>90.205970000000008</v>
      </c>
      <c r="AG19" s="97">
        <f ca="true">+IF(AND(ISNUMBER(OFFSET('Sanitation Data'!$F$6,0,10*ROW('Sanitation Data'!F13))),'Data Summary'!CV19="Yes"),OFFSET('Sanitation Data'!$F$6,0,10*ROW('Sanitation Data'!F13)),NA())</f>
        <v>86.378900000000002</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f ca="true">+IF(AND(ISNUMBER(OFFSET('Sanitation Data'!$G$4,0,10*ROW('Sanitation Data'!G13))),'Data Summary'!CZ19="Yes"),100-OFFSET('Sanitation Data'!$G$4,0,10*ROW('Sanitation Data'!G13)),NA())</f>
        <v>94.282880000000006</v>
      </c>
      <c r="AL19" s="97">
        <f ca="true">+IF(AND(ISNUMBER(OFFSET('Sanitation Data'!$G$6,0,10*ROW('Sanitation Data'!G13))),'Data Summary'!DA19="Yes"),OFFSET('Sanitation Data'!$G$6,0,10*ROW('Sanitation Data'!G13)),NA())</f>
        <v>92.628950000000003</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f ca="true">+IF(AND(ISNUMBER(OFFSET('Sanitation Data'!$H$4,0,10*ROW('Sanitation Data'!H13))),'Data Summary'!DE19="Yes"),100-OFFSET('Sanitation Data'!$H$4,0,10*ROW('Sanitation Data'!H13)),NA())</f>
        <v>94.650019999999998</v>
      </c>
      <c r="AQ19" s="97">
        <f ca="true">+IF(AND(ISNUMBER(OFFSET('Sanitation Data'!$H$6,0,10*ROW('Sanitation Data'!H13))),'Data Summary'!DF19="Yes"),OFFSET('Sanitation Data'!$H$6,0,10*ROW('Sanitation Data'!H13)),NA())</f>
        <v>92.713355000000007</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f ca="true">+IF(AND(ISNUMBER(OFFSET('Sanitation Data'!$I$4,0,10*ROW('Sanitation Data'!I13))),'Data Summary'!DJ19="Yes"),100-OFFSET('Sanitation Data'!$I$4,0,10*ROW('Sanitation Data'!I13)),NA())</f>
        <v>98.875349999999997</v>
      </c>
      <c r="AV19" s="97">
        <f ca="true">+IF(AND(ISNUMBER(OFFSET('Sanitation Data'!$I$6,0,10*ROW('Sanitation Data'!I13))),'Data Summary'!DK19="Yes"),OFFSET('Sanitation Data'!$I$6,0,10*ROW('Sanitation Data'!I13)),NA())</f>
        <v>98.682684999999992</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9" t="str">
        <f ca="true">+RIGHT('Data Summary'!A20,LEN('Data Summary'!A20)-9)</f>
        <v>EMIS</v>
      </c>
      <c r="B20" s="36" t="str">
        <f ca="true">+IF(ISTEXT('Data Summary'!B20),'Data Summary'!B20,"")</f>
        <v>EMIS</v>
      </c>
      <c r="C20" s="348">
        <f ca="true">+VALUE('Data Summary'!C20)</f>
        <v>2013</v>
      </c>
      <c r="D20" s="96">
        <f ca="true">+IF(AND(ISNUMBER(OFFSET('Water Data'!$D$4,0,10*ROW('Water Data'!D14))),'Data Summary'!BS20="Yes"),100-OFFSET('Water Data'!$D$4,0,10*ROW('Water Data'!D14)),NA())</f>
        <v>95.113979999999998</v>
      </c>
      <c r="E20" s="96">
        <f ca="true">+IF(AND(ISNUMBER(OFFSET('Water Data'!$D$6,0,10*ROW('Water Data'!D14))),'Data Summary'!BT20="Yes"),OFFSET('Water Data'!$D$6,0,10*ROW('Water Data'!D14)),NA())</f>
        <v>78.220519999999993</v>
      </c>
      <c r="F20" s="96" t="e">
        <f ca="true">+IF(AND(ISNUMBER(OFFSET('Water Data'!$D$9,0,10*ROW('Water Data'!D14))),'Data Summary'!BU20="Yes"),OFFSET('Water Data'!$D$9,0,10*ROW('Water Data'!D14)),NA())</f>
        <v>#N/A</v>
      </c>
      <c r="G20" s="96">
        <f ca="true">+IF(AND(ISNUMBER(OFFSET('Water Data'!$E$4,0,10*ROW('Water Data'!E14))),'Data Summary'!BV20="Yes"),100-OFFSET('Water Data'!$E$4,0,10*ROW('Water Data'!E14)),NA())</f>
        <v>99.771929999999998</v>
      </c>
      <c r="H20" s="96">
        <f ca="true">+IF(AND(ISNUMBER(OFFSET('Water Data'!$E$6,0,10*ROW('Water Data'!E14))),'Data Summary'!BW20="Yes"),OFFSET('Water Data'!$E$6,0,10*ROW('Water Data'!E14)),NA())</f>
        <v>96.623179999999991</v>
      </c>
      <c r="I20" s="96" t="e">
        <f ca="true">+IF(AND(ISNUMBER(OFFSET('Water Data'!$E$9,0,10*ROW('Water Data'!E14))),'Data Summary'!BX20="Yes"),OFFSET('Water Data'!$E$9,0,10*ROW('Water Data'!E14)),NA())</f>
        <v>#N/A</v>
      </c>
      <c r="J20" s="96">
        <f ca="true">+IF(AND(ISNUMBER(OFFSET('Water Data'!$F$4,0,10*ROW('Water Data'!F14))),'Data Summary'!BY20="Yes"),100-OFFSET('Water Data'!$F$4,0,10*ROW('Water Data'!F14)),NA())</f>
        <v>87.849639999999994</v>
      </c>
      <c r="K20" s="96">
        <f ca="true">+IF(AND(ISNUMBER(OFFSET('Water Data'!$F$6,0,10*ROW('Water Data'!F14))),'Data Summary'!BZ20="Yes"),OFFSET('Water Data'!$F$6,0,10*ROW('Water Data'!F14)),NA())</f>
        <v>49.520524999999999</v>
      </c>
      <c r="L20" s="96" t="e">
        <f ca="true">+IF(AND(ISNUMBER(OFFSET('Water Data'!$F$9,0,10*ROW('Water Data'!F14))),'Data Summary'!CA20="Yes"),OFFSET('Water Data'!$F$9,0,10*ROW('Water Data'!F14)),NA())</f>
        <v>#N/A</v>
      </c>
      <c r="M20" s="96">
        <f ca="true">+IF(AND(ISNUMBER(OFFSET('Water Data'!$G$4,0,10*ROW('Water Data'!G14))),'Data Summary'!CB20="Yes"),100-OFFSET('Water Data'!$G$4,0,10*ROW('Water Data'!G14)),NA())</f>
        <v>93.841679999999997</v>
      </c>
      <c r="N20" s="96">
        <f ca="true">+IF(AND(ISNUMBER(OFFSET('Water Data'!$G$6,0,10*ROW('Water Data'!G14))),'Data Summary'!CC20="Yes"),OFFSET('Water Data'!$G$6,0,10*ROW('Water Data'!G14)),NA())</f>
        <v>76.399175</v>
      </c>
      <c r="O20" s="96" t="e">
        <f ca="true">+IF(AND(ISNUMBER(OFFSET('Water Data'!$G$9,0,10*ROW('Water Data'!G14))),'Data Summary'!CD20="Yes"),OFFSET('Water Data'!$G$9,0,10*ROW('Water Data'!G14)),NA())</f>
        <v>#N/A</v>
      </c>
      <c r="P20" s="96">
        <f ca="true">+IF(AND(ISNUMBER(OFFSET('Water Data'!$H$4,0,10*ROW('Water Data'!H14))),'Data Summary'!CE20="Yes"),100-OFFSET('Water Data'!$H$4,0,10*ROW('Water Data'!H14)),NA())</f>
        <v>94.054969999999997</v>
      </c>
      <c r="Q20" s="96">
        <f ca="true">+IF(AND(ISNUMBER(OFFSET('Water Data'!$H$6,0,10*ROW('Water Data'!H14))),'Data Summary'!CF20="Yes"),OFFSET('Water Data'!$H$6,0,10*ROW('Water Data'!H14)),NA())</f>
        <v>74.189189999999996</v>
      </c>
      <c r="R20" s="96" t="e">
        <f ca="true">+IF(AND(ISNUMBER(OFFSET('Water Data'!$H$9,0,10*ROW('Water Data'!H14))),'Data Summary'!CG20="Yes"),OFFSET('Water Data'!$H$9,0,10*ROW('Water Data'!H14)),NA())</f>
        <v>#N/A</v>
      </c>
      <c r="S20" s="96">
        <f ca="true">+IF(AND(ISNUMBER(OFFSET('Water Data'!$I$4,0,10*ROW('Water Data'!I14))),'Data Summary'!CH20="Yes"),100-OFFSET('Water Data'!$I$4,0,10*ROW('Water Data'!I14)),NA())</f>
        <v>99.823779999999999</v>
      </c>
      <c r="T20" s="96">
        <f ca="true">+IF(AND(ISNUMBER(OFFSET('Water Data'!$I$6,0,10*ROW('Water Data'!I14))),'Data Summary'!CI20="Yes"),OFFSET('Water Data'!$I$6,0,10*ROW('Water Data'!I14)),NA())</f>
        <v>94.548014999999992</v>
      </c>
      <c r="U20" s="96" t="e">
        <f ca="true">+IF(AND(ISNUMBER(OFFSET('Water Data'!$I$9,0,10*ROW('Water Data'!I14))),'Data Summary'!CJ20="Yes"),OFFSET('Water Data'!$I$9,0,10*ROW('Water Data'!I14)),NA())</f>
        <v>#N/A</v>
      </c>
      <c r="V20" s="97">
        <f ca="true">+IF(AND(ISNUMBER(OFFSET('Sanitation Data'!$D$4,0,10*ROW('Sanitation Data'!D14))),'Data Summary'!CK20="Yes"),100-OFFSET('Sanitation Data'!$D$4,0,10*ROW('Sanitation Data'!D14)),NA())</f>
        <v>94.493080000000006</v>
      </c>
      <c r="W20" s="97">
        <f ca="true">+IF(AND(ISNUMBER(OFFSET('Sanitation Data'!$D$6,0,10*ROW('Sanitation Data'!D14))),'Data Summary'!CL20="Yes"),OFFSET('Sanitation Data'!$D$6,0,10*ROW('Sanitation Data'!D14)),NA())</f>
        <v>92.872474999999994</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f ca="true">+IF(AND(ISNUMBER(OFFSET('Sanitation Data'!$E$4,0,10*ROW('Sanitation Data'!E14))),'Data Summary'!CP20="Yes"),100-OFFSET('Sanitation Data'!$E$4,0,10*ROW('Sanitation Data'!E14)),NA())</f>
        <v>97.276830000000004</v>
      </c>
      <c r="AB20" s="97">
        <f ca="true">+IF(AND(ISNUMBER(OFFSET('Sanitation Data'!$E$6,0,10*ROW('Sanitation Data'!E14))),'Data Summary'!CQ20="Yes"),OFFSET('Sanitation Data'!$E$6,0,10*ROW('Sanitation Data'!E14)),NA())</f>
        <v>97.162795000000003</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f ca="true">+IF(AND(ISNUMBER(OFFSET('Sanitation Data'!$F$4,0,10*ROW('Sanitation Data'!F14))),'Data Summary'!CU20="Yes"),100-OFFSET('Sanitation Data'!$F$4,0,10*ROW('Sanitation Data'!F14)),NA())</f>
        <v>90.151669999999996</v>
      </c>
      <c r="AG20" s="97">
        <f ca="true">+IF(AND(ISNUMBER(OFFSET('Sanitation Data'!$F$6,0,10*ROW('Sanitation Data'!F14))),'Data Summary'!CV20="Yes"),OFFSET('Sanitation Data'!$F$6,0,10*ROW('Sanitation Data'!F14)),NA())</f>
        <v>86.181455</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f ca="true">+IF(AND(ISNUMBER(OFFSET('Sanitation Data'!$G$4,0,10*ROW('Sanitation Data'!G14))),'Data Summary'!CZ20="Yes"),100-OFFSET('Sanitation Data'!$G$4,0,10*ROW('Sanitation Data'!G14)),NA())</f>
        <v>93.821190000000001</v>
      </c>
      <c r="AL20" s="97">
        <f ca="true">+IF(AND(ISNUMBER(OFFSET('Sanitation Data'!$G$6,0,10*ROW('Sanitation Data'!G14))),'Data Summary'!DA20="Yes"),OFFSET('Sanitation Data'!$G$6,0,10*ROW('Sanitation Data'!G14)),NA())</f>
        <v>92.108374999999995</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f ca="true">+IF(AND(ISNUMBER(OFFSET('Sanitation Data'!$H$4,0,10*ROW('Sanitation Data'!H14))),'Data Summary'!DE20="Yes"),100-OFFSET('Sanitation Data'!$H$4,0,10*ROW('Sanitation Data'!H14)),NA())</f>
        <v>94.802179999999993</v>
      </c>
      <c r="AQ20" s="97">
        <f ca="true">+IF(AND(ISNUMBER(OFFSET('Sanitation Data'!$H$6,0,10*ROW('Sanitation Data'!H14))),'Data Summary'!DF20="Yes"),OFFSET('Sanitation Data'!$H$6,0,10*ROW('Sanitation Data'!H14)),NA())</f>
        <v>92.839269999999999</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f ca="true">+IF(AND(ISNUMBER(OFFSET('Sanitation Data'!$I$4,0,10*ROW('Sanitation Data'!I14))),'Data Summary'!DJ20="Yes"),100-OFFSET('Sanitation Data'!$I$4,0,10*ROW('Sanitation Data'!I14)),NA())</f>
        <v>98.633529999999993</v>
      </c>
      <c r="AV20" s="97">
        <f ca="true">+IF(AND(ISNUMBER(OFFSET('Sanitation Data'!$I$6,0,10*ROW('Sanitation Data'!I14))),'Data Summary'!DK20="Yes"),OFFSET('Sanitation Data'!$I$6,0,10*ROW('Sanitation Data'!I14)),NA())</f>
        <v>98.449569999999994</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9" t="str">
        <f ca="true">+RIGHT('Data Summary'!A21,LEN('Data Summary'!A21)-9)</f>
        <v>LLECE</v>
      </c>
      <c r="B21" s="36" t="str">
        <f ca="true">+IF(ISTEXT('Data Summary'!B21),'Data Summary'!B21,"")</f>
        <v>Survey</v>
      </c>
      <c r="C21" s="348">
        <f ca="true">+VALUE('Data Summary'!C21)</f>
        <v>2013</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f ca="true">+IF(AND(ISNUMBER(OFFSET('Sanitation Data'!$D$10,0,10*ROW('Sanitation Data'!D15))),'Data Summary'!CM21="Yes"),OFFSET('Sanitation Data'!$D$10,0,10*ROW('Sanitation Data'!D15)),NA())</f>
        <v>83.904109589041099</v>
      </c>
      <c r="Y21" s="97" t="e">
        <f ca="true">+IF(AND(ISNUMBER(OFFSET('Sanitation Data'!$D$11,0,10*ROW('Sanitation Data'!D15))),'Data Summary'!CN21="Yes"),OFFSET('Sanitation Data'!$D$11,0,10*ROW('Sanitation Data'!D15)),NA())</f>
        <v>#N/A</v>
      </c>
      <c r="Z21" s="97">
        <f ca="true">+IF(AND(ISNUMBER(OFFSET('Sanitation Data'!$D$12,0,10*ROW('Sanitation Data'!D15))),'Data Summary'!CO21="Yes"),OFFSET('Sanitation Data'!$D$12,0,10*ROW('Sanitation Data'!D15)),NA())</f>
        <v>83.904109589041099</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f ca="true">+IF(AND(ISNUMBER(OFFSET('Sanitation Data'!$E$10,0,10*ROW('Sanitation Data'!E15))),'Data Summary'!CR21="Yes"),OFFSET('Sanitation Data'!$E$10,0,10*ROW('Sanitation Data'!E15)),NA())</f>
        <v>89.473684210526315</v>
      </c>
      <c r="AD21" s="97" t="e">
        <f ca="true">+IF(AND(ISNUMBER(OFFSET('Sanitation Data'!$E$11,0,10*ROW('Sanitation Data'!E15))),'Data Summary'!CS21="Yes"),OFFSET('Sanitation Data'!$E$11,0,10*ROW('Sanitation Data'!E15)),NA())</f>
        <v>#N/A</v>
      </c>
      <c r="AE21" s="97">
        <f ca="true">+IF(AND(ISNUMBER(OFFSET('Sanitation Data'!$E$12,0,10*ROW('Sanitation Data'!E15))),'Data Summary'!CT21="Yes"),OFFSET('Sanitation Data'!$E$12,0,10*ROW('Sanitation Data'!E15)),NA())</f>
        <v>89.473684210526315</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f ca="true">+IF(AND(ISNUMBER(OFFSET('Sanitation Data'!$F$10,0,10*ROW('Sanitation Data'!F15))),'Data Summary'!CW21="Yes"),OFFSET('Sanitation Data'!$F$10,0,10*ROW('Sanitation Data'!F15)),NA())</f>
        <v>69.879518072289159</v>
      </c>
      <c r="AI21" s="97" t="e">
        <f ca="true">+IF(AND(ISNUMBER(OFFSET('Sanitation Data'!$F$11,0,10*ROW('Sanitation Data'!F15))),'Data Summary'!CX21="Yes"),OFFSET('Sanitation Data'!$F$11,0,10*ROW('Sanitation Data'!F15)),NA())</f>
        <v>#N/A</v>
      </c>
      <c r="AJ21" s="97">
        <f ca="true">+IF(AND(ISNUMBER(OFFSET('Sanitation Data'!$F$12,0,10*ROW('Sanitation Data'!F15))),'Data Summary'!CY21="Yes"),OFFSET('Sanitation Data'!$F$12,0,10*ROW('Sanitation Data'!F15)),NA())</f>
        <v>69.879518072289159</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f ca="true">+IF(AND(ISNUMBER(OFFSET('Sanitation Data'!$H$10,0,10*ROW('Sanitation Data'!H15))),'Data Summary'!DG21="Yes"),OFFSET('Sanitation Data'!$H$10,0,10*ROW('Sanitation Data'!H15)),NA())</f>
        <v>83.904109589041099</v>
      </c>
      <c r="AS21" s="97" t="e">
        <f ca="true">+IF(AND(ISNUMBER(OFFSET('Sanitation Data'!$H$11,0,10*ROW('Sanitation Data'!H15))),'Data Summary'!DH21="Yes"),OFFSET('Sanitation Data'!$H$11,0,10*ROW('Sanitation Data'!H15)),NA())</f>
        <v>#N/A</v>
      </c>
      <c r="AT21" s="97">
        <f ca="true">+IF(AND(ISNUMBER(OFFSET('Sanitation Data'!$H$12,0,10*ROW('Sanitation Data'!H15))),'Data Summary'!DI21="Yes"),OFFSET('Sanitation Data'!$H$12,0,10*ROW('Sanitation Data'!H15)),NA())</f>
        <v>83.904109589041099</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9" t="str">
        <f ca="true">+RIGHT('Data Summary'!A22,LEN('Data Summary'!A22)-9)</f>
        <v>EMIS</v>
      </c>
      <c r="B22" s="36" t="str">
        <f ca="true">+IF(ISTEXT('Data Summary'!B22),'Data Summary'!B22,"")</f>
        <v>EMIS</v>
      </c>
      <c r="C22" s="348">
        <f ca="true">+VALUE('Data Summary'!C22)</f>
        <v>2014</v>
      </c>
      <c r="D22" s="96">
        <f ca="true">+IF(AND(ISNUMBER(OFFSET('Water Data'!$D$4,0,10*ROW('Water Data'!D16))),'Data Summary'!BS22="Yes"),100-OFFSET('Water Data'!$D$4,0,10*ROW('Water Data'!D16)),NA())</f>
        <v>94.739010000000007</v>
      </c>
      <c r="E22" s="96">
        <f ca="true">+IF(AND(ISNUMBER(OFFSET('Water Data'!$D$6,0,10*ROW('Water Data'!D16))),'Data Summary'!BT22="Yes"),OFFSET('Water Data'!$D$6,0,10*ROW('Water Data'!D16)),NA())</f>
        <v>78.817685000000012</v>
      </c>
      <c r="F22" s="96" t="e">
        <f ca="true">+IF(AND(ISNUMBER(OFFSET('Water Data'!$D$9,0,10*ROW('Water Data'!D16))),'Data Summary'!BU22="Yes"),OFFSET('Water Data'!$D$9,0,10*ROW('Water Data'!D16)),NA())</f>
        <v>#N/A</v>
      </c>
      <c r="G22" s="96">
        <f ca="true">+IF(AND(ISNUMBER(OFFSET('Water Data'!$E$4,0,10*ROW('Water Data'!E16))),'Data Summary'!BV22="Yes"),100-OFFSET('Water Data'!$E$4,0,10*ROW('Water Data'!E16)),NA())</f>
        <v>99.739170000000001</v>
      </c>
      <c r="H22" s="96">
        <f ca="true">+IF(AND(ISNUMBER(OFFSET('Water Data'!$E$6,0,10*ROW('Water Data'!E16))),'Data Summary'!BW22="Yes"),OFFSET('Water Data'!$E$6,0,10*ROW('Water Data'!E16)),NA())</f>
        <v>96.618245000000002</v>
      </c>
      <c r="I22" s="96" t="e">
        <f ca="true">+IF(AND(ISNUMBER(OFFSET('Water Data'!$E$9,0,10*ROW('Water Data'!E16))),'Data Summary'!BX22="Yes"),OFFSET('Water Data'!$E$9,0,10*ROW('Water Data'!E16)),NA())</f>
        <v>#N/A</v>
      </c>
      <c r="J22" s="96">
        <f ca="true">+IF(AND(ISNUMBER(OFFSET('Water Data'!$F$4,0,10*ROW('Water Data'!F16))),'Data Summary'!BY22="Yes"),100-OFFSET('Water Data'!$F$4,0,10*ROW('Water Data'!F16)),NA())</f>
        <v>86.503780000000006</v>
      </c>
      <c r="K22" s="96">
        <f ca="true">+IF(AND(ISNUMBER(OFFSET('Water Data'!$F$6,0,10*ROW('Water Data'!F16))),'Data Summary'!BZ22="Yes"),OFFSET('Water Data'!$F$6,0,10*ROW('Water Data'!F16)),NA())</f>
        <v>49.500304999999997</v>
      </c>
      <c r="L22" s="96" t="e">
        <f ca="true">+IF(AND(ISNUMBER(OFFSET('Water Data'!$F$9,0,10*ROW('Water Data'!F16))),'Data Summary'!CA22="Yes"),OFFSET('Water Data'!$F$9,0,10*ROW('Water Data'!F16)),NA())</f>
        <v>#N/A</v>
      </c>
      <c r="M22" s="96">
        <f ca="true">+IF(AND(ISNUMBER(OFFSET('Water Data'!$G$4,0,10*ROW('Water Data'!G16))),'Data Summary'!CB22="Yes"),100-OFFSET('Water Data'!$G$4,0,10*ROW('Water Data'!G16)),NA())</f>
        <v>93.222449999999995</v>
      </c>
      <c r="N22" s="96">
        <f ca="true">+IF(AND(ISNUMBER(OFFSET('Water Data'!$G$6,0,10*ROW('Water Data'!G16))),'Data Summary'!CC22="Yes"),OFFSET('Water Data'!$G$6,0,10*ROW('Water Data'!G16)),NA())</f>
        <v>76.357894999999999</v>
      </c>
      <c r="O22" s="96" t="e">
        <f ca="true">+IF(AND(ISNUMBER(OFFSET('Water Data'!$G$9,0,10*ROW('Water Data'!G16))),'Data Summary'!CD22="Yes"),OFFSET('Water Data'!$G$9,0,10*ROW('Water Data'!G16)),NA())</f>
        <v>#N/A</v>
      </c>
      <c r="P22" s="96">
        <f ca="true">+IF(AND(ISNUMBER(OFFSET('Water Data'!$H$4,0,10*ROW('Water Data'!H16))),'Data Summary'!CE22="Yes"),100-OFFSET('Water Data'!$H$4,0,10*ROW('Water Data'!H16)),NA())</f>
        <v>93.530439999999999</v>
      </c>
      <c r="Q22" s="96">
        <f ca="true">+IF(AND(ISNUMBER(OFFSET('Water Data'!$H$6,0,10*ROW('Water Data'!H16))),'Data Summary'!CF22="Yes"),OFFSET('Water Data'!$H$6,0,10*ROW('Water Data'!H16)),NA())</f>
        <v>74.675129999999996</v>
      </c>
      <c r="R22" s="96" t="e">
        <f ca="true">+IF(AND(ISNUMBER(OFFSET('Water Data'!$H$9,0,10*ROW('Water Data'!H16))),'Data Summary'!CG22="Yes"),OFFSET('Water Data'!$H$9,0,10*ROW('Water Data'!H16)),NA())</f>
        <v>#N/A</v>
      </c>
      <c r="S22" s="96">
        <f ca="true">+IF(AND(ISNUMBER(OFFSET('Water Data'!$I$4,0,10*ROW('Water Data'!I16))),'Data Summary'!CH22="Yes"),100-OFFSET('Water Data'!$I$4,0,10*ROW('Water Data'!I16)),NA())</f>
        <v>99.719430000000003</v>
      </c>
      <c r="T22" s="96">
        <f ca="true">+IF(AND(ISNUMBER(OFFSET('Water Data'!$I$6,0,10*ROW('Water Data'!I16))),'Data Summary'!CI22="Yes"),OFFSET('Water Data'!$I$6,0,10*ROW('Water Data'!I16)),NA())</f>
        <v>94.373545000000007</v>
      </c>
      <c r="U22" s="96" t="e">
        <f ca="true">+IF(AND(ISNUMBER(OFFSET('Water Data'!$I$9,0,10*ROW('Water Data'!I16))),'Data Summary'!CJ22="Yes"),OFFSET('Water Data'!$I$9,0,10*ROW('Water Data'!I16)),NA())</f>
        <v>#N/A</v>
      </c>
      <c r="V22" s="97">
        <f ca="true">+IF(AND(ISNUMBER(OFFSET('Sanitation Data'!$D$4,0,10*ROW('Sanitation Data'!D16))),'Data Summary'!CK22="Yes"),100-OFFSET('Sanitation Data'!$D$4,0,10*ROW('Sanitation Data'!D16)),NA())</f>
        <v>94.052080000000004</v>
      </c>
      <c r="W22" s="97">
        <f ca="true">+IF(AND(ISNUMBER(OFFSET('Sanitation Data'!$D$6,0,10*ROW('Sanitation Data'!D16))),'Data Summary'!CL22="Yes"),OFFSET('Sanitation Data'!$D$6,0,10*ROW('Sanitation Data'!D16)),NA())</f>
        <v>92.471414999999993</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f ca="true">+IF(AND(ISNUMBER(OFFSET('Sanitation Data'!$E$4,0,10*ROW('Sanitation Data'!E16))),'Data Summary'!CP22="Yes"),100-OFFSET('Sanitation Data'!$E$4,0,10*ROW('Sanitation Data'!E16)),NA())</f>
        <v>96.350160000000002</v>
      </c>
      <c r="AB22" s="97">
        <f ca="true">+IF(AND(ISNUMBER(OFFSET('Sanitation Data'!$E$6,0,10*ROW('Sanitation Data'!E16))),'Data Summary'!CQ22="Yes"),OFFSET('Sanitation Data'!$E$6,0,10*ROW('Sanitation Data'!E16)),NA())</f>
        <v>96.235595000000004</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f ca="true">+IF(AND(ISNUMBER(OFFSET('Sanitation Data'!$F$4,0,10*ROW('Sanitation Data'!F16))),'Data Summary'!CU22="Yes"),100-OFFSET('Sanitation Data'!$F$4,0,10*ROW('Sanitation Data'!F16)),NA())</f>
        <v>90.267150000000001</v>
      </c>
      <c r="AG22" s="97">
        <f ca="true">+IF(AND(ISNUMBER(OFFSET('Sanitation Data'!$F$6,0,10*ROW('Sanitation Data'!F16))),'Data Summary'!CV22="Yes"),OFFSET('Sanitation Data'!$F$6,0,10*ROW('Sanitation Data'!F16)),NA())</f>
        <v>86.27183500000001</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f ca="true">+IF(AND(ISNUMBER(OFFSET('Sanitation Data'!$G$4,0,10*ROW('Sanitation Data'!G16))),'Data Summary'!CZ22="Yes"),100-OFFSET('Sanitation Data'!$G$4,0,10*ROW('Sanitation Data'!G16)),NA())</f>
        <v>93.282520000000005</v>
      </c>
      <c r="AL22" s="97">
        <f ca="true">+IF(AND(ISNUMBER(OFFSET('Sanitation Data'!$G$6,0,10*ROW('Sanitation Data'!G16))),'Data Summary'!DA22="Yes"),OFFSET('Sanitation Data'!$G$6,0,10*ROW('Sanitation Data'!G16)),NA())</f>
        <v>91.552710000000005</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f ca="true">+IF(AND(ISNUMBER(OFFSET('Sanitation Data'!$H$4,0,10*ROW('Sanitation Data'!H16))),'Data Summary'!DE22="Yes"),100-OFFSET('Sanitation Data'!$H$4,0,10*ROW('Sanitation Data'!H16)),NA())</f>
        <v>94.753529999999998</v>
      </c>
      <c r="AQ22" s="97">
        <f ca="true">+IF(AND(ISNUMBER(OFFSET('Sanitation Data'!$H$6,0,10*ROW('Sanitation Data'!H16))),'Data Summary'!DF22="Yes"),OFFSET('Sanitation Data'!$H$6,0,10*ROW('Sanitation Data'!H16)),NA())</f>
        <v>92.815374999999989</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f ca="true">+IF(AND(ISNUMBER(OFFSET('Sanitation Data'!$I$4,0,10*ROW('Sanitation Data'!I16))),'Data Summary'!DJ22="Yes"),100-OFFSET('Sanitation Data'!$I$4,0,10*ROW('Sanitation Data'!I16)),NA())</f>
        <v>97.806749999999994</v>
      </c>
      <c r="AV22" s="97">
        <f ca="true">+IF(AND(ISNUMBER(OFFSET('Sanitation Data'!$I$6,0,10*ROW('Sanitation Data'!I16))),'Data Summary'!DK22="Yes"),OFFSET('Sanitation Data'!$I$6,0,10*ROW('Sanitation Data'!I16)),NA())</f>
        <v>97.622710000000012</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9" t="str">
        <f ca="true">+RIGHT('Data Summary'!A23,LEN('Data Summary'!A23)-9)</f>
        <v>EMIS</v>
      </c>
      <c r="B23" s="36" t="str">
        <f ca="true">+IF(ISTEXT('Data Summary'!B23),'Data Summary'!B23,"")</f>
        <v>EMIS</v>
      </c>
      <c r="C23" s="348">
        <f ca="true">+VALUE('Data Summary'!C23)</f>
        <v>2015</v>
      </c>
      <c r="D23" s="96">
        <f ca="true">+IF(AND(ISNUMBER(OFFSET('Water Data'!$D$4,0,10*ROW('Water Data'!D17))),'Data Summary'!BS23="Yes"),100-OFFSET('Water Data'!$D$4,0,10*ROW('Water Data'!D17)),NA())</f>
        <v>95.327680000000001</v>
      </c>
      <c r="E23" s="96">
        <f ca="true">+IF(AND(ISNUMBER(OFFSET('Water Data'!$D$6,0,10*ROW('Water Data'!D17))),'Data Summary'!BT23="Yes"),OFFSET('Water Data'!$D$6,0,10*ROW('Water Data'!D17)),NA())</f>
        <v>79.732115000000007</v>
      </c>
      <c r="F23" s="96" t="e">
        <f ca="true">+IF(AND(ISNUMBER(OFFSET('Water Data'!$D$9,0,10*ROW('Water Data'!D17))),'Data Summary'!BU23="Yes"),OFFSET('Water Data'!$D$9,0,10*ROW('Water Data'!D17)),NA())</f>
        <v>#N/A</v>
      </c>
      <c r="G23" s="96">
        <f ca="true">+IF(AND(ISNUMBER(OFFSET('Water Data'!$E$4,0,10*ROW('Water Data'!E17))),'Data Summary'!BV23="Yes"),100-OFFSET('Water Data'!$E$4,0,10*ROW('Water Data'!E17)),NA())</f>
        <v>99.703800000000001</v>
      </c>
      <c r="H23" s="96">
        <f ca="true">+IF(AND(ISNUMBER(OFFSET('Water Data'!$E$6,0,10*ROW('Water Data'!E17))),'Data Summary'!BW23="Yes"),OFFSET('Water Data'!$E$6,0,10*ROW('Water Data'!E17)),NA())</f>
        <v>96.594210000000004</v>
      </c>
      <c r="I23" s="96" t="e">
        <f ca="true">+IF(AND(ISNUMBER(OFFSET('Water Data'!$E$9,0,10*ROW('Water Data'!E17))),'Data Summary'!BX23="Yes"),OFFSET('Water Data'!$E$9,0,10*ROW('Water Data'!E17)),NA())</f>
        <v>#N/A</v>
      </c>
      <c r="J23" s="96">
        <f ca="true">+IF(AND(ISNUMBER(OFFSET('Water Data'!$F$4,0,10*ROW('Water Data'!F17))),'Data Summary'!BY23="Yes"),100-OFFSET('Water Data'!$F$4,0,10*ROW('Water Data'!F17)),NA())</f>
        <v>87.847579999999994</v>
      </c>
      <c r="K23" s="96">
        <f ca="true">+IF(AND(ISNUMBER(OFFSET('Water Data'!$F$6,0,10*ROW('Water Data'!F17))),'Data Summary'!BZ23="Yes"),OFFSET('Water Data'!$F$6,0,10*ROW('Water Data'!F17)),NA())</f>
        <v>50.909759999999999</v>
      </c>
      <c r="L23" s="96" t="e">
        <f ca="true">+IF(AND(ISNUMBER(OFFSET('Water Data'!$F$9,0,10*ROW('Water Data'!F17))),'Data Summary'!CA23="Yes"),OFFSET('Water Data'!$F$9,0,10*ROW('Water Data'!F17)),NA())</f>
        <v>#N/A</v>
      </c>
      <c r="M23" s="96">
        <f ca="true">+IF(AND(ISNUMBER(OFFSET('Water Data'!$G$4,0,10*ROW('Water Data'!G17))),'Data Summary'!CB23="Yes"),100-OFFSET('Water Data'!$G$4,0,10*ROW('Water Data'!G17)),NA())</f>
        <v>94.118039999999993</v>
      </c>
      <c r="N23" s="96">
        <f ca="true">+IF(AND(ISNUMBER(OFFSET('Water Data'!$G$6,0,10*ROW('Water Data'!G17))),'Data Summary'!CC23="Yes"),OFFSET('Water Data'!$G$6,0,10*ROW('Water Data'!G17)),NA())</f>
        <v>77.448694999999987</v>
      </c>
      <c r="O23" s="96" t="e">
        <f ca="true">+IF(AND(ISNUMBER(OFFSET('Water Data'!$G$9,0,10*ROW('Water Data'!G17))),'Data Summary'!CD23="Yes"),OFFSET('Water Data'!$G$9,0,10*ROW('Water Data'!G17)),NA())</f>
        <v>#N/A</v>
      </c>
      <c r="P23" s="96">
        <f ca="true">+IF(AND(ISNUMBER(OFFSET('Water Data'!$H$4,0,10*ROW('Water Data'!H17))),'Data Summary'!CE23="Yes"),100-OFFSET('Water Data'!$H$4,0,10*ROW('Water Data'!H17)),NA())</f>
        <v>94.349080000000001</v>
      </c>
      <c r="Q23" s="96">
        <f ca="true">+IF(AND(ISNUMBER(OFFSET('Water Data'!$H$6,0,10*ROW('Water Data'!H17))),'Data Summary'!CF23="Yes"),OFFSET('Water Data'!$H$6,0,10*ROW('Water Data'!H17)),NA())</f>
        <v>76.061400000000006</v>
      </c>
      <c r="R23" s="96" t="e">
        <f ca="true">+IF(AND(ISNUMBER(OFFSET('Water Data'!$H$9,0,10*ROW('Water Data'!H17))),'Data Summary'!CG23="Yes"),OFFSET('Water Data'!$H$9,0,10*ROW('Water Data'!H17)),NA())</f>
        <v>#N/A</v>
      </c>
      <c r="S23" s="96">
        <f ca="true">+IF(AND(ISNUMBER(OFFSET('Water Data'!$I$4,0,10*ROW('Water Data'!I17))),'Data Summary'!CH23="Yes"),100-OFFSET('Water Data'!$I$4,0,10*ROW('Water Data'!I17)),NA())</f>
        <v>99.570390000000003</v>
      </c>
      <c r="T23" s="96">
        <f ca="true">+IF(AND(ISNUMBER(OFFSET('Water Data'!$I$6,0,10*ROW('Water Data'!I17))),'Data Summary'!CI23="Yes"),OFFSET('Water Data'!$I$6,0,10*ROW('Water Data'!I17)),NA())</f>
        <v>93.906800000000004</v>
      </c>
      <c r="U23" s="96" t="e">
        <f ca="true">+IF(AND(ISNUMBER(OFFSET('Water Data'!$I$9,0,10*ROW('Water Data'!I17))),'Data Summary'!CJ23="Yes"),OFFSET('Water Data'!$I$9,0,10*ROW('Water Data'!I17)),NA())</f>
        <v>#N/A</v>
      </c>
      <c r="V23" s="97">
        <f ca="true">+IF(AND(ISNUMBER(OFFSET('Sanitation Data'!$D$4,0,10*ROW('Sanitation Data'!D17))),'Data Summary'!CK23="Yes"),100-OFFSET('Sanitation Data'!$D$4,0,10*ROW('Sanitation Data'!D17)),NA())</f>
        <v>94.330089999999998</v>
      </c>
      <c r="W23" s="97">
        <f ca="true">+IF(AND(ISNUMBER(OFFSET('Sanitation Data'!$D$6,0,10*ROW('Sanitation Data'!D17))),'Data Summary'!CL23="Yes"),OFFSET('Sanitation Data'!$D$6,0,10*ROW('Sanitation Data'!D17)),NA())</f>
        <v>92.763834999999986</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f ca="true">+IF(AND(ISNUMBER(OFFSET('Sanitation Data'!$E$4,0,10*ROW('Sanitation Data'!E17))),'Data Summary'!CP23="Yes"),100-OFFSET('Sanitation Data'!$E$4,0,10*ROW('Sanitation Data'!E17)),NA())</f>
        <v>96.368200000000002</v>
      </c>
      <c r="AB23" s="97">
        <f ca="true">+IF(AND(ISNUMBER(OFFSET('Sanitation Data'!$E$6,0,10*ROW('Sanitation Data'!E17))),'Data Summary'!CQ23="Yes"),OFFSET('Sanitation Data'!$E$6,0,10*ROW('Sanitation Data'!E17)),NA())</f>
        <v>96.239239999999995</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f ca="true">+IF(AND(ISNUMBER(OFFSET('Sanitation Data'!$F$4,0,10*ROW('Sanitation Data'!F17))),'Data Summary'!CU23="Yes"),100-OFFSET('Sanitation Data'!$F$4,0,10*ROW('Sanitation Data'!F17)),NA())</f>
        <v>90.846350000000001</v>
      </c>
      <c r="AG23" s="97">
        <f ca="true">+IF(AND(ISNUMBER(OFFSET('Sanitation Data'!$F$6,0,10*ROW('Sanitation Data'!F17))),'Data Summary'!CV23="Yes"),OFFSET('Sanitation Data'!$F$6,0,10*ROW('Sanitation Data'!F17)),NA())</f>
        <v>86.823325000000011</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f ca="true">+IF(AND(ISNUMBER(OFFSET('Sanitation Data'!$G$4,0,10*ROW('Sanitation Data'!G17))),'Data Summary'!CZ23="Yes"),100-OFFSET('Sanitation Data'!$G$4,0,10*ROW('Sanitation Data'!G17)),NA())</f>
        <v>93.624570000000006</v>
      </c>
      <c r="AL23" s="97">
        <f ca="true">+IF(AND(ISNUMBER(OFFSET('Sanitation Data'!$G$6,0,10*ROW('Sanitation Data'!G17))),'Data Summary'!DA23="Yes"),OFFSET('Sanitation Data'!$G$6,0,10*ROW('Sanitation Data'!G17)),NA())</f>
        <v>91.904044999999996</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f ca="true">+IF(AND(ISNUMBER(OFFSET('Sanitation Data'!$H$4,0,10*ROW('Sanitation Data'!H17))),'Data Summary'!DE23="Yes"),100-OFFSET('Sanitation Data'!$H$4,0,10*ROW('Sanitation Data'!H17)),NA())</f>
        <v>95.132620000000003</v>
      </c>
      <c r="AQ23" s="97">
        <f ca="true">+IF(AND(ISNUMBER(OFFSET('Sanitation Data'!$H$6,0,10*ROW('Sanitation Data'!H17))),'Data Summary'!DF23="Yes"),OFFSET('Sanitation Data'!$H$6,0,10*ROW('Sanitation Data'!H17)),NA())</f>
        <v>93.23912</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f ca="true">+IF(AND(ISNUMBER(OFFSET('Sanitation Data'!$I$4,0,10*ROW('Sanitation Data'!I17))),'Data Summary'!DJ23="Yes"),100-OFFSET('Sanitation Data'!$I$4,0,10*ROW('Sanitation Data'!I17)),NA())</f>
        <v>97.671599999999998</v>
      </c>
      <c r="AV23" s="97">
        <f ca="true">+IF(AND(ISNUMBER(OFFSET('Sanitation Data'!$I$6,0,10*ROW('Sanitation Data'!I17))),'Data Summary'!DK23="Yes"),OFFSET('Sanitation Data'!$I$6,0,10*ROW('Sanitation Data'!I17)),NA())</f>
        <v>97.397765000000007</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9" t="str">
        <f ca="true">+RIGHT('Data Summary'!A24,LEN('Data Summary'!A24)-9)</f>
        <v>PNSE</v>
      </c>
      <c r="B24" s="36" t="str">
        <f ca="true">+IF(ISTEXT('Data Summary'!B24),'Data Summary'!B24,"")</f>
        <v>Survey</v>
      </c>
      <c r="C24" s="348">
        <f ca="true">+VALUE('Data Summary'!C24)</f>
        <v>2015</v>
      </c>
      <c r="D24" s="96">
        <f ca="true">+IF(AND(ISNUMBER(OFFSET('Water Data'!$D$4,0,10*ROW('Water Data'!D18))),'Data Summary'!BS24="Yes"),100-OFFSET('Water Data'!$D$4,0,10*ROW('Water Data'!D18)),NA())</f>
        <v>98.301320000000004</v>
      </c>
      <c r="E24" s="96">
        <f ca="true">+IF(AND(ISNUMBER(OFFSET('Water Data'!$D$6,0,10*ROW('Water Data'!D18))),'Data Summary'!BT24="Yes"),OFFSET('Water Data'!$D$6,0,10*ROW('Water Data'!D18)),NA())</f>
        <v>90.077434999999994</v>
      </c>
      <c r="F24" s="96" t="e">
        <f ca="true">+IF(AND(ISNUMBER(OFFSET('Water Data'!$D$9,0,10*ROW('Water Data'!D18))),'Data Summary'!BU24="Yes"),OFFSET('Water Data'!$D$9,0,10*ROW('Water Data'!D18)),NA())</f>
        <v>#N/A</v>
      </c>
      <c r="G24" s="96">
        <f ca="true">+IF(AND(ISNUMBER(OFFSET('Water Data'!$E$4,0,10*ROW('Water Data'!E18))),'Data Summary'!BV24="Yes"),100-OFFSET('Water Data'!$E$4,0,10*ROW('Water Data'!E18)),NA())</f>
        <v>98.967259999999996</v>
      </c>
      <c r="H24" s="96">
        <f ca="true">+IF(AND(ISNUMBER(OFFSET('Water Data'!$E$6,0,10*ROW('Water Data'!E18))),'Data Summary'!BW24="Yes"),OFFSET('Water Data'!$E$6,0,10*ROW('Water Data'!E18)),NA())</f>
        <v>92.779250000000005</v>
      </c>
      <c r="I24" s="96" t="e">
        <f ca="true">+IF(AND(ISNUMBER(OFFSET('Water Data'!$E$9,0,10*ROW('Water Data'!E18))),'Data Summary'!BX24="Yes"),OFFSET('Water Data'!$E$9,0,10*ROW('Water Data'!E18)),NA())</f>
        <v>#N/A</v>
      </c>
      <c r="J24" s="96">
        <f ca="true">+IF(AND(ISNUMBER(OFFSET('Water Data'!$F$4,0,10*ROW('Water Data'!F18))),'Data Summary'!BY24="Yes"),100-OFFSET('Water Data'!$F$4,0,10*ROW('Water Data'!F18)),NA())</f>
        <v>90.980080000000001</v>
      </c>
      <c r="K24" s="96">
        <f ca="true">+IF(AND(ISNUMBER(OFFSET('Water Data'!$F$6,0,10*ROW('Water Data'!F18))),'Data Summary'!BZ24="Yes"),OFFSET('Water Data'!$F$6,0,10*ROW('Water Data'!F18)),NA())</f>
        <v>60.374085000000001</v>
      </c>
      <c r="L24" s="96" t="e">
        <f ca="true">+IF(AND(ISNUMBER(OFFSET('Water Data'!$F$9,0,10*ROW('Water Data'!F18))),'Data Summary'!CA24="Yes"),OFFSET('Water Data'!$F$9,0,10*ROW('Water Data'!F18)),NA())</f>
        <v>#N/A</v>
      </c>
      <c r="M24" s="96">
        <f ca="true">+IF(AND(ISNUMBER(OFFSET('Water Data'!$G$4,0,10*ROW('Water Data'!G18))),'Data Summary'!CB24="Yes"),100-OFFSET('Water Data'!$G$4,0,10*ROW('Water Data'!G18)),NA())</f>
        <v>97.815280000000001</v>
      </c>
      <c r="N24" s="96">
        <f ca="true">+IF(AND(ISNUMBER(OFFSET('Water Data'!$G$6,0,10*ROW('Water Data'!G18))),'Data Summary'!CC24="Yes"),OFFSET('Water Data'!$G$6,0,10*ROW('Water Data'!G18)),NA())</f>
        <v>82.080299999999994</v>
      </c>
      <c r="O24" s="96" t="e">
        <f ca="true">+IF(AND(ISNUMBER(OFFSET('Water Data'!$G$9,0,10*ROW('Water Data'!G18))),'Data Summary'!CD24="Yes"),OFFSET('Water Data'!$G$9,0,10*ROW('Water Data'!G18)),NA())</f>
        <v>#N/A</v>
      </c>
      <c r="P24" s="96">
        <f ca="true">+IF(AND(ISNUMBER(OFFSET('Water Data'!$H$4,0,10*ROW('Water Data'!H18))),'Data Summary'!CE24="Yes"),100-OFFSET('Water Data'!$H$4,0,10*ROW('Water Data'!H18)),NA())</f>
        <v>98.302790000000002</v>
      </c>
      <c r="Q24" s="96">
        <f ca="true">+IF(AND(ISNUMBER(OFFSET('Water Data'!$H$6,0,10*ROW('Water Data'!H18))),'Data Summary'!CF24="Yes"),OFFSET('Water Data'!$H$6,0,10*ROW('Water Data'!H18)),NA())</f>
        <v>90.150235000000009</v>
      </c>
      <c r="R24" s="96" t="e">
        <f ca="true">+IF(AND(ISNUMBER(OFFSET('Water Data'!$H$9,0,10*ROW('Water Data'!H18))),'Data Summary'!CG24="Yes"),OFFSET('Water Data'!$H$9,0,10*ROW('Water Data'!H18)),NA())</f>
        <v>#N/A</v>
      </c>
      <c r="S24" s="96">
        <f ca="true">+IF(AND(ISNUMBER(OFFSET('Water Data'!$I$4,0,10*ROW('Water Data'!I18))),'Data Summary'!CH24="Yes"),100-OFFSET('Water Data'!$I$4,0,10*ROW('Water Data'!I18)),NA())</f>
        <v>99.015770000000003</v>
      </c>
      <c r="T24" s="96">
        <f ca="true">+IF(AND(ISNUMBER(OFFSET('Water Data'!$I$6,0,10*ROW('Water Data'!I18))),'Data Summary'!CI24="Yes"),OFFSET('Water Data'!$I$6,0,10*ROW('Water Data'!I18)),NA())</f>
        <v>92.819690000000008</v>
      </c>
      <c r="U24" s="96" t="e">
        <f ca="true">+IF(AND(ISNUMBER(OFFSET('Water Data'!$I$9,0,10*ROW('Water Data'!I18))),'Data Summary'!CJ24="Yes"),OFFSET('Water Data'!$I$9,0,10*ROW('Water Data'!I18)),NA())</f>
        <v>#N/A</v>
      </c>
      <c r="V24" s="97">
        <f ca="true">+IF(AND(ISNUMBER(OFFSET('Sanitation Data'!$D$4,0,10*ROW('Sanitation Data'!D18))),'Data Summary'!CK24="Yes"),100-OFFSET('Sanitation Data'!$D$4,0,10*ROW('Sanitation Data'!D18)),NA())</f>
        <v>97.068380000000005</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f ca="true">+IF(AND(ISNUMBER(OFFSET('Sanitation Data'!$E$4,0,10*ROW('Sanitation Data'!E18))),'Data Summary'!CP24="Yes"),100-OFFSET('Sanitation Data'!$E$4,0,10*ROW('Sanitation Data'!E18)),NA())</f>
        <v>97.503699999999995</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f ca="true">+IF(AND(ISNUMBER(OFFSET('Sanitation Data'!$F$4,0,10*ROW('Sanitation Data'!F18))),'Data Summary'!CU24="Yes"),100-OFFSET('Sanitation Data'!$F$4,0,10*ROW('Sanitation Data'!F18)),NA())</f>
        <v>92.282489999999996</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f ca="true">+IF(AND(ISNUMBER(OFFSET('Sanitation Data'!$G$4,0,10*ROW('Sanitation Data'!G18))),'Data Summary'!CZ24="Yes"),100-OFFSET('Sanitation Data'!$G$4,0,10*ROW('Sanitation Data'!G18)),NA())</f>
        <v>97.15522</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f ca="true">+IF(AND(ISNUMBER(OFFSET('Sanitation Data'!$H$4,0,10*ROW('Sanitation Data'!H18))),'Data Summary'!DE24="Yes"),100-OFFSET('Sanitation Data'!$H$4,0,10*ROW('Sanitation Data'!H18)),NA())</f>
        <v>97.234790000000004</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f ca="true">+IF(AND(ISNUMBER(OFFSET('Sanitation Data'!$I$4,0,10*ROW('Sanitation Data'!I18))),'Data Summary'!DJ24="Yes"),100-OFFSET('Sanitation Data'!$I$4,0,10*ROW('Sanitation Data'!I18)),NA())</f>
        <v>98.345119999999994</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f ca="true">+IF(AND(ISNUMBER(OFFSET('Hygiene Data'!$D$5,0,10*ROW('Hygiene Data'!D18))),'Data Summary'!DO24="Yes"),OFFSET('Hygiene Data'!$D$5,0,10*ROW('Hygiene Data'!D18)),NA())</f>
        <v>99.119039999999998</v>
      </c>
      <c r="BA24" s="98">
        <f ca="true">+IF(AND(ISNUMBER(OFFSET('Hygiene Data'!$D$7,0,10*ROW('Hygiene Data'!D18))),'Data Summary'!DP24="Yes"),OFFSET('Hygiene Data'!$D$7,0,10*ROW('Hygiene Data'!D18)),NA())</f>
        <v>96.147050000000007</v>
      </c>
      <c r="BB24" s="98">
        <f ca="true">+IF(AND(ISNUMBER(OFFSET('Hygiene Data'!$D$9,0,10*ROW('Hygiene Data'!D18))),'Data Summary'!DQ24="Yes"),OFFSET('Hygiene Data'!$D$9,0,10*ROW('Hygiene Data'!D18)),NA())</f>
        <v>61.021419999999999</v>
      </c>
      <c r="BC24" s="98">
        <f ca="true">+IF(AND(ISNUMBER(OFFSET('Hygiene Data'!$E$5,0,10*ROW('Hygiene Data'!E18))),'Data Summary'!DR24="Yes"),OFFSET('Hygiene Data'!$E$5,0,10*ROW('Hygiene Data'!E18)),NA())</f>
        <v>99.503079999999997</v>
      </c>
      <c r="BD24" s="98">
        <f ca="true">+IF(AND(ISNUMBER(OFFSET('Hygiene Data'!$E$7,0,10*ROW('Hygiene Data'!E18))),'Data Summary'!DS24="Yes"),OFFSET('Hygiene Data'!$E$7,0,10*ROW('Hygiene Data'!E18)),NA())</f>
        <v>97.23348</v>
      </c>
      <c r="BE24" s="98">
        <f ca="true">+IF(AND(ISNUMBER(OFFSET('Hygiene Data'!$E$9,0,10*ROW('Hygiene Data'!E18))),'Data Summary'!DT24="Yes"),OFFSET('Hygiene Data'!$E$9,0,10*ROW('Hygiene Data'!E18)),NA())</f>
        <v>61.132899999999999</v>
      </c>
      <c r="BF24" s="98">
        <f ca="true">+IF(AND(ISNUMBER(OFFSET('Hygiene Data'!$F$5,0,10*ROW('Hygiene Data'!F18))),'Data Summary'!DU24="Yes"),OFFSET('Hygiene Data'!$F$5,0,10*ROW('Hygiene Data'!F18)),NA())</f>
        <v>94.900109999999998</v>
      </c>
      <c r="BG24" s="98">
        <f ca="true">+IF(AND(ISNUMBER(OFFSET('Hygiene Data'!$F$7,0,10*ROW('Hygiene Data'!F18))),'Data Summary'!DV24="Yes"),OFFSET('Hygiene Data'!$F$7,0,10*ROW('Hygiene Data'!F18)),NA())</f>
        <v>84.212189999999993</v>
      </c>
      <c r="BH24" s="98">
        <f ca="true">+IF(AND(ISNUMBER(OFFSET('Hygiene Data'!$F$9,0,10*ROW('Hygiene Data'!F18))),'Data Summary'!DW24="Yes"),OFFSET('Hygiene Data'!$F$9,0,10*ROW('Hygiene Data'!F18)),NA())</f>
        <v>59.796819999999997</v>
      </c>
      <c r="BI24" s="98">
        <f ca="true">+IF(AND(ISNUMBER(OFFSET('Hygiene Data'!$G$5,0,10*ROW('Hygiene Data'!G18))),'Data Summary'!DX24="Yes"),OFFSET('Hygiene Data'!$G$5,0,10*ROW('Hygiene Data'!G18)),NA())</f>
        <v>98.183229999999995</v>
      </c>
      <c r="BJ24" s="98">
        <f ca="true">+IF(AND(ISNUMBER(OFFSET('Hygiene Data'!$G$7,0,10*ROW('Hygiene Data'!G18))),'Data Summary'!DY24="Yes"),OFFSET('Hygiene Data'!$G$7,0,10*ROW('Hygiene Data'!G18)),NA())</f>
        <v>93.993459999999999</v>
      </c>
      <c r="BK24" s="98">
        <f ca="true">+IF(AND(ISNUMBER(OFFSET('Hygiene Data'!$G$9,0,10*ROW('Hygiene Data'!G18))),'Data Summary'!DZ24="Yes"),OFFSET('Hygiene Data'!$G$9,0,10*ROW('Hygiene Data'!G18)),NA())</f>
        <v>76.963099999999997</v>
      </c>
      <c r="BL24" s="98">
        <f ca="true">+IF(AND(ISNUMBER(OFFSET('Hygiene Data'!$H$5,0,10*ROW('Hygiene Data'!H18))),'Data Summary'!EA24="Yes"),OFFSET('Hygiene Data'!$H$5,0,10*ROW('Hygiene Data'!H18)),NA())</f>
        <v>99.107929999999982</v>
      </c>
      <c r="BM24" s="98">
        <f ca="true">+IF(AND(ISNUMBER(OFFSET('Hygiene Data'!$H$7,0,10*ROW('Hygiene Data'!H18))),'Data Summary'!EB24="Yes"),OFFSET('Hygiene Data'!$H$7,0,10*ROW('Hygiene Data'!H18)),NA())</f>
        <v>96.234629999999996</v>
      </c>
      <c r="BN24" s="98">
        <f ca="true">+IF(AND(ISNUMBER(OFFSET('Hygiene Data'!$H$9,0,10*ROW('Hygiene Data'!H18))),'Data Summary'!EC24="Yes"),OFFSET('Hygiene Data'!$H$9,0,10*ROW('Hygiene Data'!H18)),NA())</f>
        <v>61.241599999999998</v>
      </c>
      <c r="BO24" s="98">
        <f ca="true">+IF(AND(ISNUMBER(OFFSET('Hygiene Data'!$I$5,0,10*ROW('Hygiene Data'!I18))),'Data Summary'!ED24="Yes"),OFFSET('Hygiene Data'!$I$5,0,10*ROW('Hygiene Data'!I18)),NA())</f>
        <v>99.32016999999999</v>
      </c>
      <c r="BP24" s="98">
        <f ca="true">+IF(AND(ISNUMBER(OFFSET('Hygiene Data'!$I$7,0,10*ROW('Hygiene Data'!I18))),'Data Summary'!EE24="Yes"),OFFSET('Hygiene Data'!$I$7,0,10*ROW('Hygiene Data'!I18)),NA())</f>
        <v>97.929180000000002</v>
      </c>
      <c r="BQ24" s="98">
        <f ca="true">+IF(AND(ISNUMBER(OFFSET('Hygiene Data'!$I$9,0,10*ROW('Hygiene Data'!I18))),'Data Summary'!EF24="Yes"),OFFSET('Hygiene Data'!$I$9,0,10*ROW('Hygiene Data'!I18)),NA())</f>
        <v>64.866429999999994</v>
      </c>
    </row>
    <row xmlns:x14ac="http://schemas.microsoft.com/office/spreadsheetml/2009/9/ac" r="25" x14ac:dyDescent="0.2">
      <c r="A25" s="349" t="str">
        <f ca="true">+RIGHT('Data Summary'!A25,LEN('Data Summary'!A25)-9)</f>
        <v>EMIS</v>
      </c>
      <c r="B25" s="36" t="str">
        <f ca="true">+IF(ISTEXT('Data Summary'!B25),'Data Summary'!B25,"")</f>
        <v>EMIS</v>
      </c>
      <c r="C25" s="348">
        <f ca="true">+VALUE('Data Summary'!C25)</f>
        <v>2016</v>
      </c>
      <c r="D25" s="96">
        <f ca="true">+IF(AND(ISNUMBER(OFFSET('Water Data'!$D$4,0,10*ROW('Water Data'!D19))),'Data Summary'!BS25="Yes"),100-OFFSET('Water Data'!$D$4,0,10*ROW('Water Data'!D19)),NA())</f>
        <v>96.046530000000004</v>
      </c>
      <c r="E25" s="96">
        <f ca="true">+IF(AND(ISNUMBER(OFFSET('Water Data'!$D$6,0,10*ROW('Water Data'!D19))),'Data Summary'!BT25="Yes"),OFFSET('Water Data'!$D$6,0,10*ROW('Water Data'!D19)),NA())</f>
        <v>80.671589999999995</v>
      </c>
      <c r="F25" s="96" t="e">
        <f ca="true">+IF(AND(ISNUMBER(OFFSET('Water Data'!$D$9,0,10*ROW('Water Data'!D19))),'Data Summary'!BU25="Yes"),OFFSET('Water Data'!$D$9,0,10*ROW('Water Data'!D19)),NA())</f>
        <v>#N/A</v>
      </c>
      <c r="G25" s="96">
        <f ca="true">+IF(AND(ISNUMBER(OFFSET('Water Data'!$E$4,0,10*ROW('Water Data'!E19))),'Data Summary'!BV25="Yes"),100-OFFSET('Water Data'!$E$4,0,10*ROW('Water Data'!E19)),NA())</f>
        <v>99.787400000000005</v>
      </c>
      <c r="H25" s="96">
        <f ca="true">+IF(AND(ISNUMBER(OFFSET('Water Data'!$E$6,0,10*ROW('Water Data'!E19))),'Data Summary'!BW25="Yes"),OFFSET('Water Data'!$E$6,0,10*ROW('Water Data'!E19)),NA())</f>
        <v>96.659885000000003</v>
      </c>
      <c r="I25" s="96" t="e">
        <f ca="true">+IF(AND(ISNUMBER(OFFSET('Water Data'!$E$9,0,10*ROW('Water Data'!E19))),'Data Summary'!BX25="Yes"),OFFSET('Water Data'!$E$9,0,10*ROW('Water Data'!E19)),NA())</f>
        <v>#N/A</v>
      </c>
      <c r="J25" s="96">
        <f ca="true">+IF(AND(ISNUMBER(OFFSET('Water Data'!$F$4,0,10*ROW('Water Data'!F19))),'Data Summary'!BY25="Yes"),100-OFFSET('Water Data'!$F$4,0,10*ROW('Water Data'!F19)),NA())</f>
        <v>89.430909999999997</v>
      </c>
      <c r="K25" s="96">
        <f ca="true">+IF(AND(ISNUMBER(OFFSET('Water Data'!$F$6,0,10*ROW('Water Data'!F19))),'Data Summary'!BZ25="Yes"),OFFSET('Water Data'!$F$6,0,10*ROW('Water Data'!F19)),NA())</f>
        <v>52.396685000000005</v>
      </c>
      <c r="L25" s="96" t="e">
        <f ca="true">+IF(AND(ISNUMBER(OFFSET('Water Data'!$F$9,0,10*ROW('Water Data'!F19))),'Data Summary'!CA25="Yes"),OFFSET('Water Data'!$F$9,0,10*ROW('Water Data'!F19)),NA())</f>
        <v>#N/A</v>
      </c>
      <c r="M25" s="96">
        <f ca="true">+IF(AND(ISNUMBER(OFFSET('Water Data'!$G$4,0,10*ROW('Water Data'!G19))),'Data Summary'!CB25="Yes"),100-OFFSET('Water Data'!$G$4,0,10*ROW('Water Data'!G19)),NA())</f>
        <v>94.978530000000006</v>
      </c>
      <c r="N25" s="96">
        <f ca="true">+IF(AND(ISNUMBER(OFFSET('Water Data'!$G$6,0,10*ROW('Water Data'!G19))),'Data Summary'!CC25="Yes"),OFFSET('Water Data'!$G$6,0,10*ROW('Water Data'!G19)),NA())</f>
        <v>78.169844999999995</v>
      </c>
      <c r="O25" s="96" t="e">
        <f ca="true">+IF(AND(ISNUMBER(OFFSET('Water Data'!$G$9,0,10*ROW('Water Data'!G19))),'Data Summary'!CD25="Yes"),OFFSET('Water Data'!$G$9,0,10*ROW('Water Data'!G19)),NA())</f>
        <v>#N/A</v>
      </c>
      <c r="P25" s="96">
        <f ca="true">+IF(AND(ISNUMBER(OFFSET('Water Data'!$H$4,0,10*ROW('Water Data'!H19))),'Data Summary'!CE25="Yes"),100-OFFSET('Water Data'!$H$4,0,10*ROW('Water Data'!H19)),NA())</f>
        <v>95.180850000000007</v>
      </c>
      <c r="Q25" s="96">
        <f ca="true">+IF(AND(ISNUMBER(OFFSET('Water Data'!$H$6,0,10*ROW('Water Data'!H19))),'Data Summary'!CF25="Yes"),OFFSET('Water Data'!$H$6,0,10*ROW('Water Data'!H19)),NA())</f>
        <v>77.080205000000007</v>
      </c>
      <c r="R25" s="96" t="e">
        <f ca="true">+IF(AND(ISNUMBER(OFFSET('Water Data'!$H$9,0,10*ROW('Water Data'!H19))),'Data Summary'!CG25="Yes"),OFFSET('Water Data'!$H$9,0,10*ROW('Water Data'!H19)),NA())</f>
        <v>#N/A</v>
      </c>
      <c r="S25" s="96">
        <f ca="true">+IF(AND(ISNUMBER(OFFSET('Water Data'!$I$4,0,10*ROW('Water Data'!I19))),'Data Summary'!CH25="Yes"),100-OFFSET('Water Data'!$I$4,0,10*ROW('Water Data'!I19)),NA())</f>
        <v>99.707310000000007</v>
      </c>
      <c r="T25" s="96">
        <f ca="true">+IF(AND(ISNUMBER(OFFSET('Water Data'!$I$6,0,10*ROW('Water Data'!I19))),'Data Summary'!CI25="Yes"),OFFSET('Water Data'!$I$6,0,10*ROW('Water Data'!I19)),NA())</f>
        <v>93.975409999999997</v>
      </c>
      <c r="U25" s="96" t="e">
        <f ca="true">+IF(AND(ISNUMBER(OFFSET('Water Data'!$I$9,0,10*ROW('Water Data'!I19))),'Data Summary'!CJ25="Yes"),OFFSET('Water Data'!$I$9,0,10*ROW('Water Data'!I19)),NA())</f>
        <v>#N/A</v>
      </c>
      <c r="V25" s="97">
        <f ca="true">+IF(AND(ISNUMBER(OFFSET('Sanitation Data'!$D$4,0,10*ROW('Sanitation Data'!D19))),'Data Summary'!CK25="Yes"),100-OFFSET('Sanitation Data'!$D$4,0,10*ROW('Sanitation Data'!D19)),NA())</f>
        <v>94.003050000000002</v>
      </c>
      <c r="W25" s="97">
        <f ca="true">+IF(AND(ISNUMBER(OFFSET('Sanitation Data'!$D$6,0,10*ROW('Sanitation Data'!D19))),'Data Summary'!CL25="Yes"),OFFSET('Sanitation Data'!$D$6,0,10*ROW('Sanitation Data'!D19)),NA())</f>
        <v>92.516094999999993</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f ca="true">+IF(AND(ISNUMBER(OFFSET('Sanitation Data'!$E$4,0,10*ROW('Sanitation Data'!E19))),'Data Summary'!CP25="Yes"),100-OFFSET('Sanitation Data'!$E$4,0,10*ROW('Sanitation Data'!E19)),NA())</f>
        <v>95.687340000000006</v>
      </c>
      <c r="AB25" s="97">
        <f ca="true">+IF(AND(ISNUMBER(OFFSET('Sanitation Data'!$E$6,0,10*ROW('Sanitation Data'!E19))),'Data Summary'!CQ25="Yes"),OFFSET('Sanitation Data'!$E$6,0,10*ROW('Sanitation Data'!E19)),NA())</f>
        <v>95.561579999999992</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f ca="true">+IF(AND(ISNUMBER(OFFSET('Sanitation Data'!$F$4,0,10*ROW('Sanitation Data'!F19))),'Data Summary'!CU25="Yes"),100-OFFSET('Sanitation Data'!$F$4,0,10*ROW('Sanitation Data'!F19)),NA())</f>
        <v>91.024429999999995</v>
      </c>
      <c r="AG25" s="97">
        <f ca="true">+IF(AND(ISNUMBER(OFFSET('Sanitation Data'!$F$6,0,10*ROW('Sanitation Data'!F19))),'Data Summary'!CV25="Yes"),OFFSET('Sanitation Data'!$F$6,0,10*ROW('Sanitation Data'!F19)),NA())</f>
        <v>87.130215000000007</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f ca="true">+IF(AND(ISNUMBER(OFFSET('Sanitation Data'!$G$4,0,10*ROW('Sanitation Data'!G19))),'Data Summary'!CZ25="Yes"),100-OFFSET('Sanitation Data'!$G$4,0,10*ROW('Sanitation Data'!G19)),NA())</f>
        <v>93.665019999999998</v>
      </c>
      <c r="AL25" s="97">
        <f ca="true">+IF(AND(ISNUMBER(OFFSET('Sanitation Data'!$G$6,0,10*ROW('Sanitation Data'!G19))),'Data Summary'!DA25="Yes"),OFFSET('Sanitation Data'!$G$6,0,10*ROW('Sanitation Data'!G19)),NA())</f>
        <v>91.98948</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f ca="true">+IF(AND(ISNUMBER(OFFSET('Sanitation Data'!$H$4,0,10*ROW('Sanitation Data'!H19))),'Data Summary'!DE25="Yes"),100-OFFSET('Sanitation Data'!$H$4,0,10*ROW('Sanitation Data'!H19)),NA())</f>
        <v>94.792739999999995</v>
      </c>
      <c r="AQ25" s="97">
        <f ca="true">+IF(AND(ISNUMBER(OFFSET('Sanitation Data'!$H$6,0,10*ROW('Sanitation Data'!H19))),'Data Summary'!DF25="Yes"),OFFSET('Sanitation Data'!$H$6,0,10*ROW('Sanitation Data'!H19)),NA())</f>
        <v>92.988659999999996</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f ca="true">+IF(AND(ISNUMBER(OFFSET('Sanitation Data'!$I$4,0,10*ROW('Sanitation Data'!I19))),'Data Summary'!DJ25="Yes"),100-OFFSET('Sanitation Data'!$I$4,0,10*ROW('Sanitation Data'!I19)),NA())</f>
        <v>95.768969999999996</v>
      </c>
      <c r="AV25" s="97">
        <f ca="true">+IF(AND(ISNUMBER(OFFSET('Sanitation Data'!$I$6,0,10*ROW('Sanitation Data'!I19))),'Data Summary'!DK25="Yes"),OFFSET('Sanitation Data'!$I$6,0,10*ROW('Sanitation Data'!I19)),NA())</f>
        <v>95.502285000000015</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9" t="str">
        <f ca="true">+RIGHT('Data Summary'!A26,LEN('Data Summary'!A26)-9)</f>
        <v>EMIS</v>
      </c>
      <c r="B26" s="36" t="str">
        <f ca="true">+IF(ISTEXT('Data Summary'!B26),'Data Summary'!B26,"")</f>
        <v>EMIS</v>
      </c>
      <c r="C26" s="348">
        <f ca="true">+VALUE('Data Summary'!C26)</f>
        <v>2017</v>
      </c>
      <c r="D26" s="96">
        <f ca="true">+IF(AND(ISNUMBER(OFFSET('Water Data'!$D$4,0,10*ROW('Water Data'!D20))),'Data Summary'!BS26="Yes"),100-OFFSET('Water Data'!$D$4,0,10*ROW('Water Data'!D20)),NA())</f>
        <v>96.595410000000001</v>
      </c>
      <c r="E26" s="96">
        <f ca="true">+IF(AND(ISNUMBER(OFFSET('Water Data'!$D$6,0,10*ROW('Water Data'!D20))),'Data Summary'!BT26="Yes"),OFFSET('Water Data'!$D$6,0,10*ROW('Water Data'!D20)),NA())</f>
        <v>81.646355</v>
      </c>
      <c r="F26" s="96" t="e">
        <f ca="true">+IF(AND(ISNUMBER(OFFSET('Water Data'!$D$9,0,10*ROW('Water Data'!D20))),'Data Summary'!BU26="Yes"),OFFSET('Water Data'!$D$9,0,10*ROW('Water Data'!D20)),NA())</f>
        <v>#N/A</v>
      </c>
      <c r="G26" s="96">
        <f ca="true">+IF(AND(ISNUMBER(OFFSET('Water Data'!$E$4,0,10*ROW('Water Data'!E20))),'Data Summary'!BV26="Yes"),100-OFFSET('Water Data'!$E$4,0,10*ROW('Water Data'!E20)),NA())</f>
        <v>99.778840000000002</v>
      </c>
      <c r="H26" s="96">
        <f ca="true">+IF(AND(ISNUMBER(OFFSET('Water Data'!$E$6,0,10*ROW('Water Data'!E20))),'Data Summary'!BW26="Yes"),OFFSET('Water Data'!$E$6,0,10*ROW('Water Data'!E20)),NA())</f>
        <v>96.711505000000002</v>
      </c>
      <c r="I26" s="96" t="e">
        <f ca="true">+IF(AND(ISNUMBER(OFFSET('Water Data'!$E$9,0,10*ROW('Water Data'!E20))),'Data Summary'!BX26="Yes"),OFFSET('Water Data'!$E$9,0,10*ROW('Water Data'!E20)),NA())</f>
        <v>#N/A</v>
      </c>
      <c r="J26" s="96">
        <f ca="true">+IF(AND(ISNUMBER(OFFSET('Water Data'!$F$4,0,10*ROW('Water Data'!F20))),'Data Summary'!BY26="Yes"),100-OFFSET('Water Data'!$F$4,0,10*ROW('Water Data'!F20)),NA())</f>
        <v>90.728200000000001</v>
      </c>
      <c r="K26" s="96">
        <f ca="true">+IF(AND(ISNUMBER(OFFSET('Water Data'!$F$6,0,10*ROW('Water Data'!F20))),'Data Summary'!BZ26="Yes"),OFFSET('Water Data'!$F$6,0,10*ROW('Water Data'!F20)),NA())</f>
        <v>53.880584999999996</v>
      </c>
      <c r="L26" s="96" t="e">
        <f ca="true">+IF(AND(ISNUMBER(OFFSET('Water Data'!$F$9,0,10*ROW('Water Data'!F20))),'Data Summary'!CA26="Yes"),OFFSET('Water Data'!$F$9,0,10*ROW('Water Data'!F20)),NA())</f>
        <v>#N/A</v>
      </c>
      <c r="M26" s="96">
        <f ca="true">+IF(AND(ISNUMBER(OFFSET('Water Data'!$G$4,0,10*ROW('Water Data'!G20))),'Data Summary'!CB26="Yes"),100-OFFSET('Water Data'!$G$4,0,10*ROW('Water Data'!G20)),NA())</f>
        <v>95.826049999999995</v>
      </c>
      <c r="N26" s="96">
        <f ca="true">+IF(AND(ISNUMBER(OFFSET('Water Data'!$G$6,0,10*ROW('Water Data'!G20))),'Data Summary'!CC26="Yes"),OFFSET('Water Data'!$G$6,0,10*ROW('Water Data'!G20)),NA())</f>
        <v>79.099339999999998</v>
      </c>
      <c r="O26" s="96" t="e">
        <f ca="true">+IF(AND(ISNUMBER(OFFSET('Water Data'!$G$9,0,10*ROW('Water Data'!G20))),'Data Summary'!CD26="Yes"),OFFSET('Water Data'!$G$9,0,10*ROW('Water Data'!G20)),NA())</f>
        <v>#N/A</v>
      </c>
      <c r="P26" s="96">
        <f ca="true">+IF(AND(ISNUMBER(OFFSET('Water Data'!$H$4,0,10*ROW('Water Data'!H20))),'Data Summary'!CE26="Yes"),100-OFFSET('Water Data'!$H$4,0,10*ROW('Water Data'!H20)),NA())</f>
        <v>95.848820000000003</v>
      </c>
      <c r="Q26" s="96">
        <f ca="true">+IF(AND(ISNUMBER(OFFSET('Water Data'!$H$6,0,10*ROW('Water Data'!H20))),'Data Summary'!CF26="Yes"),OFFSET('Water Data'!$H$6,0,10*ROW('Water Data'!H20)),NA())</f>
        <v>78.113384999999994</v>
      </c>
      <c r="R26" s="96" t="e">
        <f ca="true">+IF(AND(ISNUMBER(OFFSET('Water Data'!$H$9,0,10*ROW('Water Data'!H20))),'Data Summary'!CG26="Yes"),OFFSET('Water Data'!$H$9,0,10*ROW('Water Data'!H20)),NA())</f>
        <v>#N/A</v>
      </c>
      <c r="S26" s="96">
        <f ca="true">+IF(AND(ISNUMBER(OFFSET('Water Data'!$I$4,0,10*ROW('Water Data'!I20))),'Data Summary'!CH26="Yes"),100-OFFSET('Water Data'!$I$4,0,10*ROW('Water Data'!I20)),NA())</f>
        <v>99.586160000000007</v>
      </c>
      <c r="T26" s="96">
        <f ca="true">+IF(AND(ISNUMBER(OFFSET('Water Data'!$I$6,0,10*ROW('Water Data'!I20))),'Data Summary'!CI26="Yes"),OFFSET('Water Data'!$I$6,0,10*ROW('Water Data'!I20)),NA())</f>
        <v>94.114130000000003</v>
      </c>
      <c r="U26" s="96" t="e">
        <f ca="true">+IF(AND(ISNUMBER(OFFSET('Water Data'!$I$9,0,10*ROW('Water Data'!I20))),'Data Summary'!CJ26="Yes"),OFFSET('Water Data'!$I$9,0,10*ROW('Water Data'!I20)),NA())</f>
        <v>#N/A</v>
      </c>
      <c r="V26" s="97">
        <f ca="true">+IF(AND(ISNUMBER(OFFSET('Sanitation Data'!$D$4,0,10*ROW('Sanitation Data'!D20))),'Data Summary'!CK26="Yes"),100-OFFSET('Sanitation Data'!$D$4,0,10*ROW('Sanitation Data'!D20)),NA())</f>
        <v>89.605410000000006</v>
      </c>
      <c r="W26" s="97">
        <f ca="true">+IF(AND(ISNUMBER(OFFSET('Sanitation Data'!$D$6,0,10*ROW('Sanitation Data'!D20))),'Data Summary'!CL26="Yes"),OFFSET('Sanitation Data'!$D$6,0,10*ROW('Sanitation Data'!D20)),NA())</f>
        <v>88.167034999999998</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f ca="true">+IF(AND(ISNUMBER(OFFSET('Sanitation Data'!$E$4,0,10*ROW('Sanitation Data'!E20))),'Data Summary'!CP26="Yes"),100-OFFSET('Sanitation Data'!$E$4,0,10*ROW('Sanitation Data'!E20)),NA())</f>
        <v>89.271529999999998</v>
      </c>
      <c r="AB26" s="97">
        <f ca="true">+IF(AND(ISNUMBER(OFFSET('Sanitation Data'!$E$6,0,10*ROW('Sanitation Data'!E20))),'Data Summary'!CQ26="Yes"),OFFSET('Sanitation Data'!$E$6,0,10*ROW('Sanitation Data'!E20)),NA())</f>
        <v>89.134770000000003</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f ca="true">+IF(AND(ISNUMBER(OFFSET('Sanitation Data'!$F$4,0,10*ROW('Sanitation Data'!F20))),'Data Summary'!CU26="Yes"),100-OFFSET('Sanitation Data'!$F$4,0,10*ROW('Sanitation Data'!F20)),NA())</f>
        <v>90.220770000000002</v>
      </c>
      <c r="AG26" s="97">
        <f ca="true">+IF(AND(ISNUMBER(OFFSET('Sanitation Data'!$F$6,0,10*ROW('Sanitation Data'!F20))),'Data Summary'!CV26="Yes"),OFFSET('Sanitation Data'!$F$6,0,10*ROW('Sanitation Data'!F20)),NA())</f>
        <v>86.383444999999995</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f ca="true">+IF(AND(ISNUMBER(OFFSET('Sanitation Data'!$G$4,0,10*ROW('Sanitation Data'!G20))),'Data Summary'!CZ26="Yes"),100-OFFSET('Sanitation Data'!$G$4,0,10*ROW('Sanitation Data'!G20)),NA())</f>
        <v>90.322239999999994</v>
      </c>
      <c r="AL26" s="97">
        <f ca="true">+IF(AND(ISNUMBER(OFFSET('Sanitation Data'!$G$6,0,10*ROW('Sanitation Data'!G20))),'Data Summary'!DA26="Yes"),OFFSET('Sanitation Data'!$G$6,0,10*ROW('Sanitation Data'!G20)),NA())</f>
        <v>88.705804999999998</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f ca="true">+IF(AND(ISNUMBER(OFFSET('Sanitation Data'!$H$4,0,10*ROW('Sanitation Data'!H20))),'Data Summary'!DE26="Yes"),100-OFFSET('Sanitation Data'!$H$4,0,10*ROW('Sanitation Data'!H20)),NA())</f>
        <v>90.028379999999999</v>
      </c>
      <c r="AQ26" s="97">
        <f ca="true">+IF(AND(ISNUMBER(OFFSET('Sanitation Data'!$H$6,0,10*ROW('Sanitation Data'!H20))),'Data Summary'!DF26="Yes"),OFFSET('Sanitation Data'!$H$6,0,10*ROW('Sanitation Data'!H20)),NA())</f>
        <v>88.268990000000002</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f ca="true">+IF(AND(ISNUMBER(OFFSET('Sanitation Data'!$I$4,0,10*ROW('Sanitation Data'!I20))),'Data Summary'!DJ26="Yes"),100-OFFSET('Sanitation Data'!$I$4,0,10*ROW('Sanitation Data'!I20)),NA())</f>
        <v>86.598770000000002</v>
      </c>
      <c r="AV26" s="97">
        <f ca="true">+IF(AND(ISNUMBER(OFFSET('Sanitation Data'!$I$6,0,10*ROW('Sanitation Data'!I20))),'Data Summary'!DK26="Yes"),OFFSET('Sanitation Data'!$I$6,0,10*ROW('Sanitation Data'!I20)),NA())</f>
        <v>86.26576</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9" t="str">
        <f ca="true">+RIGHT('Data Summary'!A27,LEN('Data Summary'!A27)-9)</f>
        <v>UIS</v>
      </c>
      <c r="B27" s="36" t="str">
        <f ca="true">+IF(ISTEXT('Data Summary'!B27),'Data Summary'!B27,"")</f>
        <v>Other</v>
      </c>
      <c r="C27" s="348">
        <f ca="true">+VALUE('Data Summary'!C27)</f>
        <v>2017</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f ca="true">+IF(AND(ISNUMBER(OFFSET('Hygiene Data'!$D$7,0,10*ROW('Hygiene Data'!D21))),'Data Summary'!DP27="Yes"),OFFSET('Hygiene Data'!$D$7,0,10*ROW('Hygiene Data'!D21)),NA())</f>
        <v>95.962651175377317</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f ca="true">+IF(AND(ISNUMBER(OFFSET('Hygiene Data'!$H$7,0,10*ROW('Hygiene Data'!H21))),'Data Summary'!EB27="Yes"),OFFSET('Hygiene Data'!$H$7,0,10*ROW('Hygiene Data'!H21)),NA())</f>
        <v>95.33</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f ca="true">+IF(AND(ISNUMBER(OFFSET('Hygiene Data'!$I$7,0,10*ROW('Hygiene Data'!I21))),'Data Summary'!EE27="Yes"),OFFSET('Hygiene Data'!$I$7,0,10*ROW('Hygiene Data'!I21)),NA())</f>
        <v>98.708659999999995</v>
      </c>
      <c r="BQ27" s="98" t="e">
        <f ca="true">+IF(AND(ISNUMBER(OFFSET('Hygiene Data'!$I$9,0,10*ROW('Hygiene Data'!I21))),'Data Summary'!EF27="Yes"),OFFSET('Hygiene Data'!$I$9,0,10*ROW('Hygiene Data'!I21)),NA())</f>
        <v>#N/A</v>
      </c>
    </row>
    <row xmlns:x14ac="http://schemas.microsoft.com/office/spreadsheetml/2009/9/ac" r="28" x14ac:dyDescent="0.2">
      <c r="A28" s="349" t="str">
        <f ca="true">+RIGHT('Data Summary'!A28,LEN('Data Summary'!A28)-9)</f>
        <v>EMIS</v>
      </c>
      <c r="B28" s="36" t="str">
        <f ca="true">+IF(ISTEXT('Data Summary'!B28),'Data Summary'!B28,"")</f>
        <v>EMIS</v>
      </c>
      <c r="C28" s="348">
        <f ca="true">+VALUE('Data Summary'!C28)</f>
        <v>2018</v>
      </c>
      <c r="D28" s="96">
        <f ca="true">+IF(AND(ISNUMBER(OFFSET('Water Data'!$D$4,0,10*ROW('Water Data'!D22))),'Data Summary'!BS28="Yes"),100-OFFSET('Water Data'!$D$4,0,10*ROW('Water Data'!D22)),NA())</f>
        <v>96.595410000000001</v>
      </c>
      <c r="E28" s="96">
        <f ca="true">+IF(AND(ISNUMBER(OFFSET('Water Data'!$D$6,0,10*ROW('Water Data'!D22))),'Data Summary'!BT28="Yes"),OFFSET('Water Data'!$D$6,0,10*ROW('Water Data'!D22)),NA())</f>
        <v>82.334769999999992</v>
      </c>
      <c r="F28" s="96" t="e">
        <f ca="true">+IF(AND(ISNUMBER(OFFSET('Water Data'!$D$9,0,10*ROW('Water Data'!D22))),'Data Summary'!BU28="Yes"),OFFSET('Water Data'!$D$9,0,10*ROW('Water Data'!D22)),NA())</f>
        <v>#N/A</v>
      </c>
      <c r="G28" s="96">
        <f ca="true">+IF(AND(ISNUMBER(OFFSET('Water Data'!$E$4,0,10*ROW('Water Data'!E22))),'Data Summary'!BV28="Yes"),100-OFFSET('Water Data'!$E$4,0,10*ROW('Water Data'!E22)),NA())</f>
        <v>99.778840000000002</v>
      </c>
      <c r="H28" s="96">
        <f ca="true">+IF(AND(ISNUMBER(OFFSET('Water Data'!$E$6,0,10*ROW('Water Data'!E22))),'Data Summary'!BW28="Yes"),OFFSET('Water Data'!$E$6,0,10*ROW('Water Data'!E22)),NA())</f>
        <v>96.661829999999995</v>
      </c>
      <c r="I28" s="96" t="e">
        <f ca="true">+IF(AND(ISNUMBER(OFFSET('Water Data'!$E$9,0,10*ROW('Water Data'!E22))),'Data Summary'!BX28="Yes"),OFFSET('Water Data'!$E$9,0,10*ROW('Water Data'!E22)),NA())</f>
        <v>#N/A</v>
      </c>
      <c r="J28" s="96">
        <f ca="true">+IF(AND(ISNUMBER(OFFSET('Water Data'!$F$4,0,10*ROW('Water Data'!F22))),'Data Summary'!BY28="Yes"),100-OFFSET('Water Data'!$F$4,0,10*ROW('Water Data'!F22)),NA())</f>
        <v>90.728200000000001</v>
      </c>
      <c r="K28" s="96">
        <f ca="true">+IF(AND(ISNUMBER(OFFSET('Water Data'!$F$6,0,10*ROW('Water Data'!F22))),'Data Summary'!BZ28="Yes"),OFFSET('Water Data'!$F$6,0,10*ROW('Water Data'!F22)),NA())</f>
        <v>54.441185000000004</v>
      </c>
      <c r="L28" s="96" t="e">
        <f ca="true">+IF(AND(ISNUMBER(OFFSET('Water Data'!$F$9,0,10*ROW('Water Data'!F22))),'Data Summary'!CA28="Yes"),OFFSET('Water Data'!$F$9,0,10*ROW('Water Data'!F22)),NA())</f>
        <v>#N/A</v>
      </c>
      <c r="M28" s="96">
        <f ca="true">+IF(AND(ISNUMBER(OFFSET('Water Data'!$G$4,0,10*ROW('Water Data'!G22))),'Data Summary'!CB28="Yes"),100-OFFSET('Water Data'!$G$4,0,10*ROW('Water Data'!G22)),NA())</f>
        <v>95.826049999999995</v>
      </c>
      <c r="N28" s="96">
        <f ca="true">+IF(AND(ISNUMBER(OFFSET('Water Data'!$G$6,0,10*ROW('Water Data'!G22))),'Data Summary'!CC28="Yes"),OFFSET('Water Data'!$G$6,0,10*ROW('Water Data'!G22)),NA())</f>
        <v>79.834400000000002</v>
      </c>
      <c r="O28" s="96" t="e">
        <f ca="true">+IF(AND(ISNUMBER(OFFSET('Water Data'!$G$9,0,10*ROW('Water Data'!G22))),'Data Summary'!CD28="Yes"),OFFSET('Water Data'!$G$9,0,10*ROW('Water Data'!G22)),NA())</f>
        <v>#N/A</v>
      </c>
      <c r="P28" s="96">
        <f ca="true">+IF(AND(ISNUMBER(OFFSET('Water Data'!$H$4,0,10*ROW('Water Data'!H22))),'Data Summary'!CE28="Yes"),100-OFFSET('Water Data'!$H$4,0,10*ROW('Water Data'!H22)),NA())</f>
        <v>95.848820000000003</v>
      </c>
      <c r="Q28" s="96">
        <f ca="true">+IF(AND(ISNUMBER(OFFSET('Water Data'!$H$6,0,10*ROW('Water Data'!H22))),'Data Summary'!CF28="Yes"),OFFSET('Water Data'!$H$6,0,10*ROW('Water Data'!H22)),NA())</f>
        <v>78.898929999999993</v>
      </c>
      <c r="R28" s="96" t="e">
        <f ca="true">+IF(AND(ISNUMBER(OFFSET('Water Data'!$H$9,0,10*ROW('Water Data'!H22))),'Data Summary'!CG28="Yes"),OFFSET('Water Data'!$H$9,0,10*ROW('Water Data'!H22)),NA())</f>
        <v>#N/A</v>
      </c>
      <c r="S28" s="96">
        <f ca="true">+IF(AND(ISNUMBER(OFFSET('Water Data'!$I$4,0,10*ROW('Water Data'!I22))),'Data Summary'!CH28="Yes"),100-OFFSET('Water Data'!$I$4,0,10*ROW('Water Data'!I22)),NA())</f>
        <v>99.61309</v>
      </c>
      <c r="T28" s="96">
        <f ca="true">+IF(AND(ISNUMBER(OFFSET('Water Data'!$I$6,0,10*ROW('Water Data'!I22))),'Data Summary'!CI28="Yes"),OFFSET('Water Data'!$I$6,0,10*ROW('Water Data'!I22)),NA())</f>
        <v>93.785269999999997</v>
      </c>
      <c r="U28" s="96" t="e">
        <f ca="true">+IF(AND(ISNUMBER(OFFSET('Water Data'!$I$9,0,10*ROW('Water Data'!I22))),'Data Summary'!CJ28="Yes"),OFFSET('Water Data'!$I$9,0,10*ROW('Water Data'!I22)),NA())</f>
        <v>#N/A</v>
      </c>
      <c r="V28" s="97">
        <f ca="true">+IF(AND(ISNUMBER(OFFSET('Sanitation Data'!$D$4,0,10*ROW('Sanitation Data'!D22))),'Data Summary'!CK28="Yes"),100-OFFSET('Sanitation Data'!$D$4,0,10*ROW('Sanitation Data'!D22)),NA())</f>
        <v>94.964349999999996</v>
      </c>
      <c r="W28" s="97">
        <f ca="true">+IF(AND(ISNUMBER(OFFSET('Sanitation Data'!$D$6,0,10*ROW('Sanitation Data'!D22))),'Data Summary'!CL28="Yes"),OFFSET('Sanitation Data'!$D$6,0,10*ROW('Sanitation Data'!D22)),NA())</f>
        <v>93.613209999999995</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f ca="true">+IF(AND(ISNUMBER(OFFSET('Sanitation Data'!$E$4,0,10*ROW('Sanitation Data'!E22))),'Data Summary'!CP28="Yes"),100-OFFSET('Sanitation Data'!$E$4,0,10*ROW('Sanitation Data'!E22)),NA())</f>
        <v>96.890630000000002</v>
      </c>
      <c r="AB28" s="97">
        <f ca="true">+IF(AND(ISNUMBER(OFFSET('Sanitation Data'!$E$6,0,10*ROW('Sanitation Data'!E22))),'Data Summary'!CQ28="Yes"),OFFSET('Sanitation Data'!$E$6,0,10*ROW('Sanitation Data'!E22)),NA())</f>
        <v>96.743340000000003</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f ca="true">+IF(AND(ISNUMBER(OFFSET('Sanitation Data'!$F$4,0,10*ROW('Sanitation Data'!F22))),'Data Summary'!CU28="Yes"),100-OFFSET('Sanitation Data'!$F$4,0,10*ROW('Sanitation Data'!F22)),NA())</f>
        <v>91.214069999999992</v>
      </c>
      <c r="AG28" s="97">
        <f ca="true">+IF(AND(ISNUMBER(OFFSET('Sanitation Data'!$F$6,0,10*ROW('Sanitation Data'!F22))),'Data Summary'!CV28="Yes"),OFFSET('Sanitation Data'!$F$6,0,10*ROW('Sanitation Data'!F22)),NA())</f>
        <v>87.519069999999999</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f ca="true">+IF(AND(ISNUMBER(OFFSET('Sanitation Data'!$G$4,0,10*ROW('Sanitation Data'!G22))),'Data Summary'!CZ28="Yes"),100-OFFSET('Sanitation Data'!$G$4,0,10*ROW('Sanitation Data'!G22)),NA())</f>
        <v>94.915750000000003</v>
      </c>
      <c r="AL28" s="97">
        <f ca="true">+IF(AND(ISNUMBER(OFFSET('Sanitation Data'!$G$6,0,10*ROW('Sanitation Data'!G22))),'Data Summary'!DA28="Yes"),OFFSET('Sanitation Data'!$G$6,0,10*ROW('Sanitation Data'!G22)),NA())</f>
        <v>93.400634999999994</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f ca="true">+IF(AND(ISNUMBER(OFFSET('Sanitation Data'!$H$4,0,10*ROW('Sanitation Data'!H22))),'Data Summary'!DE28="Yes"),100-OFFSET('Sanitation Data'!$H$4,0,10*ROW('Sanitation Data'!H22)),NA())</f>
        <v>95.065420000000003</v>
      </c>
      <c r="AQ28" s="97">
        <f ca="true">+IF(AND(ISNUMBER(OFFSET('Sanitation Data'!$H$6,0,10*ROW('Sanitation Data'!H22))),'Data Summary'!DF28="Yes"),OFFSET('Sanitation Data'!$H$6,0,10*ROW('Sanitation Data'!H22)),NA())</f>
        <v>93.407730000000015</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f ca="true">+IF(AND(ISNUMBER(OFFSET('Sanitation Data'!$I$4,0,10*ROW('Sanitation Data'!I22))),'Data Summary'!DJ28="Yes"),100-OFFSET('Sanitation Data'!$I$4,0,10*ROW('Sanitation Data'!I22)),NA())</f>
        <v>96.314689999999999</v>
      </c>
      <c r="AV28" s="97">
        <f ca="true">+IF(AND(ISNUMBER(OFFSET('Sanitation Data'!$I$6,0,10*ROW('Sanitation Data'!I22))),'Data Summary'!DK28="Yes"),OFFSET('Sanitation Data'!$I$6,0,10*ROW('Sanitation Data'!I22)),NA())</f>
        <v>95.966469999999987</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9" t="str">
        <f ca="true">+RIGHT('Data Summary'!A29,LEN('Data Summary'!A29)-9)</f>
        <v>EMIS</v>
      </c>
      <c r="B29" s="36" t="str">
        <f ca="true">+IF(ISTEXT('Data Summary'!B29),'Data Summary'!B29,"")</f>
        <v>EMIS</v>
      </c>
      <c r="C29" s="348">
        <f ca="true">+VALUE('Data Summary'!C29)</f>
        <v>2019</v>
      </c>
      <c r="D29" s="96">
        <f ca="true">+IF(AND(ISNUMBER(OFFSET('Water Data'!$D$4,0,10*ROW('Water Data'!D23))),'Data Summary'!BS29="Yes"),100-OFFSET('Water Data'!$D$4,0,10*ROW('Water Data'!D23)),NA())</f>
        <v>97.730419999999995</v>
      </c>
      <c r="E29" s="96">
        <f ca="true">+IF(AND(ISNUMBER(OFFSET('Water Data'!$D$6,0,10*ROW('Water Data'!D23))),'Data Summary'!BT29="Yes"),OFFSET('Water Data'!$D$6,0,10*ROW('Water Data'!D23)),NA())</f>
        <v>83.343770000000006</v>
      </c>
      <c r="F29" s="96" t="e">
        <f ca="true">+IF(AND(ISNUMBER(OFFSET('Water Data'!$D$9,0,10*ROW('Water Data'!D23))),'Data Summary'!BU29="Yes"),OFFSET('Water Data'!$D$9,0,10*ROW('Water Data'!D23)),NA())</f>
        <v>#N/A</v>
      </c>
      <c r="G29" s="96">
        <f ca="true">+IF(AND(ISNUMBER(OFFSET('Water Data'!$E$4,0,10*ROW('Water Data'!E23))),'Data Summary'!BV29="Yes"),100-OFFSET('Water Data'!$E$4,0,10*ROW('Water Data'!E23)),NA())</f>
        <v>99.81326</v>
      </c>
      <c r="H29" s="96">
        <f ca="true">+IF(AND(ISNUMBER(OFFSET('Water Data'!$E$6,0,10*ROW('Water Data'!E23))),'Data Summary'!BW29="Yes"),OFFSET('Water Data'!$E$6,0,10*ROW('Water Data'!E23)),NA())</f>
        <v>96.706474999999998</v>
      </c>
      <c r="I29" s="96" t="e">
        <f ca="true">+IF(AND(ISNUMBER(OFFSET('Water Data'!$E$9,0,10*ROW('Water Data'!E23))),'Data Summary'!BX29="Yes"),OFFSET('Water Data'!$E$9,0,10*ROW('Water Data'!E23)),NA())</f>
        <v>#N/A</v>
      </c>
      <c r="J29" s="96">
        <f ca="true">+IF(AND(ISNUMBER(OFFSET('Water Data'!$F$4,0,10*ROW('Water Data'!F23))),'Data Summary'!BY29="Yes"),100-OFFSET('Water Data'!$F$4,0,10*ROW('Water Data'!F23)),NA())</f>
        <v>93.494500000000002</v>
      </c>
      <c r="K29" s="96">
        <f ca="true">+IF(AND(ISNUMBER(OFFSET('Water Data'!$F$6,0,10*ROW('Water Data'!F23))),'Data Summary'!BZ29="Yes"),OFFSET('Water Data'!$F$6,0,10*ROW('Water Data'!F23)),NA())</f>
        <v>56.167725000000004</v>
      </c>
      <c r="L29" s="96" t="e">
        <f ca="true">+IF(AND(ISNUMBER(OFFSET('Water Data'!$F$9,0,10*ROW('Water Data'!F23))),'Data Summary'!CA29="Yes"),OFFSET('Water Data'!$F$9,0,10*ROW('Water Data'!F23)),NA())</f>
        <v>#N/A</v>
      </c>
      <c r="M29" s="96">
        <f ca="true">+IF(AND(ISNUMBER(OFFSET('Water Data'!$G$4,0,10*ROW('Water Data'!G23))),'Data Summary'!CB29="Yes"),100-OFFSET('Water Data'!$G$4,0,10*ROW('Water Data'!G23)),NA())</f>
        <v>97.319590000000005</v>
      </c>
      <c r="N29" s="96">
        <f ca="true">+IF(AND(ISNUMBER(OFFSET('Water Data'!$G$6,0,10*ROW('Water Data'!G23))),'Data Summary'!CC29="Yes"),OFFSET('Water Data'!$G$6,0,10*ROW('Water Data'!G23)),NA())</f>
        <v>80.900959999999998</v>
      </c>
      <c r="O29" s="96" t="e">
        <f ca="true">+IF(AND(ISNUMBER(OFFSET('Water Data'!$G$9,0,10*ROW('Water Data'!G23))),'Data Summary'!CD29="Yes"),OFFSET('Water Data'!$G$9,0,10*ROW('Water Data'!G23)),NA())</f>
        <v>#N/A</v>
      </c>
      <c r="P29" s="96">
        <f ca="true">+IF(AND(ISNUMBER(OFFSET('Water Data'!$H$4,0,10*ROW('Water Data'!H23))),'Data Summary'!CE29="Yes"),100-OFFSET('Water Data'!$H$4,0,10*ROW('Water Data'!H23)),NA())</f>
        <v>97.230069999999998</v>
      </c>
      <c r="Q29" s="96">
        <f ca="true">+IF(AND(ISNUMBER(OFFSET('Water Data'!$H$6,0,10*ROW('Water Data'!H23))),'Data Summary'!CF29="Yes"),OFFSET('Water Data'!$H$6,0,10*ROW('Water Data'!H23)),NA())</f>
        <v>80.066045000000003</v>
      </c>
      <c r="R29" s="96" t="e">
        <f ca="true">+IF(AND(ISNUMBER(OFFSET('Water Data'!$H$9,0,10*ROW('Water Data'!H23))),'Data Summary'!CG29="Yes"),OFFSET('Water Data'!$H$9,0,10*ROW('Water Data'!H23)),NA())</f>
        <v>#N/A</v>
      </c>
      <c r="S29" s="96">
        <f ca="true">+IF(AND(ISNUMBER(OFFSET('Water Data'!$I$4,0,10*ROW('Water Data'!I23))),'Data Summary'!CH29="Yes"),100-OFFSET('Water Data'!$I$4,0,10*ROW('Water Data'!I23)),NA())</f>
        <v>99.639510000000001</v>
      </c>
      <c r="T29" s="96">
        <f ca="true">+IF(AND(ISNUMBER(OFFSET('Water Data'!$I$6,0,10*ROW('Water Data'!I23))),'Data Summary'!CI29="Yes"),OFFSET('Water Data'!$I$6,0,10*ROW('Water Data'!I23)),NA())</f>
        <v>93.813770000000005</v>
      </c>
      <c r="U29" s="96" t="e">
        <f ca="true">+IF(AND(ISNUMBER(OFFSET('Water Data'!$I$9,0,10*ROW('Water Data'!I23))),'Data Summary'!CJ29="Yes"),OFFSET('Water Data'!$I$9,0,10*ROW('Water Data'!I23)),NA())</f>
        <v>#N/A</v>
      </c>
      <c r="V29" s="97">
        <f ca="true">+IF(AND(ISNUMBER(OFFSET('Sanitation Data'!$D$4,0,10*ROW('Sanitation Data'!D23))),'Data Summary'!CK29="Yes"),100-OFFSET('Sanitation Data'!$D$4,0,10*ROW('Sanitation Data'!D23)),NA())</f>
        <v>96.690420000000003</v>
      </c>
      <c r="W29" s="97">
        <f ca="true">+IF(AND(ISNUMBER(OFFSET('Sanitation Data'!$D$6,0,10*ROW('Sanitation Data'!D23))),'Data Summary'!CL29="Yes"),OFFSET('Sanitation Data'!$D$6,0,10*ROW('Sanitation Data'!D23)),NA())</f>
        <v>94.662179999999992</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f ca="true">+IF(AND(ISNUMBER(OFFSET('Sanitation Data'!$E$4,0,10*ROW('Sanitation Data'!E23))),'Data Summary'!CP29="Yes"),100-OFFSET('Sanitation Data'!$E$4,0,10*ROW('Sanitation Data'!E23)),NA())</f>
        <v>99.157870000000003</v>
      </c>
      <c r="AB29" s="97">
        <f ca="true">+IF(AND(ISNUMBER(OFFSET('Sanitation Data'!$E$6,0,10*ROW('Sanitation Data'!E23))),'Data Summary'!CQ29="Yes"),OFFSET('Sanitation Data'!$E$6,0,10*ROW('Sanitation Data'!E23)),NA())</f>
        <v>98.769130000000004</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f ca="true">+IF(AND(ISNUMBER(OFFSET('Sanitation Data'!$F$4,0,10*ROW('Sanitation Data'!F23))),'Data Summary'!CU29="Yes"),100-OFFSET('Sanitation Data'!$F$4,0,10*ROW('Sanitation Data'!F23)),NA())</f>
        <v>91.672300000000007</v>
      </c>
      <c r="AG29" s="97">
        <f ca="true">+IF(AND(ISNUMBER(OFFSET('Sanitation Data'!$F$6,0,10*ROW('Sanitation Data'!F23))),'Data Summary'!CV29="Yes"),OFFSET('Sanitation Data'!$F$6,0,10*ROW('Sanitation Data'!F23)),NA())</f>
        <v>86.309775000000002</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f ca="true">+IF(AND(ISNUMBER(OFFSET('Sanitation Data'!$G$4,0,10*ROW('Sanitation Data'!G23))),'Data Summary'!CZ29="Yes"),100-OFFSET('Sanitation Data'!$G$4,0,10*ROW('Sanitation Data'!G23)),NA())</f>
        <v>96.969759999999994</v>
      </c>
      <c r="AL29" s="97">
        <f ca="true">+IF(AND(ISNUMBER(OFFSET('Sanitation Data'!$G$6,0,10*ROW('Sanitation Data'!G23))),'Data Summary'!DA29="Yes"),OFFSET('Sanitation Data'!$G$6,0,10*ROW('Sanitation Data'!G23)),NA())</f>
        <v>94.722729999999984</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f ca="true">+IF(AND(ISNUMBER(OFFSET('Sanitation Data'!$H$4,0,10*ROW('Sanitation Data'!H23))),'Data Summary'!DE29="Yes"),100-OFFSET('Sanitation Data'!$H$4,0,10*ROW('Sanitation Data'!H23)),NA())</f>
        <v>96.099279999999993</v>
      </c>
      <c r="AQ29" s="97">
        <f ca="true">+IF(AND(ISNUMBER(OFFSET('Sanitation Data'!$H$6,0,10*ROW('Sanitation Data'!H23))),'Data Summary'!DF29="Yes"),OFFSET('Sanitation Data'!$H$6,0,10*ROW('Sanitation Data'!H23)),NA())</f>
        <v>93.663465000000016</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f ca="true">+IF(AND(ISNUMBER(OFFSET('Sanitation Data'!$I$4,0,10*ROW('Sanitation Data'!I23))),'Data Summary'!DJ29="Yes"),100-OFFSET('Sanitation Data'!$I$4,0,10*ROW('Sanitation Data'!I23)),NA())</f>
        <v>97.631079999999997</v>
      </c>
      <c r="AV29" s="97">
        <f ca="true">+IF(AND(ISNUMBER(OFFSET('Sanitation Data'!$I$6,0,10*ROW('Sanitation Data'!I23))),'Data Summary'!DK29="Yes"),OFFSET('Sanitation Data'!$I$6,0,10*ROW('Sanitation Data'!I23)),NA())</f>
        <v>96.882745</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9" t="str">
        <f ca="true">+RIGHT('Data Summary'!A30,LEN('Data Summary'!A30)-9)</f>
        <v>LLECE</v>
      </c>
      <c r="B30" s="36" t="str">
        <f ca="true">+IF(ISTEXT('Data Summary'!B30),'Data Summary'!B30,"")</f>
        <v>Survey</v>
      </c>
      <c r="C30" s="348">
        <f ca="true">+VALUE('Data Summary'!C30)</f>
        <v>2019</v>
      </c>
      <c r="D30" s="96" t="e">
        <f ca="true">+IF(AND(ISNUMBER(OFFSET('Water Data'!$D$4,0,10*ROW('Water Data'!D24))),'Data Summary'!BS30="Yes"),100-OFFSET('Water Data'!$D$4,0,10*ROW('Water Data'!D24)),NA())</f>
        <v>#N/A</v>
      </c>
      <c r="E30" s="96">
        <f ca="true">+IF(AND(ISNUMBER(OFFSET('Water Data'!$D$6,0,10*ROW('Water Data'!D24))),'Data Summary'!BT30="Yes"),OFFSET('Water Data'!$D$6,0,10*ROW('Water Data'!D24)),NA())</f>
        <v>97.526501766784463</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f ca="true">+IF(AND(ISNUMBER(OFFSET('Water Data'!$E$6,0,10*ROW('Water Data'!E24))),'Data Summary'!BW30="Yes"),OFFSET('Water Data'!$E$6,0,10*ROW('Water Data'!E24)),NA())</f>
        <v>99.1869918699187</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f ca="true">+IF(AND(ISNUMBER(OFFSET('Water Data'!$H$6,0,10*ROW('Water Data'!H24))),'Data Summary'!CF30="Yes"),OFFSET('Water Data'!$H$6,0,10*ROW('Water Data'!H24)),NA())</f>
        <v>97.526501766784463</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f ca="true">+IF(AND(ISNUMBER(OFFSET('Water Data'!$I$6,0,10*ROW('Water Data'!I24))),'Data Summary'!CI30="Yes"),OFFSET('Water Data'!$I$6,0,10*ROW('Water Data'!I24)),NA())</f>
        <v>97.744360902255636</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f ca="true">+IF(AND(ISNUMBER(OFFSET('Sanitation Data'!$D$10,0,10*ROW('Sanitation Data'!D24))),'Data Summary'!CM30="Yes"),OFFSET('Sanitation Data'!$D$10,0,10*ROW('Sanitation Data'!D24)),NA())</f>
        <v>85.563380281690144</v>
      </c>
      <c r="Y30" s="97" t="e">
        <f ca="true">+IF(AND(ISNUMBER(OFFSET('Sanitation Data'!$D$11,0,10*ROW('Sanitation Data'!D24))),'Data Summary'!CN30="Yes"),OFFSET('Sanitation Data'!$D$11,0,10*ROW('Sanitation Data'!D24)),NA())</f>
        <v>#N/A</v>
      </c>
      <c r="Z30" s="97">
        <f ca="true">+IF(AND(ISNUMBER(OFFSET('Sanitation Data'!$D$12,0,10*ROW('Sanitation Data'!D24))),'Data Summary'!CO30="Yes"),OFFSET('Sanitation Data'!$D$12,0,10*ROW('Sanitation Data'!D24)),NA())</f>
        <v>85.563380281690144</v>
      </c>
      <c r="AA30" s="97" t="e">
        <f ca="true">+IF(AND(ISNUMBER(OFFSET('Sanitation Data'!$E$4,0,10*ROW('Sanitation Data'!E24))),'Data Summary'!CP30="Yes"),100-OFFSET('Sanitation Data'!$E$4,0,10*ROW('Sanitation Data'!E24)),NA())</f>
        <v>#N/A</v>
      </c>
      <c r="AB30" s="97">
        <f ca="true">+IF(AND(ISNUMBER(OFFSET('Sanitation Data'!$E$6,0,10*ROW('Sanitation Data'!E24))),'Data Summary'!CQ30="Yes"),OFFSET('Sanitation Data'!$E$6,0,10*ROW('Sanitation Data'!E24)),NA())</f>
        <v>96.558704453441294</v>
      </c>
      <c r="AC30" s="97">
        <f ca="true">+IF(AND(ISNUMBER(OFFSET('Sanitation Data'!$E$10,0,10*ROW('Sanitation Data'!E24))),'Data Summary'!CR30="Yes"),OFFSET('Sanitation Data'!$E$10,0,10*ROW('Sanitation Data'!E24)),NA())</f>
        <v>87.449392712550605</v>
      </c>
      <c r="AD30" s="97" t="e">
        <f ca="true">+IF(AND(ISNUMBER(OFFSET('Sanitation Data'!$E$11,0,10*ROW('Sanitation Data'!E24))),'Data Summary'!CS30="Yes"),OFFSET('Sanitation Data'!$E$11,0,10*ROW('Sanitation Data'!E24)),NA())</f>
        <v>#N/A</v>
      </c>
      <c r="AE30" s="97">
        <f ca="true">+IF(AND(ISNUMBER(OFFSET('Sanitation Data'!$E$12,0,10*ROW('Sanitation Data'!E24))),'Data Summary'!CT30="Yes"),OFFSET('Sanitation Data'!$E$12,0,10*ROW('Sanitation Data'!E24)),NA())</f>
        <v>87.449392712550605</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f ca="true">+IF(AND(ISNUMBER(OFFSET('Sanitation Data'!$H$10,0,10*ROW('Sanitation Data'!H24))),'Data Summary'!DG30="Yes"),OFFSET('Sanitation Data'!$H$10,0,10*ROW('Sanitation Data'!H24)),NA())</f>
        <v>85.563380281690144</v>
      </c>
      <c r="AS30" s="97" t="e">
        <f ca="true">+IF(AND(ISNUMBER(OFFSET('Sanitation Data'!$H$11,0,10*ROW('Sanitation Data'!H24))),'Data Summary'!DH30="Yes"),OFFSET('Sanitation Data'!$H$11,0,10*ROW('Sanitation Data'!H24)),NA())</f>
        <v>#N/A</v>
      </c>
      <c r="AT30" s="97">
        <f ca="true">+IF(AND(ISNUMBER(OFFSET('Sanitation Data'!$H$12,0,10*ROW('Sanitation Data'!H24))),'Data Summary'!DI30="Yes"),OFFSET('Sanitation Data'!$H$12,0,10*ROW('Sanitation Data'!H24)),NA())</f>
        <v>85.563380281690144</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f ca="true">+IF(AND(ISNUMBER(OFFSET('Sanitation Data'!$I$10,0,10*ROW('Sanitation Data'!I24))),'Data Summary'!DL30="Yes"),OFFSET('Sanitation Data'!$I$10,0,10*ROW('Sanitation Data'!I24)),NA())</f>
        <v>86.567164179104466</v>
      </c>
      <c r="AX30" s="97" t="e">
        <f ca="true">+IF(AND(ISNUMBER(OFFSET('Sanitation Data'!$I$11,0,10*ROW('Sanitation Data'!I24))),'Data Summary'!DM30="Yes"),OFFSET('Sanitation Data'!$I$11,0,10*ROW('Sanitation Data'!I24)),NA())</f>
        <v>#N/A</v>
      </c>
      <c r="AY30" s="97">
        <f ca="true">+IF(AND(ISNUMBER(OFFSET('Sanitation Data'!$I$12,0,10*ROW('Sanitation Data'!I24))),'Data Summary'!DN30="Yes"),OFFSET('Sanitation Data'!$I$12,0,10*ROW('Sanitation Data'!I24)),NA())</f>
        <v>86.567164179104466</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9" t="str">
        <f ca="true">+RIGHT('Data Summary'!A31,LEN('Data Summary'!A31)-9)</f>
        <v>EMIS</v>
      </c>
      <c r="B31" s="36" t="str">
        <f ca="true">+IF(ISTEXT('Data Summary'!B31),'Data Summary'!B31,"")</f>
        <v>EMIS</v>
      </c>
      <c r="C31" s="348">
        <f ca="true">+VALUE('Data Summary'!C31)</f>
        <v>2020</v>
      </c>
      <c r="D31" s="96">
        <f ca="true">+IF(AND(ISNUMBER(OFFSET('Water Data'!$D$4,0,10*ROW('Water Data'!D25))),'Data Summary'!BS31="Yes"),100-OFFSET('Water Data'!$D$4,0,10*ROW('Water Data'!D25)),NA())</f>
        <v>97.906260000000003</v>
      </c>
      <c r="E31" s="96">
        <f ca="true">+IF(AND(ISNUMBER(OFFSET('Water Data'!$D$6,0,10*ROW('Water Data'!D25))),'Data Summary'!BT31="Yes"),OFFSET('Water Data'!$D$6,0,10*ROW('Water Data'!D25)),NA())</f>
        <v>83.695349999999991</v>
      </c>
      <c r="F31" s="96" t="e">
        <f ca="true">+IF(AND(ISNUMBER(OFFSET('Water Data'!$D$9,0,10*ROW('Water Data'!D25))),'Data Summary'!BU31="Yes"),OFFSET('Water Data'!$D$9,0,10*ROW('Water Data'!D25)),NA())</f>
        <v>#N/A</v>
      </c>
      <c r="G31" s="96">
        <f ca="true">+IF(AND(ISNUMBER(OFFSET('Water Data'!$E$4,0,10*ROW('Water Data'!E25))),'Data Summary'!BV31="Yes"),100-OFFSET('Water Data'!$E$4,0,10*ROW('Water Data'!E25)),NA())</f>
        <v>99.817750000000004</v>
      </c>
      <c r="H31" s="96">
        <f ca="true">+IF(AND(ISNUMBER(OFFSET('Water Data'!$E$6,0,10*ROW('Water Data'!E25))),'Data Summary'!BW31="Yes"),OFFSET('Water Data'!$E$6,0,10*ROW('Water Data'!E25)),NA())</f>
        <v>96.741554999999991</v>
      </c>
      <c r="I31" s="96" t="e">
        <f ca="true">+IF(AND(ISNUMBER(OFFSET('Water Data'!$E$9,0,10*ROW('Water Data'!E25))),'Data Summary'!BX31="Yes"),OFFSET('Water Data'!$E$9,0,10*ROW('Water Data'!E25)),NA())</f>
        <v>#N/A</v>
      </c>
      <c r="J31" s="96">
        <f ca="true">+IF(AND(ISNUMBER(OFFSET('Water Data'!$F$4,0,10*ROW('Water Data'!F25))),'Data Summary'!BY31="Yes"),100-OFFSET('Water Data'!$F$4,0,10*ROW('Water Data'!F25)),NA())</f>
        <v>93.968289999999996</v>
      </c>
      <c r="K31" s="96">
        <f ca="true">+IF(AND(ISNUMBER(OFFSET('Water Data'!$F$6,0,10*ROW('Water Data'!F25))),'Data Summary'!BZ31="Yes"),OFFSET('Water Data'!$F$6,0,10*ROW('Water Data'!F25)),NA())</f>
        <v>56.817975000000004</v>
      </c>
      <c r="L31" s="96" t="e">
        <f ca="true">+IF(AND(ISNUMBER(OFFSET('Water Data'!$F$9,0,10*ROW('Water Data'!F25))),'Data Summary'!CA31="Yes"),OFFSET('Water Data'!$F$9,0,10*ROW('Water Data'!F25)),NA())</f>
        <v>#N/A</v>
      </c>
      <c r="M31" s="96">
        <f ca="true">+IF(AND(ISNUMBER(OFFSET('Water Data'!$G$4,0,10*ROW('Water Data'!G25))),'Data Summary'!CB31="Yes"),100-OFFSET('Water Data'!$G$4,0,10*ROW('Water Data'!G25)),NA())</f>
        <v>97.561679999999996</v>
      </c>
      <c r="N31" s="96">
        <f ca="true">+IF(AND(ISNUMBER(OFFSET('Water Data'!$G$6,0,10*ROW('Water Data'!G25))),'Data Summary'!CC31="Yes"),OFFSET('Water Data'!$G$6,0,10*ROW('Water Data'!G25)),NA())</f>
        <v>81.187389999999994</v>
      </c>
      <c r="O31" s="96" t="e">
        <f ca="true">+IF(AND(ISNUMBER(OFFSET('Water Data'!$G$9,0,10*ROW('Water Data'!G25))),'Data Summary'!CD31="Yes"),OFFSET('Water Data'!$G$9,0,10*ROW('Water Data'!G25)),NA())</f>
        <v>#N/A</v>
      </c>
      <c r="P31" s="96">
        <f ca="true">+IF(AND(ISNUMBER(OFFSET('Water Data'!$H$4,0,10*ROW('Water Data'!H25))),'Data Summary'!CE31="Yes"),100-OFFSET('Water Data'!$H$4,0,10*ROW('Water Data'!H25)),NA())</f>
        <v>97.444649999999996</v>
      </c>
      <c r="Q31" s="96">
        <f ca="true">+IF(AND(ISNUMBER(OFFSET('Water Data'!$H$6,0,10*ROW('Water Data'!H25))),'Data Summary'!CF31="Yes"),OFFSET('Water Data'!$H$6,0,10*ROW('Water Data'!H25)),NA())</f>
        <v>80.487295000000003</v>
      </c>
      <c r="R31" s="96" t="e">
        <f ca="true">+IF(AND(ISNUMBER(OFFSET('Water Data'!$H$9,0,10*ROW('Water Data'!H25))),'Data Summary'!CG31="Yes"),OFFSET('Water Data'!$H$9,0,10*ROW('Water Data'!H25)),NA())</f>
        <v>#N/A</v>
      </c>
      <c r="S31" s="96">
        <f ca="true">+IF(AND(ISNUMBER(OFFSET('Water Data'!$I$4,0,10*ROW('Water Data'!I25))),'Data Summary'!CH31="Yes"),100-OFFSET('Water Data'!$I$4,0,10*ROW('Water Data'!I25)),NA())</f>
        <v>97.509469999999993</v>
      </c>
      <c r="T31" s="96">
        <f ca="true">+IF(AND(ISNUMBER(OFFSET('Water Data'!$I$6,0,10*ROW('Water Data'!I25))),'Data Summary'!CI31="Yes"),OFFSET('Water Data'!$I$6,0,10*ROW('Water Data'!I25)),NA())</f>
        <v>81.324044999999998</v>
      </c>
      <c r="U31" s="96" t="e">
        <f ca="true">+IF(AND(ISNUMBER(OFFSET('Water Data'!$I$9,0,10*ROW('Water Data'!I25))),'Data Summary'!CJ31="Yes"),OFFSET('Water Data'!$I$9,0,10*ROW('Water Data'!I25)),NA())</f>
        <v>#N/A</v>
      </c>
      <c r="V31" s="97">
        <f ca="true">+IF(AND(ISNUMBER(OFFSET('Sanitation Data'!$D$4,0,10*ROW('Sanitation Data'!D25))),'Data Summary'!CK31="Yes"),100-OFFSET('Sanitation Data'!$D$4,0,10*ROW('Sanitation Data'!D25)),NA())</f>
        <v>96.271119999999996</v>
      </c>
      <c r="W31" s="97">
        <f ca="true">+IF(AND(ISNUMBER(OFFSET('Sanitation Data'!$D$6,0,10*ROW('Sanitation Data'!D25))),'Data Summary'!CL31="Yes"),OFFSET('Sanitation Data'!$D$6,0,10*ROW('Sanitation Data'!D25)),NA())</f>
        <v>94.522705000000002</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f ca="true">+IF(AND(ISNUMBER(OFFSET('Sanitation Data'!$E$4,0,10*ROW('Sanitation Data'!E25))),'Data Summary'!CP31="Yes"),100-OFFSET('Sanitation Data'!$E$4,0,10*ROW('Sanitation Data'!E25)),NA())</f>
        <v>98.761219999999994</v>
      </c>
      <c r="AB31" s="97">
        <f ca="true">+IF(AND(ISNUMBER(OFFSET('Sanitation Data'!$E$6,0,10*ROW('Sanitation Data'!E25))),'Data Summary'!CQ31="Yes"),OFFSET('Sanitation Data'!$E$6,0,10*ROW('Sanitation Data'!E25)),NA())</f>
        <v>98.485584999999986</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f ca="true">+IF(AND(ISNUMBER(OFFSET('Sanitation Data'!$F$4,0,10*ROW('Sanitation Data'!F25))),'Data Summary'!CU31="Yes"),100-OFFSET('Sanitation Data'!$F$4,0,10*ROW('Sanitation Data'!F25)),NA())</f>
        <v>91.141099999999994</v>
      </c>
      <c r="AG31" s="97">
        <f ca="true">+IF(AND(ISNUMBER(OFFSET('Sanitation Data'!$F$6,0,10*ROW('Sanitation Data'!F25))),'Data Summary'!CV31="Yes"),OFFSET('Sanitation Data'!$F$6,0,10*ROW('Sanitation Data'!F25)),NA())</f>
        <v>86.358474999999999</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f ca="true">+IF(AND(ISNUMBER(OFFSET('Sanitation Data'!$G$4,0,10*ROW('Sanitation Data'!G25))),'Data Summary'!CZ31="Yes"),100-OFFSET('Sanitation Data'!$G$4,0,10*ROW('Sanitation Data'!G25)),NA())</f>
        <v>96.691479999999999</v>
      </c>
      <c r="AL31" s="97">
        <f ca="true">+IF(AND(ISNUMBER(OFFSET('Sanitation Data'!$G$6,0,10*ROW('Sanitation Data'!G25))),'Data Summary'!DA31="Yes"),OFFSET('Sanitation Data'!$G$6,0,10*ROW('Sanitation Data'!G25)),NA())</f>
        <v>94.706575000000001</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f ca="true">+IF(AND(ISNUMBER(OFFSET('Sanitation Data'!$H$4,0,10*ROW('Sanitation Data'!H25))),'Data Summary'!DE31="Yes"),100-OFFSET('Sanitation Data'!$H$4,0,10*ROW('Sanitation Data'!H25)),NA())</f>
        <v>95.817449999999994</v>
      </c>
      <c r="AQ31" s="97">
        <f ca="true">+IF(AND(ISNUMBER(OFFSET('Sanitation Data'!$H$6,0,10*ROW('Sanitation Data'!H25))),'Data Summary'!DF31="Yes"),OFFSET('Sanitation Data'!$H$6,0,10*ROW('Sanitation Data'!H25)),NA())</f>
        <v>93.700280000000006</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f ca="true">+IF(AND(ISNUMBER(OFFSET('Sanitation Data'!$I$4,0,10*ROW('Sanitation Data'!I25))),'Data Summary'!DJ31="Yes"),100-OFFSET('Sanitation Data'!$I$4,0,10*ROW('Sanitation Data'!I25)),NA())</f>
        <v>96.616060000000004</v>
      </c>
      <c r="AV31" s="97">
        <f ca="true">+IF(AND(ISNUMBER(OFFSET('Sanitation Data'!$I$6,0,10*ROW('Sanitation Data'!I25))),'Data Summary'!DK31="Yes"),OFFSET('Sanitation Data'!$I$6,0,10*ROW('Sanitation Data'!I25)),NA())</f>
        <v>96.059574999999995</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9" t="str">
        <f ca="true">+RIGHT('Data Summary'!A32,LEN('Data Summary'!A32)-9)</f>
        <v>EMIS</v>
      </c>
      <c r="B32" s="36" t="str">
        <f ca="true">+IF(ISTEXT('Data Summary'!B32),'Data Summary'!B32,"")</f>
        <v>EMIS</v>
      </c>
      <c r="C32" s="348">
        <f ca="true">+VALUE('Data Summary'!C32)</f>
        <v>2021</v>
      </c>
      <c r="D32" s="96">
        <f ca="true">+IF(AND(ISNUMBER(OFFSET('Water Data'!$D$4,0,10*ROW('Water Data'!D26))),'Data Summary'!BS32="Yes"),100-OFFSET('Water Data'!$D$4,0,10*ROW('Water Data'!D26)),NA())</f>
        <v>97.803830000000005</v>
      </c>
      <c r="E32" s="96">
        <f ca="true">+IF(AND(ISNUMBER(OFFSET('Water Data'!$D$6,0,10*ROW('Water Data'!D26))),'Data Summary'!BT32="Yes"),OFFSET('Water Data'!$D$6,0,10*ROW('Water Data'!D26)),NA())</f>
        <v>83.892214999999993</v>
      </c>
      <c r="F32" s="96" t="e">
        <f ca="true">+IF(AND(ISNUMBER(OFFSET('Water Data'!$D$9,0,10*ROW('Water Data'!D26))),'Data Summary'!BU32="Yes"),OFFSET('Water Data'!$D$9,0,10*ROW('Water Data'!D26)),NA())</f>
        <v>#N/A</v>
      </c>
      <c r="G32" s="96">
        <f ca="true">+IF(AND(ISNUMBER(OFFSET('Water Data'!$E$4,0,10*ROW('Water Data'!E26))),'Data Summary'!BV32="Yes"),100-OFFSET('Water Data'!$E$4,0,10*ROW('Water Data'!E26)),NA())</f>
        <v>99.827100000000002</v>
      </c>
      <c r="H32" s="96">
        <f ca="true">+IF(AND(ISNUMBER(OFFSET('Water Data'!$E$6,0,10*ROW('Water Data'!E26))),'Data Summary'!BW32="Yes"),OFFSET('Water Data'!$E$6,0,10*ROW('Water Data'!E26)),NA())</f>
        <v>96.789995000000005</v>
      </c>
      <c r="I32" s="96" t="e">
        <f ca="true">+IF(AND(ISNUMBER(OFFSET('Water Data'!$E$9,0,10*ROW('Water Data'!E26))),'Data Summary'!BX32="Yes"),OFFSET('Water Data'!$E$9,0,10*ROW('Water Data'!E26)),NA())</f>
        <v>#N/A</v>
      </c>
      <c r="J32" s="96">
        <f ca="true">+IF(AND(ISNUMBER(OFFSET('Water Data'!$F$4,0,10*ROW('Water Data'!F26))),'Data Summary'!BY32="Yes"),100-OFFSET('Water Data'!$F$4,0,10*ROW('Water Data'!F26)),NA())</f>
        <v>93.583110000000005</v>
      </c>
      <c r="K32" s="96">
        <f ca="true">+IF(AND(ISNUMBER(OFFSET('Water Data'!$F$6,0,10*ROW('Water Data'!F26))),'Data Summary'!BZ32="Yes"),OFFSET('Water Data'!$F$6,0,10*ROW('Water Data'!F26)),NA())</f>
        <v>56.986255</v>
      </c>
      <c r="L32" s="96" t="e">
        <f ca="true">+IF(AND(ISNUMBER(OFFSET('Water Data'!$F$9,0,10*ROW('Water Data'!F26))),'Data Summary'!CA32="Yes"),OFFSET('Water Data'!$F$9,0,10*ROW('Water Data'!F26)),NA())</f>
        <v>#N/A</v>
      </c>
      <c r="M32" s="96">
        <f ca="true">+IF(AND(ISNUMBER(OFFSET('Water Data'!$G$4,0,10*ROW('Water Data'!G26))),'Data Summary'!CB32="Yes"),100-OFFSET('Water Data'!$G$4,0,10*ROW('Water Data'!G26)),NA())</f>
        <v>97.383250000000004</v>
      </c>
      <c r="N32" s="96">
        <f ca="true">+IF(AND(ISNUMBER(OFFSET('Water Data'!$G$6,0,10*ROW('Water Data'!G26))),'Data Summary'!CC32="Yes"),OFFSET('Water Data'!$G$6,0,10*ROW('Water Data'!G26)),NA())</f>
        <v>92.551715000000002</v>
      </c>
      <c r="O32" s="96" t="e">
        <f ca="true">+IF(AND(ISNUMBER(OFFSET('Water Data'!$G$9,0,10*ROW('Water Data'!G26))),'Data Summary'!CD32="Yes"),OFFSET('Water Data'!$G$9,0,10*ROW('Water Data'!G26)),NA())</f>
        <v>#N/A</v>
      </c>
      <c r="P32" s="96">
        <f ca="true">+IF(AND(ISNUMBER(OFFSET('Water Data'!$H$4,0,10*ROW('Water Data'!H26))),'Data Summary'!CE32="Yes"),100-OFFSET('Water Data'!$H$4,0,10*ROW('Water Data'!H26)),NA())</f>
        <v>97.324939999999998</v>
      </c>
      <c r="Q32" s="96">
        <f ca="true">+IF(AND(ISNUMBER(OFFSET('Water Data'!$H$6,0,10*ROW('Water Data'!H26))),'Data Summary'!CF32="Yes"),OFFSET('Water Data'!$H$6,0,10*ROW('Water Data'!H26)),NA())</f>
        <v>80.707269999999994</v>
      </c>
      <c r="R32" s="96" t="e">
        <f ca="true">+IF(AND(ISNUMBER(OFFSET('Water Data'!$H$9,0,10*ROW('Water Data'!H26))),'Data Summary'!CG32="Yes"),OFFSET('Water Data'!$H$9,0,10*ROW('Water Data'!H26)),NA())</f>
        <v>#N/A</v>
      </c>
      <c r="S32" s="96">
        <f ca="true">+IF(AND(ISNUMBER(OFFSET('Water Data'!$I$4,0,10*ROW('Water Data'!I26))),'Data Summary'!CH32="Yes"),100-OFFSET('Water Data'!$I$4,0,10*ROW('Water Data'!I26)),NA())</f>
        <v>99.588579999999993</v>
      </c>
      <c r="T32" s="96">
        <f ca="true">+IF(AND(ISNUMBER(OFFSET('Water Data'!$I$6,0,10*ROW('Water Data'!I26))),'Data Summary'!CI32="Yes"),OFFSET('Water Data'!$I$6,0,10*ROW('Water Data'!I26)),NA())</f>
        <v>93.865409999999997</v>
      </c>
      <c r="U32" s="96" t="e">
        <f ca="true">+IF(AND(ISNUMBER(OFFSET('Water Data'!$I$9,0,10*ROW('Water Data'!I26))),'Data Summary'!CJ32="Yes"),OFFSET('Water Data'!$I$9,0,10*ROW('Water Data'!I26)),NA())</f>
        <v>#N/A</v>
      </c>
      <c r="V32" s="97">
        <f ca="true">+IF(AND(ISNUMBER(OFFSET('Sanitation Data'!$D$4,0,10*ROW('Sanitation Data'!D26))),'Data Summary'!CK32="Yes"),100-OFFSET('Sanitation Data'!$D$4,0,10*ROW('Sanitation Data'!D26)),NA())</f>
        <v>96.645470000000003</v>
      </c>
      <c r="W32" s="97">
        <f ca="true">+IF(AND(ISNUMBER(OFFSET('Sanitation Data'!$D$6,0,10*ROW('Sanitation Data'!D26))),'Data Summary'!CL32="Yes"),OFFSET('Sanitation Data'!$D$6,0,10*ROW('Sanitation Data'!D26)),NA())</f>
        <v>95.087845000000016</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f ca="true">+IF(AND(ISNUMBER(OFFSET('Sanitation Data'!$E$4,0,10*ROW('Sanitation Data'!E26))),'Data Summary'!CP32="Yes"),100-OFFSET('Sanitation Data'!$E$4,0,10*ROW('Sanitation Data'!E26)),NA())</f>
        <v>99.019620000000003</v>
      </c>
      <c r="AB32" s="97">
        <f ca="true">+IF(AND(ISNUMBER(OFFSET('Sanitation Data'!$E$6,0,10*ROW('Sanitation Data'!E26))),'Data Summary'!CQ32="Yes"),OFFSET('Sanitation Data'!$E$6,0,10*ROW('Sanitation Data'!E26)),NA())</f>
        <v>98.784255000000002</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f ca="true">+IF(AND(ISNUMBER(OFFSET('Sanitation Data'!$F$4,0,10*ROW('Sanitation Data'!F26))),'Data Summary'!CU32="Yes"),100-OFFSET('Sanitation Data'!$F$4,0,10*ROW('Sanitation Data'!F26)),NA())</f>
        <v>91.692790000000002</v>
      </c>
      <c r="AG32" s="97">
        <f ca="true">+IF(AND(ISNUMBER(OFFSET('Sanitation Data'!$F$6,0,10*ROW('Sanitation Data'!F26))),'Data Summary'!CV32="Yes"),OFFSET('Sanitation Data'!$F$6,0,10*ROW('Sanitation Data'!F26)),NA())</f>
        <v>87.376780000000011</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f ca="true">+IF(AND(ISNUMBER(OFFSET('Sanitation Data'!$G$4,0,10*ROW('Sanitation Data'!G26))),'Data Summary'!CZ32="Yes"),100-OFFSET('Sanitation Data'!$G$4,0,10*ROW('Sanitation Data'!G26)),NA())</f>
        <v>96.837680000000006</v>
      </c>
      <c r="AL32" s="97">
        <f ca="true">+IF(AND(ISNUMBER(OFFSET('Sanitation Data'!$G$6,0,10*ROW('Sanitation Data'!G26))),'Data Summary'!DA32="Yes"),OFFSET('Sanitation Data'!$G$6,0,10*ROW('Sanitation Data'!G26)),NA())</f>
        <v>95.042794999999984</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f ca="true">+IF(AND(ISNUMBER(OFFSET('Sanitation Data'!$H$4,0,10*ROW('Sanitation Data'!H26))),'Data Summary'!DE32="Yes"),100-OFFSET('Sanitation Data'!$H$4,0,10*ROW('Sanitation Data'!H26)),NA())</f>
        <v>96.317040000000006</v>
      </c>
      <c r="AQ32" s="97">
        <f ca="true">+IF(AND(ISNUMBER(OFFSET('Sanitation Data'!$H$6,0,10*ROW('Sanitation Data'!H26))),'Data Summary'!DF32="Yes"),OFFSET('Sanitation Data'!$H$6,0,10*ROW('Sanitation Data'!H26)),NA())</f>
        <v>94.433575000000005</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f ca="true">+IF(AND(ISNUMBER(OFFSET('Sanitation Data'!$I$4,0,10*ROW('Sanitation Data'!I26))),'Data Summary'!DJ32="Yes"),100-OFFSET('Sanitation Data'!$I$4,0,10*ROW('Sanitation Data'!I26)),NA())</f>
        <v>97.282730000000001</v>
      </c>
      <c r="AV32" s="97">
        <f ca="true">+IF(AND(ISNUMBER(OFFSET('Sanitation Data'!$I$6,0,10*ROW('Sanitation Data'!I26))),'Data Summary'!DK32="Yes"),OFFSET('Sanitation Data'!$I$6,0,10*ROW('Sanitation Data'!I26)),NA())</f>
        <v>96.780409999999989</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9" t="str">
        <f ca="true">+RIGHT('Data Summary'!A33,LEN('Data Summary'!A33)-9)</f>
        <v>EMIS</v>
      </c>
      <c r="B33" s="36" t="str">
        <f ca="true">+IF(ISTEXT('Data Summary'!B33),'Data Summary'!B33,"")</f>
        <v>EMIS</v>
      </c>
      <c r="C33" s="348">
        <f ca="true">+VALUE('Data Summary'!C33)</f>
        <v>2022</v>
      </c>
      <c r="D33" s="96">
        <f ca="true">+IF(AND(ISNUMBER(OFFSET('Water Data'!$D$4,0,10*ROW('Water Data'!D27))),'Data Summary'!BS33="Yes"),100-OFFSET('Water Data'!$D$4,0,10*ROW('Water Data'!D27)),NA())</f>
        <v>98.008330000000001</v>
      </c>
      <c r="E33" s="96">
        <f ca="true">+IF(AND(ISNUMBER(OFFSET('Water Data'!$D$6,0,10*ROW('Water Data'!D27))),'Data Summary'!BT33="Yes"),OFFSET('Water Data'!$D$6,0,10*ROW('Water Data'!D27)),NA())</f>
        <v>84.370260000000002</v>
      </c>
      <c r="F33" s="96" t="e">
        <f ca="true">+IF(AND(ISNUMBER(OFFSET('Water Data'!$D$9,0,10*ROW('Water Data'!D27))),'Data Summary'!BU33="Yes"),OFFSET('Water Data'!$D$9,0,10*ROW('Water Data'!D27)),NA())</f>
        <v>#N/A</v>
      </c>
      <c r="G33" s="96">
        <f ca="true">+IF(AND(ISNUMBER(OFFSET('Water Data'!$E$4,0,10*ROW('Water Data'!E27))),'Data Summary'!BV33="Yes"),100-OFFSET('Water Data'!$E$4,0,10*ROW('Water Data'!E27)),NA())</f>
        <v>99.807929999999999</v>
      </c>
      <c r="H33" s="96">
        <f ca="true">+IF(AND(ISNUMBER(OFFSET('Water Data'!$E$6,0,10*ROW('Water Data'!E27))),'Data Summary'!BW33="Yes"),OFFSET('Water Data'!$E$6,0,10*ROW('Water Data'!E27)),NA())</f>
        <v>96.797515000000004</v>
      </c>
      <c r="I33" s="96" t="e">
        <f ca="true">+IF(AND(ISNUMBER(OFFSET('Water Data'!$E$9,0,10*ROW('Water Data'!E27))),'Data Summary'!BX33="Yes"),OFFSET('Water Data'!$E$9,0,10*ROW('Water Data'!E27)),NA())</f>
        <v>#N/A</v>
      </c>
      <c r="J33" s="96">
        <f ca="true">+IF(AND(ISNUMBER(OFFSET('Water Data'!$F$4,0,10*ROW('Water Data'!F27))),'Data Summary'!BY33="Yes"),100-OFFSET('Water Data'!$F$4,0,10*ROW('Water Data'!F27)),NA())</f>
        <v>94.180049999999994</v>
      </c>
      <c r="K33" s="96">
        <f ca="true">+IF(AND(ISNUMBER(OFFSET('Water Data'!$F$6,0,10*ROW('Water Data'!F27))),'Data Summary'!BZ33="Yes"),OFFSET('Water Data'!$F$6,0,10*ROW('Water Data'!F27)),NA())</f>
        <v>57.933859999999996</v>
      </c>
      <c r="L33" s="96" t="e">
        <f ca="true">+IF(AND(ISNUMBER(OFFSET('Water Data'!$F$9,0,10*ROW('Water Data'!F27))),'Data Summary'!CA33="Yes"),OFFSET('Water Data'!$F$9,0,10*ROW('Water Data'!F27)),NA())</f>
        <v>#N/A</v>
      </c>
      <c r="M33" s="96">
        <f ca="true">+IF(AND(ISNUMBER(OFFSET('Water Data'!$G$4,0,10*ROW('Water Data'!G27))),'Data Summary'!CB33="Yes"),100-OFFSET('Water Data'!$G$4,0,10*ROW('Water Data'!G27)),NA())</f>
        <v>97.575770000000006</v>
      </c>
      <c r="N33" s="96">
        <f ca="true">+IF(AND(ISNUMBER(OFFSET('Water Data'!$G$6,0,10*ROW('Water Data'!G27))),'Data Summary'!CC33="Yes"),OFFSET('Water Data'!$G$6,0,10*ROW('Water Data'!G27)),NA())</f>
        <v>93.130400000000009</v>
      </c>
      <c r="O33" s="96" t="e">
        <f ca="true">+IF(AND(ISNUMBER(OFFSET('Water Data'!$G$9,0,10*ROW('Water Data'!G27))),'Data Summary'!CD33="Yes"),OFFSET('Water Data'!$G$9,0,10*ROW('Water Data'!G27)),NA())</f>
        <v>#N/A</v>
      </c>
      <c r="P33" s="96">
        <f ca="true">+IF(AND(ISNUMBER(OFFSET('Water Data'!$H$4,0,10*ROW('Water Data'!H27))),'Data Summary'!CE33="Yes"),100-OFFSET('Water Data'!$H$4,0,10*ROW('Water Data'!H27)),NA())</f>
        <v>97.554119999999998</v>
      </c>
      <c r="Q33" s="96">
        <f ca="true">+IF(AND(ISNUMBER(OFFSET('Water Data'!$H$6,0,10*ROW('Water Data'!H27))),'Data Summary'!CF33="Yes"),OFFSET('Water Data'!$H$6,0,10*ROW('Water Data'!H27)),NA())</f>
        <v>81.22509500000001</v>
      </c>
      <c r="R33" s="96" t="e">
        <f ca="true">+IF(AND(ISNUMBER(OFFSET('Water Data'!$H$9,0,10*ROW('Water Data'!H27))),'Data Summary'!CG33="Yes"),OFFSET('Water Data'!$H$9,0,10*ROW('Water Data'!H27)),NA())</f>
        <v>#N/A</v>
      </c>
      <c r="S33" s="96">
        <f ca="true">+IF(AND(ISNUMBER(OFFSET('Water Data'!$I$4,0,10*ROW('Water Data'!I27))),'Data Summary'!CH33="Yes"),100-OFFSET('Water Data'!$I$4,0,10*ROW('Water Data'!I27)),NA())</f>
        <v>99.55001</v>
      </c>
      <c r="T33" s="96">
        <f ca="true">+IF(AND(ISNUMBER(OFFSET('Water Data'!$I$6,0,10*ROW('Water Data'!I27))),'Data Summary'!CI33="Yes"),OFFSET('Water Data'!$I$6,0,10*ROW('Water Data'!I27)),NA())</f>
        <v>93.671570000000003</v>
      </c>
      <c r="U33" s="96" t="e">
        <f ca="true">+IF(AND(ISNUMBER(OFFSET('Water Data'!$I$9,0,10*ROW('Water Data'!I27))),'Data Summary'!CJ33="Yes"),OFFSET('Water Data'!$I$9,0,10*ROW('Water Data'!I27)),NA())</f>
        <v>#N/A</v>
      </c>
      <c r="V33" s="97">
        <f ca="true">+IF(AND(ISNUMBER(OFFSET('Sanitation Data'!$D$4,0,10*ROW('Sanitation Data'!D27))),'Data Summary'!CK33="Yes"),100-OFFSET('Sanitation Data'!$D$4,0,10*ROW('Sanitation Data'!D27)),NA())</f>
        <v>96.890739999999994</v>
      </c>
      <c r="W33" s="97">
        <f ca="true">+IF(AND(ISNUMBER(OFFSET('Sanitation Data'!$D$6,0,10*ROW('Sanitation Data'!D27))),'Data Summary'!CL33="Yes"),OFFSET('Sanitation Data'!$D$6,0,10*ROW('Sanitation Data'!D27)),NA())</f>
        <v>95.505394999999993</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f ca="true">+IF(AND(ISNUMBER(OFFSET('Sanitation Data'!$E$4,0,10*ROW('Sanitation Data'!E27))),'Data Summary'!CP33="Yes"),100-OFFSET('Sanitation Data'!$E$4,0,10*ROW('Sanitation Data'!E27)),NA())</f>
        <v>99.205579999999998</v>
      </c>
      <c r="AB33" s="97">
        <f ca="true">+IF(AND(ISNUMBER(OFFSET('Sanitation Data'!$E$6,0,10*ROW('Sanitation Data'!E27))),'Data Summary'!CQ33="Yes"),OFFSET('Sanitation Data'!$E$6,0,10*ROW('Sanitation Data'!E27)),NA())</f>
        <v>99.004035000000002</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f ca="true">+IF(AND(ISNUMBER(OFFSET('Sanitation Data'!$F$4,0,10*ROW('Sanitation Data'!F27))),'Data Summary'!CU33="Yes"),100-OFFSET('Sanitation Data'!$F$4,0,10*ROW('Sanitation Data'!F27)),NA())</f>
        <v>91.966390000000004</v>
      </c>
      <c r="AG33" s="97">
        <f ca="true">+IF(AND(ISNUMBER(OFFSET('Sanitation Data'!$F$6,0,10*ROW('Sanitation Data'!F27))),'Data Summary'!CV33="Yes"),OFFSET('Sanitation Data'!$F$6,0,10*ROW('Sanitation Data'!F27)),NA())</f>
        <v>88.062764999999999</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f ca="true">+IF(AND(ISNUMBER(OFFSET('Sanitation Data'!$G$4,0,10*ROW('Sanitation Data'!G27))),'Data Summary'!CZ33="Yes"),100-OFFSET('Sanitation Data'!$G$4,0,10*ROW('Sanitation Data'!G27)),NA())</f>
        <v>96.719570000000004</v>
      </c>
      <c r="AL33" s="97">
        <f ca="true">+IF(AND(ISNUMBER(OFFSET('Sanitation Data'!$G$6,0,10*ROW('Sanitation Data'!G27))),'Data Summary'!DA33="Yes"),OFFSET('Sanitation Data'!$G$6,0,10*ROW('Sanitation Data'!G27)),NA())</f>
        <v>95.082854999999995</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f ca="true">+IF(AND(ISNUMBER(OFFSET('Sanitation Data'!$H$4,0,10*ROW('Sanitation Data'!H27))),'Data Summary'!DE33="Yes"),100-OFFSET('Sanitation Data'!$H$4,0,10*ROW('Sanitation Data'!H27)),NA())</f>
        <v>96.47372</v>
      </c>
      <c r="AQ33" s="97">
        <f ca="true">+IF(AND(ISNUMBER(OFFSET('Sanitation Data'!$H$6,0,10*ROW('Sanitation Data'!H27))),'Data Summary'!DF33="Yes"),OFFSET('Sanitation Data'!$H$6,0,10*ROW('Sanitation Data'!H27)),NA())</f>
        <v>94.796810000000008</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f ca="true">+IF(AND(ISNUMBER(OFFSET('Sanitation Data'!$I$4,0,10*ROW('Sanitation Data'!I27))),'Data Summary'!DJ33="Yes"),100-OFFSET('Sanitation Data'!$I$4,0,10*ROW('Sanitation Data'!I27)),NA())</f>
        <v>98.61833</v>
      </c>
      <c r="AV33" s="97">
        <f ca="true">+IF(AND(ISNUMBER(OFFSET('Sanitation Data'!$I$6,0,10*ROW('Sanitation Data'!I27))),'Data Summary'!DK33="Yes"),OFFSET('Sanitation Data'!$I$6,0,10*ROW('Sanitation Data'!I27)),NA())</f>
        <v>98.133469999999988</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9" t="e">
        <f ca="true">+RIGHT('Data Summary'!A34,LEN('Data Summary'!A34)-9)</f>
        <v>#VALUE!</v>
      </c>
      <c r="B34" s="36" t="str">
        <f ca="true">+IF(ISTEXT('Data Summary'!B34),'Data Summary'!B34,"")</f>
        <v/>
      </c>
      <c r="C34" s="348"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9" t="e">
        <f ca="true">+RIGHT('Data Summary'!A35,LEN('Data Summary'!A35)-9)</f>
        <v>#VALUE!</v>
      </c>
      <c r="B35" s="36" t="str">
        <f ca="true">+IF(ISTEXT('Data Summary'!B35),'Data Summary'!B35,"")</f>
        <v/>
      </c>
      <c r="C35" s="348"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9" t="e">
        <f ca="true">+RIGHT('Data Summary'!A36,LEN('Data Summary'!A36)-9)</f>
        <v>#VALUE!</v>
      </c>
      <c r="B36" s="36" t="str">
        <f ca="true">+IF(ISTEXT('Data Summary'!B36),'Data Summary'!B36,"")</f>
        <v/>
      </c>
      <c r="C36" s="348"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9" t="e">
        <f ca="true">+RIGHT('Data Summary'!A37,LEN('Data Summary'!A37)-9)</f>
        <v>#VALUE!</v>
      </c>
      <c r="B37" s="36" t="str">
        <f ca="true">+IF(ISTEXT('Data Summary'!B37),'Data Summary'!B37,"")</f>
        <v/>
      </c>
      <c r="C37" s="348"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9" t="e">
        <f ca="true">+RIGHT('Data Summary'!A38,LEN('Data Summary'!A38)-9)</f>
        <v>#VALUE!</v>
      </c>
      <c r="B38" s="36" t="str">
        <f ca="true">+IF(ISTEXT('Data Summary'!B38),'Data Summary'!B38,"")</f>
        <v/>
      </c>
      <c r="C38" s="348"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9" t="e">
        <f ca="true">+RIGHT('Data Summary'!A39,LEN('Data Summary'!A39)-9)</f>
        <v>#VALUE!</v>
      </c>
      <c r="B39" s="36" t="str">
        <f ca="true">+IF(ISTEXT('Data Summary'!B39),'Data Summary'!B39,"")</f>
        <v/>
      </c>
      <c r="C39" s="348"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9" t="e">
        <f ca="true">+RIGHT('Data Summary'!A40,LEN('Data Summary'!A40)-9)</f>
        <v>#VALUE!</v>
      </c>
      <c r="B40" s="36" t="str">
        <f ca="true">+IF(ISTEXT('Data Summary'!B40),'Data Summary'!B40,"")</f>
        <v/>
      </c>
      <c r="C40" s="348"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9" t="e">
        <f ca="true">+RIGHT('Data Summary'!A41,LEN('Data Summary'!A41)-9)</f>
        <v>#VALUE!</v>
      </c>
      <c r="B41" s="36" t="str">
        <f ca="true">+IF(ISTEXT('Data Summary'!B41),'Data Summary'!B41,"")</f>
        <v/>
      </c>
      <c r="C41" s="348"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9" t="e">
        <f ca="true">+RIGHT('Data Summary'!A42,LEN('Data Summary'!A42)-9)</f>
        <v>#VALUE!</v>
      </c>
      <c r="B42" s="36" t="str">
        <f ca="true">+IF(ISTEXT('Data Summary'!B42),'Data Summary'!B42,"")</f>
        <v/>
      </c>
      <c r="C42" s="348"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9" t="e">
        <f ca="true">+RIGHT('Data Summary'!A43,LEN('Data Summary'!A43)-9)</f>
        <v>#VALUE!</v>
      </c>
      <c r="B43" s="36" t="str">
        <f ca="true">+IF(ISTEXT('Data Summary'!B43),'Data Summary'!B43,"")</f>
        <v/>
      </c>
      <c r="C43" s="348"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9" t="e">
        <f ca="true">+RIGHT('Data Summary'!A44,LEN('Data Summary'!A44)-9)</f>
        <v>#VALUE!</v>
      </c>
      <c r="B44" s="36" t="str">
        <f ca="true">+IF(ISTEXT('Data Summary'!B44),'Data Summary'!B44,"")</f>
        <v/>
      </c>
      <c r="C44" s="348"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9" t="e">
        <f ca="true">+RIGHT('Data Summary'!A45,LEN('Data Summary'!A45)-9)</f>
        <v>#VALUE!</v>
      </c>
      <c r="B45" s="36" t="str">
        <f ca="true">+IF(ISTEXT('Data Summary'!B45),'Data Summary'!B45,"")</f>
        <v/>
      </c>
      <c r="C45" s="348"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9" t="e">
        <f ca="true">+RIGHT('Data Summary'!A46,LEN('Data Summary'!A46)-9)</f>
        <v>#VALUE!</v>
      </c>
      <c r="B46" s="36" t="str">
        <f ca="true">+IF(ISTEXT('Data Summary'!B46),'Data Summary'!B46,"")</f>
        <v/>
      </c>
      <c r="C46" s="348"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9" t="e">
        <f ca="true">+RIGHT('Data Summary'!A47,LEN('Data Summary'!A47)-9)</f>
        <v>#VALUE!</v>
      </c>
      <c r="B47" s="36" t="str">
        <f ca="true">+IF(ISTEXT('Data Summary'!B47),'Data Summary'!B47,"")</f>
        <v/>
      </c>
      <c r="C47" s="348"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9" t="e">
        <f ca="true">+RIGHT('Data Summary'!A48,LEN('Data Summary'!A48)-9)</f>
        <v>#VALUE!</v>
      </c>
      <c r="B48" s="36" t="str">
        <f ca="true">+IF(ISTEXT('Data Summary'!B48),'Data Summary'!B48,"")</f>
        <v/>
      </c>
      <c r="C48" s="348"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9" t="e">
        <f ca="true">+RIGHT('Data Summary'!A49,LEN('Data Summary'!A49)-9)</f>
        <v>#VALUE!</v>
      </c>
      <c r="B49" s="36" t="str">
        <f ca="true">+IF(ISTEXT('Data Summary'!B49),'Data Summary'!B49,"")</f>
        <v/>
      </c>
      <c r="C49" s="348"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9" t="e">
        <f ca="true">+RIGHT('Data Summary'!A50,LEN('Data Summary'!A50)-9)</f>
        <v>#VALUE!</v>
      </c>
      <c r="B50" s="36" t="str">
        <f ca="true">+IF(ISTEXT('Data Summary'!B50),'Data Summary'!B50,"")</f>
        <v/>
      </c>
      <c r="C50" s="348"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9" t="e">
        <f ca="true">+RIGHT('Data Summary'!A51,LEN('Data Summary'!A51)-9)</f>
        <v>#VALUE!</v>
      </c>
      <c r="B51" s="36" t="str">
        <f ca="true">+IF(ISTEXT('Data Summary'!B51),'Data Summary'!B51,"")</f>
        <v/>
      </c>
      <c r="C51" s="348"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9" t="e">
        <f ca="true">+RIGHT('Data Summary'!A52,LEN('Data Summary'!A52)-9)</f>
        <v>#VALUE!</v>
      </c>
      <c r="B52" s="36" t="str">
        <f ca="true">+IF(ISTEXT('Data Summary'!B52),'Data Summary'!B52,"")</f>
        <v/>
      </c>
      <c r="C52" s="348"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9" t="e">
        <f ca="true">+RIGHT('Data Summary'!A53,LEN('Data Summary'!A53)-9)</f>
        <v>#VALUE!</v>
      </c>
      <c r="B53" s="36" t="str">
        <f ca="true">+IF(ISTEXT('Data Summary'!B53),'Data Summary'!B53,"")</f>
        <v/>
      </c>
      <c r="C53" s="348"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9" t="e">
        <f ca="true">+RIGHT('Data Summary'!A54,LEN('Data Summary'!A54)-9)</f>
        <v>#VALUE!</v>
      </c>
      <c r="B54" s="36" t="str">
        <f ca="true">+IF(ISTEXT('Data Summary'!B54),'Data Summary'!B54,"")</f>
        <v/>
      </c>
      <c r="C54" s="348"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9" t="e">
        <f ca="true">+RIGHT('Data Summary'!A55,LEN('Data Summary'!A55)-9)</f>
        <v>#VALUE!</v>
      </c>
      <c r="B55" s="36" t="str">
        <f ca="true">+IF(ISTEXT('Data Summary'!B55),'Data Summary'!B55,"")</f>
        <v/>
      </c>
      <c r="C55" s="348"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9" t="e">
        <f ca="true">+RIGHT('Data Summary'!A56,LEN('Data Summary'!A56)-9)</f>
        <v>#VALUE!</v>
      </c>
      <c r="B56" s="36" t="str">
        <f ca="true">+IF(ISTEXT('Data Summary'!B56),'Data Summary'!B56,"")</f>
        <v/>
      </c>
      <c r="C56" s="348"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9" t="e">
        <f ca="true">+RIGHT('Data Summary'!A57,LEN('Data Summary'!A57)-9)</f>
        <v>#VALUE!</v>
      </c>
      <c r="B57" s="36" t="str">
        <f ca="true">+IF(ISTEXT('Data Summary'!B57),'Data Summary'!B57,"")</f>
        <v/>
      </c>
      <c r="C57" s="348"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9" t="e">
        <f ca="true">+RIGHT('Data Summary'!A58,LEN('Data Summary'!A58)-9)</f>
        <v>#VALUE!</v>
      </c>
      <c r="B58" s="36" t="str">
        <f ca="true">+IF(ISTEXT('Data Summary'!B58),'Data Summary'!B58,"")</f>
        <v/>
      </c>
      <c r="C58" s="348"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9" t="e">
        <f ca="true">+RIGHT('Data Summary'!A59,LEN('Data Summary'!A59)-9)</f>
        <v>#VALUE!</v>
      </c>
      <c r="B59" s="36" t="str">
        <f ca="true">+IF(ISTEXT('Data Summary'!B59),'Data Summary'!B59,"")</f>
        <v/>
      </c>
      <c r="C59" s="348"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9" t="e">
        <f ca="true">+RIGHT('Data Summary'!A60,LEN('Data Summary'!A60)-9)</f>
        <v>#VALUE!</v>
      </c>
      <c r="B60" s="36" t="str">
        <f ca="true">+IF(ISTEXT('Data Summary'!B60),'Data Summary'!B60,"")</f>
        <v/>
      </c>
      <c r="C60" s="348"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9" t="e">
        <f ca="true">+RIGHT('Data Summary'!A61,LEN('Data Summary'!A61)-9)</f>
        <v>#VALUE!</v>
      </c>
      <c r="B61" s="36" t="str">
        <f ca="true">+IF(ISTEXT('Data Summary'!B61),'Data Summary'!B61,"")</f>
        <v/>
      </c>
      <c r="C61" s="348"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9" t="e">
        <f ca="true">+RIGHT('Data Summary'!A62,LEN('Data Summary'!A62)-9)</f>
        <v>#VALUE!</v>
      </c>
      <c r="B62" s="36" t="str">
        <f ca="true">+IF(ISTEXT('Data Summary'!B62),'Data Summary'!B62,"")</f>
        <v/>
      </c>
      <c r="C62" s="348"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9" t="e">
        <f ca="true">+RIGHT('Data Summary'!A63,LEN('Data Summary'!A63)-9)</f>
        <v>#VALUE!</v>
      </c>
      <c r="B63" s="36" t="str">
        <f ca="true">+IF(ISTEXT('Data Summary'!B63),'Data Summary'!B63,"")</f>
        <v/>
      </c>
      <c r="C63" s="348"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9" t="e">
        <f ca="true">+RIGHT('Data Summary'!A64,LEN('Data Summary'!A64)-9)</f>
        <v>#VALUE!</v>
      </c>
      <c r="B64" s="36" t="str">
        <f ca="true">+IF(ISTEXT('Data Summary'!B64),'Data Summary'!B64,"")</f>
        <v/>
      </c>
      <c r="C64" s="348"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9" t="e">
        <f ca="true">+RIGHT('Data Summary'!A65,LEN('Data Summary'!A65)-9)</f>
        <v>#VALUE!</v>
      </c>
      <c r="B65" s="36" t="str">
        <f ca="true">+IF(ISTEXT('Data Summary'!B65),'Data Summary'!B65,"")</f>
        <v/>
      </c>
      <c r="C65" s="348"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9" t="e">
        <f ca="true">+RIGHT('Data Summary'!A66,LEN('Data Summary'!A66)-9)</f>
        <v>#VALUE!</v>
      </c>
      <c r="B66" s="36" t="str">
        <f ca="true">+IF(ISTEXT('Data Summary'!B66),'Data Summary'!B66,"")</f>
        <v/>
      </c>
      <c r="C66" s="348"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9" t="e">
        <f ca="true">+RIGHT('Data Summary'!A67,LEN('Data Summary'!A67)-9)</f>
        <v>#VALUE!</v>
      </c>
      <c r="B67" s="36" t="str">
        <f ca="true">+IF(ISTEXT('Data Summary'!B67),'Data Summary'!B67,"")</f>
        <v/>
      </c>
      <c r="C67" s="348"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9" t="e">
        <f ca="true">+RIGHT('Data Summary'!A68,LEN('Data Summary'!A68)-9)</f>
        <v>#VALUE!</v>
      </c>
      <c r="B68" s="36" t="str">
        <f ca="true">+IF(ISTEXT('Data Summary'!B68),'Data Summary'!B68,"")</f>
        <v/>
      </c>
      <c r="C68" s="348"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9" t="e">
        <f ca="true">+RIGHT('Data Summary'!A69,LEN('Data Summary'!A69)-9)</f>
        <v>#VALUE!</v>
      </c>
      <c r="B69" s="36" t="str">
        <f ca="true">+IF(ISTEXT('Data Summary'!B69),'Data Summary'!B69,"")</f>
        <v/>
      </c>
      <c r="C69" s="348"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9" t="e">
        <f ca="true">+RIGHT('Data Summary'!A70,LEN('Data Summary'!A70)-9)</f>
        <v>#VALUE!</v>
      </c>
      <c r="B70" s="36" t="str">
        <f ca="true">+IF(ISTEXT('Data Summary'!B70),'Data Summary'!B70,"")</f>
        <v/>
      </c>
      <c r="C70" s="348"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9" t="e">
        <f ca="true">+RIGHT('Data Summary'!A71,LEN('Data Summary'!A71)-9)</f>
        <v>#VALUE!</v>
      </c>
      <c r="B71" s="36" t="str">
        <f ca="true">+IF(ISTEXT('Data Summary'!B71),'Data Summary'!B71,"")</f>
        <v/>
      </c>
      <c r="C71" s="348"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9" t="e">
        <f ca="true">+RIGHT('Data Summary'!A72,LEN('Data Summary'!A72)-9)</f>
        <v>#VALUE!</v>
      </c>
      <c r="B72" s="36" t="str">
        <f ca="true">+IF(ISTEXT('Data Summary'!B72),'Data Summary'!B72,"")</f>
        <v/>
      </c>
      <c r="C72" s="348"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9" t="e">
        <f ca="true">+RIGHT('Data Summary'!A73,LEN('Data Summary'!A73)-9)</f>
        <v>#VALUE!</v>
      </c>
      <c r="B73" s="36" t="str">
        <f ca="true">+IF(ISTEXT('Data Summary'!B73),'Data Summary'!B73,"")</f>
        <v/>
      </c>
      <c r="C73" s="348"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9" t="e">
        <f ca="true">+RIGHT('Data Summary'!A74,LEN('Data Summary'!A74)-9)</f>
        <v>#VALUE!</v>
      </c>
      <c r="B74" s="36" t="str">
        <f ca="true">+IF(ISTEXT('Data Summary'!B74),'Data Summary'!B74,"")</f>
        <v/>
      </c>
      <c r="C74" s="348"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9" t="e">
        <f ca="true">+RIGHT('Data Summary'!A75,LEN('Data Summary'!A75)-9)</f>
        <v>#VALUE!</v>
      </c>
      <c r="B75" s="36" t="str">
        <f ca="true">+IF(ISTEXT('Data Summary'!B75),'Data Summary'!B75,"")</f>
        <v/>
      </c>
      <c r="C75" s="348"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9" t="e">
        <f ca="true">+RIGHT('Data Summary'!A76,LEN('Data Summary'!A76)-9)</f>
        <v>#VALUE!</v>
      </c>
      <c r="B76" s="36" t="str">
        <f ca="true">+IF(ISTEXT('Data Summary'!B76),'Data Summary'!B76,"")</f>
        <v/>
      </c>
      <c r="C76" s="348"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9" t="e">
        <f ca="true">+RIGHT('Data Summary'!A77,LEN('Data Summary'!A77)-9)</f>
        <v>#VALUE!</v>
      </c>
      <c r="B77" s="36" t="str">
        <f ca="true">+IF(ISTEXT('Data Summary'!B77),'Data Summary'!B77,"")</f>
        <v/>
      </c>
      <c r="C77" s="348"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9" t="e">
        <f ca="true">+RIGHT('Data Summary'!A78,LEN('Data Summary'!A78)-9)</f>
        <v>#VALUE!</v>
      </c>
      <c r="B78" s="36" t="str">
        <f ca="true">+IF(ISTEXT('Data Summary'!B78),'Data Summary'!B78,"")</f>
        <v/>
      </c>
      <c r="C78" s="348"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9" t="e">
        <f ca="true">+RIGHT('Data Summary'!A79,LEN('Data Summary'!A79)-9)</f>
        <v>#VALUE!</v>
      </c>
      <c r="B79" s="36" t="str">
        <f ca="true">+IF(ISTEXT('Data Summary'!B79),'Data Summary'!B79,"")</f>
        <v/>
      </c>
      <c r="C79" s="348"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9" t="e">
        <f ca="true">+RIGHT('Data Summary'!A80,LEN('Data Summary'!A80)-9)</f>
        <v>#VALUE!</v>
      </c>
      <c r="B80" s="36" t="str">
        <f ca="true">+IF(ISTEXT('Data Summary'!B80),'Data Summary'!B80,"")</f>
        <v/>
      </c>
      <c r="C80" s="348"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9" t="e">
        <f ca="true">+RIGHT('Data Summary'!A81,LEN('Data Summary'!A81)-9)</f>
        <v>#VALUE!</v>
      </c>
      <c r="B81" s="36" t="str">
        <f ca="true">+IF(ISTEXT('Data Summary'!B81),'Data Summary'!B81,"")</f>
        <v/>
      </c>
      <c r="C81" s="348"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9" t="e">
        <f ca="true">+RIGHT('Data Summary'!A82,LEN('Data Summary'!A82)-9)</f>
        <v>#VALUE!</v>
      </c>
      <c r="B82" s="36" t="str">
        <f ca="true">+IF(ISTEXT('Data Summary'!B82),'Data Summary'!B82,"")</f>
        <v/>
      </c>
      <c r="C82" s="348"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9" t="e">
        <f ca="true">+RIGHT('Data Summary'!A83,LEN('Data Summary'!A83)-9)</f>
        <v>#VALUE!</v>
      </c>
      <c r="B83" s="36" t="str">
        <f ca="true">+IF(ISTEXT('Data Summary'!B83),'Data Summary'!B83,"")</f>
        <v/>
      </c>
      <c r="C83" s="348"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9" t="e">
        <f ca="true">+RIGHT('Data Summary'!A84,LEN('Data Summary'!A84)-9)</f>
        <v>#VALUE!</v>
      </c>
      <c r="B84" s="36" t="str">
        <f ca="true">+IF(ISTEXT('Data Summary'!B84),'Data Summary'!B84,"")</f>
        <v/>
      </c>
      <c r="C84" s="348"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9" t="e">
        <f ca="true">+RIGHT('Data Summary'!A85,LEN('Data Summary'!A85)-9)</f>
        <v>#VALUE!</v>
      </c>
      <c r="B85" s="36" t="str">
        <f ca="true">+IF(ISTEXT('Data Summary'!B85),'Data Summary'!B85,"")</f>
        <v/>
      </c>
      <c r="C85" s="348"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9" t="e">
        <f ca="true">+RIGHT('Data Summary'!A86,LEN('Data Summary'!A86)-9)</f>
        <v>#VALUE!</v>
      </c>
      <c r="B86" s="36" t="str">
        <f ca="true">+IF(ISTEXT('Data Summary'!B86),'Data Summary'!B86,"")</f>
        <v/>
      </c>
      <c r="C86" s="348"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9" t="e">
        <f ca="true">+RIGHT('Data Summary'!A87,LEN('Data Summary'!A87)-9)</f>
        <v>#VALUE!</v>
      </c>
      <c r="B87" s="36" t="str">
        <f ca="true">+IF(ISTEXT('Data Summary'!B87),'Data Summary'!B87,"")</f>
        <v/>
      </c>
      <c r="C87" s="348"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9" t="e">
        <f ca="true">+RIGHT('Data Summary'!A88,LEN('Data Summary'!A88)-9)</f>
        <v>#VALUE!</v>
      </c>
      <c r="B88" s="36" t="str">
        <f ca="true">+IF(ISTEXT('Data Summary'!B88),'Data Summary'!B88,"")</f>
        <v/>
      </c>
      <c r="C88" s="348"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9" t="e">
        <f ca="true">+RIGHT('Data Summary'!A89,LEN('Data Summary'!A89)-9)</f>
        <v>#VALUE!</v>
      </c>
      <c r="B89" s="36" t="str">
        <f ca="true">+IF(ISTEXT('Data Summary'!B89),'Data Summary'!B89,"")</f>
        <v/>
      </c>
      <c r="C89" s="348"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9" t="e">
        <f ca="true">+RIGHT('Data Summary'!A90,LEN('Data Summary'!A90)-9)</f>
        <v>#VALUE!</v>
      </c>
      <c r="B90" s="36" t="str">
        <f ca="true">+IF(ISTEXT('Data Summary'!B90),'Data Summary'!B90,"")</f>
        <v/>
      </c>
      <c r="C90" s="348"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9" t="e">
        <f ca="true">+RIGHT('Data Summary'!A91,LEN('Data Summary'!A91)-9)</f>
        <v>#VALUE!</v>
      </c>
      <c r="B91" s="36" t="str">
        <f ca="true">+IF(ISTEXT('Data Summary'!B91),'Data Summary'!B91,"")</f>
        <v/>
      </c>
      <c r="C91" s="348"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9" t="e">
        <f ca="true">+RIGHT('Data Summary'!A92,LEN('Data Summary'!A92)-9)</f>
        <v>#VALUE!</v>
      </c>
      <c r="B92" s="36" t="str">
        <f ca="true">+IF(ISTEXT('Data Summary'!B92),'Data Summary'!B92,"")</f>
        <v/>
      </c>
      <c r="C92" s="348"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9" t="e">
        <f ca="true">+RIGHT('Data Summary'!A93,LEN('Data Summary'!A93)-9)</f>
        <v>#VALUE!</v>
      </c>
      <c r="B93" s="36" t="str">
        <f ca="true">+IF(ISTEXT('Data Summary'!B93),'Data Summary'!B93,"")</f>
        <v/>
      </c>
      <c r="C93" s="348"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9" t="e">
        <f ca="true">+RIGHT('Data Summary'!A94,LEN('Data Summary'!A94)-9)</f>
        <v>#VALUE!</v>
      </c>
      <c r="B94" s="36" t="str">
        <f ca="true">+IF(ISTEXT('Data Summary'!B94),'Data Summary'!B94,"")</f>
        <v/>
      </c>
      <c r="C94" s="348"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9" t="e">
        <f ca="true">+RIGHT('Data Summary'!A95,LEN('Data Summary'!A95)-9)</f>
        <v>#VALUE!</v>
      </c>
      <c r="B95" s="36" t="str">
        <f ca="true">+IF(ISTEXT('Data Summary'!B95),'Data Summary'!B95,"")</f>
        <v/>
      </c>
      <c r="C95" s="348"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9" t="e">
        <f ca="true">+RIGHT('Data Summary'!A96,LEN('Data Summary'!A96)-9)</f>
        <v>#VALUE!</v>
      </c>
      <c r="B96" s="36" t="str">
        <f ca="true">+IF(ISTEXT('Data Summary'!B96),'Data Summary'!B96,"")</f>
        <v/>
      </c>
      <c r="C96" s="348"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9" t="e">
        <f ca="true">+RIGHT('Data Summary'!A97,LEN('Data Summary'!A97)-9)</f>
        <v>#VALUE!</v>
      </c>
      <c r="B97" s="36" t="str">
        <f ca="true">+IF(ISTEXT('Data Summary'!B97),'Data Summary'!B97,"")</f>
        <v/>
      </c>
      <c r="C97" s="348"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9" t="e">
        <f ca="true">+RIGHT('Data Summary'!A98,LEN('Data Summary'!A98)-9)</f>
        <v>#VALUE!</v>
      </c>
      <c r="B98" s="36" t="str">
        <f ca="true">+IF(ISTEXT('Data Summary'!B98),'Data Summary'!B98,"")</f>
        <v/>
      </c>
      <c r="C98" s="348"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9" t="e">
        <f ca="true">+RIGHT('Data Summary'!A99,LEN('Data Summary'!A99)-9)</f>
        <v>#VALUE!</v>
      </c>
      <c r="B99" s="36" t="str">
        <f ca="true">+IF(ISTEXT('Data Summary'!B99),'Data Summary'!B99,"")</f>
        <v/>
      </c>
      <c r="C99" s="348"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9" t="e">
        <f ca="true">+RIGHT('Data Summary'!A100,LEN('Data Summary'!A100)-9)</f>
        <v>#VALUE!</v>
      </c>
      <c r="B100" s="36" t="str">
        <f ca="true">+IF(ISTEXT('Data Summary'!B100),'Data Summary'!B100,"")</f>
        <v/>
      </c>
      <c r="C100" s="348"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9" t="e">
        <f ca="true">+RIGHT('Data Summary'!A101,LEN('Data Summary'!A101)-9)</f>
        <v>#VALUE!</v>
      </c>
      <c r="B101" s="36" t="str">
        <f ca="true">+IF(ISTEXT('Data Summary'!B101),'Data Summary'!B101,"")</f>
        <v/>
      </c>
      <c r="C101" s="348"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9" t="e">
        <f ca="true">+RIGHT('Data Summary'!A102,LEN('Data Summary'!A102)-9)</f>
        <v>#VALUE!</v>
      </c>
      <c r="B102" s="36" t="str">
        <f ca="true">+IF(ISTEXT('Data Summary'!B102),'Data Summary'!B102,"")</f>
        <v/>
      </c>
      <c r="C102" s="348"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9" t="e">
        <f ca="true">+RIGHT('Data Summary'!A103,LEN('Data Summary'!A103)-9)</f>
        <v>#VALUE!</v>
      </c>
      <c r="B103" s="36" t="str">
        <f ca="true">+IF(ISTEXT('Data Summary'!B103),'Data Summary'!B103,"")</f>
        <v/>
      </c>
      <c r="C103" s="348"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9" t="e">
        <f ca="true">+RIGHT('Data Summary'!A104,LEN('Data Summary'!A104)-9)</f>
        <v>#VALUE!</v>
      </c>
      <c r="B104" s="36" t="str">
        <f ca="true">+IF(ISTEXT('Data Summary'!B104),'Data Summary'!B104,"")</f>
        <v/>
      </c>
      <c r="C104" s="348"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9" t="e">
        <f ca="true">+RIGHT('Data Summary'!A105,LEN('Data Summary'!A105)-9)</f>
        <v>#VALUE!</v>
      </c>
      <c r="B105" s="36" t="str">
        <f ca="true">+IF(ISTEXT('Data Summary'!B105),'Data Summary'!B105,"")</f>
        <v/>
      </c>
      <c r="C105" s="348"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9" t="e">
        <f ca="true">+RIGHT('Data Summary'!A106,LEN('Data Summary'!A106)-9)</f>
        <v>#VALUE!</v>
      </c>
      <c r="B106" s="36" t="str">
        <f ca="true">+IF(ISTEXT('Data Summary'!B106),'Data Summary'!B106,"")</f>
        <v/>
      </c>
      <c r="C106" s="348"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9" t="e">
        <f ca="true">+RIGHT('Data Summary'!A107,LEN('Data Summary'!A107)-9)</f>
        <v>#VALUE!</v>
      </c>
      <c r="B107" s="36" t="str">
        <f ca="true">+IF(ISTEXT('Data Summary'!B107),'Data Summary'!B107,"")</f>
        <v/>
      </c>
      <c r="C107" s="348"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9" t="e">
        <f ca="true">+RIGHT('Data Summary'!A108,LEN('Data Summary'!A108)-9)</f>
        <v>#VALUE!</v>
      </c>
      <c r="B108" s="36" t="str">
        <f ca="true">+IF(ISTEXT('Data Summary'!B108),'Data Summary'!B108,"")</f>
        <v/>
      </c>
      <c r="C108" s="348"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9" t="e">
        <f ca="true">+RIGHT('Data Summary'!A109,LEN('Data Summary'!A109)-9)</f>
        <v>#VALUE!</v>
      </c>
      <c r="B109" s="36" t="str">
        <f ca="true">+IF(ISTEXT('Data Summary'!B109),'Data Summary'!B109,"")</f>
        <v/>
      </c>
      <c r="C109" s="348"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9" t="e">
        <f ca="true">+RIGHT('Data Summary'!A110,LEN('Data Summary'!A110)-9)</f>
        <v>#VALUE!</v>
      </c>
      <c r="B110" s="36" t="str">
        <f ca="true">+IF(ISTEXT('Data Summary'!B110),'Data Summary'!B110,"")</f>
        <v/>
      </c>
      <c r="C110" s="348"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9" t="e">
        <f ca="true">+RIGHT('Data Summary'!A111,LEN('Data Summary'!A111)-9)</f>
        <v>#VALUE!</v>
      </c>
      <c r="B111" s="36" t="str">
        <f ca="true">+IF(ISTEXT('Data Summary'!B111),'Data Summary'!B111,"")</f>
        <v/>
      </c>
      <c r="C111" s="348"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9" t="e">
        <f ca="true">+RIGHT('Data Summary'!A112,LEN('Data Summary'!A112)-9)</f>
        <v>#VALUE!</v>
      </c>
      <c r="B112" s="36" t="str">
        <f ca="true">+IF(ISTEXT('Data Summary'!B112),'Data Summary'!B112,"")</f>
        <v/>
      </c>
      <c r="C112" s="348"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9" t="e">
        <f ca="true">+RIGHT('Data Summary'!A113,LEN('Data Summary'!A113)-9)</f>
        <v>#VALUE!</v>
      </c>
      <c r="B113" s="36" t="str">
        <f ca="true">+IF(ISTEXT('Data Summary'!B113),'Data Summary'!B113,"")</f>
        <v/>
      </c>
      <c r="C113" s="348"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9" t="e">
        <f ca="true">+RIGHT('Data Summary'!A114,LEN('Data Summary'!A114)-9)</f>
        <v>#VALUE!</v>
      </c>
      <c r="B114" s="36" t="str">
        <f ca="true">+IF(ISTEXT('Data Summary'!B114),'Data Summary'!B114,"")</f>
        <v/>
      </c>
      <c r="C114" s="348"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9" t="e">
        <f ca="true">+RIGHT('Data Summary'!A115,LEN('Data Summary'!A115)-9)</f>
        <v>#VALUE!</v>
      </c>
      <c r="B115" s="36" t="str">
        <f ca="true">+IF(ISTEXT('Data Summary'!B115),'Data Summary'!B115,"")</f>
        <v/>
      </c>
      <c r="C115" s="348"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9" t="e">
        <f ca="true">+RIGHT('Data Summary'!A116,LEN('Data Summary'!A116)-9)</f>
        <v>#VALUE!</v>
      </c>
      <c r="B116" s="36" t="str">
        <f ca="true">+IF(ISTEXT('Data Summary'!B116),'Data Summary'!B116,"")</f>
        <v/>
      </c>
      <c r="C116" s="348"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9" t="e">
        <f ca="true">+RIGHT('Data Summary'!A117,LEN('Data Summary'!A117)-9)</f>
        <v>#VALUE!</v>
      </c>
      <c r="B117" s="36" t="str">
        <f ca="true">+IF(ISTEXT('Data Summary'!B117),'Data Summary'!B117,"")</f>
        <v/>
      </c>
      <c r="C117" s="348"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9" t="e">
        <f ca="true">+RIGHT('Data Summary'!A118,LEN('Data Summary'!A118)-9)</f>
        <v>#VALUE!</v>
      </c>
      <c r="B118" s="36" t="str">
        <f ca="true">+IF(ISTEXT('Data Summary'!B118),'Data Summary'!B118,"")</f>
        <v/>
      </c>
      <c r="C118" s="348"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9" t="e">
        <f ca="true">+RIGHT('Data Summary'!A119,LEN('Data Summary'!A119)-9)</f>
        <v>#VALUE!</v>
      </c>
      <c r="B119" s="36" t="str">
        <f ca="true">+IF(ISTEXT('Data Summary'!B119),'Data Summary'!B119,"")</f>
        <v/>
      </c>
      <c r="C119" s="348"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9" t="e">
        <f ca="true">+RIGHT('Data Summary'!A120,LEN('Data Summary'!A120)-9)</f>
        <v>#VALUE!</v>
      </c>
      <c r="B120" s="36" t="str">
        <f ca="true">+IF(ISTEXT('Data Summary'!B120),'Data Summary'!B120,"")</f>
        <v/>
      </c>
      <c r="C120" s="348"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9" t="e">
        <f ca="true">+RIGHT('Data Summary'!A121,LEN('Data Summary'!A121)-9)</f>
        <v>#VALUE!</v>
      </c>
      <c r="B121" s="36" t="str">
        <f ca="true">+IF(ISTEXT('Data Summary'!B121),'Data Summary'!B121,"")</f>
        <v/>
      </c>
      <c r="C121" s="348"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9" t="e">
        <f ca="true">+RIGHT('Data Summary'!A122,LEN('Data Summary'!A122)-9)</f>
        <v>#VALUE!</v>
      </c>
      <c r="B122" s="36" t="str">
        <f ca="true">+IF(ISTEXT('Data Summary'!B122),'Data Summary'!B122,"")</f>
        <v/>
      </c>
      <c r="C122" s="348"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9" t="e">
        <f ca="true">+RIGHT('Data Summary'!A123,LEN('Data Summary'!A123)-9)</f>
        <v>#VALUE!</v>
      </c>
      <c r="B123" s="36" t="str">
        <f ca="true">+IF(ISTEXT('Data Summary'!B123),'Data Summary'!B123,"")</f>
        <v/>
      </c>
      <c r="C123" s="348"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9" t="e">
        <f ca="true">+RIGHT('Data Summary'!A124,LEN('Data Summary'!A124)-9)</f>
        <v>#VALUE!</v>
      </c>
      <c r="B124" s="36" t="str">
        <f ca="true">+IF(ISTEXT('Data Summary'!B124),'Data Summary'!B124,"")</f>
        <v/>
      </c>
      <c r="C124" s="348"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9" t="e">
        <f ca="true">+RIGHT('Data Summary'!A125,LEN('Data Summary'!A125)-9)</f>
        <v>#VALUE!</v>
      </c>
      <c r="B125" s="36" t="str">
        <f ca="true">+IF(ISTEXT('Data Summary'!B125),'Data Summary'!B125,"")</f>
        <v/>
      </c>
      <c r="C125" s="348"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9" t="e">
        <f ca="true">+RIGHT('Data Summary'!A126,LEN('Data Summary'!A126)-9)</f>
        <v>#VALUE!</v>
      </c>
      <c r="B126" s="36" t="str">
        <f ca="true">+IF(ISTEXT('Data Summary'!B126),'Data Summary'!B126,"")</f>
        <v/>
      </c>
      <c r="C126" s="348"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9" t="e">
        <f ca="true">+RIGHT('Data Summary'!A127,LEN('Data Summary'!A127)-9)</f>
        <v>#VALUE!</v>
      </c>
      <c r="B127" s="36" t="str">
        <f ca="true">+IF(ISTEXT('Data Summary'!B127),'Data Summary'!B127,"")</f>
        <v/>
      </c>
      <c r="C127" s="348"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9" t="e">
        <f ca="true">+RIGHT('Data Summary'!A128,LEN('Data Summary'!A128)-9)</f>
        <v>#VALUE!</v>
      </c>
      <c r="B128" s="36" t="str">
        <f ca="true">+IF(ISTEXT('Data Summary'!B128),'Data Summary'!B128,"")</f>
        <v/>
      </c>
      <c r="C128" s="348"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9" t="e">
        <f ca="true">+RIGHT('Data Summary'!A129,LEN('Data Summary'!A129)-9)</f>
        <v>#VALUE!</v>
      </c>
      <c r="B129" s="36" t="str">
        <f ca="true">+IF(ISTEXT('Data Summary'!B129),'Data Summary'!B129,"")</f>
        <v/>
      </c>
      <c r="C129" s="348"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9" t="e">
        <f ca="true">+RIGHT('Data Summary'!A130,LEN('Data Summary'!A130)-9)</f>
        <v>#VALUE!</v>
      </c>
      <c r="B130" s="36" t="str">
        <f ca="true">+IF(ISTEXT('Data Summary'!B130),'Data Summary'!B130,"")</f>
        <v/>
      </c>
      <c r="C130" s="348"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9" t="e">
        <f ca="true">+RIGHT('Data Summary'!A131,LEN('Data Summary'!A131)-9)</f>
        <v>#VALUE!</v>
      </c>
      <c r="B131" s="36" t="str">
        <f ca="true">+IF(ISTEXT('Data Summary'!B131),'Data Summary'!B131,"")</f>
        <v/>
      </c>
      <c r="C131" s="348"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9" t="e">
        <f ca="true">+RIGHT('Data Summary'!A132,LEN('Data Summary'!A132)-9)</f>
        <v>#VALUE!</v>
      </c>
      <c r="B132" s="36" t="str">
        <f ca="true">+IF(ISTEXT('Data Summary'!B132),'Data Summary'!B132,"")</f>
        <v/>
      </c>
      <c r="C132" s="348"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9" t="e">
        <f ca="true">+RIGHT('Data Summary'!A133,LEN('Data Summary'!A133)-9)</f>
        <v>#VALUE!</v>
      </c>
      <c r="B133" s="36" t="str">
        <f ca="true">+IF(ISTEXT('Data Summary'!B133),'Data Summary'!B133,"")</f>
        <v/>
      </c>
      <c r="C133" s="348"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9" t="e">
        <f ca="true">+RIGHT('Data Summary'!A134,LEN('Data Summary'!A134)-9)</f>
        <v>#VALUE!</v>
      </c>
      <c r="B134" s="36" t="str">
        <f ca="true">+IF(ISTEXT('Data Summary'!B134),'Data Summary'!B134,"")</f>
        <v/>
      </c>
      <c r="C134" s="348"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9" t="e">
        <f ca="true">+RIGHT('Data Summary'!A135,LEN('Data Summary'!A135)-9)</f>
        <v>#VALUE!</v>
      </c>
      <c r="B135" s="36" t="str">
        <f ca="true">+IF(ISTEXT('Data Summary'!B135),'Data Summary'!B135,"")</f>
        <v/>
      </c>
      <c r="C135" s="348"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9" t="e">
        <f ca="true">+RIGHT('Data Summary'!A136,LEN('Data Summary'!A136)-9)</f>
        <v>#VALUE!</v>
      </c>
      <c r="B136" s="36" t="str">
        <f ca="true">+IF(ISTEXT('Data Summary'!B136),'Data Summary'!B136,"")</f>
        <v/>
      </c>
      <c r="C136" s="348"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9" t="e">
        <f ca="true">+RIGHT('Data Summary'!A137,LEN('Data Summary'!A137)-9)</f>
        <v>#VALUE!</v>
      </c>
      <c r="B137" s="36" t="str">
        <f ca="true">+IF(ISTEXT('Data Summary'!B137),'Data Summary'!B137,"")</f>
        <v/>
      </c>
      <c r="C137" s="348"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9" t="e">
        <f ca="true">+RIGHT('Data Summary'!A138,LEN('Data Summary'!A138)-9)</f>
        <v>#VALUE!</v>
      </c>
      <c r="B138" s="36" t="str">
        <f ca="true">+IF(ISTEXT('Data Summary'!B138),'Data Summary'!B138,"")</f>
        <v/>
      </c>
      <c r="C138" s="348"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9" t="e">
        <f ca="true">+RIGHT('Data Summary'!A139,LEN('Data Summary'!A139)-9)</f>
        <v>#VALUE!</v>
      </c>
      <c r="B139" s="36" t="str">
        <f ca="true">+IF(ISTEXT('Data Summary'!B139),'Data Summary'!B139,"")</f>
        <v/>
      </c>
      <c r="C139" s="348"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9" t="e">
        <f ca="true">+RIGHT('Data Summary'!A140,LEN('Data Summary'!A140)-9)</f>
        <v>#VALUE!</v>
      </c>
      <c r="B140" s="36" t="str">
        <f ca="true">+IF(ISTEXT('Data Summary'!B140),'Data Summary'!B140,"")</f>
        <v/>
      </c>
      <c r="C140" s="348"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9" t="e">
        <f ca="true">+RIGHT('Data Summary'!A141,LEN('Data Summary'!A141)-9)</f>
        <v>#VALUE!</v>
      </c>
      <c r="B141" s="36" t="str">
        <f ca="true">+IF(ISTEXT('Data Summary'!B141),'Data Summary'!B141,"")</f>
        <v/>
      </c>
      <c r="C141" s="348"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9" t="e">
        <f ca="true">+RIGHT('Data Summary'!A142,LEN('Data Summary'!A142)-9)</f>
        <v>#VALUE!</v>
      </c>
      <c r="B142" s="36" t="str">
        <f ca="true">+IF(ISTEXT('Data Summary'!B142),'Data Summary'!B142,"")</f>
        <v/>
      </c>
      <c r="C142" s="348"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9" t="e">
        <f ca="true">+RIGHT('Data Summary'!A143,LEN('Data Summary'!A143)-9)</f>
        <v>#VALUE!</v>
      </c>
      <c r="B143" s="36" t="str">
        <f ca="true">+IF(ISTEXT('Data Summary'!B143),'Data Summary'!B143,"")</f>
        <v/>
      </c>
      <c r="C143" s="348"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9" t="e">
        <f ca="true">+RIGHT('Data Summary'!A144,LEN('Data Summary'!A144)-9)</f>
        <v>#VALUE!</v>
      </c>
      <c r="B144" s="36" t="str">
        <f ca="true">+IF(ISTEXT('Data Summary'!B144),'Data Summary'!B144,"")</f>
        <v/>
      </c>
      <c r="C144" s="348"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9" t="e">
        <f ca="true">+RIGHT('Data Summary'!A145,LEN('Data Summary'!A145)-9)</f>
        <v>#VALUE!</v>
      </c>
      <c r="B145" s="36" t="str">
        <f ca="true">+IF(ISTEXT('Data Summary'!B145),'Data Summary'!B145,"")</f>
        <v/>
      </c>
      <c r="C145" s="348"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9" t="e">
        <f ca="true">+RIGHT('Data Summary'!A146,LEN('Data Summary'!A146)-9)</f>
        <v>#VALUE!</v>
      </c>
      <c r="B146" s="36" t="str">
        <f ca="true">+IF(ISTEXT('Data Summary'!B146),'Data Summary'!B146,"")</f>
        <v/>
      </c>
      <c r="C146" s="348"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9" t="e">
        <f ca="true">+RIGHT('Data Summary'!A147,LEN('Data Summary'!A147)-9)</f>
        <v>#VALUE!</v>
      </c>
      <c r="B147" s="36" t="str">
        <f ca="true">+IF(ISTEXT('Data Summary'!B147),'Data Summary'!B147,"")</f>
        <v/>
      </c>
      <c r="C147" s="348"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9" t="e">
        <f ca="true">+RIGHT('Data Summary'!A148,LEN('Data Summary'!A148)-9)</f>
        <v>#VALUE!</v>
      </c>
      <c r="B148" s="36" t="str">
        <f ca="true">+IF(ISTEXT('Data Summary'!B148),'Data Summary'!B148,"")</f>
        <v/>
      </c>
      <c r="C148" s="348"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9" t="e">
        <f ca="true">+RIGHT('Data Summary'!A149,LEN('Data Summary'!A149)-9)</f>
        <v>#VALUE!</v>
      </c>
      <c r="B149" s="36" t="str">
        <f ca="true">+IF(ISTEXT('Data Summary'!B149),'Data Summary'!B149,"")</f>
        <v/>
      </c>
      <c r="C149" s="348"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9" t="e">
        <f ca="true">+RIGHT('Data Summary'!A150,LEN('Data Summary'!A150)-9)</f>
        <v>#VALUE!</v>
      </c>
      <c r="B150" s="36" t="str">
        <f ca="true">+IF(ISTEXT('Data Summary'!B150),'Data Summary'!B150,"")</f>
        <v/>
      </c>
      <c r="C150" s="348"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9" t="e">
        <f ca="true">+RIGHT('Data Summary'!A151,LEN('Data Summary'!A151)-9)</f>
        <v>#VALUE!</v>
      </c>
      <c r="B151" s="36" t="str">
        <f ca="true">+IF(ISTEXT('Data Summary'!B151),'Data Summary'!B151,"")</f>
        <v/>
      </c>
      <c r="C151" s="348"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9" t="e">
        <f ca="true">+RIGHT('Data Summary'!A152,LEN('Data Summary'!A152)-9)</f>
        <v>#VALUE!</v>
      </c>
      <c r="B152" s="36" t="str">
        <f ca="true">+IF(ISTEXT('Data Summary'!B152),'Data Summary'!B152,"")</f>
        <v/>
      </c>
      <c r="C152" s="348"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9" t="e">
        <f ca="true">+RIGHT('Data Summary'!A153,LEN('Data Summary'!A153)-9)</f>
        <v>#VALUE!</v>
      </c>
      <c r="B153" s="36" t="str">
        <f ca="true">+IF(ISTEXT('Data Summary'!B153),'Data Summary'!B153,"")</f>
        <v/>
      </c>
      <c r="C153" s="348"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9" t="e">
        <f ca="true">+RIGHT('Data Summary'!A154,LEN('Data Summary'!A154)-9)</f>
        <v>#VALUE!</v>
      </c>
      <c r="B154" s="36" t="str">
        <f ca="true">+IF(ISTEXT('Data Summary'!B154),'Data Summary'!B154,"")</f>
        <v/>
      </c>
      <c r="C154" s="348"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9" t="e">
        <f ca="true">+RIGHT('Data Summary'!A155,LEN('Data Summary'!A155)-9)</f>
        <v>#VALUE!</v>
      </c>
      <c r="B155" s="36" t="str">
        <f ca="true">+IF(ISTEXT('Data Summary'!B155),'Data Summary'!B155,"")</f>
        <v/>
      </c>
      <c r="C155" s="348"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9" t="e">
        <f ca="true">+RIGHT('Data Summary'!A156,LEN('Data Summary'!A156)-9)</f>
        <v>#VALUE!</v>
      </c>
      <c r="B156" s="36" t="str">
        <f ca="true">+IF(ISTEXT('Data Summary'!B156),'Data Summary'!B156,"")</f>
        <v/>
      </c>
      <c r="C156" s="348"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9" t="e">
        <f ca="true">+RIGHT('Data Summary'!A157,LEN('Data Summary'!A157)-9)</f>
        <v>#VALUE!</v>
      </c>
      <c r="B157" s="36" t="str">
        <f ca="true">+IF(ISTEXT('Data Summary'!B157),'Data Summary'!B157,"")</f>
        <v/>
      </c>
      <c r="C157" s="348"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9" t="e">
        <f ca="true">+RIGHT('Data Summary'!A158,LEN('Data Summary'!A158)-9)</f>
        <v>#VALUE!</v>
      </c>
      <c r="B158" s="36" t="str">
        <f ca="true">+IF(ISTEXT('Data Summary'!B158),'Data Summary'!B158,"")</f>
        <v/>
      </c>
      <c r="C158" s="348"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9" t="e">
        <f ca="true">+RIGHT('Data Summary'!A159,LEN('Data Summary'!A159)-9)</f>
        <v>#VALUE!</v>
      </c>
      <c r="B159" s="36" t="str">
        <f ca="true">+IF(ISTEXT('Data Summary'!B159),'Data Summary'!B159,"")</f>
        <v/>
      </c>
      <c r="C159" s="348"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9" t="e">
        <f ca="true">+RIGHT('Data Summary'!A160,LEN('Data Summary'!A160)-9)</f>
        <v>#VALUE!</v>
      </c>
      <c r="B160" s="36" t="str">
        <f ca="true">+IF(ISTEXT('Data Summary'!B160),'Data Summary'!B160,"")</f>
        <v/>
      </c>
      <c r="C160" s="348"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9" t="e">
        <f ca="true">+RIGHT('Data Summary'!A161,LEN('Data Summary'!A161)-9)</f>
        <v>#VALUE!</v>
      </c>
      <c r="B161" s="36" t="str">
        <f ca="true">+IF(ISTEXT('Data Summary'!B161),'Data Summary'!B161,"")</f>
        <v/>
      </c>
      <c r="C161" s="348"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9" t="e">
        <f ca="true">+RIGHT('Data Summary'!A162,LEN('Data Summary'!A162)-9)</f>
        <v>#VALUE!</v>
      </c>
      <c r="B162" s="36" t="str">
        <f ca="true">+IF(ISTEXT('Data Summary'!B162),'Data Summary'!B162,"")</f>
        <v/>
      </c>
      <c r="C162" s="348"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9" t="e">
        <f ca="true">+RIGHT('Data Summary'!A163,LEN('Data Summary'!A163)-9)</f>
        <v>#VALUE!</v>
      </c>
      <c r="B163" s="36" t="str">
        <f ca="true">+IF(ISTEXT('Data Summary'!B163),'Data Summary'!B163,"")</f>
        <v/>
      </c>
      <c r="C163" s="348"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9" t="e">
        <f ca="true">+RIGHT('Data Summary'!A164,LEN('Data Summary'!A164)-9)</f>
        <v>#VALUE!</v>
      </c>
      <c r="B164" s="36" t="str">
        <f ca="true">+IF(ISTEXT('Data Summary'!B164),'Data Summary'!B164,"")</f>
        <v/>
      </c>
      <c r="C164" s="348"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9" t="e">
        <f ca="true">+RIGHT('Data Summary'!A165,LEN('Data Summary'!A165)-9)</f>
        <v>#VALUE!</v>
      </c>
      <c r="B165" s="36" t="str">
        <f ca="true">+IF(ISTEXT('Data Summary'!B165),'Data Summary'!B165,"")</f>
        <v/>
      </c>
      <c r="C165" s="348"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9" t="e">
        <f ca="true">+RIGHT('Data Summary'!A166,LEN('Data Summary'!A166)-9)</f>
        <v>#VALUE!</v>
      </c>
      <c r="B166" s="36" t="str">
        <f ca="true">+IF(ISTEXT('Data Summary'!B166),'Data Summary'!B166,"")</f>
        <v/>
      </c>
      <c r="C166" s="348"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9" t="e">
        <f ca="true">+RIGHT('Data Summary'!A167,LEN('Data Summary'!A167)-9)</f>
        <v>#VALUE!</v>
      </c>
      <c r="B167" s="36" t="str">
        <f ca="true">+IF(ISTEXT('Data Summary'!B167),'Data Summary'!B167,"")</f>
        <v/>
      </c>
      <c r="C167" s="348"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9" t="e">
        <f ca="true">+RIGHT('Data Summary'!A168,LEN('Data Summary'!A168)-9)</f>
        <v>#VALUE!</v>
      </c>
      <c r="B168" s="36" t="str">
        <f ca="true">+IF(ISTEXT('Data Summary'!B168),'Data Summary'!B168,"")</f>
        <v/>
      </c>
      <c r="C168" s="348"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9" t="e">
        <f ca="true">+RIGHT('Data Summary'!A169,LEN('Data Summary'!A169)-9)</f>
        <v>#VALUE!</v>
      </c>
      <c r="B169" s="36" t="str">
        <f ca="true">+IF(ISTEXT('Data Summary'!B169),'Data Summary'!B169,"")</f>
        <v/>
      </c>
      <c r="C169" s="348"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9" t="e">
        <f ca="true">+RIGHT('Data Summary'!A170,LEN('Data Summary'!A170)-9)</f>
        <v>#VALUE!</v>
      </c>
      <c r="B170" s="36" t="str">
        <f ca="true">+IF(ISTEXT('Data Summary'!B170),'Data Summary'!B170,"")</f>
        <v/>
      </c>
      <c r="C170" s="348"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9" t="e">
        <f ca="true">+RIGHT('Data Summary'!A171,LEN('Data Summary'!A171)-9)</f>
        <v>#VALUE!</v>
      </c>
      <c r="B171" s="36" t="str">
        <f ca="true">+IF(ISTEXT('Data Summary'!B171),'Data Summary'!B171,"")</f>
        <v/>
      </c>
      <c r="C171" s="348"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9" t="e">
        <f ca="true">+RIGHT('Data Summary'!A172,LEN('Data Summary'!A172)-9)</f>
        <v>#VALUE!</v>
      </c>
      <c r="B172" s="36" t="str">
        <f ca="true">+IF(ISTEXT('Data Summary'!B172),'Data Summary'!B172,"")</f>
        <v/>
      </c>
      <c r="C172" s="348"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9" t="e">
        <f ca="true">+RIGHT('Data Summary'!A173,LEN('Data Summary'!A173)-9)</f>
        <v>#VALUE!</v>
      </c>
      <c r="B173" s="36" t="str">
        <f ca="true">+IF(ISTEXT('Data Summary'!B173),'Data Summary'!B173,"")</f>
        <v/>
      </c>
      <c r="C173" s="348"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9" t="e">
        <f ca="true">+RIGHT('Data Summary'!A174,LEN('Data Summary'!A174)-9)</f>
        <v>#VALUE!</v>
      </c>
      <c r="B174" s="36" t="str">
        <f ca="true">+IF(ISTEXT('Data Summary'!B174),'Data Summary'!B174,"")</f>
        <v/>
      </c>
      <c r="C174" s="348"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9" t="e">
        <f ca="true">+RIGHT('Data Summary'!A175,LEN('Data Summary'!A175)-9)</f>
        <v>#VALUE!</v>
      </c>
      <c r="B175" s="36" t="str">
        <f ca="true">+IF(ISTEXT('Data Summary'!B175),'Data Summary'!B175,"")</f>
        <v/>
      </c>
      <c r="C175" s="348"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9" t="e">
        <f ca="true">+RIGHT('Data Summary'!A176,LEN('Data Summary'!A176)-9)</f>
        <v>#VALUE!</v>
      </c>
      <c r="B176" s="36" t="str">
        <f ca="true">+IF(ISTEXT('Data Summary'!B176),'Data Summary'!B176,"")</f>
        <v/>
      </c>
      <c r="C176" s="348"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9" t="e">
        <f ca="true">+RIGHT('Data Summary'!A177,LEN('Data Summary'!A177)-9)</f>
        <v>#VALUE!</v>
      </c>
      <c r="B177" s="36" t="str">
        <f ca="true">+IF(ISTEXT('Data Summary'!B177),'Data Summary'!B177,"")</f>
        <v/>
      </c>
      <c r="C177" s="348"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9" t="e">
        <f ca="true">+RIGHT('Data Summary'!A178,LEN('Data Summary'!A178)-9)</f>
        <v>#VALUE!</v>
      </c>
      <c r="B178" s="36" t="str">
        <f ca="true">+IF(ISTEXT('Data Summary'!B178),'Data Summary'!B178,"")</f>
        <v/>
      </c>
      <c r="C178" s="348"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9" t="e">
        <f ca="true">+RIGHT('Data Summary'!A179,LEN('Data Summary'!A179)-9)</f>
        <v>#VALUE!</v>
      </c>
      <c r="B179" s="36" t="str">
        <f ca="true">+IF(ISTEXT('Data Summary'!B179),'Data Summary'!B179,"")</f>
        <v/>
      </c>
      <c r="C179" s="348"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9" t="e">
        <f ca="true">+RIGHT('Data Summary'!A180,LEN('Data Summary'!A180)-9)</f>
        <v>#VALUE!</v>
      </c>
      <c r="B180" s="36" t="str">
        <f ca="true">+IF(ISTEXT('Data Summary'!B180),'Data Summary'!B180,"")</f>
        <v/>
      </c>
      <c r="C180" s="348"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9" t="e">
        <f ca="true">+RIGHT('Data Summary'!A181,LEN('Data Summary'!A181)-9)</f>
        <v>#VALUE!</v>
      </c>
      <c r="B181" s="36" t="str">
        <f ca="true">+IF(ISTEXT('Data Summary'!B181),'Data Summary'!B181,"")</f>
        <v/>
      </c>
      <c r="C181" s="348"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9" t="e">
        <f ca="true">+RIGHT('Data Summary'!A182,LEN('Data Summary'!A182)-9)</f>
        <v>#VALUE!</v>
      </c>
      <c r="B182" s="36" t="str">
        <f ca="true">+IF(ISTEXT('Data Summary'!B182),'Data Summary'!B182,"")</f>
        <v/>
      </c>
      <c r="C182" s="348"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9" t="e">
        <f ca="true">+RIGHT('Data Summary'!A183,LEN('Data Summary'!A183)-9)</f>
        <v>#VALUE!</v>
      </c>
      <c r="B183" s="36" t="str">
        <f ca="true">+IF(ISTEXT('Data Summary'!B183),'Data Summary'!B183,"")</f>
        <v/>
      </c>
      <c r="C183" s="348"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9" t="e">
        <f ca="true">+RIGHT('Data Summary'!A184,LEN('Data Summary'!A184)-9)</f>
        <v>#VALUE!</v>
      </c>
      <c r="B184" s="36" t="str">
        <f ca="true">+IF(ISTEXT('Data Summary'!B184),'Data Summary'!B184,"")</f>
        <v/>
      </c>
      <c r="C184" s="348"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9" t="e">
        <f ca="true">+RIGHT('Data Summary'!A185,LEN('Data Summary'!A185)-9)</f>
        <v>#VALUE!</v>
      </c>
      <c r="B185" s="36" t="str">
        <f ca="true">+IF(ISTEXT('Data Summary'!B185),'Data Summary'!B185,"")</f>
        <v/>
      </c>
      <c r="C185" s="348"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9" t="e">
        <f ca="true">+RIGHT('Data Summary'!A186,LEN('Data Summary'!A186)-9)</f>
        <v>#VALUE!</v>
      </c>
      <c r="B186" s="36" t="str">
        <f ca="true">+IF(ISTEXT('Data Summary'!B186),'Data Summary'!B186,"")</f>
        <v/>
      </c>
      <c r="C186" s="348"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9" t="e">
        <f ca="true">+RIGHT('Data Summary'!A187,LEN('Data Summary'!A187)-9)</f>
        <v>#VALUE!</v>
      </c>
      <c r="B187" s="36" t="str">
        <f ca="true">+IF(ISTEXT('Data Summary'!B187),'Data Summary'!B187,"")</f>
        <v/>
      </c>
      <c r="C187" s="348"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9" t="e">
        <f ca="true">+RIGHT('Data Summary'!A188,LEN('Data Summary'!A188)-9)</f>
        <v>#VALUE!</v>
      </c>
      <c r="B188" s="36" t="str">
        <f ca="true">+IF(ISTEXT('Data Summary'!B188),'Data Summary'!B188,"")</f>
        <v/>
      </c>
      <c r="C188" s="348"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9" t="e">
        <f ca="true">+RIGHT('Data Summary'!A189,LEN('Data Summary'!A189)-9)</f>
        <v>#VALUE!</v>
      </c>
      <c r="B189" s="36" t="str">
        <f ca="true">+IF(ISTEXT('Data Summary'!B189),'Data Summary'!B189,"")</f>
        <v/>
      </c>
      <c r="C189" s="348"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9" t="e">
        <f ca="true">+RIGHT('Data Summary'!A190,LEN('Data Summary'!A190)-9)</f>
        <v>#VALUE!</v>
      </c>
      <c r="B190" s="36" t="str">
        <f ca="true">+IF(ISTEXT('Data Summary'!B190),'Data Summary'!B190,"")</f>
        <v/>
      </c>
      <c r="C190" s="348"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9" t="e">
        <f ca="true">+RIGHT('Data Summary'!A191,LEN('Data Summary'!A191)-9)</f>
        <v>#VALUE!</v>
      </c>
      <c r="B191" s="36" t="str">
        <f ca="true">+IF(ISTEXT('Data Summary'!B191),'Data Summary'!B191,"")</f>
        <v/>
      </c>
      <c r="C191" s="348"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9" t="e">
        <f ca="true">+RIGHT('Data Summary'!A192,LEN('Data Summary'!A192)-9)</f>
        <v>#VALUE!</v>
      </c>
      <c r="B192" s="36" t="str">
        <f ca="true">+IF(ISTEXT('Data Summary'!B192),'Data Summary'!B192,"")</f>
        <v/>
      </c>
      <c r="C192" s="348"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9" t="e">
        <f ca="true">+RIGHT('Data Summary'!A193,LEN('Data Summary'!A193)-9)</f>
        <v>#VALUE!</v>
      </c>
      <c r="B193" s="36" t="str">
        <f ca="true">+IF(ISTEXT('Data Summary'!B193),'Data Summary'!B193,"")</f>
        <v/>
      </c>
      <c r="C193" s="348"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9" t="e">
        <f ca="true">+RIGHT('Data Summary'!A194,LEN('Data Summary'!A194)-9)</f>
        <v>#VALUE!</v>
      </c>
      <c r="B194" s="36" t="str">
        <f ca="true">+IF(ISTEXT('Data Summary'!B194),'Data Summary'!B194,"")</f>
        <v/>
      </c>
      <c r="C194" s="348"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9" t="e">
        <f ca="true">+RIGHT('Data Summary'!A195,LEN('Data Summary'!A195)-9)</f>
        <v>#VALUE!</v>
      </c>
      <c r="B195" s="36" t="str">
        <f ca="true">+IF(ISTEXT('Data Summary'!B195),'Data Summary'!B195,"")</f>
        <v/>
      </c>
      <c r="C195" s="348"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9" t="e">
        <f ca="true">+RIGHT('Data Summary'!A196,LEN('Data Summary'!A196)-9)</f>
        <v>#VALUE!</v>
      </c>
      <c r="B196" s="36" t="str">
        <f ca="true">+IF(ISTEXT('Data Summary'!B196),'Data Summary'!B196,"")</f>
        <v/>
      </c>
      <c r="C196" s="348"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9" t="e">
        <f ca="true">+RIGHT('Data Summary'!A197,LEN('Data Summary'!A197)-9)</f>
        <v>#VALUE!</v>
      </c>
      <c r="B197" s="36" t="str">
        <f ca="true">+IF(ISTEXT('Data Summary'!B197),'Data Summary'!B197,"")</f>
        <v/>
      </c>
      <c r="C197" s="348"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9" t="e">
        <f ca="true">+RIGHT('Data Summary'!A198,LEN('Data Summary'!A198)-9)</f>
        <v>#VALUE!</v>
      </c>
      <c r="B198" s="36" t="str">
        <f ca="true">+IF(ISTEXT('Data Summary'!B198),'Data Summary'!B198,"")</f>
        <v/>
      </c>
      <c r="C198" s="348"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9" t="e">
        <f ca="true">+RIGHT('Data Summary'!A199,LEN('Data Summary'!A199)-9)</f>
        <v>#VALUE!</v>
      </c>
      <c r="B199" s="36" t="str">
        <f ca="true">+IF(ISTEXT('Data Summary'!B199),'Data Summary'!B199,"")</f>
        <v/>
      </c>
      <c r="C199" s="348"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9" t="e">
        <f ca="true">+RIGHT('Data Summary'!A200,LEN('Data Summary'!A200)-9)</f>
        <v>#VALUE!</v>
      </c>
      <c r="B200" s="36" t="str">
        <f ca="true">+IF(ISTEXT('Data Summary'!B200),'Data Summary'!B200,"")</f>
        <v/>
      </c>
      <c r="C200" s="348"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9" t="e">
        <f ca="true">+RIGHT('Data Summary'!A201,LEN('Data Summary'!A201)-9)</f>
        <v>#VALUE!</v>
      </c>
      <c r="B201" s="36" t="str">
        <f ca="true">+IF(ISTEXT('Data Summary'!B201),'Data Summary'!B201,"")</f>
        <v/>
      </c>
      <c r="C201" s="348"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9" t="e">
        <f ca="true">+RIGHT('Data Summary'!A202,LEN('Data Summary'!A202)-9)</f>
        <v>#VALUE!</v>
      </c>
      <c r="B202" s="36" t="str">
        <f ca="true">+IF(ISTEXT('Data Summary'!B202),'Data Summary'!B202,"")</f>
        <v/>
      </c>
      <c r="C202" s="348"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9" t="e">
        <f ca="true">+RIGHT('Data Summary'!A203,LEN('Data Summary'!A203)-9)</f>
        <v>#VALUE!</v>
      </c>
      <c r="B203" s="36" t="str">
        <f ca="true">+IF(ISTEXT('Data Summary'!B203),'Data Summary'!B203,"")</f>
        <v/>
      </c>
      <c r="C203" s="348"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9" t="e">
        <f ca="true">+RIGHT('Data Summary'!A204,LEN('Data Summary'!A204)-9)</f>
        <v>#VALUE!</v>
      </c>
      <c r="B204" s="36" t="str">
        <f ca="true">+IF(ISTEXT('Data Summary'!B204),'Data Summary'!B204,"")</f>
        <v/>
      </c>
      <c r="C204" s="348"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9" t="e">
        <f ca="true">+RIGHT('Data Summary'!A205,LEN('Data Summary'!A205)-9)</f>
        <v>#VALUE!</v>
      </c>
      <c r="B205" s="36" t="str">
        <f ca="true">+IF(ISTEXT('Data Summary'!B205),'Data Summary'!B205,"")</f>
        <v/>
      </c>
      <c r="C205" s="348"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9" t="e">
        <f ca="true">+RIGHT('Data Summary'!A206,LEN('Data Summary'!A206)-9)</f>
        <v>#VALUE!</v>
      </c>
      <c r="B206" s="36" t="str">
        <f ca="true">+IF(ISTEXT('Data Summary'!B206),'Data Summary'!B206,"")</f>
        <v/>
      </c>
      <c r="C206" s="348"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9" t="e">
        <f ca="true">+RIGHT('Data Summary'!A207,LEN('Data Summary'!A207)-9)</f>
        <v>#VALUE!</v>
      </c>
      <c r="B207" s="36" t="str">
        <f ca="true">+IF(ISTEXT('Data Summary'!B207),'Data Summary'!B207,"")</f>
        <v/>
      </c>
      <c r="C207" s="348"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17818-ABF5-4681-8969-E5644650B79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1" customWidth="true"/>
    <col min="2" max="2" width="7.5" style="197" customWidth="true"/>
    <col min="3" max="8" width="8.75" style="161" customWidth="true"/>
    <col min="9" max="9" width="9.375" style="161" customWidth="true"/>
    <col min="10" max="10" width="13.375" style="161" customWidth="true"/>
    <col min="11" max="11" width="7.5" style="161" customWidth="true"/>
    <col min="12" max="17" width="8.625" style="161" customWidth="true"/>
    <col min="18" max="18" width="6.5" style="161" customWidth="true"/>
    <col min="19" max="19" width="13.375" style="161" customWidth="true"/>
    <col min="20" max="20" width="7.5" style="161" customWidth="true"/>
    <col min="21" max="26" width="9.125" style="161" customWidth="true"/>
    <col min="27" max="16384" width="9" style="161"/>
  </cols>
  <sheetData>
    <row xmlns:x14ac="http://schemas.microsoft.com/office/spreadsheetml/2009/9/ac" r="1" ht="15.75" x14ac:dyDescent="0.25">
      <c r="A1" s="157" t="s">
        <v>48</v>
      </c>
      <c r="B1" s="158"/>
      <c r="C1" s="159"/>
      <c r="D1" s="159"/>
      <c r="E1" s="159"/>
      <c r="F1" s="159"/>
      <c r="G1" s="159"/>
      <c r="H1" s="574"/>
      <c r="I1" s="574"/>
      <c r="J1" s="574"/>
      <c r="K1" s="574"/>
      <c r="L1" s="574"/>
      <c r="M1" s="574"/>
      <c r="N1" s="574"/>
      <c r="O1" s="574"/>
      <c r="P1" s="574"/>
      <c r="Q1" s="159"/>
      <c r="R1" s="159"/>
      <c r="S1" s="159"/>
      <c r="T1" s="160"/>
      <c r="U1" s="160"/>
      <c r="V1" s="160"/>
      <c r="W1" s="160"/>
      <c r="X1" s="160"/>
      <c r="Y1" s="160"/>
      <c r="Z1" s="160"/>
      <c r="AA1" s="160"/>
    </row>
    <row xmlns:x14ac="http://schemas.microsoft.com/office/spreadsheetml/2009/9/ac" r="2" s="164" customFormat="true" ht="26.25" customHeight="true" x14ac:dyDescent="0.25">
      <c r="A2" s="162" t="s">
        <v>13</v>
      </c>
      <c r="B2" s="163"/>
      <c r="J2" s="162" t="s">
        <v>14</v>
      </c>
      <c r="R2" s="165"/>
      <c r="S2" s="166" t="s">
        <v>15</v>
      </c>
      <c r="W2" s="165"/>
      <c r="X2" s="165"/>
      <c r="Y2" s="167"/>
      <c r="Z2" s="167"/>
      <c r="AD2" s="168"/>
      <c r="AE2" s="168"/>
      <c r="AF2" s="168"/>
      <c r="AG2" s="168"/>
      <c r="AH2" s="168"/>
      <c r="AI2" s="168"/>
    </row>
    <row xmlns:x14ac="http://schemas.microsoft.com/office/spreadsheetml/2009/9/ac" r="3" ht="15.75" x14ac:dyDescent="0.25">
      <c r="A3" s="169"/>
      <c r="B3" s="170" t="s">
        <v>4</v>
      </c>
      <c r="C3" s="165" t="s">
        <v>7</v>
      </c>
      <c r="D3" s="165" t="s">
        <v>2</v>
      </c>
      <c r="E3" s="165" t="s">
        <v>1</v>
      </c>
      <c r="F3" s="165" t="s">
        <v>54</v>
      </c>
      <c r="G3" s="165" t="s">
        <v>17</v>
      </c>
      <c r="H3" s="165" t="s">
        <v>18</v>
      </c>
      <c r="I3" s="171"/>
      <c r="J3" s="169"/>
      <c r="K3" s="170" t="s">
        <v>4</v>
      </c>
      <c r="L3" s="165" t="s">
        <v>7</v>
      </c>
      <c r="M3" s="165" t="s">
        <v>2</v>
      </c>
      <c r="N3" s="165" t="s">
        <v>1</v>
      </c>
      <c r="O3" s="165" t="s">
        <v>54</v>
      </c>
      <c r="P3" s="165" t="s">
        <v>17</v>
      </c>
      <c r="Q3" s="165" t="s">
        <v>18</v>
      </c>
      <c r="R3" s="167"/>
      <c r="S3" s="172"/>
      <c r="T3" s="170" t="s">
        <v>4</v>
      </c>
      <c r="U3" s="165" t="s">
        <v>7</v>
      </c>
      <c r="V3" s="165" t="s">
        <v>2</v>
      </c>
      <c r="W3" s="165" t="s">
        <v>1</v>
      </c>
      <c r="X3" s="165" t="s">
        <v>54</v>
      </c>
      <c r="Y3" s="165" t="s">
        <v>17</v>
      </c>
      <c r="Z3" s="165" t="s">
        <v>18</v>
      </c>
      <c r="AB3" s="168"/>
      <c r="AC3" s="168"/>
      <c r="AD3" s="168"/>
      <c r="AE3" s="168"/>
      <c r="AF3" s="168"/>
      <c r="AG3" s="168"/>
    </row>
    <row xmlns:x14ac="http://schemas.microsoft.com/office/spreadsheetml/2009/9/ac" r="4" ht="15.75" x14ac:dyDescent="0.25">
      <c r="A4" s="169" t="s">
        <v>34</v>
      </c>
      <c r="B4" s="10">
        <v>2023</v>
      </c>
      <c r="C4" s="10"/>
      <c r="D4" s="10"/>
      <c r="E4" s="10"/>
      <c r="F4" s="10"/>
      <c r="G4" s="10"/>
      <c r="H4" s="10"/>
      <c r="I4" s="171"/>
      <c r="J4" s="169" t="s">
        <v>34</v>
      </c>
      <c r="K4" s="10">
        <v>2023</v>
      </c>
      <c r="L4" s="10">
        <v>86.116470509999999</v>
      </c>
      <c r="M4" s="10">
        <v>86.774628879999995</v>
      </c>
      <c r="N4" s="10"/>
      <c r="O4" s="10"/>
      <c r="P4" s="10">
        <v>86.116470509999999</v>
      </c>
      <c r="Q4" s="10">
        <v>86.567164180000006</v>
      </c>
      <c r="R4" s="168"/>
      <c r="S4" s="169" t="s">
        <v>34</v>
      </c>
      <c r="T4" s="10">
        <v>2019</v>
      </c>
      <c r="U4" s="10">
        <v>61.021419999999999</v>
      </c>
      <c r="V4" s="10">
        <v>61.132899999999999</v>
      </c>
      <c r="W4" s="10">
        <v>59.796819999999997</v>
      </c>
      <c r="X4" s="10">
        <v>76.963099999999997</v>
      </c>
      <c r="Y4" s="10">
        <v>61.241599999999998</v>
      </c>
      <c r="Z4" s="10">
        <v>64.866429999999994</v>
      </c>
      <c r="AA4" s="168"/>
      <c r="AB4" s="168"/>
      <c r="AC4" s="168"/>
      <c r="AD4" s="168"/>
      <c r="AE4" s="168"/>
      <c r="AF4" s="168"/>
      <c r="AG4" s="168"/>
    </row>
    <row xmlns:x14ac="http://schemas.microsoft.com/office/spreadsheetml/2009/9/ac" r="5" ht="15.75" x14ac:dyDescent="0.25">
      <c r="A5" s="169" t="s">
        <v>35</v>
      </c>
      <c r="B5" s="10">
        <v>2023</v>
      </c>
      <c r="C5" s="10"/>
      <c r="D5" s="10"/>
      <c r="E5" s="10"/>
      <c r="F5" s="10"/>
      <c r="G5" s="10"/>
      <c r="H5" s="10"/>
      <c r="I5" s="171"/>
      <c r="J5" s="169" t="s">
        <v>35</v>
      </c>
      <c r="K5" s="10">
        <v>2023</v>
      </c>
      <c r="L5" s="10">
        <v>10.24027881</v>
      </c>
      <c r="M5" s="10">
        <v>10.134179079999999</v>
      </c>
      <c r="N5" s="10"/>
      <c r="O5" s="10"/>
      <c r="P5" s="10">
        <v>11.09312465</v>
      </c>
      <c r="Q5" s="10">
        <v>8.9204223900000006</v>
      </c>
      <c r="R5" s="168"/>
      <c r="S5" s="169" t="s">
        <v>35</v>
      </c>
      <c r="T5" s="10">
        <v>2019</v>
      </c>
      <c r="U5" s="10">
        <v>35.125630000000001</v>
      </c>
      <c r="V5" s="10">
        <v>36.100580000000001</v>
      </c>
      <c r="W5" s="10">
        <v>24.415369999999999</v>
      </c>
      <c r="X5" s="10">
        <v>17.030360000000002</v>
      </c>
      <c r="Y5" s="10">
        <v>34.993029999999997</v>
      </c>
      <c r="Z5" s="10">
        <v>33.062750000000001</v>
      </c>
      <c r="AA5" s="168"/>
      <c r="AB5" s="168"/>
      <c r="AC5" s="168"/>
      <c r="AD5" s="168"/>
      <c r="AE5" s="168"/>
      <c r="AF5" s="168"/>
      <c r="AG5" s="168"/>
    </row>
    <row xmlns:x14ac="http://schemas.microsoft.com/office/spreadsheetml/2009/9/ac" r="6" s="164" customFormat="true" ht="15.75" x14ac:dyDescent="0.25">
      <c r="A6" s="169" t="s">
        <v>36</v>
      </c>
      <c r="B6" s="10">
        <v>2023</v>
      </c>
      <c r="C6" s="10">
        <v>11.16412701</v>
      </c>
      <c r="D6" s="10">
        <v>3.002304176</v>
      </c>
      <c r="E6" s="10">
        <v>41.883734629999999</v>
      </c>
      <c r="F6" s="10">
        <v>16.046441789999999</v>
      </c>
      <c r="G6" s="10">
        <v>13.262939640000001</v>
      </c>
      <c r="H6" s="10">
        <v>7.9236931669999997</v>
      </c>
      <c r="I6" s="171"/>
      <c r="J6" s="169" t="s">
        <v>36</v>
      </c>
      <c r="K6" s="10">
        <v>2023</v>
      </c>
      <c r="L6" s="10">
        <v>3.6432506779999998</v>
      </c>
      <c r="M6" s="10">
        <v>3.0911920450000001</v>
      </c>
      <c r="N6" s="10">
        <v>9.0581068699999996</v>
      </c>
      <c r="O6" s="10">
        <v>5.643570177</v>
      </c>
      <c r="P6" s="10">
        <v>2.7904048420000001</v>
      </c>
      <c r="Q6" s="10">
        <v>4.5124134309999997</v>
      </c>
      <c r="R6" s="167"/>
      <c r="S6" s="169" t="s">
        <v>36</v>
      </c>
      <c r="T6" s="10">
        <v>2019</v>
      </c>
      <c r="U6" s="10">
        <v>3.8529499999999999</v>
      </c>
      <c r="V6" s="10">
        <v>2.7665199999999999</v>
      </c>
      <c r="W6" s="10">
        <v>15.78781</v>
      </c>
      <c r="X6" s="10">
        <v>6.0065400000000002</v>
      </c>
      <c r="Y6" s="10">
        <v>3.7653699999999999</v>
      </c>
      <c r="Z6" s="10">
        <v>2.0708199999999999</v>
      </c>
      <c r="AA6" s="168"/>
      <c r="AB6" s="168"/>
      <c r="AC6" s="168"/>
      <c r="AD6" s="168"/>
      <c r="AE6" s="168"/>
      <c r="AF6" s="168"/>
      <c r="AG6" s="168"/>
    </row>
    <row xmlns:x14ac="http://schemas.microsoft.com/office/spreadsheetml/2009/9/ac" r="7" s="164" customFormat="true" ht="15.75" x14ac:dyDescent="0.25">
      <c r="A7" s="173" t="s">
        <v>244</v>
      </c>
      <c r="B7" s="10">
        <v>2023</v>
      </c>
      <c r="C7" s="10">
        <v>88.835872989999999</v>
      </c>
      <c r="D7" s="10">
        <v>96.997695820000004</v>
      </c>
      <c r="E7" s="10">
        <v>58.116265370000001</v>
      </c>
      <c r="F7" s="10">
        <v>83.953558209999997</v>
      </c>
      <c r="G7" s="10">
        <v>86.737060360000001</v>
      </c>
      <c r="H7" s="10">
        <v>92.076306829999993</v>
      </c>
      <c r="I7" s="168"/>
      <c r="J7" s="173" t="s">
        <v>244</v>
      </c>
      <c r="K7" s="10">
        <v>2023</v>
      </c>
      <c r="L7" s="10">
        <v>0</v>
      </c>
      <c r="M7" s="10">
        <v>0</v>
      </c>
      <c r="N7" s="10">
        <v>90.941893129999997</v>
      </c>
      <c r="O7" s="10">
        <v>94.356429820000002</v>
      </c>
      <c r="P7" s="10">
        <v>0</v>
      </c>
      <c r="Q7" s="10">
        <v>0</v>
      </c>
      <c r="R7" s="168"/>
      <c r="S7" s="173" t="s">
        <v>244</v>
      </c>
      <c r="T7" s="10">
        <v>2019</v>
      </c>
      <c r="U7" s="10">
        <v>0</v>
      </c>
      <c r="V7" s="10">
        <v>0</v>
      </c>
      <c r="W7" s="10">
        <v>0</v>
      </c>
      <c r="X7" s="10">
        <v>0</v>
      </c>
      <c r="Y7" s="10">
        <v>0</v>
      </c>
      <c r="Z7" s="10">
        <v>0</v>
      </c>
      <c r="AA7" s="174"/>
    </row>
    <row xmlns:x14ac="http://schemas.microsoft.com/office/spreadsheetml/2009/9/ac" r="8" s="164" customFormat="true" ht="15.75" x14ac:dyDescent="0.25">
      <c r="A8" s="175"/>
      <c r="B8" s="176"/>
      <c r="H8" s="174"/>
      <c r="I8" s="174"/>
      <c r="J8" s="174"/>
      <c r="K8" s="174"/>
      <c r="L8" s="174"/>
      <c r="M8" s="174"/>
      <c r="N8" s="174"/>
      <c r="O8" s="174"/>
      <c r="P8" s="174"/>
      <c r="Q8" s="174"/>
      <c r="R8" s="174"/>
      <c r="S8" s="174"/>
      <c r="T8" s="174"/>
      <c r="U8" s="174"/>
      <c r="V8" s="174"/>
      <c r="W8" s="174"/>
      <c r="X8" s="174"/>
      <c r="Y8" s="174"/>
      <c r="Z8" s="174"/>
      <c r="AA8" s="174"/>
    </row>
    <row xmlns:x14ac="http://schemas.microsoft.com/office/spreadsheetml/2009/9/ac" r="9" s="164" customFormat="true" ht="15.75" x14ac:dyDescent="0.25">
      <c r="A9" s="175"/>
      <c r="B9" s="176"/>
      <c r="H9" s="174"/>
      <c r="I9" s="174"/>
      <c r="J9" s="174"/>
      <c r="K9" s="174"/>
      <c r="L9" s="174"/>
      <c r="M9" s="174"/>
      <c r="N9" s="174"/>
      <c r="O9" s="174"/>
      <c r="P9" s="174"/>
      <c r="Q9" s="174"/>
      <c r="R9" s="174"/>
      <c r="S9" s="174"/>
      <c r="T9" s="174"/>
      <c r="U9" s="174"/>
      <c r="V9" s="174"/>
      <c r="W9" s="174"/>
      <c r="X9" s="174"/>
      <c r="Y9" s="174"/>
      <c r="Z9" s="174"/>
      <c r="AA9" s="174"/>
    </row>
    <row xmlns:x14ac="http://schemas.microsoft.com/office/spreadsheetml/2009/9/ac" r="10" s="164" customFormat="true" ht="15.75" x14ac:dyDescent="0.25">
      <c r="A10" s="177"/>
      <c r="B10" s="176"/>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row>
    <row xmlns:x14ac="http://schemas.microsoft.com/office/spreadsheetml/2009/9/ac" r="11" ht="15.75" x14ac:dyDescent="0.25">
      <c r="A11" s="178"/>
      <c r="B11" s="179"/>
      <c r="C11" s="174"/>
      <c r="D11" s="174"/>
      <c r="E11" s="174"/>
      <c r="F11" s="174"/>
      <c r="G11" s="174"/>
      <c r="H11" s="174"/>
      <c r="I11" s="174"/>
      <c r="J11" s="174"/>
      <c r="K11" s="174"/>
      <c r="L11" s="174"/>
      <c r="M11" s="174"/>
      <c r="N11" s="174"/>
      <c r="O11" s="174"/>
      <c r="P11" s="174"/>
      <c r="Q11" s="174"/>
    </row>
    <row xmlns:x14ac="http://schemas.microsoft.com/office/spreadsheetml/2009/9/ac" r="12" ht="15.75" x14ac:dyDescent="0.25">
      <c r="A12" s="180" t="s">
        <v>49</v>
      </c>
      <c r="B12" s="181"/>
      <c r="C12" s="182"/>
      <c r="D12" s="182"/>
      <c r="E12" s="182"/>
      <c r="F12" s="182"/>
      <c r="G12" s="182"/>
      <c r="H12" s="182"/>
      <c r="I12" s="182"/>
      <c r="J12" s="182"/>
      <c r="K12" s="182"/>
      <c r="L12" s="182"/>
      <c r="M12" s="182"/>
      <c r="N12" s="182"/>
      <c r="O12" s="182"/>
      <c r="P12" s="182"/>
      <c r="Q12" s="182"/>
      <c r="R12" s="183"/>
      <c r="S12" s="183"/>
      <c r="T12" s="183"/>
      <c r="U12" s="183"/>
      <c r="V12" s="183"/>
    </row>
    <row xmlns:x14ac="http://schemas.microsoft.com/office/spreadsheetml/2009/9/ac" r="13" s="186" customFormat="true" x14ac:dyDescent="0.2">
      <c r="A13" s="184" t="s">
        <v>50</v>
      </c>
      <c r="B13" s="185" t="s">
        <v>41</v>
      </c>
      <c r="C13" s="184" t="s">
        <v>89</v>
      </c>
      <c r="D13" s="184" t="s">
        <v>51</v>
      </c>
      <c r="E13" s="184" t="s">
        <v>186</v>
      </c>
      <c r="F13" s="184" t="s">
        <v>90</v>
      </c>
      <c r="G13" s="184" t="s">
        <v>91</v>
      </c>
      <c r="H13" s="184" t="s">
        <v>92</v>
      </c>
      <c r="I13" s="184" t="s">
        <v>93</v>
      </c>
      <c r="J13" s="184" t="s">
        <v>241</v>
      </c>
      <c r="K13" s="184" t="s">
        <v>187</v>
      </c>
      <c r="L13" s="184" t="s">
        <v>94</v>
      </c>
      <c r="M13" s="184" t="s">
        <v>95</v>
      </c>
      <c r="N13" s="184" t="s">
        <v>96</v>
      </c>
      <c r="O13" s="186" t="s">
        <v>97</v>
      </c>
      <c r="P13" s="186" t="s">
        <v>242</v>
      </c>
      <c r="Q13" s="184" t="s">
        <v>123</v>
      </c>
      <c r="R13" s="184" t="s">
        <v>158</v>
      </c>
      <c r="S13" s="187" t="s">
        <v>98</v>
      </c>
      <c r="T13" s="188" t="s">
        <v>99</v>
      </c>
      <c r="U13" s="188" t="s">
        <v>100</v>
      </c>
      <c r="V13" s="188" t="s">
        <v>243</v>
      </c>
    </row>
    <row xmlns:x14ac="http://schemas.microsoft.com/office/spreadsheetml/2009/9/ac" r="14" s="191" customFormat="true" ht="12" x14ac:dyDescent="0.2">
      <c r="A14" s="189" t="s">
        <v>159</v>
      </c>
      <c r="B14" s="10">
        <v>2000</v>
      </c>
      <c r="C14" s="190" t="s">
        <v>7</v>
      </c>
      <c r="D14" s="10">
        <v>46159736</v>
      </c>
      <c r="E14" s="10">
        <v>98.072479456521719</v>
      </c>
      <c r="F14" s="10">
        <v>67.852516435422785</v>
      </c>
      <c r="G14" s="10"/>
      <c r="H14" s="10"/>
      <c r="I14" s="10">
        <v>32.147483564577207</v>
      </c>
      <c r="J14" s="10">
        <v>67.852516435422785</v>
      </c>
      <c r="K14" s="10">
        <v>89.710006735147203</v>
      </c>
      <c r="L14" s="10">
        <v>86.591750797264694</v>
      </c>
      <c r="M14" s="10"/>
      <c r="N14" s="10"/>
      <c r="O14" s="10">
        <v>13.408249202735311</v>
      </c>
      <c r="P14" s="10">
        <v>86.591750797264694</v>
      </c>
      <c r="Q14" s="10"/>
      <c r="R14" s="10"/>
      <c r="S14" s="10"/>
      <c r="T14" s="10"/>
      <c r="U14" s="10"/>
      <c r="V14" s="10">
        <v>100</v>
      </c>
    </row>
    <row xmlns:x14ac="http://schemas.microsoft.com/office/spreadsheetml/2009/9/ac" r="15" s="191" customFormat="true" ht="12" x14ac:dyDescent="0.2">
      <c r="A15" s="189" t="s">
        <v>159</v>
      </c>
      <c r="B15" s="10">
        <v>2001</v>
      </c>
      <c r="C15" s="190" t="s">
        <v>7</v>
      </c>
      <c r="D15" s="10">
        <v>46159736</v>
      </c>
      <c r="E15" s="10">
        <v>98.018882863400378</v>
      </c>
      <c r="F15" s="10">
        <v>68.764836285656656</v>
      </c>
      <c r="G15" s="10"/>
      <c r="H15" s="10"/>
      <c r="I15" s="10">
        <v>31.23516371434334</v>
      </c>
      <c r="J15" s="10">
        <v>68.764836285656656</v>
      </c>
      <c r="K15" s="10">
        <v>90.047304122709647</v>
      </c>
      <c r="L15" s="10">
        <v>87.016315950492526</v>
      </c>
      <c r="M15" s="10"/>
      <c r="N15" s="10"/>
      <c r="O15" s="10">
        <v>12.98368404950747</v>
      </c>
      <c r="P15" s="10">
        <v>87.016315950492526</v>
      </c>
      <c r="Q15" s="10"/>
      <c r="R15" s="10"/>
      <c r="S15" s="10"/>
      <c r="T15" s="10"/>
      <c r="U15" s="10"/>
      <c r="V15" s="10">
        <v>100</v>
      </c>
    </row>
    <row xmlns:x14ac="http://schemas.microsoft.com/office/spreadsheetml/2009/9/ac" r="16" s="191" customFormat="true" ht="12" x14ac:dyDescent="0.2">
      <c r="A16" s="189" t="s">
        <v>159</v>
      </c>
      <c r="B16" s="10">
        <v>2002</v>
      </c>
      <c r="C16" s="190" t="s">
        <v>7</v>
      </c>
      <c r="D16" s="10">
        <v>46159736</v>
      </c>
      <c r="E16" s="10">
        <v>97.965286270279023</v>
      </c>
      <c r="F16" s="10">
        <v>69.677156135890527</v>
      </c>
      <c r="G16" s="10"/>
      <c r="H16" s="10"/>
      <c r="I16" s="10">
        <v>30.322843864109469</v>
      </c>
      <c r="J16" s="10">
        <v>69.677156135890527</v>
      </c>
      <c r="K16" s="10">
        <v>90.384601510272091</v>
      </c>
      <c r="L16" s="10">
        <v>87.440881103720358</v>
      </c>
      <c r="M16" s="10"/>
      <c r="N16" s="10"/>
      <c r="O16" s="10">
        <v>12.559118896279641</v>
      </c>
      <c r="P16" s="10">
        <v>87.440881103720358</v>
      </c>
      <c r="Q16" s="10"/>
      <c r="R16" s="10"/>
      <c r="S16" s="10"/>
      <c r="T16" s="10"/>
      <c r="U16" s="10"/>
      <c r="V16" s="10">
        <v>100</v>
      </c>
    </row>
    <row xmlns:x14ac="http://schemas.microsoft.com/office/spreadsheetml/2009/9/ac" r="17" s="191" customFormat="true" ht="12" x14ac:dyDescent="0.2">
      <c r="A17" s="189" t="s">
        <v>159</v>
      </c>
      <c r="B17" s="10">
        <v>2003</v>
      </c>
      <c r="C17" s="190" t="s">
        <v>7</v>
      </c>
      <c r="D17" s="10">
        <v>46159736</v>
      </c>
      <c r="E17" s="10">
        <v>97.911689677157682</v>
      </c>
      <c r="F17" s="10">
        <v>70.589475986124171</v>
      </c>
      <c r="G17" s="10"/>
      <c r="H17" s="10"/>
      <c r="I17" s="10">
        <v>29.410524013875829</v>
      </c>
      <c r="J17" s="10">
        <v>70.589475986124171</v>
      </c>
      <c r="K17" s="10">
        <v>90.721898897834649</v>
      </c>
      <c r="L17" s="10">
        <v>87.865446256948076</v>
      </c>
      <c r="M17" s="10"/>
      <c r="N17" s="10"/>
      <c r="O17" s="10">
        <v>12.134553743051921</v>
      </c>
      <c r="P17" s="10">
        <v>87.865446256948076</v>
      </c>
      <c r="Q17" s="10"/>
      <c r="R17" s="10"/>
      <c r="S17" s="10"/>
      <c r="T17" s="10"/>
      <c r="U17" s="10"/>
      <c r="V17" s="10">
        <v>100</v>
      </c>
    </row>
    <row xmlns:x14ac="http://schemas.microsoft.com/office/spreadsheetml/2009/9/ac" r="18" s="191" customFormat="true" ht="12" x14ac:dyDescent="0.2">
      <c r="A18" s="189" t="s">
        <v>159</v>
      </c>
      <c r="B18" s="10">
        <v>2004</v>
      </c>
      <c r="C18" s="190" t="s">
        <v>7</v>
      </c>
      <c r="D18" s="10">
        <v>46159736</v>
      </c>
      <c r="E18" s="10">
        <v>97.858093084036327</v>
      </c>
      <c r="F18" s="10">
        <v>71.501795836358042</v>
      </c>
      <c r="G18" s="10"/>
      <c r="H18" s="10"/>
      <c r="I18" s="10">
        <v>28.498204163641962</v>
      </c>
      <c r="J18" s="10">
        <v>71.501795836358042</v>
      </c>
      <c r="K18" s="10">
        <v>91.059196285397093</v>
      </c>
      <c r="L18" s="10">
        <v>88.290011410175907</v>
      </c>
      <c r="M18" s="10"/>
      <c r="N18" s="10"/>
      <c r="O18" s="10">
        <v>11.709988589824089</v>
      </c>
      <c r="P18" s="10">
        <v>88.290011410175907</v>
      </c>
      <c r="Q18" s="10"/>
      <c r="R18" s="10"/>
      <c r="S18" s="10"/>
      <c r="T18" s="10"/>
      <c r="U18" s="10"/>
      <c r="V18" s="10">
        <v>100</v>
      </c>
    </row>
    <row xmlns:x14ac="http://schemas.microsoft.com/office/spreadsheetml/2009/9/ac" r="19" s="191" customFormat="true" ht="12" x14ac:dyDescent="0.2">
      <c r="A19" s="189" t="s">
        <v>159</v>
      </c>
      <c r="B19" s="10">
        <v>2005</v>
      </c>
      <c r="C19" s="190" t="s">
        <v>7</v>
      </c>
      <c r="D19" s="10">
        <v>46159736</v>
      </c>
      <c r="E19" s="10">
        <v>97.804496490914971</v>
      </c>
      <c r="F19" s="10">
        <v>72.414115686591913</v>
      </c>
      <c r="G19" s="10"/>
      <c r="H19" s="10"/>
      <c r="I19" s="10">
        <v>27.585884313408091</v>
      </c>
      <c r="J19" s="10">
        <v>72.414115686591913</v>
      </c>
      <c r="K19" s="10">
        <v>91.396493672959537</v>
      </c>
      <c r="L19" s="10">
        <v>88.714576563403625</v>
      </c>
      <c r="M19" s="10"/>
      <c r="N19" s="10"/>
      <c r="O19" s="10">
        <v>11.285423436596369</v>
      </c>
      <c r="P19" s="10">
        <v>88.714576563403625</v>
      </c>
      <c r="Q19" s="10"/>
      <c r="R19" s="10"/>
      <c r="S19" s="10"/>
      <c r="T19" s="10"/>
      <c r="U19" s="10"/>
      <c r="V19" s="10">
        <v>100</v>
      </c>
    </row>
    <row xmlns:x14ac="http://schemas.microsoft.com/office/spreadsheetml/2009/9/ac" r="20" s="191" customFormat="true" ht="12" x14ac:dyDescent="0.2">
      <c r="A20" s="189" t="s">
        <v>159</v>
      </c>
      <c r="B20" s="10">
        <v>2006</v>
      </c>
      <c r="C20" s="190" t="s">
        <v>7</v>
      </c>
      <c r="D20" s="10">
        <v>46159736</v>
      </c>
      <c r="E20" s="10">
        <v>97.75089989779363</v>
      </c>
      <c r="F20" s="10">
        <v>73.326435536825784</v>
      </c>
      <c r="G20" s="10"/>
      <c r="H20" s="10"/>
      <c r="I20" s="10">
        <v>26.67356446317422</v>
      </c>
      <c r="J20" s="10">
        <v>73.326435536825784</v>
      </c>
      <c r="K20" s="10">
        <v>91.73379106052198</v>
      </c>
      <c r="L20" s="10">
        <v>89.139141716631457</v>
      </c>
      <c r="M20" s="10"/>
      <c r="N20" s="10"/>
      <c r="O20" s="10">
        <v>10.86085828336854</v>
      </c>
      <c r="P20" s="10">
        <v>89.139141716631457</v>
      </c>
      <c r="Q20" s="10"/>
      <c r="R20" s="10"/>
      <c r="S20" s="10"/>
      <c r="T20" s="10"/>
      <c r="U20" s="10"/>
      <c r="V20" s="10">
        <v>100</v>
      </c>
    </row>
    <row xmlns:x14ac="http://schemas.microsoft.com/office/spreadsheetml/2009/9/ac" r="21" s="191" customFormat="true" ht="12" x14ac:dyDescent="0.2">
      <c r="A21" s="189" t="s">
        <v>159</v>
      </c>
      <c r="B21" s="10">
        <v>2007</v>
      </c>
      <c r="C21" s="190" t="s">
        <v>7</v>
      </c>
      <c r="D21" s="10">
        <v>46159736</v>
      </c>
      <c r="E21" s="10">
        <v>97.697303304672275</v>
      </c>
      <c r="F21" s="10">
        <v>74.238755387059427</v>
      </c>
      <c r="G21" s="10"/>
      <c r="H21" s="10"/>
      <c r="I21" s="10">
        <v>25.761244612940569</v>
      </c>
      <c r="J21" s="10">
        <v>74.238755387059427</v>
      </c>
      <c r="K21" s="10">
        <v>92.071088448084424</v>
      </c>
      <c r="L21" s="10">
        <v>89.563706869859175</v>
      </c>
      <c r="M21" s="10">
        <v>83.351019358158055</v>
      </c>
      <c r="N21" s="10">
        <v>6.2126875117011204</v>
      </c>
      <c r="O21" s="10">
        <v>10.436293130140831</v>
      </c>
      <c r="P21" s="10">
        <v>0</v>
      </c>
      <c r="Q21" s="10"/>
      <c r="R21" s="10"/>
      <c r="S21" s="10"/>
      <c r="T21" s="10"/>
      <c r="U21" s="10"/>
      <c r="V21" s="10">
        <v>100</v>
      </c>
    </row>
    <row xmlns:x14ac="http://schemas.microsoft.com/office/spreadsheetml/2009/9/ac" r="22" s="191" customFormat="true" ht="12" x14ac:dyDescent="0.2">
      <c r="A22" s="189" t="s">
        <v>159</v>
      </c>
      <c r="B22" s="10">
        <v>2008</v>
      </c>
      <c r="C22" s="190" t="s">
        <v>7</v>
      </c>
      <c r="D22" s="10">
        <v>46159736</v>
      </c>
      <c r="E22" s="10">
        <v>97.643706711550934</v>
      </c>
      <c r="F22" s="10">
        <v>75.151075237293298</v>
      </c>
      <c r="G22" s="10"/>
      <c r="H22" s="10"/>
      <c r="I22" s="10">
        <v>24.848924762706702</v>
      </c>
      <c r="J22" s="10">
        <v>75.151075237293298</v>
      </c>
      <c r="K22" s="10">
        <v>92.408385835646868</v>
      </c>
      <c r="L22" s="10">
        <v>89.988272023087006</v>
      </c>
      <c r="M22" s="10">
        <v>83.351019358158055</v>
      </c>
      <c r="N22" s="10">
        <v>6.6372526649289512</v>
      </c>
      <c r="O22" s="10">
        <v>10.01172797691299</v>
      </c>
      <c r="P22" s="10">
        <v>0</v>
      </c>
      <c r="Q22" s="10"/>
      <c r="R22" s="10"/>
      <c r="S22" s="10"/>
      <c r="T22" s="10"/>
      <c r="U22" s="10"/>
      <c r="V22" s="10">
        <v>100</v>
      </c>
    </row>
    <row xmlns:x14ac="http://schemas.microsoft.com/office/spreadsheetml/2009/9/ac" r="23" s="191" customFormat="true" ht="12" x14ac:dyDescent="0.2">
      <c r="A23" s="189" t="s">
        <v>159</v>
      </c>
      <c r="B23" s="10">
        <v>2009</v>
      </c>
      <c r="C23" s="190" t="s">
        <v>7</v>
      </c>
      <c r="D23" s="10">
        <v>46159736</v>
      </c>
      <c r="E23" s="10">
        <v>97.590110118429578</v>
      </c>
      <c r="F23" s="10">
        <v>76.063395087527169</v>
      </c>
      <c r="G23" s="10"/>
      <c r="H23" s="10"/>
      <c r="I23" s="10">
        <v>23.936604912472831</v>
      </c>
      <c r="J23" s="10">
        <v>76.063395087527169</v>
      </c>
      <c r="K23" s="10">
        <v>92.745683223209426</v>
      </c>
      <c r="L23" s="10">
        <v>90.412837176314838</v>
      </c>
      <c r="M23" s="10">
        <v>83.351019358158055</v>
      </c>
      <c r="N23" s="10">
        <v>7.0618178181567828</v>
      </c>
      <c r="O23" s="10">
        <v>9.587162823685162</v>
      </c>
      <c r="P23" s="10">
        <v>0</v>
      </c>
      <c r="Q23" s="10"/>
      <c r="R23" s="10">
        <v>96.054850587688662</v>
      </c>
      <c r="S23" s="10"/>
      <c r="T23" s="10"/>
      <c r="U23" s="10">
        <v>3.9451494123113382</v>
      </c>
      <c r="V23" s="10">
        <v>96.054850587688662</v>
      </c>
    </row>
    <row xmlns:x14ac="http://schemas.microsoft.com/office/spreadsheetml/2009/9/ac" r="24" s="191" customFormat="true" ht="12" x14ac:dyDescent="0.2">
      <c r="A24" s="189" t="s">
        <v>159</v>
      </c>
      <c r="B24" s="10">
        <v>2010</v>
      </c>
      <c r="C24" s="190" t="s">
        <v>7</v>
      </c>
      <c r="D24" s="10">
        <v>46159736</v>
      </c>
      <c r="E24" s="10">
        <v>97.536513525308237</v>
      </c>
      <c r="F24" s="10">
        <v>76.97571493776104</v>
      </c>
      <c r="G24" s="10"/>
      <c r="H24" s="10"/>
      <c r="I24" s="10">
        <v>23.02428506223896</v>
      </c>
      <c r="J24" s="10">
        <v>76.97571493776104</v>
      </c>
      <c r="K24" s="10">
        <v>93.08298061077187</v>
      </c>
      <c r="L24" s="10">
        <v>90.837402329542556</v>
      </c>
      <c r="M24" s="10">
        <v>83.351019358158055</v>
      </c>
      <c r="N24" s="10">
        <v>7.4863829713845007</v>
      </c>
      <c r="O24" s="10">
        <v>9.1625976704574441</v>
      </c>
      <c r="P24" s="10">
        <v>0</v>
      </c>
      <c r="Q24" s="10"/>
      <c r="R24" s="10">
        <v>96.054850587688662</v>
      </c>
      <c r="S24" s="10"/>
      <c r="T24" s="10"/>
      <c r="U24" s="10">
        <v>3.9451494123113382</v>
      </c>
      <c r="V24" s="10">
        <v>96.054850587688662</v>
      </c>
    </row>
    <row xmlns:x14ac="http://schemas.microsoft.com/office/spreadsheetml/2009/9/ac" r="25" s="191" customFormat="true" ht="12" x14ac:dyDescent="0.2">
      <c r="A25" s="189" t="s">
        <v>159</v>
      </c>
      <c r="B25" s="10">
        <v>2011</v>
      </c>
      <c r="C25" s="190" t="s">
        <v>7</v>
      </c>
      <c r="D25" s="10">
        <v>45762896</v>
      </c>
      <c r="E25" s="10">
        <v>97.482916932186882</v>
      </c>
      <c r="F25" s="10">
        <v>77.888034787994684</v>
      </c>
      <c r="G25" s="10"/>
      <c r="H25" s="10"/>
      <c r="I25" s="10">
        <v>22.11196521200532</v>
      </c>
      <c r="J25" s="10">
        <v>77.888034787994684</v>
      </c>
      <c r="K25" s="10">
        <v>93.420277998334313</v>
      </c>
      <c r="L25" s="10">
        <v>91.261967482770388</v>
      </c>
      <c r="M25" s="10">
        <v>83.351019358158055</v>
      </c>
      <c r="N25" s="10">
        <v>7.9109481246123323</v>
      </c>
      <c r="O25" s="10">
        <v>8.7380325172296125</v>
      </c>
      <c r="P25" s="10">
        <v>0</v>
      </c>
      <c r="Q25" s="10">
        <v>99.119039999999998</v>
      </c>
      <c r="R25" s="10">
        <v>96.054850587688662</v>
      </c>
      <c r="S25" s="10">
        <v>61.021419999999999</v>
      </c>
      <c r="T25" s="10">
        <v>35.033430587688663</v>
      </c>
      <c r="U25" s="10">
        <v>3.9451494123113382</v>
      </c>
      <c r="V25" s="10">
        <v>0</v>
      </c>
    </row>
    <row xmlns:x14ac="http://schemas.microsoft.com/office/spreadsheetml/2009/9/ac" r="26" s="191" customFormat="true" ht="12" x14ac:dyDescent="0.2">
      <c r="A26" s="189" t="s">
        <v>159</v>
      </c>
      <c r="B26" s="10">
        <v>2012</v>
      </c>
      <c r="C26" s="190" t="s">
        <v>7</v>
      </c>
      <c r="D26" s="10">
        <v>45909752</v>
      </c>
      <c r="E26" s="10">
        <v>97.429320339065526</v>
      </c>
      <c r="F26" s="10">
        <v>78.800354638228555</v>
      </c>
      <c r="G26" s="10"/>
      <c r="H26" s="10"/>
      <c r="I26" s="10">
        <v>21.199645361771449</v>
      </c>
      <c r="J26" s="10">
        <v>78.800354638228555</v>
      </c>
      <c r="K26" s="10">
        <v>93.757575385896757</v>
      </c>
      <c r="L26" s="10">
        <v>91.686532635998105</v>
      </c>
      <c r="M26" s="10">
        <v>83.627564473599591</v>
      </c>
      <c r="N26" s="10">
        <v>8.0589681623985143</v>
      </c>
      <c r="O26" s="10">
        <v>8.3134673640018946</v>
      </c>
      <c r="P26" s="10">
        <v>0</v>
      </c>
      <c r="Q26" s="10">
        <v>99.119039999999998</v>
      </c>
      <c r="R26" s="10">
        <v>96.054850587688662</v>
      </c>
      <c r="S26" s="10">
        <v>61.021419999999999</v>
      </c>
      <c r="T26" s="10">
        <v>35.033430587688663</v>
      </c>
      <c r="U26" s="10">
        <v>3.9451494123113382</v>
      </c>
      <c r="V26" s="10">
        <v>0</v>
      </c>
    </row>
    <row xmlns:x14ac="http://schemas.microsoft.com/office/spreadsheetml/2009/9/ac" r="27" s="191" customFormat="true" ht="12" x14ac:dyDescent="0.2">
      <c r="A27" s="189" t="s">
        <v>159</v>
      </c>
      <c r="B27" s="10">
        <v>2013</v>
      </c>
      <c r="C27" s="190" t="s">
        <v>7</v>
      </c>
      <c r="D27" s="10">
        <v>45266520</v>
      </c>
      <c r="E27" s="10">
        <v>97.375723745944185</v>
      </c>
      <c r="F27" s="10">
        <v>79.712674488462426</v>
      </c>
      <c r="G27" s="10"/>
      <c r="H27" s="10"/>
      <c r="I27" s="10">
        <v>20.287325511537571</v>
      </c>
      <c r="J27" s="10">
        <v>79.712674488462426</v>
      </c>
      <c r="K27" s="10">
        <v>94.094872773459201</v>
      </c>
      <c r="L27" s="10">
        <v>92.111097789225937</v>
      </c>
      <c r="M27" s="10">
        <v>83.904109589041127</v>
      </c>
      <c r="N27" s="10">
        <v>8.20698820018481</v>
      </c>
      <c r="O27" s="10">
        <v>7.888902210774063</v>
      </c>
      <c r="P27" s="10">
        <v>0</v>
      </c>
      <c r="Q27" s="10">
        <v>99.119039999999998</v>
      </c>
      <c r="R27" s="10">
        <v>96.054850587688662</v>
      </c>
      <c r="S27" s="10">
        <v>61.021419999999999</v>
      </c>
      <c r="T27" s="10">
        <v>35.033430587688663</v>
      </c>
      <c r="U27" s="10">
        <v>3.9451494123113382</v>
      </c>
      <c r="V27" s="10">
        <v>0</v>
      </c>
    </row>
    <row xmlns:x14ac="http://schemas.microsoft.com/office/spreadsheetml/2009/9/ac" r="28" s="191" customFormat="true" ht="12" x14ac:dyDescent="0.2">
      <c r="A28" s="189" t="s">
        <v>159</v>
      </c>
      <c r="B28" s="10">
        <v>2014</v>
      </c>
      <c r="C28" s="190" t="s">
        <v>7</v>
      </c>
      <c r="D28" s="10">
        <v>44674944</v>
      </c>
      <c r="E28" s="10">
        <v>97.32212715282283</v>
      </c>
      <c r="F28" s="10">
        <v>80.624994338696297</v>
      </c>
      <c r="G28" s="10"/>
      <c r="H28" s="10"/>
      <c r="I28" s="10">
        <v>19.3750056613037</v>
      </c>
      <c r="J28" s="10">
        <v>80.624994338696297</v>
      </c>
      <c r="K28" s="10">
        <v>94.432170161021759</v>
      </c>
      <c r="L28" s="10">
        <v>92.535662942453655</v>
      </c>
      <c r="M28" s="10">
        <v>84.180654704482549</v>
      </c>
      <c r="N28" s="10">
        <v>8.3550082379711057</v>
      </c>
      <c r="O28" s="10">
        <v>7.464337057546345</v>
      </c>
      <c r="P28" s="10">
        <v>0</v>
      </c>
      <c r="Q28" s="10">
        <v>99.119039999999998</v>
      </c>
      <c r="R28" s="10">
        <v>96.054850587688662</v>
      </c>
      <c r="S28" s="10">
        <v>61.021419999999999</v>
      </c>
      <c r="T28" s="10">
        <v>35.033430587688663</v>
      </c>
      <c r="U28" s="10">
        <v>3.9451494123113382</v>
      </c>
      <c r="V28" s="10">
        <v>0</v>
      </c>
    </row>
    <row xmlns:x14ac="http://schemas.microsoft.com/office/spreadsheetml/2009/9/ac" r="29" s="191" customFormat="true" ht="12" x14ac:dyDescent="0.2">
      <c r="A29" s="189" t="s">
        <v>159</v>
      </c>
      <c r="B29" s="10">
        <v>2015</v>
      </c>
      <c r="C29" s="190" t="s">
        <v>7</v>
      </c>
      <c r="D29" s="10">
        <v>44186032</v>
      </c>
      <c r="E29" s="10">
        <v>97.268530559701489</v>
      </c>
      <c r="F29" s="10">
        <v>81.53731418892994</v>
      </c>
      <c r="G29" s="10"/>
      <c r="H29" s="10"/>
      <c r="I29" s="10">
        <v>18.46268581107006</v>
      </c>
      <c r="J29" s="10">
        <v>81.53731418892994</v>
      </c>
      <c r="K29" s="10">
        <v>94.769467548584203</v>
      </c>
      <c r="L29" s="10">
        <v>92.960228095681487</v>
      </c>
      <c r="M29" s="10">
        <v>84.457199819924085</v>
      </c>
      <c r="N29" s="10">
        <v>8.5030282757574014</v>
      </c>
      <c r="O29" s="10">
        <v>7.0397719043185134</v>
      </c>
      <c r="P29" s="10">
        <v>0</v>
      </c>
      <c r="Q29" s="10">
        <v>99.119039999999998</v>
      </c>
      <c r="R29" s="10">
        <v>96.054850587688662</v>
      </c>
      <c r="S29" s="10">
        <v>61.021419999999999</v>
      </c>
      <c r="T29" s="10">
        <v>35.033430587688663</v>
      </c>
      <c r="U29" s="10">
        <v>3.9451494123113382</v>
      </c>
      <c r="V29" s="10">
        <v>0</v>
      </c>
    </row>
    <row xmlns:x14ac="http://schemas.microsoft.com/office/spreadsheetml/2009/9/ac" r="30" s="191" customFormat="true" ht="12" x14ac:dyDescent="0.2">
      <c r="A30" s="189" t="s">
        <v>159</v>
      </c>
      <c r="B30" s="10">
        <v>2016</v>
      </c>
      <c r="C30" s="190" t="s">
        <v>7</v>
      </c>
      <c r="D30" s="10">
        <v>43560904</v>
      </c>
      <c r="E30" s="10">
        <v>97.214933966580134</v>
      </c>
      <c r="F30" s="10">
        <v>82.449634039163811</v>
      </c>
      <c r="G30" s="10"/>
      <c r="H30" s="10"/>
      <c r="I30" s="10">
        <v>17.550365960836189</v>
      </c>
      <c r="J30" s="10">
        <v>82.449634039163811</v>
      </c>
      <c r="K30" s="10">
        <v>95.106764936146647</v>
      </c>
      <c r="L30" s="10">
        <v>93.384793248909318</v>
      </c>
      <c r="M30" s="10">
        <v>84.733744935365621</v>
      </c>
      <c r="N30" s="10">
        <v>8.6510483135436971</v>
      </c>
      <c r="O30" s="10">
        <v>6.6152067510906818</v>
      </c>
      <c r="P30" s="10">
        <v>0</v>
      </c>
      <c r="Q30" s="10">
        <v>99.119039999999998</v>
      </c>
      <c r="R30" s="10">
        <v>96.054850587688662</v>
      </c>
      <c r="S30" s="10">
        <v>61.021419999999999</v>
      </c>
      <c r="T30" s="10">
        <v>35.033430587688663</v>
      </c>
      <c r="U30" s="10">
        <v>3.9451494123113382</v>
      </c>
      <c r="V30" s="10">
        <v>0</v>
      </c>
    </row>
    <row xmlns:x14ac="http://schemas.microsoft.com/office/spreadsheetml/2009/9/ac" r="31" s="191" customFormat="true" ht="12" x14ac:dyDescent="0.2">
      <c r="A31" s="189" t="s">
        <v>159</v>
      </c>
      <c r="B31" s="10">
        <v>2017</v>
      </c>
      <c r="C31" s="190" t="s">
        <v>7</v>
      </c>
      <c r="D31" s="10">
        <v>42979336</v>
      </c>
      <c r="E31" s="10">
        <v>97.161337373458778</v>
      </c>
      <c r="F31" s="10">
        <v>83.361953889397682</v>
      </c>
      <c r="G31" s="10"/>
      <c r="H31" s="10"/>
      <c r="I31" s="10">
        <v>16.638046110602321</v>
      </c>
      <c r="J31" s="10">
        <v>83.361953889397682</v>
      </c>
      <c r="K31" s="10">
        <v>95.44406232370909</v>
      </c>
      <c r="L31" s="10">
        <v>93.809358402137036</v>
      </c>
      <c r="M31" s="10">
        <v>85.010290050807157</v>
      </c>
      <c r="N31" s="10">
        <v>8.7990683513298791</v>
      </c>
      <c r="O31" s="10">
        <v>6.1906415978629639</v>
      </c>
      <c r="P31" s="10">
        <v>0</v>
      </c>
      <c r="Q31" s="10">
        <v>99.119039999999998</v>
      </c>
      <c r="R31" s="10">
        <v>96.054850587688662</v>
      </c>
      <c r="S31" s="10">
        <v>61.021419999999999</v>
      </c>
      <c r="T31" s="10">
        <v>35.033430587688663</v>
      </c>
      <c r="U31" s="10">
        <v>3.9451494123113382</v>
      </c>
      <c r="V31" s="10">
        <v>0</v>
      </c>
    </row>
    <row xmlns:x14ac="http://schemas.microsoft.com/office/spreadsheetml/2009/9/ac" r="32" s="191" customFormat="true" ht="12" x14ac:dyDescent="0.2">
      <c r="A32" s="189" t="s">
        <v>159</v>
      </c>
      <c r="B32" s="10">
        <v>2018</v>
      </c>
      <c r="C32" s="190" t="s">
        <v>7</v>
      </c>
      <c r="D32" s="10">
        <v>42373624</v>
      </c>
      <c r="E32" s="10">
        <v>97.107740780337437</v>
      </c>
      <c r="F32" s="10">
        <v>84.274273739631553</v>
      </c>
      <c r="G32" s="10"/>
      <c r="H32" s="10"/>
      <c r="I32" s="10">
        <v>15.72572626036845</v>
      </c>
      <c r="J32" s="10">
        <v>84.274273739631553</v>
      </c>
      <c r="K32" s="10">
        <v>95.781359711271534</v>
      </c>
      <c r="L32" s="10">
        <v>94.233923555364868</v>
      </c>
      <c r="M32" s="10">
        <v>85.286835166248579</v>
      </c>
      <c r="N32" s="10">
        <v>8.9470883891162885</v>
      </c>
      <c r="O32" s="10">
        <v>5.7660764446351322</v>
      </c>
      <c r="P32" s="10">
        <v>0</v>
      </c>
      <c r="Q32" s="10">
        <v>99.119039999999998</v>
      </c>
      <c r="R32" s="10">
        <v>96.054850587688662</v>
      </c>
      <c r="S32" s="10">
        <v>61.021419999999999</v>
      </c>
      <c r="T32" s="10">
        <v>35.033430587688663</v>
      </c>
      <c r="U32" s="10">
        <v>3.9451494123113382</v>
      </c>
      <c r="V32" s="10">
        <v>0</v>
      </c>
    </row>
    <row xmlns:x14ac="http://schemas.microsoft.com/office/spreadsheetml/2009/9/ac" r="33" s="191" customFormat="true" ht="12" x14ac:dyDescent="0.2">
      <c r="A33" s="189" t="s">
        <v>159</v>
      </c>
      <c r="B33" s="10">
        <v>2019</v>
      </c>
      <c r="C33" s="190" t="s">
        <v>7</v>
      </c>
      <c r="D33" s="10">
        <v>42019280</v>
      </c>
      <c r="E33" s="10">
        <v>97.054144187216082</v>
      </c>
      <c r="F33" s="10">
        <v>85.186593589865197</v>
      </c>
      <c r="G33" s="10"/>
      <c r="H33" s="10"/>
      <c r="I33" s="10">
        <v>14.8134064101348</v>
      </c>
      <c r="J33" s="10">
        <v>85.186593589865197</v>
      </c>
      <c r="K33" s="10">
        <v>96.118657098834092</v>
      </c>
      <c r="L33" s="10">
        <v>94.658488708592586</v>
      </c>
      <c r="M33" s="10">
        <v>85.563380281690115</v>
      </c>
      <c r="N33" s="10">
        <v>9.0951084269024705</v>
      </c>
      <c r="O33" s="10">
        <v>5.3415112914074143</v>
      </c>
      <c r="P33" s="10">
        <v>0</v>
      </c>
      <c r="Q33" s="10">
        <v>99.119039999999998</v>
      </c>
      <c r="R33" s="10">
        <v>96.054850587688662</v>
      </c>
      <c r="S33" s="10">
        <v>61.021419999999999</v>
      </c>
      <c r="T33" s="10">
        <v>35.033430587688663</v>
      </c>
      <c r="U33" s="10">
        <v>3.9451494123113382</v>
      </c>
      <c r="V33" s="10">
        <v>0</v>
      </c>
    </row>
    <row xmlns:x14ac="http://schemas.microsoft.com/office/spreadsheetml/2009/9/ac" r="34" s="191" customFormat="true" ht="12" x14ac:dyDescent="0.2">
      <c r="A34" s="189" t="s">
        <v>159</v>
      </c>
      <c r="B34" s="10">
        <v>2020</v>
      </c>
      <c r="C34" s="190" t="s">
        <v>7</v>
      </c>
      <c r="D34" s="10">
        <v>41874684</v>
      </c>
      <c r="E34" s="10">
        <v>97.000547594094741</v>
      </c>
      <c r="F34" s="10">
        <v>86.098913440099068</v>
      </c>
      <c r="G34" s="10"/>
      <c r="H34" s="10"/>
      <c r="I34" s="10">
        <v>13.90108655990093</v>
      </c>
      <c r="J34" s="10">
        <v>86.098913440099068</v>
      </c>
      <c r="K34" s="10">
        <v>96.455954486396536</v>
      </c>
      <c r="L34" s="10">
        <v>95.083053861820417</v>
      </c>
      <c r="M34" s="10">
        <v>85.839925397131651</v>
      </c>
      <c r="N34" s="10">
        <v>9.2431284646887661</v>
      </c>
      <c r="O34" s="10">
        <v>4.9169461381795827</v>
      </c>
      <c r="P34" s="10">
        <v>0</v>
      </c>
      <c r="Q34" s="10"/>
      <c r="R34" s="10">
        <v>96.054850587688662</v>
      </c>
      <c r="S34" s="10"/>
      <c r="T34" s="10"/>
      <c r="U34" s="10">
        <v>3.9451494123113382</v>
      </c>
      <c r="V34" s="10">
        <v>96.054850587688662</v>
      </c>
    </row>
    <row xmlns:x14ac="http://schemas.microsoft.com/office/spreadsheetml/2009/9/ac" r="35" s="191" customFormat="true" ht="12" x14ac:dyDescent="0.2">
      <c r="A35" s="189" t="s">
        <v>159</v>
      </c>
      <c r="B35" s="10">
        <v>2021</v>
      </c>
      <c r="C35" s="190" t="s">
        <v>7</v>
      </c>
      <c r="D35" s="10">
        <v>41632140</v>
      </c>
      <c r="E35" s="10">
        <v>96.946951000973385</v>
      </c>
      <c r="F35" s="10">
        <v>87.011233290332939</v>
      </c>
      <c r="G35" s="10"/>
      <c r="H35" s="10"/>
      <c r="I35" s="10">
        <v>12.988766709667059</v>
      </c>
      <c r="J35" s="10">
        <v>87.011233290332939</v>
      </c>
      <c r="K35" s="10">
        <v>96.79325187395898</v>
      </c>
      <c r="L35" s="10">
        <v>95.507619015048249</v>
      </c>
      <c r="M35" s="10">
        <v>86.116470512573187</v>
      </c>
      <c r="N35" s="10">
        <v>9.3911485024750618</v>
      </c>
      <c r="O35" s="10">
        <v>4.4923809849517511</v>
      </c>
      <c r="P35" s="10">
        <v>0</v>
      </c>
      <c r="Q35" s="10"/>
      <c r="R35" s="10">
        <v>96.054850587688662</v>
      </c>
      <c r="S35" s="10"/>
      <c r="T35" s="10"/>
      <c r="U35" s="10">
        <v>3.9451494123113382</v>
      </c>
      <c r="V35" s="10">
        <v>96.054850587688662</v>
      </c>
    </row>
    <row xmlns:x14ac="http://schemas.microsoft.com/office/spreadsheetml/2009/9/ac" r="36" s="191" customFormat="true" ht="12" x14ac:dyDescent="0.2">
      <c r="A36" s="189" t="s">
        <v>159</v>
      </c>
      <c r="B36" s="10">
        <v>2022</v>
      </c>
      <c r="C36" s="190" t="s">
        <v>7</v>
      </c>
      <c r="D36" s="10">
        <v>41983568</v>
      </c>
      <c r="E36" s="10">
        <v>96.89335440785203</v>
      </c>
      <c r="F36" s="10">
        <v>87.92355314056681</v>
      </c>
      <c r="G36" s="10"/>
      <c r="H36" s="10"/>
      <c r="I36" s="10">
        <v>12.07644685943319</v>
      </c>
      <c r="J36" s="10">
        <v>87.92355314056681</v>
      </c>
      <c r="K36" s="10">
        <v>97.130549261521423</v>
      </c>
      <c r="L36" s="10">
        <v>95.932184168275967</v>
      </c>
      <c r="M36" s="10">
        <v>86.116470512573187</v>
      </c>
      <c r="N36" s="10">
        <v>9.8157136557027798</v>
      </c>
      <c r="O36" s="10">
        <v>4.0678158317240332</v>
      </c>
      <c r="P36" s="10">
        <v>0</v>
      </c>
      <c r="Q36" s="10"/>
      <c r="R36" s="10">
        <v>96.054850587688662</v>
      </c>
      <c r="S36" s="10"/>
      <c r="T36" s="10"/>
      <c r="U36" s="10">
        <v>3.9451494123113382</v>
      </c>
      <c r="V36" s="10">
        <v>96.054850587688662</v>
      </c>
    </row>
    <row xmlns:x14ac="http://schemas.microsoft.com/office/spreadsheetml/2009/9/ac" r="37" s="191" customFormat="true" ht="12" x14ac:dyDescent="0.2">
      <c r="A37" s="189" t="s">
        <v>159</v>
      </c>
      <c r="B37" s="10">
        <v>2023</v>
      </c>
      <c r="C37" s="190" t="s">
        <v>7</v>
      </c>
      <c r="D37" s="10">
        <v>41740380</v>
      </c>
      <c r="E37" s="10">
        <v>96.839757814730689</v>
      </c>
      <c r="F37" s="10">
        <v>88.835872990800453</v>
      </c>
      <c r="G37" s="10"/>
      <c r="H37" s="10"/>
      <c r="I37" s="10">
        <v>11.16412700919955</v>
      </c>
      <c r="J37" s="10">
        <v>88.835872990800453</v>
      </c>
      <c r="K37" s="10">
        <v>97.467846649083867</v>
      </c>
      <c r="L37" s="10">
        <v>96.356749321503798</v>
      </c>
      <c r="M37" s="10">
        <v>86.116470512573187</v>
      </c>
      <c r="N37" s="10">
        <v>10.24027880893061</v>
      </c>
      <c r="O37" s="10">
        <v>3.643250678496202</v>
      </c>
      <c r="P37" s="10">
        <v>0</v>
      </c>
      <c r="Q37" s="10"/>
      <c r="R37" s="10">
        <v>96.054850587688662</v>
      </c>
      <c r="S37" s="10"/>
      <c r="T37" s="10"/>
      <c r="U37" s="10">
        <v>3.9451494123113382</v>
      </c>
      <c r="V37" s="10">
        <v>96.054850587688662</v>
      </c>
    </row>
    <row xmlns:x14ac="http://schemas.microsoft.com/office/spreadsheetml/2009/9/ac" r="38" s="191" customFormat="true" ht="12" x14ac:dyDescent="0.2">
      <c r="A38" s="189" t="s">
        <v>159</v>
      </c>
      <c r="B38" s="10">
        <v>2024</v>
      </c>
      <c r="C38" s="19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1" customFormat="true" ht="12" x14ac:dyDescent="0.2">
      <c r="A39" s="189" t="s">
        <v>159</v>
      </c>
      <c r="B39" s="10">
        <v>2025</v>
      </c>
      <c r="C39" s="19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1" customFormat="true" ht="12" x14ac:dyDescent="0.2">
      <c r="A40" s="189" t="s">
        <v>159</v>
      </c>
      <c r="B40" s="10">
        <v>2026</v>
      </c>
      <c r="C40" s="19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1" customFormat="true" ht="12" x14ac:dyDescent="0.2">
      <c r="A41" s="189" t="s">
        <v>159</v>
      </c>
      <c r="B41" s="10">
        <v>2027</v>
      </c>
      <c r="C41" s="19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1" customFormat="true" ht="12" x14ac:dyDescent="0.2">
      <c r="A42" s="189" t="s">
        <v>159</v>
      </c>
      <c r="B42" s="10">
        <v>2028</v>
      </c>
      <c r="C42" s="19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1" customFormat="true" ht="12" x14ac:dyDescent="0.2">
      <c r="A43" s="189" t="s">
        <v>159</v>
      </c>
      <c r="B43" s="10">
        <v>2029</v>
      </c>
      <c r="C43" s="19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1" customFormat="true" ht="12" x14ac:dyDescent="0.2">
      <c r="A44" s="189" t="s">
        <v>159</v>
      </c>
      <c r="B44" s="10">
        <v>2030</v>
      </c>
      <c r="C44" s="19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1" customFormat="true" ht="12" x14ac:dyDescent="0.2">
      <c r="A45" s="189" t="s">
        <v>159</v>
      </c>
      <c r="B45" s="10">
        <v>2000</v>
      </c>
      <c r="C45" s="190" t="s">
        <v>1</v>
      </c>
      <c r="D45" s="10">
        <v>37478013.472940683</v>
      </c>
      <c r="E45" s="10">
        <v>99.845621630434778</v>
      </c>
      <c r="F45" s="10">
        <v>95.890749076061979</v>
      </c>
      <c r="G45" s="10"/>
      <c r="H45" s="10"/>
      <c r="I45" s="10">
        <v>4.1092509239380206</v>
      </c>
      <c r="J45" s="10">
        <v>95.890749076061979</v>
      </c>
      <c r="K45" s="10">
        <v>97.963689340181361</v>
      </c>
      <c r="L45" s="10">
        <v>97.787107257538267</v>
      </c>
      <c r="M45" s="10"/>
      <c r="N45" s="10"/>
      <c r="O45" s="10">
        <v>2.2128927424617331</v>
      </c>
      <c r="P45" s="10">
        <v>97.787107257538267</v>
      </c>
      <c r="Q45" s="10">
        <v>99.503079999999997</v>
      </c>
      <c r="R45" s="10"/>
      <c r="S45" s="10"/>
      <c r="T45" s="10"/>
      <c r="U45" s="10"/>
      <c r="V45" s="10">
        <v>100</v>
      </c>
    </row>
    <row xmlns:x14ac="http://schemas.microsoft.com/office/spreadsheetml/2009/9/ac" r="46" s="191" customFormat="true" ht="12" x14ac:dyDescent="0.2">
      <c r="A46" s="189" t="s">
        <v>159</v>
      </c>
      <c r="B46" s="10">
        <v>2001</v>
      </c>
      <c r="C46" s="190" t="s">
        <v>1</v>
      </c>
      <c r="D46" s="10">
        <v>37644650.148074336</v>
      </c>
      <c r="E46" s="10">
        <v>99.840100365022707</v>
      </c>
      <c r="F46" s="10">
        <v>95.938877195516127</v>
      </c>
      <c r="G46" s="10"/>
      <c r="H46" s="10"/>
      <c r="I46" s="10">
        <v>4.0611228044838734</v>
      </c>
      <c r="J46" s="10">
        <v>95.938877195516127</v>
      </c>
      <c r="K46" s="10">
        <v>97.928965412270941</v>
      </c>
      <c r="L46" s="10">
        <v>97.748920331353304</v>
      </c>
      <c r="M46" s="10"/>
      <c r="N46" s="10"/>
      <c r="O46" s="10">
        <v>2.2510796686466961</v>
      </c>
      <c r="P46" s="10">
        <v>97.748920331353304</v>
      </c>
      <c r="Q46" s="10">
        <v>99.503079999999997</v>
      </c>
      <c r="R46" s="10"/>
      <c r="S46" s="10"/>
      <c r="T46" s="10"/>
      <c r="U46" s="10"/>
      <c r="V46" s="10">
        <v>100</v>
      </c>
    </row>
    <row xmlns:x14ac="http://schemas.microsoft.com/office/spreadsheetml/2009/9/ac" r="47" s="191" customFormat="true" ht="12" x14ac:dyDescent="0.2">
      <c r="A47" s="189" t="s">
        <v>159</v>
      </c>
      <c r="B47" s="10">
        <v>2002</v>
      </c>
      <c r="C47" s="190" t="s">
        <v>1</v>
      </c>
      <c r="D47" s="10">
        <v>37795590.568984993</v>
      </c>
      <c r="E47" s="10">
        <v>99.834579099610636</v>
      </c>
      <c r="F47" s="10">
        <v>95.987005314970276</v>
      </c>
      <c r="G47" s="10"/>
      <c r="H47" s="10"/>
      <c r="I47" s="10">
        <v>4.0129946850297236</v>
      </c>
      <c r="J47" s="10">
        <v>95.987005314970276</v>
      </c>
      <c r="K47" s="10">
        <v>97.894241484360521</v>
      </c>
      <c r="L47" s="10">
        <v>97.710733405168355</v>
      </c>
      <c r="M47" s="10"/>
      <c r="N47" s="10"/>
      <c r="O47" s="10">
        <v>2.2892665948316449</v>
      </c>
      <c r="P47" s="10">
        <v>97.710733405168355</v>
      </c>
      <c r="Q47" s="10">
        <v>99.503079999999997</v>
      </c>
      <c r="R47" s="10"/>
      <c r="S47" s="10"/>
      <c r="T47" s="10"/>
      <c r="U47" s="10"/>
      <c r="V47" s="10">
        <v>100</v>
      </c>
    </row>
    <row xmlns:x14ac="http://schemas.microsoft.com/office/spreadsheetml/2009/9/ac" r="48" s="191" customFormat="true" ht="12" x14ac:dyDescent="0.2">
      <c r="A48" s="189" t="s">
        <v>159</v>
      </c>
      <c r="B48" s="10">
        <v>2003</v>
      </c>
      <c r="C48" s="190" t="s">
        <v>1</v>
      </c>
      <c r="D48" s="10">
        <v>37944689.136416011</v>
      </c>
      <c r="E48" s="10">
        <v>99.829057834198565</v>
      </c>
      <c r="F48" s="10">
        <v>96.035133434424424</v>
      </c>
      <c r="G48" s="10"/>
      <c r="H48" s="10"/>
      <c r="I48" s="10">
        <v>3.9648665655755759</v>
      </c>
      <c r="J48" s="10">
        <v>96.035133434424424</v>
      </c>
      <c r="K48" s="10">
        <v>97.859517556450101</v>
      </c>
      <c r="L48" s="10">
        <v>97.672546478983392</v>
      </c>
      <c r="M48" s="10"/>
      <c r="N48" s="10"/>
      <c r="O48" s="10">
        <v>2.3274535210166079</v>
      </c>
      <c r="P48" s="10">
        <v>97.672546478983392</v>
      </c>
      <c r="Q48" s="10">
        <v>99.503079999999997</v>
      </c>
      <c r="R48" s="10"/>
      <c r="S48" s="10"/>
      <c r="T48" s="10"/>
      <c r="U48" s="10"/>
      <c r="V48" s="10">
        <v>100</v>
      </c>
    </row>
    <row xmlns:x14ac="http://schemas.microsoft.com/office/spreadsheetml/2009/9/ac" r="49" s="191" customFormat="true" ht="12" x14ac:dyDescent="0.2">
      <c r="A49" s="189" t="s">
        <v>159</v>
      </c>
      <c r="B49" s="10">
        <v>2004</v>
      </c>
      <c r="C49" s="190" t="s">
        <v>1</v>
      </c>
      <c r="D49" s="10">
        <v>38091477.463153683</v>
      </c>
      <c r="E49" s="10">
        <v>99.823536568786494</v>
      </c>
      <c r="F49" s="10">
        <v>96.083261553878572</v>
      </c>
      <c r="G49" s="10"/>
      <c r="H49" s="10"/>
      <c r="I49" s="10">
        <v>3.9167384461214279</v>
      </c>
      <c r="J49" s="10">
        <v>96.083261553878572</v>
      </c>
      <c r="K49" s="10">
        <v>97.82479362853968</v>
      </c>
      <c r="L49" s="10">
        <v>97.634359552798429</v>
      </c>
      <c r="M49" s="10"/>
      <c r="N49" s="10"/>
      <c r="O49" s="10">
        <v>2.3656404472015709</v>
      </c>
      <c r="P49" s="10">
        <v>97.634359552798429</v>
      </c>
      <c r="Q49" s="10">
        <v>99.503079999999997</v>
      </c>
      <c r="R49" s="10"/>
      <c r="S49" s="10"/>
      <c r="T49" s="10"/>
      <c r="U49" s="10"/>
      <c r="V49" s="10">
        <v>100</v>
      </c>
    </row>
    <row xmlns:x14ac="http://schemas.microsoft.com/office/spreadsheetml/2009/9/ac" r="50" s="191" customFormat="true" ht="12" x14ac:dyDescent="0.2">
      <c r="A50" s="189" t="s">
        <v>159</v>
      </c>
      <c r="B50" s="10">
        <v>2005</v>
      </c>
      <c r="C50" s="190" t="s">
        <v>1</v>
      </c>
      <c r="D50" s="10">
        <v>38235955.549197987</v>
      </c>
      <c r="E50" s="10">
        <v>99.818015303374438</v>
      </c>
      <c r="F50" s="10">
        <v>96.131389673332706</v>
      </c>
      <c r="G50" s="10"/>
      <c r="H50" s="10"/>
      <c r="I50" s="10">
        <v>3.868610326667294</v>
      </c>
      <c r="J50" s="10">
        <v>96.131389673332706</v>
      </c>
      <c r="K50" s="10">
        <v>97.79006970062926</v>
      </c>
      <c r="L50" s="10">
        <v>97.59617262661348</v>
      </c>
      <c r="M50" s="10"/>
      <c r="N50" s="10"/>
      <c r="O50" s="10">
        <v>2.4038273733865201</v>
      </c>
      <c r="P50" s="10">
        <v>97.59617262661348</v>
      </c>
      <c r="Q50" s="10">
        <v>99.503079999999997</v>
      </c>
      <c r="R50" s="10"/>
      <c r="S50" s="10"/>
      <c r="T50" s="10"/>
      <c r="U50" s="10"/>
      <c r="V50" s="10">
        <v>100</v>
      </c>
    </row>
    <row xmlns:x14ac="http://schemas.microsoft.com/office/spreadsheetml/2009/9/ac" r="51" s="191" customFormat="true" ht="12" x14ac:dyDescent="0.2">
      <c r="A51" s="189" t="s">
        <v>159</v>
      </c>
      <c r="B51" s="10">
        <v>2006</v>
      </c>
      <c r="C51" s="190" t="s">
        <v>1</v>
      </c>
      <c r="D51" s="10">
        <v>38378588.26005432</v>
      </c>
      <c r="E51" s="10">
        <v>99.812494037962352</v>
      </c>
      <c r="F51" s="10">
        <v>96.179517792786854</v>
      </c>
      <c r="G51" s="10"/>
      <c r="H51" s="10"/>
      <c r="I51" s="10">
        <v>3.8204822072131459</v>
      </c>
      <c r="J51" s="10">
        <v>96.179517792786854</v>
      </c>
      <c r="K51" s="10">
        <v>97.75534577271884</v>
      </c>
      <c r="L51" s="10">
        <v>97.557985700428517</v>
      </c>
      <c r="M51" s="10"/>
      <c r="N51" s="10"/>
      <c r="O51" s="10">
        <v>2.4420142995714831</v>
      </c>
      <c r="P51" s="10">
        <v>97.557985700428517</v>
      </c>
      <c r="Q51" s="10">
        <v>99.503079999999997</v>
      </c>
      <c r="R51" s="10"/>
      <c r="S51" s="10"/>
      <c r="T51" s="10"/>
      <c r="U51" s="10"/>
      <c r="V51" s="10">
        <v>100</v>
      </c>
    </row>
    <row xmlns:x14ac="http://schemas.microsoft.com/office/spreadsheetml/2009/9/ac" r="52" s="191" customFormat="true" ht="12" x14ac:dyDescent="0.2">
      <c r="A52" s="189" t="s">
        <v>159</v>
      </c>
      <c r="B52" s="10">
        <v>2007</v>
      </c>
      <c r="C52" s="190" t="s">
        <v>1</v>
      </c>
      <c r="D52" s="10">
        <v>38519375.59572266</v>
      </c>
      <c r="E52" s="10">
        <v>99.806972772550296</v>
      </c>
      <c r="F52" s="10">
        <v>96.227645912241002</v>
      </c>
      <c r="G52" s="10"/>
      <c r="H52" s="10"/>
      <c r="I52" s="10">
        <v>3.7723540877589978</v>
      </c>
      <c r="J52" s="10">
        <v>96.227645912241002</v>
      </c>
      <c r="K52" s="10">
        <v>97.72062184480842</v>
      </c>
      <c r="L52" s="10">
        <v>97.519798774243554</v>
      </c>
      <c r="M52" s="10">
        <v>90.148448043184885</v>
      </c>
      <c r="N52" s="10">
        <v>7.3713507310586692</v>
      </c>
      <c r="O52" s="10">
        <v>2.4802012257564461</v>
      </c>
      <c r="P52" s="10">
        <v>0</v>
      </c>
      <c r="Q52" s="10">
        <v>99.503079999999997</v>
      </c>
      <c r="R52" s="10"/>
      <c r="S52" s="10"/>
      <c r="T52" s="10"/>
      <c r="U52" s="10"/>
      <c r="V52" s="10">
        <v>100</v>
      </c>
    </row>
    <row xmlns:x14ac="http://schemas.microsoft.com/office/spreadsheetml/2009/9/ac" r="53" s="191" customFormat="true" ht="12" x14ac:dyDescent="0.2">
      <c r="A53" s="189" t="s">
        <v>159</v>
      </c>
      <c r="B53" s="10">
        <v>2008</v>
      </c>
      <c r="C53" s="190" t="s">
        <v>1</v>
      </c>
      <c r="D53" s="10">
        <v>38658317.556203008</v>
      </c>
      <c r="E53" s="10">
        <v>99.801451507138225</v>
      </c>
      <c r="F53" s="10">
        <v>96.27577403169515</v>
      </c>
      <c r="G53" s="10"/>
      <c r="H53" s="10"/>
      <c r="I53" s="10">
        <v>3.7242259683048502</v>
      </c>
      <c r="J53" s="10">
        <v>96.27577403169515</v>
      </c>
      <c r="K53" s="10">
        <v>97.685897916898</v>
      </c>
      <c r="L53" s="10">
        <v>97.481611848058606</v>
      </c>
      <c r="M53" s="10">
        <v>90.148448043184885</v>
      </c>
      <c r="N53" s="10">
        <v>7.3331638048737204</v>
      </c>
      <c r="O53" s="10">
        <v>2.518388151941394</v>
      </c>
      <c r="P53" s="10">
        <v>0</v>
      </c>
      <c r="Q53" s="10">
        <v>99.503079999999997</v>
      </c>
      <c r="R53" s="10"/>
      <c r="S53" s="10"/>
      <c r="T53" s="10"/>
      <c r="U53" s="10"/>
      <c r="V53" s="10">
        <v>100</v>
      </c>
    </row>
    <row xmlns:x14ac="http://schemas.microsoft.com/office/spreadsheetml/2009/9/ac" r="54" s="191" customFormat="true" ht="12" x14ac:dyDescent="0.2">
      <c r="A54" s="189" t="s">
        <v>159</v>
      </c>
      <c r="B54" s="10">
        <v>2009</v>
      </c>
      <c r="C54" s="190" t="s">
        <v>1</v>
      </c>
      <c r="D54" s="10">
        <v>38794487.932192989</v>
      </c>
      <c r="E54" s="10">
        <v>99.795930241726154</v>
      </c>
      <c r="F54" s="10">
        <v>96.323902151149298</v>
      </c>
      <c r="G54" s="10"/>
      <c r="H54" s="10"/>
      <c r="I54" s="10">
        <v>3.6760978488507021</v>
      </c>
      <c r="J54" s="10">
        <v>96.323902151149298</v>
      </c>
      <c r="K54" s="10">
        <v>97.65117398898758</v>
      </c>
      <c r="L54" s="10">
        <v>97.443424921873643</v>
      </c>
      <c r="M54" s="10">
        <v>90.148448043184885</v>
      </c>
      <c r="N54" s="10">
        <v>7.2949768786887574</v>
      </c>
      <c r="O54" s="10">
        <v>2.556575078126357</v>
      </c>
      <c r="P54" s="10">
        <v>0</v>
      </c>
      <c r="Q54" s="10">
        <v>99.503079999999997</v>
      </c>
      <c r="R54" s="10"/>
      <c r="S54" s="10"/>
      <c r="T54" s="10"/>
      <c r="U54" s="10"/>
      <c r="V54" s="10">
        <v>100</v>
      </c>
    </row>
    <row xmlns:x14ac="http://schemas.microsoft.com/office/spreadsheetml/2009/9/ac" r="55" s="191" customFormat="true" ht="12" x14ac:dyDescent="0.2">
      <c r="A55" s="189" t="s">
        <v>159</v>
      </c>
      <c r="B55" s="10">
        <v>2010</v>
      </c>
      <c r="C55" s="190" t="s">
        <v>1</v>
      </c>
      <c r="D55" s="10">
        <v>38928812.932994999</v>
      </c>
      <c r="E55" s="10">
        <v>99.790408976314083</v>
      </c>
      <c r="F55" s="10">
        <v>96.372030270603432</v>
      </c>
      <c r="G55" s="10"/>
      <c r="H55" s="10"/>
      <c r="I55" s="10">
        <v>3.6279697293965678</v>
      </c>
      <c r="J55" s="10">
        <v>96.372030270603432</v>
      </c>
      <c r="K55" s="10">
        <v>97.61645006107716</v>
      </c>
      <c r="L55" s="10">
        <v>97.40523799568868</v>
      </c>
      <c r="M55" s="10">
        <v>90.148448043184885</v>
      </c>
      <c r="N55" s="10">
        <v>7.2567899525037944</v>
      </c>
      <c r="O55" s="10">
        <v>2.59476200431132</v>
      </c>
      <c r="P55" s="10">
        <v>0</v>
      </c>
      <c r="Q55" s="10">
        <v>99.503079999999997</v>
      </c>
      <c r="R55" s="10"/>
      <c r="S55" s="10"/>
      <c r="T55" s="10"/>
      <c r="U55" s="10"/>
      <c r="V55" s="10">
        <v>100</v>
      </c>
    </row>
    <row xmlns:x14ac="http://schemas.microsoft.com/office/spreadsheetml/2009/9/ac" r="56" s="191" customFormat="true" ht="12" x14ac:dyDescent="0.2">
      <c r="A56" s="189" t="s">
        <v>159</v>
      </c>
      <c r="B56" s="10">
        <v>2011</v>
      </c>
      <c r="C56" s="190" t="s">
        <v>1</v>
      </c>
      <c r="D56" s="10">
        <v>38729595.005461417</v>
      </c>
      <c r="E56" s="10">
        <v>99.784887710902012</v>
      </c>
      <c r="F56" s="10">
        <v>96.42015839005758</v>
      </c>
      <c r="G56" s="10"/>
      <c r="H56" s="10"/>
      <c r="I56" s="10">
        <v>3.5798416099424202</v>
      </c>
      <c r="J56" s="10">
        <v>96.42015839005758</v>
      </c>
      <c r="K56" s="10">
        <v>97.58172613316674</v>
      </c>
      <c r="L56" s="10">
        <v>97.367051069503731</v>
      </c>
      <c r="M56" s="10">
        <v>90.148448043184885</v>
      </c>
      <c r="N56" s="10">
        <v>7.2186030263188457</v>
      </c>
      <c r="O56" s="10">
        <v>2.6329489304962692</v>
      </c>
      <c r="P56" s="10">
        <v>0</v>
      </c>
      <c r="Q56" s="10">
        <v>99.503079999999997</v>
      </c>
      <c r="R56" s="10">
        <v>97.23348</v>
      </c>
      <c r="S56" s="10">
        <v>61.132899999999999</v>
      </c>
      <c r="T56" s="10">
        <v>36.100580000000001</v>
      </c>
      <c r="U56" s="10">
        <v>2.7665199999999999</v>
      </c>
      <c r="V56" s="10">
        <v>0</v>
      </c>
    </row>
    <row xmlns:x14ac="http://schemas.microsoft.com/office/spreadsheetml/2009/9/ac" r="57" s="191" customFormat="true" ht="12" x14ac:dyDescent="0.2">
      <c r="A57" s="189" t="s">
        <v>159</v>
      </c>
      <c r="B57" s="10">
        <v>2012</v>
      </c>
      <c r="C57" s="190" t="s">
        <v>1</v>
      </c>
      <c r="D57" s="10">
        <v>38987937.093757927</v>
      </c>
      <c r="E57" s="10">
        <v>99.779366445489941</v>
      </c>
      <c r="F57" s="10">
        <v>96.468286509511728</v>
      </c>
      <c r="G57" s="10"/>
      <c r="H57" s="10"/>
      <c r="I57" s="10">
        <v>3.5317134904882721</v>
      </c>
      <c r="J57" s="10">
        <v>96.468286509511728</v>
      </c>
      <c r="K57" s="10">
        <v>97.547002205256319</v>
      </c>
      <c r="L57" s="10">
        <v>97.328864143318768</v>
      </c>
      <c r="M57" s="10">
        <v>89.811066126855621</v>
      </c>
      <c r="N57" s="10">
        <v>7.5177980164631464</v>
      </c>
      <c r="O57" s="10">
        <v>2.6711358566812322</v>
      </c>
      <c r="P57" s="10">
        <v>0</v>
      </c>
      <c r="Q57" s="10">
        <v>99.503079999999997</v>
      </c>
      <c r="R57" s="10">
        <v>97.23348</v>
      </c>
      <c r="S57" s="10">
        <v>61.132899999999999</v>
      </c>
      <c r="T57" s="10">
        <v>36.100580000000001</v>
      </c>
      <c r="U57" s="10">
        <v>2.7665199999999999</v>
      </c>
      <c r="V57" s="10">
        <v>0</v>
      </c>
    </row>
    <row xmlns:x14ac="http://schemas.microsoft.com/office/spreadsheetml/2009/9/ac" r="58" s="191" customFormat="true" ht="12" x14ac:dyDescent="0.2">
      <c r="A58" s="189" t="s">
        <v>159</v>
      </c>
      <c r="B58" s="10">
        <v>2013</v>
      </c>
      <c r="C58" s="190" t="s">
        <v>1</v>
      </c>
      <c r="D58" s="10">
        <v>38571148.861029051</v>
      </c>
      <c r="E58" s="10">
        <v>99.773845180077871</v>
      </c>
      <c r="F58" s="10">
        <v>96.516414628965876</v>
      </c>
      <c r="G58" s="10"/>
      <c r="H58" s="10"/>
      <c r="I58" s="10">
        <v>3.483585371034124</v>
      </c>
      <c r="J58" s="10">
        <v>96.516414628965876</v>
      </c>
      <c r="K58" s="10">
        <v>97.512278277345899</v>
      </c>
      <c r="L58" s="10">
        <v>97.290677217133819</v>
      </c>
      <c r="M58" s="10">
        <v>89.473684210526358</v>
      </c>
      <c r="N58" s="10">
        <v>7.8169930066074613</v>
      </c>
      <c r="O58" s="10">
        <v>2.709322782866181</v>
      </c>
      <c r="P58" s="10">
        <v>0</v>
      </c>
      <c r="Q58" s="10">
        <v>99.503079999999997</v>
      </c>
      <c r="R58" s="10">
        <v>97.23348</v>
      </c>
      <c r="S58" s="10">
        <v>61.132899999999999</v>
      </c>
      <c r="T58" s="10">
        <v>36.100580000000001</v>
      </c>
      <c r="U58" s="10">
        <v>2.7665199999999999</v>
      </c>
      <c r="V58" s="10">
        <v>0</v>
      </c>
    </row>
    <row xmlns:x14ac="http://schemas.microsoft.com/office/spreadsheetml/2009/9/ac" r="59" s="191" customFormat="true" ht="12" x14ac:dyDescent="0.2">
      <c r="A59" s="189" t="s">
        <v>159</v>
      </c>
      <c r="B59" s="10">
        <v>2014</v>
      </c>
      <c r="C59" s="190" t="s">
        <v>1</v>
      </c>
      <c r="D59" s="10">
        <v>38193501.679306641</v>
      </c>
      <c r="E59" s="10">
        <v>99.7683239146658</v>
      </c>
      <c r="F59" s="10">
        <v>96.564542748420024</v>
      </c>
      <c r="G59" s="10"/>
      <c r="H59" s="10"/>
      <c r="I59" s="10">
        <v>3.4354572515799759</v>
      </c>
      <c r="J59" s="10">
        <v>96.564542748420024</v>
      </c>
      <c r="K59" s="10">
        <v>97.477554349435479</v>
      </c>
      <c r="L59" s="10">
        <v>97.252490290948856</v>
      </c>
      <c r="M59" s="10">
        <v>89.13630229419698</v>
      </c>
      <c r="N59" s="10">
        <v>8.1161879967518757</v>
      </c>
      <c r="O59" s="10">
        <v>2.747509709051144</v>
      </c>
      <c r="P59" s="10">
        <v>0</v>
      </c>
      <c r="Q59" s="10">
        <v>99.503079999999997</v>
      </c>
      <c r="R59" s="10">
        <v>97.23348</v>
      </c>
      <c r="S59" s="10">
        <v>61.132899999999999</v>
      </c>
      <c r="T59" s="10">
        <v>36.100580000000001</v>
      </c>
      <c r="U59" s="10">
        <v>2.7665199999999999</v>
      </c>
      <c r="V59" s="10">
        <v>0</v>
      </c>
    </row>
    <row xmlns:x14ac="http://schemas.microsoft.com/office/spreadsheetml/2009/9/ac" r="60" s="191" customFormat="true" ht="12" x14ac:dyDescent="0.2">
      <c r="A60" s="189" t="s">
        <v>159</v>
      </c>
      <c r="B60" s="10">
        <v>2015</v>
      </c>
      <c r="C60" s="190" t="s">
        <v>1</v>
      </c>
      <c r="D60" s="10">
        <v>37898358.163104244</v>
      </c>
      <c r="E60" s="10">
        <v>99.762802649253729</v>
      </c>
      <c r="F60" s="10">
        <v>96.612670867874158</v>
      </c>
      <c r="G60" s="10"/>
      <c r="H60" s="10"/>
      <c r="I60" s="10">
        <v>3.3873291321258421</v>
      </c>
      <c r="J60" s="10">
        <v>96.612670867874158</v>
      </c>
      <c r="K60" s="10">
        <v>97.442830421525059</v>
      </c>
      <c r="L60" s="10">
        <v>97.214303364763893</v>
      </c>
      <c r="M60" s="10">
        <v>88.798920377867717</v>
      </c>
      <c r="N60" s="10">
        <v>8.4153829868961765</v>
      </c>
      <c r="O60" s="10">
        <v>2.785696635236107</v>
      </c>
      <c r="P60" s="10">
        <v>0</v>
      </c>
      <c r="Q60" s="10">
        <v>99.503079999999997</v>
      </c>
      <c r="R60" s="10">
        <v>97.23348</v>
      </c>
      <c r="S60" s="10">
        <v>61.132899999999999</v>
      </c>
      <c r="T60" s="10">
        <v>36.100580000000001</v>
      </c>
      <c r="U60" s="10">
        <v>2.7665199999999999</v>
      </c>
      <c r="V60" s="10">
        <v>0</v>
      </c>
    </row>
    <row xmlns:x14ac="http://schemas.microsoft.com/office/spreadsheetml/2009/9/ac" r="61" s="191" customFormat="true" ht="12" x14ac:dyDescent="0.2">
      <c r="A61" s="189" t="s">
        <v>159</v>
      </c>
      <c r="B61" s="10">
        <v>2016</v>
      </c>
      <c r="C61" s="190" t="s">
        <v>1</v>
      </c>
      <c r="D61" s="10">
        <v>37480672.939917602</v>
      </c>
      <c r="E61" s="10">
        <v>99.757281383841658</v>
      </c>
      <c r="F61" s="10">
        <v>96.660798987328306</v>
      </c>
      <c r="G61" s="10"/>
      <c r="H61" s="10"/>
      <c r="I61" s="10">
        <v>3.339201012671694</v>
      </c>
      <c r="J61" s="10">
        <v>96.660798987328306</v>
      </c>
      <c r="K61" s="10">
        <v>97.408106493614639</v>
      </c>
      <c r="L61" s="10">
        <v>97.176116438578944</v>
      </c>
      <c r="M61" s="10">
        <v>88.461538461538453</v>
      </c>
      <c r="N61" s="10">
        <v>8.7145779770404914</v>
      </c>
      <c r="O61" s="10">
        <v>2.8238835614210558</v>
      </c>
      <c r="P61" s="10">
        <v>0</v>
      </c>
      <c r="Q61" s="10">
        <v>99.503079999999997</v>
      </c>
      <c r="R61" s="10">
        <v>97.23348</v>
      </c>
      <c r="S61" s="10">
        <v>61.132899999999999</v>
      </c>
      <c r="T61" s="10">
        <v>36.100580000000001</v>
      </c>
      <c r="U61" s="10">
        <v>2.7665199999999999</v>
      </c>
      <c r="V61" s="10">
        <v>0</v>
      </c>
    </row>
    <row xmlns:x14ac="http://schemas.microsoft.com/office/spreadsheetml/2009/9/ac" r="62" s="191" customFormat="true" ht="12" x14ac:dyDescent="0.2">
      <c r="A62" s="189" t="s">
        <v>159</v>
      </c>
      <c r="B62" s="10">
        <v>2017</v>
      </c>
      <c r="C62" s="190" t="s">
        <v>1</v>
      </c>
      <c r="D62" s="10">
        <v>37095034.295032337</v>
      </c>
      <c r="E62" s="10">
        <v>99.751760118429587</v>
      </c>
      <c r="F62" s="10">
        <v>96.708927106782454</v>
      </c>
      <c r="G62" s="10"/>
      <c r="H62" s="10"/>
      <c r="I62" s="10">
        <v>3.2910728932175459</v>
      </c>
      <c r="J62" s="10">
        <v>96.708927106782454</v>
      </c>
      <c r="K62" s="10">
        <v>97.373382565704219</v>
      </c>
      <c r="L62" s="10">
        <v>97.137929512393981</v>
      </c>
      <c r="M62" s="10">
        <v>88.124156545209189</v>
      </c>
      <c r="N62" s="10">
        <v>9.0137729671847922</v>
      </c>
      <c r="O62" s="10">
        <v>2.8620704876060188</v>
      </c>
      <c r="P62" s="10">
        <v>0</v>
      </c>
      <c r="Q62" s="10">
        <v>99.503079999999997</v>
      </c>
      <c r="R62" s="10">
        <v>97.23348</v>
      </c>
      <c r="S62" s="10">
        <v>61.132899999999999</v>
      </c>
      <c r="T62" s="10">
        <v>36.100580000000001</v>
      </c>
      <c r="U62" s="10">
        <v>2.7665199999999999</v>
      </c>
      <c r="V62" s="10">
        <v>0</v>
      </c>
    </row>
    <row xmlns:x14ac="http://schemas.microsoft.com/office/spreadsheetml/2009/9/ac" r="63" s="191" customFormat="true" ht="12" x14ac:dyDescent="0.2">
      <c r="A63" s="189" t="s">
        <v>159</v>
      </c>
      <c r="B63" s="10">
        <v>2018</v>
      </c>
      <c r="C63" s="190" t="s">
        <v>1</v>
      </c>
      <c r="D63" s="10">
        <v>36682422.664011233</v>
      </c>
      <c r="E63" s="10">
        <v>99.746238853017516</v>
      </c>
      <c r="F63" s="10">
        <v>96.757055226236602</v>
      </c>
      <c r="G63" s="10"/>
      <c r="H63" s="10"/>
      <c r="I63" s="10">
        <v>3.2429447737633978</v>
      </c>
      <c r="J63" s="10">
        <v>96.757055226236602</v>
      </c>
      <c r="K63" s="10">
        <v>97.338658637793799</v>
      </c>
      <c r="L63" s="10">
        <v>97.099742586209018</v>
      </c>
      <c r="M63" s="10">
        <v>87.786774628879925</v>
      </c>
      <c r="N63" s="10">
        <v>9.3129679573290929</v>
      </c>
      <c r="O63" s="10">
        <v>2.9002574137909818</v>
      </c>
      <c r="P63" s="10">
        <v>0</v>
      </c>
      <c r="Q63" s="10">
        <v>99.503079999999997</v>
      </c>
      <c r="R63" s="10">
        <v>97.23348</v>
      </c>
      <c r="S63" s="10">
        <v>61.132899999999999</v>
      </c>
      <c r="T63" s="10">
        <v>36.100580000000001</v>
      </c>
      <c r="U63" s="10">
        <v>2.7665199999999999</v>
      </c>
      <c r="V63" s="10">
        <v>0</v>
      </c>
    </row>
    <row xmlns:x14ac="http://schemas.microsoft.com/office/spreadsheetml/2009/9/ac" r="64" s="191" customFormat="true" ht="12" x14ac:dyDescent="0.2">
      <c r="A64" s="189" t="s">
        <v>159</v>
      </c>
      <c r="B64" s="10">
        <v>2019</v>
      </c>
      <c r="C64" s="190" t="s">
        <v>1</v>
      </c>
      <c r="D64" s="10">
        <v>36482818.615692139</v>
      </c>
      <c r="E64" s="10">
        <v>99.740717587605445</v>
      </c>
      <c r="F64" s="10">
        <v>96.80518334569075</v>
      </c>
      <c r="G64" s="10"/>
      <c r="H64" s="10"/>
      <c r="I64" s="10">
        <v>3.1948166543092502</v>
      </c>
      <c r="J64" s="10">
        <v>96.80518334569075</v>
      </c>
      <c r="K64" s="10">
        <v>97.303934709883379</v>
      </c>
      <c r="L64" s="10">
        <v>97.061555660024069</v>
      </c>
      <c r="M64" s="10">
        <v>87.449392712550548</v>
      </c>
      <c r="N64" s="10">
        <v>9.6121629474735215</v>
      </c>
      <c r="O64" s="10">
        <v>2.938444339975931</v>
      </c>
      <c r="P64" s="10">
        <v>0</v>
      </c>
      <c r="Q64" s="10">
        <v>99.503079999999997</v>
      </c>
      <c r="R64" s="10">
        <v>97.23348</v>
      </c>
      <c r="S64" s="10">
        <v>61.132899999999999</v>
      </c>
      <c r="T64" s="10">
        <v>36.100580000000001</v>
      </c>
      <c r="U64" s="10">
        <v>2.7665199999999999</v>
      </c>
      <c r="V64" s="10">
        <v>0</v>
      </c>
    </row>
    <row xmlns:x14ac="http://schemas.microsoft.com/office/spreadsheetml/2009/9/ac" r="65" s="191" customFormat="true" ht="12" x14ac:dyDescent="0.2">
      <c r="A65" s="189" t="s">
        <v>159</v>
      </c>
      <c r="B65" s="10">
        <v>2020</v>
      </c>
      <c r="C65" s="190" t="s">
        <v>1</v>
      </c>
      <c r="D65" s="10">
        <v>36461542.781455077</v>
      </c>
      <c r="E65" s="10">
        <v>99.735196322193374</v>
      </c>
      <c r="F65" s="10">
        <v>96.853311465144884</v>
      </c>
      <c r="G65" s="10"/>
      <c r="H65" s="10"/>
      <c r="I65" s="10">
        <v>3.1466885348551159</v>
      </c>
      <c r="J65" s="10">
        <v>96.853311465144884</v>
      </c>
      <c r="K65" s="10">
        <v>97.269210781972959</v>
      </c>
      <c r="L65" s="10">
        <v>97.023368733839106</v>
      </c>
      <c r="M65" s="10">
        <v>87.112010796221284</v>
      </c>
      <c r="N65" s="10">
        <v>9.9113579376178222</v>
      </c>
      <c r="O65" s="10">
        <v>2.976631266160894</v>
      </c>
      <c r="P65" s="10">
        <v>0</v>
      </c>
      <c r="Q65" s="10">
        <v>99.503079999999997</v>
      </c>
      <c r="R65" s="10"/>
      <c r="S65" s="10"/>
      <c r="T65" s="10"/>
      <c r="U65" s="10"/>
      <c r="V65" s="10">
        <v>100</v>
      </c>
    </row>
    <row xmlns:x14ac="http://schemas.microsoft.com/office/spreadsheetml/2009/9/ac" r="66" s="191" customFormat="true" ht="12" x14ac:dyDescent="0.2">
      <c r="A66" s="189" t="s">
        <v>159</v>
      </c>
      <c r="B66" s="10">
        <v>2021</v>
      </c>
      <c r="C66" s="190" t="s">
        <v>1</v>
      </c>
      <c r="D66" s="10">
        <v>36351936.242825307</v>
      </c>
      <c r="E66" s="10">
        <v>99.729675056781304</v>
      </c>
      <c r="F66" s="10">
        <v>96.901439584599032</v>
      </c>
      <c r="G66" s="10"/>
      <c r="H66" s="10"/>
      <c r="I66" s="10">
        <v>3.0985604154009678</v>
      </c>
      <c r="J66" s="10">
        <v>96.901439584599032</v>
      </c>
      <c r="K66" s="10">
        <v>97.234486854062538</v>
      </c>
      <c r="L66" s="10">
        <v>96.985181807654143</v>
      </c>
      <c r="M66" s="10">
        <v>86.77462887989202</v>
      </c>
      <c r="N66" s="10">
        <v>10.210552927762119</v>
      </c>
      <c r="O66" s="10">
        <v>3.014818192345857</v>
      </c>
      <c r="P66" s="10">
        <v>0</v>
      </c>
      <c r="Q66" s="10">
        <v>99.503079999999997</v>
      </c>
      <c r="R66" s="10"/>
      <c r="S66" s="10"/>
      <c r="T66" s="10"/>
      <c r="U66" s="10"/>
      <c r="V66" s="10">
        <v>100</v>
      </c>
    </row>
    <row xmlns:x14ac="http://schemas.microsoft.com/office/spreadsheetml/2009/9/ac" r="67" s="191" customFormat="true" ht="12" x14ac:dyDescent="0.2">
      <c r="A67" s="189" t="s">
        <v>159</v>
      </c>
      <c r="B67" s="10">
        <v>2022</v>
      </c>
      <c r="C67" s="190" t="s">
        <v>1</v>
      </c>
      <c r="D67" s="10">
        <v>36758713.090523683</v>
      </c>
      <c r="E67" s="10">
        <v>99.724153791369247</v>
      </c>
      <c r="F67" s="10">
        <v>96.94956770405318</v>
      </c>
      <c r="G67" s="10"/>
      <c r="H67" s="10"/>
      <c r="I67" s="10">
        <v>3.0504322959468202</v>
      </c>
      <c r="J67" s="10">
        <v>96.94956770405318</v>
      </c>
      <c r="K67" s="10">
        <v>97.199762926152118</v>
      </c>
      <c r="L67" s="10">
        <v>96.946994881469195</v>
      </c>
      <c r="M67" s="10">
        <v>86.77462887989202</v>
      </c>
      <c r="N67" s="10">
        <v>10.172366001577171</v>
      </c>
      <c r="O67" s="10">
        <v>3.0530051185308049</v>
      </c>
      <c r="P67" s="10">
        <v>0</v>
      </c>
      <c r="Q67" s="10">
        <v>99.503079999999997</v>
      </c>
      <c r="R67" s="10"/>
      <c r="S67" s="10"/>
      <c r="T67" s="10"/>
      <c r="U67" s="10"/>
      <c r="V67" s="10">
        <v>100</v>
      </c>
    </row>
    <row xmlns:x14ac="http://schemas.microsoft.com/office/spreadsheetml/2009/9/ac" r="68" s="191" customFormat="true" ht="12" x14ac:dyDescent="0.2">
      <c r="A68" s="189" t="s">
        <v>159</v>
      </c>
      <c r="B68" s="10">
        <v>2023</v>
      </c>
      <c r="C68" s="190" t="s">
        <v>1</v>
      </c>
      <c r="D68" s="10">
        <v>36643045.635118097</v>
      </c>
      <c r="E68" s="10">
        <v>99.718632525957162</v>
      </c>
      <c r="F68" s="10">
        <v>96.997695823507328</v>
      </c>
      <c r="G68" s="10"/>
      <c r="H68" s="10"/>
      <c r="I68" s="10">
        <v>3.0023041764926721</v>
      </c>
      <c r="J68" s="10">
        <v>96.997695823507328</v>
      </c>
      <c r="K68" s="10">
        <v>97.165038998241698</v>
      </c>
      <c r="L68" s="10">
        <v>96.908807955284232</v>
      </c>
      <c r="M68" s="10">
        <v>86.77462887989202</v>
      </c>
      <c r="N68" s="10">
        <v>10.134179075392209</v>
      </c>
      <c r="O68" s="10">
        <v>3.0911920447157679</v>
      </c>
      <c r="P68" s="10">
        <v>0</v>
      </c>
      <c r="Q68" s="10">
        <v>99.503079999999997</v>
      </c>
      <c r="R68" s="10"/>
      <c r="S68" s="10"/>
      <c r="T68" s="10"/>
      <c r="U68" s="10"/>
      <c r="V68" s="10">
        <v>100</v>
      </c>
    </row>
    <row xmlns:x14ac="http://schemas.microsoft.com/office/spreadsheetml/2009/9/ac" r="69" s="191" customFormat="true" ht="12" x14ac:dyDescent="0.2">
      <c r="A69" s="189" t="s">
        <v>159</v>
      </c>
      <c r="B69" s="10">
        <v>2024</v>
      </c>
      <c r="C69" s="19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1" customFormat="true" ht="12" x14ac:dyDescent="0.2">
      <c r="A70" s="189" t="s">
        <v>159</v>
      </c>
      <c r="B70" s="10">
        <v>2025</v>
      </c>
      <c r="C70" s="19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1" customFormat="true" ht="12" x14ac:dyDescent="0.2">
      <c r="A71" s="189" t="s">
        <v>159</v>
      </c>
      <c r="B71" s="10">
        <v>2026</v>
      </c>
      <c r="C71" s="19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1" customFormat="true" ht="12" x14ac:dyDescent="0.2">
      <c r="A72" s="189" t="s">
        <v>159</v>
      </c>
      <c r="B72" s="10">
        <v>2027</v>
      </c>
      <c r="C72" s="19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1" customFormat="true" ht="12" x14ac:dyDescent="0.2">
      <c r="A73" s="189" t="s">
        <v>159</v>
      </c>
      <c r="B73" s="10">
        <v>2028</v>
      </c>
      <c r="C73" s="19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1" customFormat="true" ht="12" x14ac:dyDescent="0.2">
      <c r="A74" s="189" t="s">
        <v>159</v>
      </c>
      <c r="B74" s="10">
        <v>2029</v>
      </c>
      <c r="C74" s="19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1" customFormat="true" ht="12" x14ac:dyDescent="0.2">
      <c r="A75" s="189" t="s">
        <v>159</v>
      </c>
      <c r="B75" s="10">
        <v>2030</v>
      </c>
      <c r="C75" s="19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1" customFormat="true" ht="12" x14ac:dyDescent="0.2">
      <c r="A76" s="189" t="s">
        <v>159</v>
      </c>
      <c r="B76" s="10">
        <v>2000</v>
      </c>
      <c r="C76" s="190" t="s">
        <v>2</v>
      </c>
      <c r="D76" s="10">
        <v>8681722.5270593259</v>
      </c>
      <c r="E76" s="10">
        <v>97.023733804347899</v>
      </c>
      <c r="F76" s="10">
        <v>44.738200941143759</v>
      </c>
      <c r="G76" s="10"/>
      <c r="H76" s="10"/>
      <c r="I76" s="10">
        <v>55.261799058856241</v>
      </c>
      <c r="J76" s="10">
        <v>44.738200941143759</v>
      </c>
      <c r="K76" s="10">
        <v>82.430838985748551</v>
      </c>
      <c r="L76" s="10">
        <v>77.111035350718112</v>
      </c>
      <c r="M76" s="10"/>
      <c r="N76" s="10"/>
      <c r="O76" s="10">
        <v>22.888964649281888</v>
      </c>
      <c r="P76" s="10">
        <v>77.111035350718112</v>
      </c>
      <c r="Q76" s="10"/>
      <c r="R76" s="10"/>
      <c r="S76" s="10"/>
      <c r="T76" s="10"/>
      <c r="U76" s="10"/>
      <c r="V76" s="10">
        <v>100</v>
      </c>
    </row>
    <row xmlns:x14ac="http://schemas.microsoft.com/office/spreadsheetml/2009/9/ac" r="77" s="191" customFormat="true" ht="12" x14ac:dyDescent="0.2">
      <c r="A77" s="189" t="s">
        <v>159</v>
      </c>
      <c r="B77" s="10">
        <v>2001</v>
      </c>
      <c r="C77" s="190" t="s">
        <v>2</v>
      </c>
      <c r="D77" s="10">
        <v>8515085.8519256581</v>
      </c>
      <c r="E77" s="10">
        <v>96.728550963660041</v>
      </c>
      <c r="F77" s="10">
        <v>45.319855916157621</v>
      </c>
      <c r="G77" s="10"/>
      <c r="H77" s="10"/>
      <c r="I77" s="10">
        <v>54.680144083842379</v>
      </c>
      <c r="J77" s="10">
        <v>45.319855916157621</v>
      </c>
      <c r="K77" s="10">
        <v>82.960129750138776</v>
      </c>
      <c r="L77" s="10">
        <v>77.712376993284806</v>
      </c>
      <c r="M77" s="10"/>
      <c r="N77" s="10"/>
      <c r="O77" s="10">
        <v>22.28762300671519</v>
      </c>
      <c r="P77" s="10">
        <v>77.712376993284806</v>
      </c>
      <c r="Q77" s="10"/>
      <c r="R77" s="10"/>
      <c r="S77" s="10"/>
      <c r="T77" s="10"/>
      <c r="U77" s="10"/>
      <c r="V77" s="10">
        <v>100</v>
      </c>
    </row>
    <row xmlns:x14ac="http://schemas.microsoft.com/office/spreadsheetml/2009/9/ac" r="78" s="191" customFormat="true" ht="12" x14ac:dyDescent="0.2">
      <c r="A78" s="189" t="s">
        <v>159</v>
      </c>
      <c r="B78" s="10">
        <v>2002</v>
      </c>
      <c r="C78" s="190" t="s">
        <v>2</v>
      </c>
      <c r="D78" s="10">
        <v>8364145.4310150146</v>
      </c>
      <c r="E78" s="10">
        <v>96.433368122972183</v>
      </c>
      <c r="F78" s="10">
        <v>45.901510891171483</v>
      </c>
      <c r="G78" s="10"/>
      <c r="H78" s="10"/>
      <c r="I78" s="10">
        <v>54.098489108828517</v>
      </c>
      <c r="J78" s="10">
        <v>45.901510891171483</v>
      </c>
      <c r="K78" s="10">
        <v>83.489420514529002</v>
      </c>
      <c r="L78" s="10">
        <v>78.313718635851274</v>
      </c>
      <c r="M78" s="10"/>
      <c r="N78" s="10"/>
      <c r="O78" s="10">
        <v>21.68628136414873</v>
      </c>
      <c r="P78" s="10">
        <v>78.313718635851274</v>
      </c>
      <c r="Q78" s="10"/>
      <c r="R78" s="10"/>
      <c r="S78" s="10"/>
      <c r="T78" s="10"/>
      <c r="U78" s="10"/>
      <c r="V78" s="10">
        <v>100</v>
      </c>
    </row>
    <row xmlns:x14ac="http://schemas.microsoft.com/office/spreadsheetml/2009/9/ac" r="79" s="191" customFormat="true" ht="12" x14ac:dyDescent="0.2">
      <c r="A79" s="189" t="s">
        <v>159</v>
      </c>
      <c r="B79" s="10">
        <v>2003</v>
      </c>
      <c r="C79" s="190" t="s">
        <v>2</v>
      </c>
      <c r="D79" s="10">
        <v>8215046.8635839848</v>
      </c>
      <c r="E79" s="10">
        <v>96.138185282284326</v>
      </c>
      <c r="F79" s="10">
        <v>46.483165866185352</v>
      </c>
      <c r="G79" s="10"/>
      <c r="H79" s="10"/>
      <c r="I79" s="10">
        <v>53.516834133814648</v>
      </c>
      <c r="J79" s="10">
        <v>46.483165866185352</v>
      </c>
      <c r="K79" s="10">
        <v>84.018711278919</v>
      </c>
      <c r="L79" s="10">
        <v>78.915060278417741</v>
      </c>
      <c r="M79" s="10"/>
      <c r="N79" s="10"/>
      <c r="O79" s="10">
        <v>21.084939721582259</v>
      </c>
      <c r="P79" s="10">
        <v>78.915060278417741</v>
      </c>
      <c r="Q79" s="10"/>
      <c r="R79" s="10"/>
      <c r="S79" s="10"/>
      <c r="T79" s="10"/>
      <c r="U79" s="10"/>
      <c r="V79" s="10">
        <v>100</v>
      </c>
    </row>
    <row xmlns:x14ac="http://schemas.microsoft.com/office/spreadsheetml/2009/9/ac" r="80" s="191" customFormat="true" ht="12" x14ac:dyDescent="0.2">
      <c r="A80" s="189" t="s">
        <v>159</v>
      </c>
      <c r="B80" s="10">
        <v>2004</v>
      </c>
      <c r="C80" s="190" t="s">
        <v>2</v>
      </c>
      <c r="D80" s="10">
        <v>8068258.5368463136</v>
      </c>
      <c r="E80" s="10">
        <v>95.843002441596468</v>
      </c>
      <c r="F80" s="10">
        <v>47.064820841199207</v>
      </c>
      <c r="G80" s="10"/>
      <c r="H80" s="10"/>
      <c r="I80" s="10">
        <v>52.935179158800793</v>
      </c>
      <c r="J80" s="10">
        <v>47.064820841199207</v>
      </c>
      <c r="K80" s="10">
        <v>84.548002043309225</v>
      </c>
      <c r="L80" s="10">
        <v>79.516401920984435</v>
      </c>
      <c r="M80" s="10"/>
      <c r="N80" s="10"/>
      <c r="O80" s="10">
        <v>20.483598079015561</v>
      </c>
      <c r="P80" s="10">
        <v>79.516401920984435</v>
      </c>
      <c r="Q80" s="10"/>
      <c r="R80" s="10"/>
      <c r="S80" s="10"/>
      <c r="T80" s="10"/>
      <c r="U80" s="10"/>
      <c r="V80" s="10">
        <v>100</v>
      </c>
    </row>
    <row xmlns:x14ac="http://schemas.microsoft.com/office/spreadsheetml/2009/9/ac" r="81" s="191" customFormat="true" ht="12" x14ac:dyDescent="0.2">
      <c r="A81" s="189" t="s">
        <v>159</v>
      </c>
      <c r="B81" s="10">
        <v>2005</v>
      </c>
      <c r="C81" s="190" t="s">
        <v>2</v>
      </c>
      <c r="D81" s="10">
        <v>7923780.4508020021</v>
      </c>
      <c r="E81" s="10">
        <v>95.54781960090861</v>
      </c>
      <c r="F81" s="10">
        <v>47.646475816213069</v>
      </c>
      <c r="G81" s="10"/>
      <c r="H81" s="10"/>
      <c r="I81" s="10">
        <v>52.353524183786931</v>
      </c>
      <c r="J81" s="10">
        <v>47.646475816213069</v>
      </c>
      <c r="K81" s="10">
        <v>85.07729280769945</v>
      </c>
      <c r="L81" s="10">
        <v>80.117743563550903</v>
      </c>
      <c r="M81" s="10"/>
      <c r="N81" s="10"/>
      <c r="O81" s="10">
        <v>19.882256436449101</v>
      </c>
      <c r="P81" s="10">
        <v>80.117743563550903</v>
      </c>
      <c r="Q81" s="10"/>
      <c r="R81" s="10"/>
      <c r="S81" s="10"/>
      <c r="T81" s="10"/>
      <c r="U81" s="10"/>
      <c r="V81" s="10">
        <v>100</v>
      </c>
    </row>
    <row xmlns:x14ac="http://schemas.microsoft.com/office/spreadsheetml/2009/9/ac" r="82" s="191" customFormat="true" ht="12" x14ac:dyDescent="0.2">
      <c r="A82" s="189" t="s">
        <v>159</v>
      </c>
      <c r="B82" s="10">
        <v>2006</v>
      </c>
      <c r="C82" s="190" t="s">
        <v>2</v>
      </c>
      <c r="D82" s="10">
        <v>7781147.739945679</v>
      </c>
      <c r="E82" s="10">
        <v>95.252636760220753</v>
      </c>
      <c r="F82" s="10">
        <v>48.228130791226931</v>
      </c>
      <c r="G82" s="10"/>
      <c r="H82" s="10"/>
      <c r="I82" s="10">
        <v>51.771869208773069</v>
      </c>
      <c r="J82" s="10">
        <v>48.228130791226931</v>
      </c>
      <c r="K82" s="10">
        <v>85.606583572089448</v>
      </c>
      <c r="L82" s="10">
        <v>80.71908520611737</v>
      </c>
      <c r="M82" s="10"/>
      <c r="N82" s="10"/>
      <c r="O82" s="10">
        <v>19.28091479388263</v>
      </c>
      <c r="P82" s="10">
        <v>80.71908520611737</v>
      </c>
      <c r="Q82" s="10"/>
      <c r="R82" s="10"/>
      <c r="S82" s="10"/>
      <c r="T82" s="10"/>
      <c r="U82" s="10"/>
      <c r="V82" s="10">
        <v>100</v>
      </c>
    </row>
    <row xmlns:x14ac="http://schemas.microsoft.com/office/spreadsheetml/2009/9/ac" r="83" s="191" customFormat="true" ht="12" x14ac:dyDescent="0.2">
      <c r="A83" s="189" t="s">
        <v>159</v>
      </c>
      <c r="B83" s="10">
        <v>2007</v>
      </c>
      <c r="C83" s="190" t="s">
        <v>2</v>
      </c>
      <c r="D83" s="10">
        <v>7640360.4042773442</v>
      </c>
      <c r="E83" s="10">
        <v>94.957453919532895</v>
      </c>
      <c r="F83" s="10">
        <v>48.809785766240793</v>
      </c>
      <c r="G83" s="10"/>
      <c r="H83" s="10"/>
      <c r="I83" s="10">
        <v>51.190214233759207</v>
      </c>
      <c r="J83" s="10">
        <v>48.809785766240793</v>
      </c>
      <c r="K83" s="10">
        <v>86.135874336479674</v>
      </c>
      <c r="L83" s="10">
        <v>81.320426848684065</v>
      </c>
      <c r="M83" s="10"/>
      <c r="N83" s="10"/>
      <c r="O83" s="10">
        <v>18.679573151315939</v>
      </c>
      <c r="P83" s="10">
        <v>81.320426848684065</v>
      </c>
      <c r="Q83" s="10"/>
      <c r="R83" s="10"/>
      <c r="S83" s="10"/>
      <c r="T83" s="10"/>
      <c r="U83" s="10"/>
      <c r="V83" s="10">
        <v>100</v>
      </c>
    </row>
    <row xmlns:x14ac="http://schemas.microsoft.com/office/spreadsheetml/2009/9/ac" r="84" s="191" customFormat="true" ht="12" x14ac:dyDescent="0.2">
      <c r="A84" s="189" t="s">
        <v>159</v>
      </c>
      <c r="B84" s="10">
        <v>2008</v>
      </c>
      <c r="C84" s="190" t="s">
        <v>2</v>
      </c>
      <c r="D84" s="10">
        <v>7501418.443796997</v>
      </c>
      <c r="E84" s="10">
        <v>94.662271078845038</v>
      </c>
      <c r="F84" s="10">
        <v>49.391440741254883</v>
      </c>
      <c r="G84" s="10"/>
      <c r="H84" s="10"/>
      <c r="I84" s="10">
        <v>50.608559258745117</v>
      </c>
      <c r="J84" s="10">
        <v>49.391440741254883</v>
      </c>
      <c r="K84" s="10">
        <v>86.665165100869899</v>
      </c>
      <c r="L84" s="10">
        <v>81.921768491250532</v>
      </c>
      <c r="M84" s="10"/>
      <c r="N84" s="10"/>
      <c r="O84" s="10">
        <v>18.078231508749472</v>
      </c>
      <c r="P84" s="10">
        <v>81.921768491250532</v>
      </c>
      <c r="Q84" s="10"/>
      <c r="R84" s="10"/>
      <c r="S84" s="10"/>
      <c r="T84" s="10"/>
      <c r="U84" s="10"/>
      <c r="V84" s="10">
        <v>100</v>
      </c>
    </row>
    <row xmlns:x14ac="http://schemas.microsoft.com/office/spreadsheetml/2009/9/ac" r="85" s="191" customFormat="true" ht="12" x14ac:dyDescent="0.2">
      <c r="A85" s="189" t="s">
        <v>159</v>
      </c>
      <c r="B85" s="10">
        <v>2009</v>
      </c>
      <c r="C85" s="190" t="s">
        <v>2</v>
      </c>
      <c r="D85" s="10">
        <v>7365248.0678070066</v>
      </c>
      <c r="E85" s="10">
        <v>94.36708823815718</v>
      </c>
      <c r="F85" s="10">
        <v>49.973095716268737</v>
      </c>
      <c r="G85" s="10"/>
      <c r="H85" s="10"/>
      <c r="I85" s="10">
        <v>50.026904283731263</v>
      </c>
      <c r="J85" s="10">
        <v>49.973095716268737</v>
      </c>
      <c r="K85" s="10">
        <v>87.194455865259897</v>
      </c>
      <c r="L85" s="10">
        <v>82.523110133816999</v>
      </c>
      <c r="M85" s="10">
        <v>69.879518072289159</v>
      </c>
      <c r="N85" s="10">
        <v>12.643592061527841</v>
      </c>
      <c r="O85" s="10">
        <v>17.476889866183001</v>
      </c>
      <c r="P85" s="10">
        <v>0</v>
      </c>
      <c r="Q85" s="10"/>
      <c r="R85" s="10"/>
      <c r="S85" s="10"/>
      <c r="T85" s="10"/>
      <c r="U85" s="10"/>
      <c r="V85" s="10">
        <v>100</v>
      </c>
    </row>
    <row xmlns:x14ac="http://schemas.microsoft.com/office/spreadsheetml/2009/9/ac" r="86" s="191" customFormat="true" ht="12" x14ac:dyDescent="0.2">
      <c r="A86" s="189" t="s">
        <v>159</v>
      </c>
      <c r="B86" s="10">
        <v>2010</v>
      </c>
      <c r="C86" s="190" t="s">
        <v>2</v>
      </c>
      <c r="D86" s="10">
        <v>7230923.0670050047</v>
      </c>
      <c r="E86" s="10">
        <v>94.071905397469209</v>
      </c>
      <c r="F86" s="10">
        <v>50.554750691282607</v>
      </c>
      <c r="G86" s="10"/>
      <c r="H86" s="10"/>
      <c r="I86" s="10">
        <v>49.445249308717393</v>
      </c>
      <c r="J86" s="10">
        <v>50.554750691282607</v>
      </c>
      <c r="K86" s="10">
        <v>87.723746629650122</v>
      </c>
      <c r="L86" s="10">
        <v>83.124451776383694</v>
      </c>
      <c r="M86" s="10">
        <v>69.879518072289159</v>
      </c>
      <c r="N86" s="10">
        <v>13.244933704094541</v>
      </c>
      <c r="O86" s="10">
        <v>16.87554822361631</v>
      </c>
      <c r="P86" s="10">
        <v>0</v>
      </c>
      <c r="Q86" s="10"/>
      <c r="R86" s="10"/>
      <c r="S86" s="10"/>
      <c r="T86" s="10"/>
      <c r="U86" s="10"/>
      <c r="V86" s="10">
        <v>100</v>
      </c>
    </row>
    <row xmlns:x14ac="http://schemas.microsoft.com/office/spreadsheetml/2009/9/ac" r="87" s="191" customFormat="true" ht="12" x14ac:dyDescent="0.2">
      <c r="A87" s="189" t="s">
        <v>159</v>
      </c>
      <c r="B87" s="10">
        <v>2011</v>
      </c>
      <c r="C87" s="190" t="s">
        <v>2</v>
      </c>
      <c r="D87" s="10">
        <v>7033300.9945385735</v>
      </c>
      <c r="E87" s="10">
        <v>93.776722556781351</v>
      </c>
      <c r="F87" s="10">
        <v>51.136405666296469</v>
      </c>
      <c r="G87" s="10"/>
      <c r="H87" s="10"/>
      <c r="I87" s="10">
        <v>48.863594333703531</v>
      </c>
      <c r="J87" s="10">
        <v>51.136405666296469</v>
      </c>
      <c r="K87" s="10">
        <v>88.253037394040348</v>
      </c>
      <c r="L87" s="10">
        <v>83.725793418950161</v>
      </c>
      <c r="M87" s="10">
        <v>69.879518072289159</v>
      </c>
      <c r="N87" s="10">
        <v>13.846275346661001</v>
      </c>
      <c r="O87" s="10">
        <v>16.274206581049839</v>
      </c>
      <c r="P87" s="10">
        <v>0</v>
      </c>
      <c r="Q87" s="10">
        <v>94.900109999999998</v>
      </c>
      <c r="R87" s="10">
        <v>84.212189999999993</v>
      </c>
      <c r="S87" s="10">
        <v>59.796819999999997</v>
      </c>
      <c r="T87" s="10">
        <v>24.415369999999999</v>
      </c>
      <c r="U87" s="10">
        <v>15.787810000000009</v>
      </c>
      <c r="V87" s="10">
        <v>0</v>
      </c>
    </row>
    <row xmlns:x14ac="http://schemas.microsoft.com/office/spreadsheetml/2009/9/ac" r="88" s="191" customFormat="true" ht="12" x14ac:dyDescent="0.2">
      <c r="A88" s="189" t="s">
        <v>159</v>
      </c>
      <c r="B88" s="10">
        <v>2012</v>
      </c>
      <c r="C88" s="190" t="s">
        <v>2</v>
      </c>
      <c r="D88" s="10">
        <v>6921814.9062420651</v>
      </c>
      <c r="E88" s="10">
        <v>93.481539716093494</v>
      </c>
      <c r="F88" s="10">
        <v>51.718060641310331</v>
      </c>
      <c r="G88" s="10"/>
      <c r="H88" s="10"/>
      <c r="I88" s="10">
        <v>48.281939358689669</v>
      </c>
      <c r="J88" s="10">
        <v>51.718060641310331</v>
      </c>
      <c r="K88" s="10">
        <v>88.782328158430346</v>
      </c>
      <c r="L88" s="10">
        <v>84.327135061516628</v>
      </c>
      <c r="M88" s="10">
        <v>69.879518072289159</v>
      </c>
      <c r="N88" s="10">
        <v>14.44761698922747</v>
      </c>
      <c r="O88" s="10">
        <v>15.67286493848337</v>
      </c>
      <c r="P88" s="10">
        <v>0</v>
      </c>
      <c r="Q88" s="10">
        <v>94.900109999999998</v>
      </c>
      <c r="R88" s="10">
        <v>84.212189999999993</v>
      </c>
      <c r="S88" s="10">
        <v>59.796819999999997</v>
      </c>
      <c r="T88" s="10">
        <v>24.415369999999999</v>
      </c>
      <c r="U88" s="10">
        <v>15.787810000000009</v>
      </c>
      <c r="V88" s="10">
        <v>0</v>
      </c>
    </row>
    <row xmlns:x14ac="http://schemas.microsoft.com/office/spreadsheetml/2009/9/ac" r="89" s="191" customFormat="true" ht="12" x14ac:dyDescent="0.2">
      <c r="A89" s="189" t="s">
        <v>159</v>
      </c>
      <c r="B89" s="10">
        <v>2013</v>
      </c>
      <c r="C89" s="190" t="s">
        <v>2</v>
      </c>
      <c r="D89" s="10">
        <v>6695371.1389709478</v>
      </c>
      <c r="E89" s="10">
        <v>93.186356875405636</v>
      </c>
      <c r="F89" s="10">
        <v>52.299715616324193</v>
      </c>
      <c r="G89" s="10"/>
      <c r="H89" s="10"/>
      <c r="I89" s="10">
        <v>47.700284383675807</v>
      </c>
      <c r="J89" s="10">
        <v>52.299715616324193</v>
      </c>
      <c r="K89" s="10">
        <v>89.311618922820571</v>
      </c>
      <c r="L89" s="10">
        <v>84.928476704083323</v>
      </c>
      <c r="M89" s="10">
        <v>69.879518072289159</v>
      </c>
      <c r="N89" s="10">
        <v>15.048958631794161</v>
      </c>
      <c r="O89" s="10">
        <v>15.07152329591668</v>
      </c>
      <c r="P89" s="10">
        <v>0</v>
      </c>
      <c r="Q89" s="10">
        <v>94.900109999999998</v>
      </c>
      <c r="R89" s="10">
        <v>84.212189999999993</v>
      </c>
      <c r="S89" s="10">
        <v>59.796819999999997</v>
      </c>
      <c r="T89" s="10">
        <v>24.415369999999999</v>
      </c>
      <c r="U89" s="10">
        <v>15.787810000000009</v>
      </c>
      <c r="V89" s="10">
        <v>0</v>
      </c>
    </row>
    <row xmlns:x14ac="http://schemas.microsoft.com/office/spreadsheetml/2009/9/ac" r="90" s="191" customFormat="true" ht="12" x14ac:dyDescent="0.2">
      <c r="A90" s="189" t="s">
        <v>159</v>
      </c>
      <c r="B90" s="10">
        <v>2014</v>
      </c>
      <c r="C90" s="190" t="s">
        <v>2</v>
      </c>
      <c r="D90" s="10">
        <v>6481442.3206933597</v>
      </c>
      <c r="E90" s="10">
        <v>92.891174034717778</v>
      </c>
      <c r="F90" s="10">
        <v>52.881370591338047</v>
      </c>
      <c r="G90" s="10"/>
      <c r="H90" s="10"/>
      <c r="I90" s="10">
        <v>47.118629408661953</v>
      </c>
      <c r="J90" s="10">
        <v>52.881370591338047</v>
      </c>
      <c r="K90" s="10">
        <v>89.840909687210797</v>
      </c>
      <c r="L90" s="10">
        <v>85.52981834664979</v>
      </c>
      <c r="M90" s="10">
        <v>69.879518072289159</v>
      </c>
      <c r="N90" s="10">
        <v>15.65030027436063</v>
      </c>
      <c r="O90" s="10">
        <v>14.47018165335021</v>
      </c>
      <c r="P90" s="10">
        <v>0</v>
      </c>
      <c r="Q90" s="10">
        <v>94.900109999999998</v>
      </c>
      <c r="R90" s="10">
        <v>84.212189999999993</v>
      </c>
      <c r="S90" s="10">
        <v>59.796819999999997</v>
      </c>
      <c r="T90" s="10">
        <v>24.415369999999999</v>
      </c>
      <c r="U90" s="10">
        <v>15.787810000000009</v>
      </c>
      <c r="V90" s="10">
        <v>0</v>
      </c>
    </row>
    <row xmlns:x14ac="http://schemas.microsoft.com/office/spreadsheetml/2009/9/ac" r="91" s="191" customFormat="true" ht="12" x14ac:dyDescent="0.2">
      <c r="A91" s="189" t="s">
        <v>159</v>
      </c>
      <c r="B91" s="10">
        <v>2015</v>
      </c>
      <c r="C91" s="190" t="s">
        <v>2</v>
      </c>
      <c r="D91" s="10">
        <v>6287673.8368957518</v>
      </c>
      <c r="E91" s="10">
        <v>92.595991194029921</v>
      </c>
      <c r="F91" s="10">
        <v>53.463025566351916</v>
      </c>
      <c r="G91" s="10"/>
      <c r="H91" s="10"/>
      <c r="I91" s="10">
        <v>46.536974433648084</v>
      </c>
      <c r="J91" s="10">
        <v>53.463025566351916</v>
      </c>
      <c r="K91" s="10">
        <v>90.370200451600795</v>
      </c>
      <c r="L91" s="10">
        <v>86.131159989216258</v>
      </c>
      <c r="M91" s="10">
        <v>69.879518072289159</v>
      </c>
      <c r="N91" s="10">
        <v>16.251641916927099</v>
      </c>
      <c r="O91" s="10">
        <v>13.868840010783741</v>
      </c>
      <c r="P91" s="10">
        <v>0</v>
      </c>
      <c r="Q91" s="10">
        <v>94.900109999999998</v>
      </c>
      <c r="R91" s="10">
        <v>84.212189999999993</v>
      </c>
      <c r="S91" s="10">
        <v>59.796819999999997</v>
      </c>
      <c r="T91" s="10">
        <v>24.415369999999999</v>
      </c>
      <c r="U91" s="10">
        <v>15.787810000000009</v>
      </c>
      <c r="V91" s="10">
        <v>0</v>
      </c>
    </row>
    <row xmlns:x14ac="http://schemas.microsoft.com/office/spreadsheetml/2009/9/ac" r="92" s="191" customFormat="true" ht="12" x14ac:dyDescent="0.2">
      <c r="A92" s="189" t="s">
        <v>159</v>
      </c>
      <c r="B92" s="10">
        <v>2016</v>
      </c>
      <c r="C92" s="190" t="s">
        <v>2</v>
      </c>
      <c r="D92" s="10">
        <v>6080231.0600823974</v>
      </c>
      <c r="E92" s="10">
        <v>92.300808353342063</v>
      </c>
      <c r="F92" s="10">
        <v>54.044680541365778</v>
      </c>
      <c r="G92" s="10"/>
      <c r="H92" s="10"/>
      <c r="I92" s="10">
        <v>45.955319458634222</v>
      </c>
      <c r="J92" s="10">
        <v>54.044680541365778</v>
      </c>
      <c r="K92" s="10">
        <v>90.89949121599102</v>
      </c>
      <c r="L92" s="10">
        <v>86.732501631782952</v>
      </c>
      <c r="M92" s="10">
        <v>69.879518072289159</v>
      </c>
      <c r="N92" s="10">
        <v>16.85298355949379</v>
      </c>
      <c r="O92" s="10">
        <v>13.26749836821705</v>
      </c>
      <c r="P92" s="10">
        <v>0</v>
      </c>
      <c r="Q92" s="10">
        <v>94.900109999999998</v>
      </c>
      <c r="R92" s="10">
        <v>84.212189999999993</v>
      </c>
      <c r="S92" s="10">
        <v>59.796819999999997</v>
      </c>
      <c r="T92" s="10">
        <v>24.415369999999999</v>
      </c>
      <c r="U92" s="10">
        <v>15.787810000000009</v>
      </c>
      <c r="V92" s="10">
        <v>0</v>
      </c>
    </row>
    <row xmlns:x14ac="http://schemas.microsoft.com/office/spreadsheetml/2009/9/ac" r="93" s="191" customFormat="true" ht="12" x14ac:dyDescent="0.2">
      <c r="A93" s="189" t="s">
        <v>159</v>
      </c>
      <c r="B93" s="10">
        <v>2017</v>
      </c>
      <c r="C93" s="190" t="s">
        <v>2</v>
      </c>
      <c r="D93" s="10">
        <v>5884301.7049676524</v>
      </c>
      <c r="E93" s="10">
        <v>92.005625512654206</v>
      </c>
      <c r="F93" s="10">
        <v>54.62633551637964</v>
      </c>
      <c r="G93" s="10"/>
      <c r="H93" s="10"/>
      <c r="I93" s="10">
        <v>45.37366448362036</v>
      </c>
      <c r="J93" s="10">
        <v>54.62633551637964</v>
      </c>
      <c r="K93" s="10">
        <v>91.428781980381245</v>
      </c>
      <c r="L93" s="10">
        <v>87.33384327434942</v>
      </c>
      <c r="M93" s="10">
        <v>69.879518072289159</v>
      </c>
      <c r="N93" s="10">
        <v>17.454325202060261</v>
      </c>
      <c r="O93" s="10">
        <v>12.66615672565058</v>
      </c>
      <c r="P93" s="10">
        <v>0</v>
      </c>
      <c r="Q93" s="10">
        <v>94.900109999999998</v>
      </c>
      <c r="R93" s="10">
        <v>84.212189999999993</v>
      </c>
      <c r="S93" s="10">
        <v>59.796819999999997</v>
      </c>
      <c r="T93" s="10">
        <v>24.415369999999999</v>
      </c>
      <c r="U93" s="10">
        <v>15.787810000000009</v>
      </c>
      <c r="V93" s="10">
        <v>0</v>
      </c>
    </row>
    <row xmlns:x14ac="http://schemas.microsoft.com/office/spreadsheetml/2009/9/ac" r="94" s="191" customFormat="true" ht="12" x14ac:dyDescent="0.2">
      <c r="A94" s="189" t="s">
        <v>159</v>
      </c>
      <c r="B94" s="10">
        <v>2018</v>
      </c>
      <c r="C94" s="190" t="s">
        <v>2</v>
      </c>
      <c r="D94" s="10">
        <v>5691201.3359887693</v>
      </c>
      <c r="E94" s="10">
        <v>91.710442671966348</v>
      </c>
      <c r="F94" s="10">
        <v>55.207990491393502</v>
      </c>
      <c r="G94" s="10"/>
      <c r="H94" s="10"/>
      <c r="I94" s="10">
        <v>44.792009508606498</v>
      </c>
      <c r="J94" s="10">
        <v>55.207990491393502</v>
      </c>
      <c r="K94" s="10">
        <v>91.958072744771471</v>
      </c>
      <c r="L94" s="10">
        <v>87.935184916915887</v>
      </c>
      <c r="M94" s="10"/>
      <c r="N94" s="10"/>
      <c r="O94" s="10">
        <v>12.06481508308411</v>
      </c>
      <c r="P94" s="10">
        <v>87.935184916915887</v>
      </c>
      <c r="Q94" s="10">
        <v>94.900109999999998</v>
      </c>
      <c r="R94" s="10">
        <v>84.212189999999993</v>
      </c>
      <c r="S94" s="10">
        <v>59.796819999999997</v>
      </c>
      <c r="T94" s="10">
        <v>24.415369999999999</v>
      </c>
      <c r="U94" s="10">
        <v>15.787810000000009</v>
      </c>
      <c r="V94" s="10">
        <v>0</v>
      </c>
    </row>
    <row xmlns:x14ac="http://schemas.microsoft.com/office/spreadsheetml/2009/9/ac" r="95" s="191" customFormat="true" ht="12" x14ac:dyDescent="0.2">
      <c r="A95" s="189" t="s">
        <v>159</v>
      </c>
      <c r="B95" s="10">
        <v>2019</v>
      </c>
      <c r="C95" s="190" t="s">
        <v>2</v>
      </c>
      <c r="D95" s="10">
        <v>5536461.3843078613</v>
      </c>
      <c r="E95" s="10">
        <v>91.41525983127849</v>
      </c>
      <c r="F95" s="10">
        <v>55.789645466407592</v>
      </c>
      <c r="G95" s="10"/>
      <c r="H95" s="10"/>
      <c r="I95" s="10">
        <v>44.210354533592408</v>
      </c>
      <c r="J95" s="10">
        <v>55.789645466407592</v>
      </c>
      <c r="K95" s="10">
        <v>92.487363509161469</v>
      </c>
      <c r="L95" s="10">
        <v>88.536526559482581</v>
      </c>
      <c r="M95" s="10"/>
      <c r="N95" s="10"/>
      <c r="O95" s="10">
        <v>11.46347344051742</v>
      </c>
      <c r="P95" s="10">
        <v>88.536526559482581</v>
      </c>
      <c r="Q95" s="10">
        <v>94.900109999999998</v>
      </c>
      <c r="R95" s="10">
        <v>84.212189999999993</v>
      </c>
      <c r="S95" s="10">
        <v>59.796819999999997</v>
      </c>
      <c r="T95" s="10">
        <v>24.415369999999999</v>
      </c>
      <c r="U95" s="10">
        <v>15.787810000000009</v>
      </c>
      <c r="V95" s="10">
        <v>0</v>
      </c>
    </row>
    <row xmlns:x14ac="http://schemas.microsoft.com/office/spreadsheetml/2009/9/ac" r="96" s="191" customFormat="true" ht="12" x14ac:dyDescent="0.2">
      <c r="A96" s="189" t="s">
        <v>159</v>
      </c>
      <c r="B96" s="10">
        <v>2020</v>
      </c>
      <c r="C96" s="190" t="s">
        <v>2</v>
      </c>
      <c r="D96" s="10">
        <v>5413141.2185449218</v>
      </c>
      <c r="E96" s="10">
        <v>91.120076990590633</v>
      </c>
      <c r="F96" s="10">
        <v>56.371300441421447</v>
      </c>
      <c r="G96" s="10"/>
      <c r="H96" s="10"/>
      <c r="I96" s="10">
        <v>43.628699558578553</v>
      </c>
      <c r="J96" s="10">
        <v>56.371300441421447</v>
      </c>
      <c r="K96" s="10">
        <v>93.016654273551694</v>
      </c>
      <c r="L96" s="10">
        <v>89.137868202049049</v>
      </c>
      <c r="M96" s="10"/>
      <c r="N96" s="10"/>
      <c r="O96" s="10">
        <v>10.86213179795095</v>
      </c>
      <c r="P96" s="10">
        <v>89.137868202049049</v>
      </c>
      <c r="Q96" s="10"/>
      <c r="R96" s="10"/>
      <c r="S96" s="10"/>
      <c r="T96" s="10"/>
      <c r="U96" s="10"/>
      <c r="V96" s="10">
        <v>100</v>
      </c>
    </row>
    <row xmlns:x14ac="http://schemas.microsoft.com/office/spreadsheetml/2009/9/ac" r="97" s="191" customFormat="true" ht="12" x14ac:dyDescent="0.2">
      <c r="A97" s="189" t="s">
        <v>159</v>
      </c>
      <c r="B97" s="10">
        <v>2021</v>
      </c>
      <c r="C97" s="190" t="s">
        <v>2</v>
      </c>
      <c r="D97" s="10">
        <v>5280203.7571746828</v>
      </c>
      <c r="E97" s="10">
        <v>90.824894149902775</v>
      </c>
      <c r="F97" s="10">
        <v>56.952955416435323</v>
      </c>
      <c r="G97" s="10"/>
      <c r="H97" s="10"/>
      <c r="I97" s="10">
        <v>43.047044583564677</v>
      </c>
      <c r="J97" s="10">
        <v>56.952955416435323</v>
      </c>
      <c r="K97" s="10">
        <v>93.54594503794192</v>
      </c>
      <c r="L97" s="10">
        <v>89.739209844615516</v>
      </c>
      <c r="M97" s="10"/>
      <c r="N97" s="10"/>
      <c r="O97" s="10">
        <v>10.26079015538448</v>
      </c>
      <c r="P97" s="10">
        <v>89.739209844615516</v>
      </c>
      <c r="Q97" s="10"/>
      <c r="R97" s="10"/>
      <c r="S97" s="10"/>
      <c r="T97" s="10"/>
      <c r="U97" s="10"/>
      <c r="V97" s="10">
        <v>100</v>
      </c>
    </row>
    <row xmlns:x14ac="http://schemas.microsoft.com/office/spreadsheetml/2009/9/ac" r="98" s="191" customFormat="true" ht="12" x14ac:dyDescent="0.2">
      <c r="A98" s="189" t="s">
        <v>159</v>
      </c>
      <c r="B98" s="10">
        <v>2022</v>
      </c>
      <c r="C98" s="190" t="s">
        <v>2</v>
      </c>
      <c r="D98" s="10">
        <v>5224854.9094763184</v>
      </c>
      <c r="E98" s="10">
        <v>90.529711309214917</v>
      </c>
      <c r="F98" s="10">
        <v>57.534610391449178</v>
      </c>
      <c r="G98" s="10"/>
      <c r="H98" s="10"/>
      <c r="I98" s="10">
        <v>42.465389608550822</v>
      </c>
      <c r="J98" s="10">
        <v>57.534610391449178</v>
      </c>
      <c r="K98" s="10">
        <v>94.075235802331918</v>
      </c>
      <c r="L98" s="10">
        <v>90.340551487182211</v>
      </c>
      <c r="M98" s="10"/>
      <c r="N98" s="10"/>
      <c r="O98" s="10">
        <v>9.6594485128177894</v>
      </c>
      <c r="P98" s="10">
        <v>90.340551487182211</v>
      </c>
      <c r="Q98" s="10"/>
      <c r="R98" s="10"/>
      <c r="S98" s="10"/>
      <c r="T98" s="10"/>
      <c r="U98" s="10"/>
      <c r="V98" s="10">
        <v>100</v>
      </c>
    </row>
    <row xmlns:x14ac="http://schemas.microsoft.com/office/spreadsheetml/2009/9/ac" r="99" s="191" customFormat="true" ht="12" x14ac:dyDescent="0.2">
      <c r="A99" s="189" t="s">
        <v>159</v>
      </c>
      <c r="B99" s="10">
        <v>2023</v>
      </c>
      <c r="C99" s="190" t="s">
        <v>2</v>
      </c>
      <c r="D99" s="10">
        <v>5097334.3648818973</v>
      </c>
      <c r="E99" s="10">
        <v>90.23452846852706</v>
      </c>
      <c r="F99" s="10">
        <v>58.11626536646304</v>
      </c>
      <c r="G99" s="10"/>
      <c r="H99" s="10"/>
      <c r="I99" s="10">
        <v>41.88373463353696</v>
      </c>
      <c r="J99" s="10">
        <v>58.11626536646304</v>
      </c>
      <c r="K99" s="10">
        <v>94.604526566722143</v>
      </c>
      <c r="L99" s="10">
        <v>90.941893129748678</v>
      </c>
      <c r="M99" s="10"/>
      <c r="N99" s="10"/>
      <c r="O99" s="10">
        <v>9.0581068702513221</v>
      </c>
      <c r="P99" s="10">
        <v>90.941893129748678</v>
      </c>
      <c r="Q99" s="10"/>
      <c r="R99" s="10"/>
      <c r="S99" s="10"/>
      <c r="T99" s="10"/>
      <c r="U99" s="10"/>
      <c r="V99" s="10">
        <v>100</v>
      </c>
    </row>
    <row xmlns:x14ac="http://schemas.microsoft.com/office/spreadsheetml/2009/9/ac" r="100" s="191" customFormat="true" ht="12" x14ac:dyDescent="0.2">
      <c r="A100" s="189" t="s">
        <v>159</v>
      </c>
      <c r="B100" s="10">
        <v>2024</v>
      </c>
      <c r="C100" s="19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1" customFormat="true" ht="12" x14ac:dyDescent="0.2">
      <c r="A101" s="189" t="s">
        <v>159</v>
      </c>
      <c r="B101" s="10">
        <v>2025</v>
      </c>
      <c r="C101" s="19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1" customFormat="true" ht="12" x14ac:dyDescent="0.2">
      <c r="A102" s="189" t="s">
        <v>159</v>
      </c>
      <c r="B102" s="10">
        <v>2026</v>
      </c>
      <c r="C102" s="19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1" customFormat="true" ht="12" x14ac:dyDescent="0.2">
      <c r="A103" s="189" t="s">
        <v>159</v>
      </c>
      <c r="B103" s="10">
        <v>2027</v>
      </c>
      <c r="C103" s="19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1" customFormat="true" ht="12" x14ac:dyDescent="0.2">
      <c r="A104" s="189" t="s">
        <v>159</v>
      </c>
      <c r="B104" s="10">
        <v>2028</v>
      </c>
      <c r="C104" s="19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1" customFormat="true" ht="12" x14ac:dyDescent="0.2">
      <c r="A105" s="189" t="s">
        <v>159</v>
      </c>
      <c r="B105" s="10">
        <v>2029</v>
      </c>
      <c r="C105" s="19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1" customFormat="true" ht="12" x14ac:dyDescent="0.2">
      <c r="A106" s="189" t="s">
        <v>159</v>
      </c>
      <c r="B106" s="10">
        <v>2030</v>
      </c>
      <c r="C106" s="19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1" customFormat="true" ht="12" x14ac:dyDescent="0.2">
      <c r="A107" s="189" t="s">
        <v>159</v>
      </c>
      <c r="B107" s="10">
        <v>2000</v>
      </c>
      <c r="C107" s="190" t="s">
        <v>16</v>
      </c>
      <c r="D107" s="10">
        <v>6022635</v>
      </c>
      <c r="E107" s="10">
        <v>98.731123043478306</v>
      </c>
      <c r="F107" s="10">
        <v>75.153679168980261</v>
      </c>
      <c r="G107" s="10"/>
      <c r="H107" s="10"/>
      <c r="I107" s="10">
        <v>24.846320831019739</v>
      </c>
      <c r="J107" s="10">
        <v>75.153679168980261</v>
      </c>
      <c r="K107" s="10">
        <v>92.317405999444759</v>
      </c>
      <c r="L107" s="10">
        <v>90.55969877015832</v>
      </c>
      <c r="M107" s="10"/>
      <c r="N107" s="10"/>
      <c r="O107" s="10">
        <v>9.4403012298416797</v>
      </c>
      <c r="P107" s="10">
        <v>90.55969877015832</v>
      </c>
      <c r="Q107" s="10"/>
      <c r="R107" s="10"/>
      <c r="S107" s="10"/>
      <c r="T107" s="10"/>
      <c r="U107" s="10"/>
      <c r="V107" s="10">
        <v>100</v>
      </c>
    </row>
    <row xmlns:x14ac="http://schemas.microsoft.com/office/spreadsheetml/2009/9/ac" r="108" s="191" customFormat="true" ht="12" x14ac:dyDescent="0.2">
      <c r="A108" s="189" t="s">
        <v>159</v>
      </c>
      <c r="B108" s="10">
        <v>2001</v>
      </c>
      <c r="C108" s="190" t="s">
        <v>16</v>
      </c>
      <c r="D108" s="10">
        <v>6022635</v>
      </c>
      <c r="E108" s="10">
        <v>98.595197658987672</v>
      </c>
      <c r="F108" s="10">
        <v>75.536282605497036</v>
      </c>
      <c r="G108" s="10"/>
      <c r="H108" s="10"/>
      <c r="I108" s="10">
        <v>24.463717394502961</v>
      </c>
      <c r="J108" s="10">
        <v>75.536282605497036</v>
      </c>
      <c r="K108" s="10">
        <v>92.487063074680748</v>
      </c>
      <c r="L108" s="10">
        <v>90.724774033331698</v>
      </c>
      <c r="M108" s="10"/>
      <c r="N108" s="10"/>
      <c r="O108" s="10">
        <v>9.2752259666683017</v>
      </c>
      <c r="P108" s="10">
        <v>90.724774033331698</v>
      </c>
      <c r="Q108" s="10"/>
      <c r="R108" s="10"/>
      <c r="S108" s="10"/>
      <c r="T108" s="10"/>
      <c r="U108" s="10"/>
      <c r="V108" s="10">
        <v>100</v>
      </c>
    </row>
    <row xmlns:x14ac="http://schemas.microsoft.com/office/spreadsheetml/2009/9/ac" r="109" s="191" customFormat="true" ht="12" x14ac:dyDescent="0.2">
      <c r="A109" s="189" t="s">
        <v>159</v>
      </c>
      <c r="B109" s="10">
        <v>2002</v>
      </c>
      <c r="C109" s="190" t="s">
        <v>16</v>
      </c>
      <c r="D109" s="10">
        <v>6022635</v>
      </c>
      <c r="E109" s="10">
        <v>98.459272274497096</v>
      </c>
      <c r="F109" s="10">
        <v>75.91888604201381</v>
      </c>
      <c r="G109" s="10"/>
      <c r="H109" s="10"/>
      <c r="I109" s="10">
        <v>24.08111395798619</v>
      </c>
      <c r="J109" s="10">
        <v>75.91888604201381</v>
      </c>
      <c r="K109" s="10">
        <v>92.656720149916737</v>
      </c>
      <c r="L109" s="10">
        <v>90.889849296505076</v>
      </c>
      <c r="M109" s="10"/>
      <c r="N109" s="10"/>
      <c r="O109" s="10">
        <v>9.1101507034949236</v>
      </c>
      <c r="P109" s="10">
        <v>90.889849296505076</v>
      </c>
      <c r="Q109" s="10"/>
      <c r="R109" s="10"/>
      <c r="S109" s="10"/>
      <c r="T109" s="10"/>
      <c r="U109" s="10"/>
      <c r="V109" s="10">
        <v>100</v>
      </c>
    </row>
    <row xmlns:x14ac="http://schemas.microsoft.com/office/spreadsheetml/2009/9/ac" r="110" s="191" customFormat="true" ht="12" x14ac:dyDescent="0.2">
      <c r="A110" s="189" t="s">
        <v>159</v>
      </c>
      <c r="B110" s="10">
        <v>2003</v>
      </c>
      <c r="C110" s="192" t="s">
        <v>16</v>
      </c>
      <c r="D110" s="10">
        <v>6022635</v>
      </c>
      <c r="E110" s="10">
        <v>98.323346890006519</v>
      </c>
      <c r="F110" s="10">
        <v>76.301489478530584</v>
      </c>
      <c r="G110" s="10"/>
      <c r="H110" s="10"/>
      <c r="I110" s="10">
        <v>23.698510521469419</v>
      </c>
      <c r="J110" s="10">
        <v>76.301489478530584</v>
      </c>
      <c r="K110" s="10">
        <v>92.826377225152726</v>
      </c>
      <c r="L110" s="10">
        <v>91.054924559678454</v>
      </c>
      <c r="M110" s="10"/>
      <c r="N110" s="10"/>
      <c r="O110" s="10">
        <v>8.9450754403215456</v>
      </c>
      <c r="P110" s="10">
        <v>91.054924559678454</v>
      </c>
      <c r="Q110" s="10"/>
      <c r="R110" s="10"/>
      <c r="S110" s="10"/>
      <c r="T110" s="10"/>
      <c r="U110" s="10"/>
      <c r="V110" s="10">
        <v>100</v>
      </c>
      <c r="W110" s="193"/>
      <c r="X110" s="193"/>
      <c r="Y110" s="193"/>
      <c r="Z110" s="193"/>
      <c r="AA110" s="193"/>
      <c r="AB110" s="193"/>
      <c r="AC110" s="193"/>
      <c r="AD110" s="193"/>
      <c r="AE110" s="193"/>
    </row>
    <row xmlns:x14ac="http://schemas.microsoft.com/office/spreadsheetml/2009/9/ac" r="111" s="191" customFormat="true" ht="12" x14ac:dyDescent="0.2">
      <c r="A111" s="189" t="s">
        <v>159</v>
      </c>
      <c r="B111" s="10">
        <v>2004</v>
      </c>
      <c r="C111" s="192" t="s">
        <v>16</v>
      </c>
      <c r="D111" s="10">
        <v>6022635</v>
      </c>
      <c r="E111" s="10">
        <v>98.187421505515942</v>
      </c>
      <c r="F111" s="10">
        <v>76.684092915047245</v>
      </c>
      <c r="G111" s="10"/>
      <c r="H111" s="10"/>
      <c r="I111" s="10">
        <v>23.315907084952759</v>
      </c>
      <c r="J111" s="10">
        <v>76.684092915047245</v>
      </c>
      <c r="K111" s="10">
        <v>92.996034300388715</v>
      </c>
      <c r="L111" s="10">
        <v>91.219999822851833</v>
      </c>
      <c r="M111" s="10"/>
      <c r="N111" s="10"/>
      <c r="O111" s="10">
        <v>8.7800001771481675</v>
      </c>
      <c r="P111" s="10">
        <v>91.219999822851833</v>
      </c>
      <c r="Q111" s="10"/>
      <c r="R111" s="10"/>
      <c r="S111" s="10"/>
      <c r="T111" s="10"/>
      <c r="U111" s="10"/>
      <c r="V111" s="10">
        <v>100</v>
      </c>
      <c r="W111" s="193"/>
      <c r="X111" s="193"/>
      <c r="Y111" s="193"/>
      <c r="Z111" s="193"/>
      <c r="AA111" s="193"/>
      <c r="AB111" s="193"/>
      <c r="AC111" s="193"/>
      <c r="AD111" s="193"/>
      <c r="AE111" s="193"/>
    </row>
    <row xmlns:x14ac="http://schemas.microsoft.com/office/spreadsheetml/2009/9/ac" r="112" s="191" customFormat="true" ht="12" x14ac:dyDescent="0.2">
      <c r="A112" s="189" t="s">
        <v>159</v>
      </c>
      <c r="B112" s="10">
        <v>2005</v>
      </c>
      <c r="C112" s="192" t="s">
        <v>16</v>
      </c>
      <c r="D112" s="10">
        <v>6022635</v>
      </c>
      <c r="E112" s="10">
        <v>98.051496121025366</v>
      </c>
      <c r="F112" s="10">
        <v>77.066696351564019</v>
      </c>
      <c r="G112" s="10"/>
      <c r="H112" s="10"/>
      <c r="I112" s="10">
        <v>22.933303648435981</v>
      </c>
      <c r="J112" s="10">
        <v>77.066696351564019</v>
      </c>
      <c r="K112" s="10">
        <v>93.165691375624704</v>
      </c>
      <c r="L112" s="10">
        <v>91.385075086025154</v>
      </c>
      <c r="M112" s="10"/>
      <c r="N112" s="10"/>
      <c r="O112" s="10">
        <v>8.6149249139748463</v>
      </c>
      <c r="P112" s="10">
        <v>91.385075086025154</v>
      </c>
      <c r="Q112" s="10"/>
      <c r="R112" s="10"/>
      <c r="S112" s="10"/>
      <c r="T112" s="10"/>
      <c r="U112" s="10"/>
      <c r="V112" s="10">
        <v>100</v>
      </c>
      <c r="W112" s="193"/>
      <c r="X112" s="193"/>
      <c r="Y112" s="193"/>
      <c r="Z112" s="193"/>
      <c r="AA112" s="193"/>
      <c r="AB112" s="193"/>
      <c r="AC112" s="193"/>
      <c r="AD112" s="193"/>
      <c r="AE112" s="193"/>
    </row>
    <row xmlns:x14ac="http://schemas.microsoft.com/office/spreadsheetml/2009/9/ac" r="113" s="191" customFormat="true" ht="12" x14ac:dyDescent="0.2">
      <c r="A113" s="189" t="s">
        <v>159</v>
      </c>
      <c r="B113" s="10">
        <v>2006</v>
      </c>
      <c r="C113" s="192" t="s">
        <v>16</v>
      </c>
      <c r="D113" s="10">
        <v>6022635</v>
      </c>
      <c r="E113" s="10">
        <v>97.915570736534733</v>
      </c>
      <c r="F113" s="10">
        <v>77.449299788080793</v>
      </c>
      <c r="G113" s="10"/>
      <c r="H113" s="10"/>
      <c r="I113" s="10">
        <v>22.55070021191921</v>
      </c>
      <c r="J113" s="10">
        <v>77.449299788080793</v>
      </c>
      <c r="K113" s="10">
        <v>93.335348450860693</v>
      </c>
      <c r="L113" s="10">
        <v>91.550150349198532</v>
      </c>
      <c r="M113" s="10"/>
      <c r="N113" s="10"/>
      <c r="O113" s="10">
        <v>8.4498496508014682</v>
      </c>
      <c r="P113" s="10">
        <v>91.550150349198532</v>
      </c>
      <c r="Q113" s="10"/>
      <c r="R113" s="10"/>
      <c r="S113" s="10"/>
      <c r="T113" s="10"/>
      <c r="U113" s="10"/>
      <c r="V113" s="10">
        <v>100</v>
      </c>
      <c r="W113" s="193"/>
      <c r="X113" s="193"/>
      <c r="Y113" s="193"/>
      <c r="Z113" s="193"/>
      <c r="AA113" s="193"/>
      <c r="AB113" s="193"/>
      <c r="AC113" s="193"/>
      <c r="AD113" s="193"/>
      <c r="AE113" s="193"/>
    </row>
    <row xmlns:x14ac="http://schemas.microsoft.com/office/spreadsheetml/2009/9/ac" r="114" s="191" customFormat="true" ht="12" x14ac:dyDescent="0.2">
      <c r="A114" s="189" t="s">
        <v>159</v>
      </c>
      <c r="B114" s="10">
        <v>2007</v>
      </c>
      <c r="C114" s="192" t="s">
        <v>16</v>
      </c>
      <c r="D114" s="10">
        <v>6022635</v>
      </c>
      <c r="E114" s="10">
        <v>97.779645352044156</v>
      </c>
      <c r="F114" s="10">
        <v>77.831903224597568</v>
      </c>
      <c r="G114" s="10"/>
      <c r="H114" s="10"/>
      <c r="I114" s="10">
        <v>22.168096775402429</v>
      </c>
      <c r="J114" s="10">
        <v>77.831903224597568</v>
      </c>
      <c r="K114" s="10">
        <v>93.505005526096625</v>
      </c>
      <c r="L114" s="10">
        <v>91.71522561237191</v>
      </c>
      <c r="M114" s="10"/>
      <c r="N114" s="10"/>
      <c r="O114" s="10">
        <v>8.2847743876280902</v>
      </c>
      <c r="P114" s="10">
        <v>91.71522561237191</v>
      </c>
      <c r="Q114" s="10"/>
      <c r="R114" s="10"/>
      <c r="S114" s="10"/>
      <c r="T114" s="10"/>
      <c r="U114" s="10"/>
      <c r="V114" s="10">
        <v>100</v>
      </c>
      <c r="W114" s="193"/>
      <c r="X114" s="193"/>
      <c r="Y114" s="193"/>
      <c r="Z114" s="193"/>
      <c r="AA114" s="193"/>
      <c r="AB114" s="193"/>
      <c r="AC114" s="193"/>
      <c r="AD114" s="193"/>
      <c r="AE114" s="193"/>
    </row>
    <row xmlns:x14ac="http://schemas.microsoft.com/office/spreadsheetml/2009/9/ac" r="115" s="191" customFormat="true" ht="12" x14ac:dyDescent="0.2">
      <c r="A115" s="189" t="s">
        <v>159</v>
      </c>
      <c r="B115" s="10">
        <v>2008</v>
      </c>
      <c r="C115" s="192" t="s">
        <v>16</v>
      </c>
      <c r="D115" s="10">
        <v>6022635</v>
      </c>
      <c r="E115" s="10">
        <v>97.643719967553579</v>
      </c>
      <c r="F115" s="10">
        <v>78.214506661114342</v>
      </c>
      <c r="G115" s="10"/>
      <c r="H115" s="10"/>
      <c r="I115" s="10">
        <v>21.785493338885662</v>
      </c>
      <c r="J115" s="10">
        <v>78.214506661114342</v>
      </c>
      <c r="K115" s="10">
        <v>93.674662601332614</v>
      </c>
      <c r="L115" s="10">
        <v>91.880300875545288</v>
      </c>
      <c r="M115" s="10"/>
      <c r="N115" s="10"/>
      <c r="O115" s="10">
        <v>8.1196991244547121</v>
      </c>
      <c r="P115" s="10">
        <v>91.880300875545288</v>
      </c>
      <c r="Q115" s="10"/>
      <c r="R115" s="10"/>
      <c r="S115" s="10"/>
      <c r="T115" s="10"/>
      <c r="U115" s="10"/>
      <c r="V115" s="10">
        <v>100</v>
      </c>
      <c r="W115" s="193"/>
      <c r="X115" s="193"/>
      <c r="Y115" s="193"/>
      <c r="Z115" s="193"/>
      <c r="AA115" s="193"/>
      <c r="AB115" s="193"/>
      <c r="AC115" s="193"/>
      <c r="AD115" s="193"/>
      <c r="AE115" s="193"/>
    </row>
    <row xmlns:x14ac="http://schemas.microsoft.com/office/spreadsheetml/2009/9/ac" r="116" s="191" customFormat="true" ht="12" x14ac:dyDescent="0.2">
      <c r="A116" s="189" t="s">
        <v>159</v>
      </c>
      <c r="B116" s="10">
        <v>2009</v>
      </c>
      <c r="C116" s="194" t="s">
        <v>16</v>
      </c>
      <c r="D116" s="10">
        <v>6022635</v>
      </c>
      <c r="E116" s="10">
        <v>97.507794583063003</v>
      </c>
      <c r="F116" s="10">
        <v>78.597110097631003</v>
      </c>
      <c r="G116" s="10"/>
      <c r="H116" s="10"/>
      <c r="I116" s="10">
        <v>21.402889902369001</v>
      </c>
      <c r="J116" s="10">
        <v>78.597110097631003</v>
      </c>
      <c r="K116" s="10">
        <v>93.844319676568603</v>
      </c>
      <c r="L116" s="10">
        <v>92.045376138718666</v>
      </c>
      <c r="M116" s="10"/>
      <c r="N116" s="10"/>
      <c r="O116" s="10">
        <v>7.954623861281334</v>
      </c>
      <c r="P116" s="10">
        <v>92.045376138718666</v>
      </c>
      <c r="Q116" s="10"/>
      <c r="R116" s="10"/>
      <c r="S116" s="10"/>
      <c r="T116" s="10"/>
      <c r="U116" s="10"/>
      <c r="V116" s="10">
        <v>100</v>
      </c>
      <c r="W116" s="194"/>
      <c r="X116" s="194"/>
      <c r="Y116" s="194"/>
      <c r="Z116" s="194"/>
      <c r="AA116" s="194"/>
      <c r="AB116" s="194"/>
      <c r="AC116" s="194"/>
    </row>
    <row xmlns:x14ac="http://schemas.microsoft.com/office/spreadsheetml/2009/9/ac" r="117" s="191" customFormat="true" ht="12" x14ac:dyDescent="0.2">
      <c r="A117" s="189" t="s">
        <v>159</v>
      </c>
      <c r="B117" s="10">
        <v>2010</v>
      </c>
      <c r="C117" s="194" t="s">
        <v>16</v>
      </c>
      <c r="D117" s="10">
        <v>6022635</v>
      </c>
      <c r="E117" s="10">
        <v>97.371869198572369</v>
      </c>
      <c r="F117" s="10">
        <v>78.979713534147777</v>
      </c>
      <c r="G117" s="10"/>
      <c r="H117" s="10"/>
      <c r="I117" s="10">
        <v>21.020286465852219</v>
      </c>
      <c r="J117" s="10">
        <v>78.979713534147777</v>
      </c>
      <c r="K117" s="10">
        <v>94.013976751804591</v>
      </c>
      <c r="L117" s="10">
        <v>92.210451401892044</v>
      </c>
      <c r="M117" s="10"/>
      <c r="N117" s="10"/>
      <c r="O117" s="10">
        <v>7.789548598107956</v>
      </c>
      <c r="P117" s="10">
        <v>92.210451401892044</v>
      </c>
      <c r="Q117" s="10"/>
      <c r="R117" s="10"/>
      <c r="S117" s="10"/>
      <c r="T117" s="10"/>
      <c r="U117" s="10"/>
      <c r="V117" s="10">
        <v>100</v>
      </c>
      <c r="W117" s="194"/>
      <c r="X117" s="194"/>
      <c r="Y117" s="194"/>
      <c r="Z117" s="194"/>
      <c r="AA117" s="194"/>
      <c r="AB117" s="194"/>
      <c r="AC117" s="194"/>
    </row>
    <row xmlns:x14ac="http://schemas.microsoft.com/office/spreadsheetml/2009/9/ac" r="118" s="191" customFormat="true" ht="12" x14ac:dyDescent="0.2">
      <c r="A118" s="189" t="s">
        <v>159</v>
      </c>
      <c r="B118" s="10">
        <v>2011</v>
      </c>
      <c r="C118" s="194" t="s">
        <v>16</v>
      </c>
      <c r="D118" s="10">
        <v>6011504</v>
      </c>
      <c r="E118" s="10">
        <v>97.235943814081793</v>
      </c>
      <c r="F118" s="10">
        <v>79.362316970664551</v>
      </c>
      <c r="G118" s="10"/>
      <c r="H118" s="10"/>
      <c r="I118" s="10">
        <v>20.637683029335449</v>
      </c>
      <c r="J118" s="10">
        <v>79.362316970664551</v>
      </c>
      <c r="K118" s="10">
        <v>94.18363382704058</v>
      </c>
      <c r="L118" s="10">
        <v>92.375526665065422</v>
      </c>
      <c r="M118" s="10"/>
      <c r="N118" s="10"/>
      <c r="O118" s="10">
        <v>7.6244733349345779</v>
      </c>
      <c r="P118" s="10">
        <v>92.375526665065422</v>
      </c>
      <c r="Q118" s="10">
        <v>98.183229999999995</v>
      </c>
      <c r="R118" s="10">
        <v>93.993459999999999</v>
      </c>
      <c r="S118" s="10">
        <v>76.963099999999997</v>
      </c>
      <c r="T118" s="10">
        <v>17.030360000000002</v>
      </c>
      <c r="U118" s="10">
        <v>6.0065400000000011</v>
      </c>
      <c r="V118" s="10">
        <v>0</v>
      </c>
      <c r="W118" s="194"/>
      <c r="X118" s="194"/>
      <c r="Y118" s="194"/>
      <c r="Z118" s="194"/>
      <c r="AA118" s="194"/>
      <c r="AB118" s="194"/>
      <c r="AC118" s="194"/>
      <c r="AD118" s="194"/>
    </row>
    <row xmlns:x14ac="http://schemas.microsoft.com/office/spreadsheetml/2009/9/ac" r="119" s="191" customFormat="true" ht="12" x14ac:dyDescent="0.2">
      <c r="A119" s="189" t="s">
        <v>159</v>
      </c>
      <c r="B119" s="10">
        <v>2012</v>
      </c>
      <c r="C119" s="194" t="s">
        <v>16</v>
      </c>
      <c r="D119" s="10">
        <v>5984293</v>
      </c>
      <c r="E119" s="10">
        <v>97.100018429591216</v>
      </c>
      <c r="F119" s="10">
        <v>79.744920407181326</v>
      </c>
      <c r="G119" s="10"/>
      <c r="H119" s="10"/>
      <c r="I119" s="10">
        <v>20.255079592818671</v>
      </c>
      <c r="J119" s="10">
        <v>79.744920407181326</v>
      </c>
      <c r="K119" s="10">
        <v>94.353290902276569</v>
      </c>
      <c r="L119" s="10">
        <v>92.5406019282388</v>
      </c>
      <c r="M119" s="10"/>
      <c r="N119" s="10"/>
      <c r="O119" s="10">
        <v>7.4593980717611998</v>
      </c>
      <c r="P119" s="10">
        <v>92.5406019282388</v>
      </c>
      <c r="Q119" s="10">
        <v>98.183229999999995</v>
      </c>
      <c r="R119" s="10">
        <v>93.993459999999999</v>
      </c>
      <c r="S119" s="10">
        <v>76.963099999999997</v>
      </c>
      <c r="T119" s="10">
        <v>17.030360000000002</v>
      </c>
      <c r="U119" s="10">
        <v>6.0065400000000011</v>
      </c>
      <c r="V119" s="10">
        <v>0</v>
      </c>
      <c r="W119" s="194"/>
      <c r="X119" s="194"/>
      <c r="Y119" s="194"/>
      <c r="Z119" s="194"/>
      <c r="AA119" s="194"/>
      <c r="AB119" s="194"/>
      <c r="AC119" s="194"/>
      <c r="AD119" s="194"/>
    </row>
    <row xmlns:x14ac="http://schemas.microsoft.com/office/spreadsheetml/2009/9/ac" r="120" s="191" customFormat="true" ht="12" x14ac:dyDescent="0.2">
      <c r="A120" s="189" t="s">
        <v>159</v>
      </c>
      <c r="B120" s="10">
        <v>2013</v>
      </c>
      <c r="C120" s="194" t="s">
        <v>16</v>
      </c>
      <c r="D120" s="10">
        <v>6078564</v>
      </c>
      <c r="E120" s="10">
        <v>96.96409304510064</v>
      </c>
      <c r="F120" s="10">
        <v>80.1275238436981</v>
      </c>
      <c r="G120" s="10"/>
      <c r="H120" s="10"/>
      <c r="I120" s="10">
        <v>19.8724761563019</v>
      </c>
      <c r="J120" s="10">
        <v>80.1275238436981</v>
      </c>
      <c r="K120" s="10">
        <v>94.522947977512501</v>
      </c>
      <c r="L120" s="10">
        <v>92.705677191412178</v>
      </c>
      <c r="M120" s="10"/>
      <c r="N120" s="10"/>
      <c r="O120" s="10">
        <v>7.2943228085878218</v>
      </c>
      <c r="P120" s="10">
        <v>92.705677191412178</v>
      </c>
      <c r="Q120" s="10">
        <v>98.183229999999995</v>
      </c>
      <c r="R120" s="10">
        <v>93.993459999999999</v>
      </c>
      <c r="S120" s="10">
        <v>76.963099999999997</v>
      </c>
      <c r="T120" s="10">
        <v>17.030360000000002</v>
      </c>
      <c r="U120" s="10">
        <v>6.0065400000000011</v>
      </c>
      <c r="V120" s="10">
        <v>0</v>
      </c>
      <c r="W120" s="194"/>
      <c r="X120" s="194"/>
      <c r="Y120" s="194"/>
      <c r="Z120" s="194"/>
      <c r="AA120" s="194"/>
      <c r="AB120" s="194"/>
      <c r="AC120" s="194"/>
      <c r="AD120" s="194"/>
    </row>
    <row xmlns:x14ac="http://schemas.microsoft.com/office/spreadsheetml/2009/9/ac" r="121" s="191" customFormat="true" ht="12" x14ac:dyDescent="0.2">
      <c r="A121" s="189" t="s">
        <v>159</v>
      </c>
      <c r="B121" s="10">
        <v>2014</v>
      </c>
      <c r="C121" s="194" t="s">
        <v>16</v>
      </c>
      <c r="D121" s="10">
        <v>5997049</v>
      </c>
      <c r="E121" s="10">
        <v>96.828167660610006</v>
      </c>
      <c r="F121" s="10">
        <v>80.510127280214761</v>
      </c>
      <c r="G121" s="10"/>
      <c r="H121" s="10"/>
      <c r="I121" s="10">
        <v>19.489872719785239</v>
      </c>
      <c r="J121" s="10">
        <v>80.510127280214761</v>
      </c>
      <c r="K121" s="10">
        <v>94.69260505274849</v>
      </c>
      <c r="L121" s="10">
        <v>92.870752454585556</v>
      </c>
      <c r="M121" s="10"/>
      <c r="N121" s="10"/>
      <c r="O121" s="10">
        <v>7.1292475454144437</v>
      </c>
      <c r="P121" s="10">
        <v>92.870752454585556</v>
      </c>
      <c r="Q121" s="10">
        <v>98.183229999999995</v>
      </c>
      <c r="R121" s="10">
        <v>93.993459999999999</v>
      </c>
      <c r="S121" s="10">
        <v>76.963099999999997</v>
      </c>
      <c r="T121" s="10">
        <v>17.030360000000002</v>
      </c>
      <c r="U121" s="10">
        <v>6.0065400000000011</v>
      </c>
      <c r="V121" s="10">
        <v>0</v>
      </c>
      <c r="W121" s="194"/>
      <c r="X121" s="194"/>
      <c r="Y121" s="194"/>
      <c r="Z121" s="194"/>
      <c r="AA121" s="194"/>
      <c r="AB121" s="194"/>
      <c r="AC121" s="194"/>
      <c r="AD121" s="194"/>
    </row>
    <row xmlns:x14ac="http://schemas.microsoft.com/office/spreadsheetml/2009/9/ac" r="122" s="191" customFormat="true" ht="12" x14ac:dyDescent="0.2">
      <c r="A122" s="189" t="s">
        <v>159</v>
      </c>
      <c r="B122" s="10">
        <v>2015</v>
      </c>
      <c r="C122" s="194" t="s">
        <v>16</v>
      </c>
      <c r="D122" s="10">
        <v>5966098</v>
      </c>
      <c r="E122" s="10">
        <v>96.69224227611943</v>
      </c>
      <c r="F122" s="10">
        <v>80.892730716731535</v>
      </c>
      <c r="G122" s="10"/>
      <c r="H122" s="10"/>
      <c r="I122" s="10">
        <v>19.107269283268469</v>
      </c>
      <c r="J122" s="10">
        <v>80.892730716731535</v>
      </c>
      <c r="K122" s="10">
        <v>94.862262127984479</v>
      </c>
      <c r="L122" s="10">
        <v>93.035827717758934</v>
      </c>
      <c r="M122" s="10"/>
      <c r="N122" s="10"/>
      <c r="O122" s="10">
        <v>6.9641722822410657</v>
      </c>
      <c r="P122" s="10">
        <v>93.035827717758934</v>
      </c>
      <c r="Q122" s="10">
        <v>98.183229999999995</v>
      </c>
      <c r="R122" s="10">
        <v>93.993459999999999</v>
      </c>
      <c r="S122" s="10">
        <v>76.963099999999997</v>
      </c>
      <c r="T122" s="10">
        <v>17.030360000000002</v>
      </c>
      <c r="U122" s="10">
        <v>6.0065400000000011</v>
      </c>
      <c r="V122" s="10">
        <v>0</v>
      </c>
      <c r="W122" s="194"/>
      <c r="X122" s="194"/>
      <c r="Y122" s="194"/>
      <c r="Z122" s="194"/>
      <c r="AA122" s="194"/>
      <c r="AB122" s="194"/>
      <c r="AC122" s="194"/>
      <c r="AD122" s="194"/>
    </row>
    <row xmlns:x14ac="http://schemas.microsoft.com/office/spreadsheetml/2009/9/ac" r="123" s="191" customFormat="true" ht="12" x14ac:dyDescent="0.2">
      <c r="A123" s="189" t="s">
        <v>159</v>
      </c>
      <c r="B123" s="10">
        <v>2016</v>
      </c>
      <c r="C123" s="194" t="s">
        <v>16</v>
      </c>
      <c r="D123" s="10">
        <v>5791892</v>
      </c>
      <c r="E123" s="10">
        <v>96.556316891628853</v>
      </c>
      <c r="F123" s="10">
        <v>81.275334153248309</v>
      </c>
      <c r="G123" s="10"/>
      <c r="H123" s="10"/>
      <c r="I123" s="10">
        <v>18.724665846751691</v>
      </c>
      <c r="J123" s="10">
        <v>81.275334153248309</v>
      </c>
      <c r="K123" s="10">
        <v>95.031919203220468</v>
      </c>
      <c r="L123" s="10">
        <v>93.200902980932312</v>
      </c>
      <c r="M123" s="10"/>
      <c r="N123" s="10"/>
      <c r="O123" s="10">
        <v>6.7990970190676876</v>
      </c>
      <c r="P123" s="10">
        <v>93.200902980932312</v>
      </c>
      <c r="Q123" s="10">
        <v>98.183229999999995</v>
      </c>
      <c r="R123" s="10">
        <v>93.993459999999999</v>
      </c>
      <c r="S123" s="10">
        <v>76.963099999999997</v>
      </c>
      <c r="T123" s="10">
        <v>17.030360000000002</v>
      </c>
      <c r="U123" s="10">
        <v>6.0065400000000011</v>
      </c>
      <c r="V123" s="10">
        <v>0</v>
      </c>
      <c r="W123" s="194"/>
      <c r="X123" s="194"/>
      <c r="Y123" s="194"/>
      <c r="Z123" s="194"/>
      <c r="AA123" s="194"/>
      <c r="AB123" s="194"/>
      <c r="AC123" s="194"/>
      <c r="AD123" s="194"/>
    </row>
    <row xmlns:x14ac="http://schemas.microsoft.com/office/spreadsheetml/2009/9/ac" r="124" s="191" customFormat="true" ht="12" x14ac:dyDescent="0.2">
      <c r="A124" s="189" t="s">
        <v>159</v>
      </c>
      <c r="B124" s="10">
        <v>2017</v>
      </c>
      <c r="C124" s="194" t="s">
        <v>16</v>
      </c>
      <c r="D124" s="10">
        <v>5869889</v>
      </c>
      <c r="E124" s="10">
        <v>96.420391507138277</v>
      </c>
      <c r="F124" s="10">
        <v>81.657937589765083</v>
      </c>
      <c r="G124" s="10"/>
      <c r="H124" s="10"/>
      <c r="I124" s="10">
        <v>18.34206241023492</v>
      </c>
      <c r="J124" s="10">
        <v>81.657937589765083</v>
      </c>
      <c r="K124" s="10">
        <v>95.201576278456457</v>
      </c>
      <c r="L124" s="10">
        <v>93.365978244105634</v>
      </c>
      <c r="M124" s="10"/>
      <c r="N124" s="10"/>
      <c r="O124" s="10">
        <v>6.6340217558943664</v>
      </c>
      <c r="P124" s="10">
        <v>93.365978244105634</v>
      </c>
      <c r="Q124" s="10">
        <v>98.183229999999995</v>
      </c>
      <c r="R124" s="10">
        <v>93.993459999999999</v>
      </c>
      <c r="S124" s="10">
        <v>76.963099999999997</v>
      </c>
      <c r="T124" s="10">
        <v>17.030360000000002</v>
      </c>
      <c r="U124" s="10">
        <v>6.0065400000000011</v>
      </c>
      <c r="V124" s="10">
        <v>0</v>
      </c>
      <c r="W124" s="194"/>
      <c r="X124" s="194"/>
      <c r="Y124" s="194"/>
      <c r="Z124" s="194"/>
      <c r="AA124" s="194"/>
      <c r="AB124" s="194"/>
      <c r="AC124" s="194"/>
      <c r="AD124" s="194"/>
    </row>
    <row xmlns:x14ac="http://schemas.microsoft.com/office/spreadsheetml/2009/9/ac" r="125" s="191" customFormat="true" ht="12" x14ac:dyDescent="0.2">
      <c r="A125" s="189" t="s">
        <v>159</v>
      </c>
      <c r="B125" s="10">
        <v>2018</v>
      </c>
      <c r="C125" s="194" t="s">
        <v>16</v>
      </c>
      <c r="D125" s="10">
        <v>5914406</v>
      </c>
      <c r="E125" s="10">
        <v>96.284466122647643</v>
      </c>
      <c r="F125" s="10">
        <v>82.040541026281744</v>
      </c>
      <c r="G125" s="10"/>
      <c r="H125" s="10"/>
      <c r="I125" s="10">
        <v>17.95945897371826</v>
      </c>
      <c r="J125" s="10">
        <v>82.040541026281744</v>
      </c>
      <c r="K125" s="10">
        <v>95.371233353692446</v>
      </c>
      <c r="L125" s="10">
        <v>93.531053507279012</v>
      </c>
      <c r="M125" s="10"/>
      <c r="N125" s="10"/>
      <c r="O125" s="10">
        <v>6.4689464927209883</v>
      </c>
      <c r="P125" s="10">
        <v>93.531053507279012</v>
      </c>
      <c r="Q125" s="10">
        <v>98.183229999999995</v>
      </c>
      <c r="R125" s="10">
        <v>93.993459999999999</v>
      </c>
      <c r="S125" s="10">
        <v>76.963099999999997</v>
      </c>
      <c r="T125" s="10">
        <v>17.030360000000002</v>
      </c>
      <c r="U125" s="10">
        <v>6.0065400000000011</v>
      </c>
      <c r="V125" s="10">
        <v>0</v>
      </c>
      <c r="W125" s="194"/>
      <c r="X125" s="194"/>
      <c r="Y125" s="194"/>
      <c r="Z125" s="194"/>
      <c r="AA125" s="194"/>
      <c r="AB125" s="194"/>
      <c r="AC125" s="194"/>
      <c r="AD125" s="194"/>
    </row>
    <row xmlns:x14ac="http://schemas.microsoft.com/office/spreadsheetml/2009/9/ac" r="126" s="191" customFormat="true" ht="12" x14ac:dyDescent="0.2">
      <c r="A126" s="189" t="s">
        <v>159</v>
      </c>
      <c r="B126" s="10">
        <v>2019</v>
      </c>
      <c r="C126" s="194" t="s">
        <v>16</v>
      </c>
      <c r="D126" s="10">
        <v>6008827</v>
      </c>
      <c r="E126" s="10">
        <v>96.148540738157067</v>
      </c>
      <c r="F126" s="10">
        <v>82.423144462798518</v>
      </c>
      <c r="G126" s="10"/>
      <c r="H126" s="10"/>
      <c r="I126" s="10">
        <v>17.576855537201482</v>
      </c>
      <c r="J126" s="10">
        <v>82.423144462798518</v>
      </c>
      <c r="K126" s="10">
        <v>95.540890428928435</v>
      </c>
      <c r="L126" s="10">
        <v>93.69612877045239</v>
      </c>
      <c r="M126" s="10"/>
      <c r="N126" s="10"/>
      <c r="O126" s="10">
        <v>6.3038712295476103</v>
      </c>
      <c r="P126" s="10">
        <v>93.69612877045239</v>
      </c>
      <c r="Q126" s="10">
        <v>98.183229999999995</v>
      </c>
      <c r="R126" s="10">
        <v>93.993459999999999</v>
      </c>
      <c r="S126" s="10">
        <v>76.963099999999997</v>
      </c>
      <c r="T126" s="10">
        <v>17.030360000000002</v>
      </c>
      <c r="U126" s="10">
        <v>6.0065400000000011</v>
      </c>
      <c r="V126" s="10">
        <v>0</v>
      </c>
      <c r="W126" s="194"/>
      <c r="X126" s="194"/>
      <c r="Y126" s="194"/>
      <c r="Z126" s="194"/>
      <c r="AA126" s="194"/>
      <c r="AB126" s="194"/>
      <c r="AC126" s="194"/>
      <c r="AD126" s="194"/>
    </row>
    <row xmlns:x14ac="http://schemas.microsoft.com/office/spreadsheetml/2009/9/ac" r="127" s="191" customFormat="true" ht="12" x14ac:dyDescent="0.2">
      <c r="A127" s="189" t="s">
        <v>159</v>
      </c>
      <c r="B127" s="10">
        <v>2020</v>
      </c>
      <c r="C127" s="194" t="s">
        <v>16</v>
      </c>
      <c r="D127" s="10">
        <v>6024770</v>
      </c>
      <c r="E127" s="10">
        <v>96.01261535366649</v>
      </c>
      <c r="F127" s="10">
        <v>82.805747899315293</v>
      </c>
      <c r="G127" s="10"/>
      <c r="H127" s="10"/>
      <c r="I127" s="10">
        <v>17.194252100684711</v>
      </c>
      <c r="J127" s="10">
        <v>82.805747899315293</v>
      </c>
      <c r="K127" s="10">
        <v>95.710547504164367</v>
      </c>
      <c r="L127" s="10">
        <v>93.861204033625768</v>
      </c>
      <c r="M127" s="10"/>
      <c r="N127" s="10"/>
      <c r="O127" s="10">
        <v>6.1387959663742322</v>
      </c>
      <c r="P127" s="10">
        <v>93.861204033625768</v>
      </c>
      <c r="Q127" s="10"/>
      <c r="R127" s="10"/>
      <c r="S127" s="10"/>
      <c r="T127" s="10"/>
      <c r="U127" s="10"/>
      <c r="V127" s="10">
        <v>100</v>
      </c>
      <c r="W127" s="194"/>
      <c r="X127" s="194"/>
      <c r="Y127" s="194"/>
      <c r="Z127" s="194"/>
      <c r="AA127" s="194"/>
      <c r="AB127" s="194"/>
      <c r="AC127" s="194"/>
      <c r="AD127" s="194"/>
    </row>
    <row xmlns:x14ac="http://schemas.microsoft.com/office/spreadsheetml/2009/9/ac" r="128" s="191" customFormat="true" ht="12" x14ac:dyDescent="0.2">
      <c r="A128" s="194" t="s">
        <v>159</v>
      </c>
      <c r="B128" s="10">
        <v>2021</v>
      </c>
      <c r="C128" s="194" t="s">
        <v>16</v>
      </c>
      <c r="D128" s="10">
        <v>6020791</v>
      </c>
      <c r="E128" s="10">
        <v>95.876689969175914</v>
      </c>
      <c r="F128" s="10">
        <v>83.188351335832067</v>
      </c>
      <c r="G128" s="10"/>
      <c r="H128" s="10"/>
      <c r="I128" s="10">
        <v>16.811648664167929</v>
      </c>
      <c r="J128" s="10">
        <v>83.188351335832067</v>
      </c>
      <c r="K128" s="10">
        <v>95.880204579400356</v>
      </c>
      <c r="L128" s="10">
        <v>94.026279296799146</v>
      </c>
      <c r="M128" s="10"/>
      <c r="N128" s="10"/>
      <c r="O128" s="10">
        <v>5.9737207032008541</v>
      </c>
      <c r="P128" s="10">
        <v>94.026279296799146</v>
      </c>
      <c r="Q128" s="10"/>
      <c r="R128" s="10"/>
      <c r="S128" s="10"/>
      <c r="T128" s="10"/>
      <c r="U128" s="10"/>
      <c r="V128" s="10">
        <v>100</v>
      </c>
      <c r="W128" s="194"/>
      <c r="X128" s="194"/>
      <c r="Y128" s="194"/>
      <c r="Z128" s="194"/>
      <c r="AA128" s="194"/>
      <c r="AB128" s="194"/>
      <c r="AC128" s="194"/>
      <c r="AD128" s="194"/>
    </row>
    <row xmlns:x14ac="http://schemas.microsoft.com/office/spreadsheetml/2009/9/ac" r="129" s="191" customFormat="true" ht="12" x14ac:dyDescent="0.2">
      <c r="A129" s="194" t="s">
        <v>159</v>
      </c>
      <c r="B129" s="10">
        <v>2022</v>
      </c>
      <c r="C129" s="194" t="s">
        <v>16</v>
      </c>
      <c r="D129" s="10">
        <v>5774822</v>
      </c>
      <c r="E129" s="10">
        <v>95.74076458468528</v>
      </c>
      <c r="F129" s="10">
        <v>83.570954772348841</v>
      </c>
      <c r="G129" s="10"/>
      <c r="H129" s="10"/>
      <c r="I129" s="10">
        <v>16.429045227651159</v>
      </c>
      <c r="J129" s="10">
        <v>83.570954772348841</v>
      </c>
      <c r="K129" s="10">
        <v>96.049861654636345</v>
      </c>
      <c r="L129" s="10">
        <v>94.191354559972524</v>
      </c>
      <c r="M129" s="10"/>
      <c r="N129" s="10"/>
      <c r="O129" s="10">
        <v>5.8086454400274761</v>
      </c>
      <c r="P129" s="10">
        <v>94.191354559972524</v>
      </c>
      <c r="Q129" s="10"/>
      <c r="R129" s="10"/>
      <c r="S129" s="10"/>
      <c r="T129" s="10"/>
      <c r="U129" s="10"/>
      <c r="V129" s="10">
        <v>100</v>
      </c>
      <c r="W129" s="194"/>
      <c r="X129" s="194"/>
      <c r="Y129" s="194"/>
      <c r="Z129" s="194"/>
      <c r="AA129" s="194"/>
      <c r="AB129" s="194"/>
      <c r="AC129" s="194"/>
      <c r="AD129" s="194"/>
    </row>
    <row xmlns:x14ac="http://schemas.microsoft.com/office/spreadsheetml/2009/9/ac" r="130" s="191" customFormat="true" ht="12" x14ac:dyDescent="0.2">
      <c r="A130" s="194" t="s">
        <v>159</v>
      </c>
      <c r="B130" s="10">
        <v>2023</v>
      </c>
      <c r="C130" s="194" t="s">
        <v>16</v>
      </c>
      <c r="D130" s="10">
        <v>5838408</v>
      </c>
      <c r="E130" s="10">
        <v>95.604839200194704</v>
      </c>
      <c r="F130" s="10">
        <v>83.953558208865502</v>
      </c>
      <c r="G130" s="10"/>
      <c r="H130" s="10"/>
      <c r="I130" s="10">
        <v>16.046441791134502</v>
      </c>
      <c r="J130" s="10">
        <v>83.953558208865502</v>
      </c>
      <c r="K130" s="10">
        <v>96.219518729872334</v>
      </c>
      <c r="L130" s="10">
        <v>94.356429823145902</v>
      </c>
      <c r="M130" s="10"/>
      <c r="N130" s="10"/>
      <c r="O130" s="10">
        <v>5.643570176854098</v>
      </c>
      <c r="P130" s="10">
        <v>94.356429823145902</v>
      </c>
      <c r="Q130" s="10"/>
      <c r="R130" s="10"/>
      <c r="S130" s="10"/>
      <c r="T130" s="10"/>
      <c r="U130" s="10"/>
      <c r="V130" s="10">
        <v>100</v>
      </c>
      <c r="W130" s="194"/>
      <c r="X130" s="194"/>
      <c r="Y130" s="194"/>
      <c r="Z130" s="194"/>
      <c r="AA130" s="194"/>
      <c r="AB130" s="194"/>
      <c r="AC130" s="194"/>
      <c r="AD130" s="194"/>
    </row>
    <row xmlns:x14ac="http://schemas.microsoft.com/office/spreadsheetml/2009/9/ac" r="131" s="191" customFormat="true" ht="12" x14ac:dyDescent="0.2">
      <c r="A131" s="194" t="s">
        <v>159</v>
      </c>
      <c r="B131" s="10">
        <v>2024</v>
      </c>
      <c r="C131" s="194" t="s">
        <v>16</v>
      </c>
      <c r="D131" s="10"/>
      <c r="E131" s="10"/>
      <c r="F131" s="10"/>
      <c r="G131" s="10"/>
      <c r="H131" s="10"/>
      <c r="I131" s="10"/>
      <c r="J131" s="10"/>
      <c r="K131" s="10"/>
      <c r="L131" s="10"/>
      <c r="M131" s="10"/>
      <c r="N131" s="10"/>
      <c r="O131" s="10"/>
      <c r="P131" s="10"/>
      <c r="Q131" s="10"/>
      <c r="R131" s="10"/>
      <c r="S131" s="10"/>
      <c r="T131" s="10"/>
      <c r="U131" s="10"/>
      <c r="V131" s="10"/>
      <c r="W131" s="194"/>
      <c r="X131" s="194"/>
      <c r="Y131" s="194"/>
      <c r="Z131" s="194"/>
      <c r="AA131" s="194"/>
      <c r="AB131" s="194"/>
      <c r="AC131" s="194"/>
      <c r="AD131" s="194"/>
    </row>
    <row xmlns:x14ac="http://schemas.microsoft.com/office/spreadsheetml/2009/9/ac" r="132" s="191" customFormat="true" ht="12" x14ac:dyDescent="0.2">
      <c r="A132" s="194" t="s">
        <v>159</v>
      </c>
      <c r="B132" s="10">
        <v>2025</v>
      </c>
      <c r="C132" s="194" t="s">
        <v>16</v>
      </c>
      <c r="D132" s="10"/>
      <c r="E132" s="10"/>
      <c r="F132" s="10"/>
      <c r="G132" s="10"/>
      <c r="H132" s="10"/>
      <c r="I132" s="10"/>
      <c r="J132" s="10"/>
      <c r="K132" s="10"/>
      <c r="L132" s="10"/>
      <c r="M132" s="10"/>
      <c r="N132" s="10"/>
      <c r="O132" s="10"/>
      <c r="P132" s="10"/>
      <c r="Q132" s="10"/>
      <c r="R132" s="10"/>
      <c r="S132" s="10"/>
      <c r="T132" s="10"/>
      <c r="U132" s="10"/>
      <c r="V132" s="10"/>
      <c r="W132" s="194"/>
      <c r="X132" s="194"/>
      <c r="Y132" s="194"/>
      <c r="Z132" s="194"/>
      <c r="AA132" s="194"/>
      <c r="AB132" s="194"/>
      <c r="AC132" s="194"/>
      <c r="AD132" s="194"/>
    </row>
    <row xmlns:x14ac="http://schemas.microsoft.com/office/spreadsheetml/2009/9/ac" r="133" s="191" customFormat="true" ht="12" x14ac:dyDescent="0.2">
      <c r="A133" s="194" t="s">
        <v>159</v>
      </c>
      <c r="B133" s="10">
        <v>2026</v>
      </c>
      <c r="C133" s="194" t="s">
        <v>16</v>
      </c>
      <c r="D133" s="10"/>
      <c r="E133" s="10"/>
      <c r="F133" s="10"/>
      <c r="G133" s="10"/>
      <c r="H133" s="10"/>
      <c r="I133" s="10"/>
      <c r="J133" s="10"/>
      <c r="K133" s="10"/>
      <c r="L133" s="10"/>
      <c r="M133" s="10"/>
      <c r="N133" s="10"/>
      <c r="O133" s="10"/>
      <c r="P133" s="10"/>
      <c r="Q133" s="10"/>
      <c r="R133" s="10"/>
      <c r="S133" s="10"/>
      <c r="T133" s="10"/>
      <c r="U133" s="10"/>
      <c r="V133" s="10"/>
      <c r="W133" s="194"/>
      <c r="X133" s="194"/>
      <c r="Y133" s="194"/>
      <c r="Z133" s="194"/>
      <c r="AA133" s="194"/>
      <c r="AB133" s="194"/>
      <c r="AC133" s="194"/>
      <c r="AD133" s="194"/>
    </row>
    <row xmlns:x14ac="http://schemas.microsoft.com/office/spreadsheetml/2009/9/ac" r="134" s="191" customFormat="true" ht="12" x14ac:dyDescent="0.2">
      <c r="A134" s="194" t="s">
        <v>159</v>
      </c>
      <c r="B134" s="10">
        <v>2027</v>
      </c>
      <c r="C134" s="194" t="s">
        <v>16</v>
      </c>
      <c r="D134" s="10"/>
      <c r="E134" s="10"/>
      <c r="F134" s="10"/>
      <c r="G134" s="10"/>
      <c r="H134" s="10"/>
      <c r="I134" s="10"/>
      <c r="J134" s="10"/>
      <c r="K134" s="10"/>
      <c r="L134" s="10"/>
      <c r="M134" s="10"/>
      <c r="N134" s="10"/>
      <c r="O134" s="10"/>
      <c r="P134" s="10"/>
      <c r="Q134" s="10"/>
      <c r="R134" s="10"/>
      <c r="S134" s="10"/>
      <c r="T134" s="10"/>
      <c r="U134" s="10"/>
      <c r="V134" s="10"/>
      <c r="W134" s="194"/>
      <c r="X134" s="194"/>
      <c r="Y134" s="194"/>
      <c r="Z134" s="194"/>
      <c r="AA134" s="194"/>
      <c r="AB134" s="194"/>
      <c r="AC134" s="194"/>
      <c r="AD134" s="194"/>
    </row>
    <row xmlns:x14ac="http://schemas.microsoft.com/office/spreadsheetml/2009/9/ac" r="135" s="191" customFormat="true" ht="12" x14ac:dyDescent="0.2">
      <c r="A135" s="194" t="s">
        <v>159</v>
      </c>
      <c r="B135" s="10">
        <v>2028</v>
      </c>
      <c r="C135" s="194" t="s">
        <v>16</v>
      </c>
      <c r="D135" s="10"/>
      <c r="E135" s="10"/>
      <c r="F135" s="10"/>
      <c r="G135" s="10"/>
      <c r="H135" s="10"/>
      <c r="I135" s="10"/>
      <c r="J135" s="10"/>
      <c r="K135" s="10"/>
      <c r="L135" s="10"/>
      <c r="M135" s="10"/>
      <c r="N135" s="10"/>
      <c r="O135" s="10"/>
      <c r="P135" s="10"/>
      <c r="Q135" s="10"/>
      <c r="R135" s="10"/>
      <c r="S135" s="10"/>
      <c r="T135" s="10"/>
      <c r="U135" s="10"/>
      <c r="V135" s="10"/>
      <c r="W135" s="194"/>
      <c r="X135" s="194"/>
      <c r="Y135" s="194"/>
      <c r="Z135" s="194"/>
      <c r="AA135" s="194"/>
      <c r="AB135" s="194"/>
      <c r="AC135" s="194"/>
      <c r="AD135" s="194"/>
    </row>
    <row xmlns:x14ac="http://schemas.microsoft.com/office/spreadsheetml/2009/9/ac" r="136" s="191" customFormat="true" ht="12" x14ac:dyDescent="0.2">
      <c r="A136" s="194" t="s">
        <v>159</v>
      </c>
      <c r="B136" s="10">
        <v>2029</v>
      </c>
      <c r="C136" s="194" t="s">
        <v>16</v>
      </c>
      <c r="D136" s="10"/>
      <c r="E136" s="10"/>
      <c r="F136" s="10"/>
      <c r="G136" s="10"/>
      <c r="H136" s="10"/>
      <c r="I136" s="10"/>
      <c r="J136" s="10"/>
      <c r="K136" s="10"/>
      <c r="L136" s="10"/>
      <c r="M136" s="10"/>
      <c r="N136" s="10"/>
      <c r="O136" s="10"/>
      <c r="P136" s="10"/>
      <c r="Q136" s="10"/>
      <c r="R136" s="10"/>
      <c r="S136" s="10"/>
      <c r="T136" s="10"/>
      <c r="U136" s="10"/>
      <c r="V136" s="10"/>
      <c r="W136" s="194"/>
      <c r="X136" s="194"/>
      <c r="Y136" s="194"/>
      <c r="Z136" s="194"/>
      <c r="AA136" s="194"/>
      <c r="AB136" s="194"/>
      <c r="AC136" s="194"/>
      <c r="AD136" s="194"/>
    </row>
    <row xmlns:x14ac="http://schemas.microsoft.com/office/spreadsheetml/2009/9/ac" r="137" s="191" customFormat="true" ht="12" x14ac:dyDescent="0.2">
      <c r="A137" s="194" t="s">
        <v>159</v>
      </c>
      <c r="B137" s="10">
        <v>2030</v>
      </c>
      <c r="C137" s="194" t="s">
        <v>16</v>
      </c>
      <c r="D137" s="10"/>
      <c r="E137" s="10"/>
      <c r="F137" s="10"/>
      <c r="G137" s="10"/>
      <c r="H137" s="10"/>
      <c r="I137" s="10"/>
      <c r="J137" s="10"/>
      <c r="K137" s="10"/>
      <c r="L137" s="10"/>
      <c r="M137" s="10"/>
      <c r="N137" s="10"/>
      <c r="O137" s="10"/>
      <c r="P137" s="10"/>
      <c r="Q137" s="10"/>
      <c r="R137" s="10"/>
      <c r="S137" s="10"/>
      <c r="T137" s="10"/>
      <c r="U137" s="10"/>
      <c r="V137" s="10"/>
      <c r="W137" s="194"/>
      <c r="X137" s="194"/>
      <c r="Y137" s="194"/>
      <c r="Z137" s="194"/>
      <c r="AA137" s="194"/>
      <c r="AB137" s="194"/>
      <c r="AC137" s="194"/>
      <c r="AD137" s="194"/>
    </row>
    <row xmlns:x14ac="http://schemas.microsoft.com/office/spreadsheetml/2009/9/ac" r="138" s="191" customFormat="true" ht="12" x14ac:dyDescent="0.2">
      <c r="A138" s="194" t="s">
        <v>159</v>
      </c>
      <c r="B138" s="10">
        <v>2000</v>
      </c>
      <c r="C138" s="194" t="s">
        <v>17</v>
      </c>
      <c r="D138" s="10">
        <v>15307040</v>
      </c>
      <c r="E138" s="10">
        <v>97.75724173913045</v>
      </c>
      <c r="F138" s="10">
        <v>62.286215461994288</v>
      </c>
      <c r="G138" s="10"/>
      <c r="H138" s="10"/>
      <c r="I138" s="10">
        <v>37.713784538005712</v>
      </c>
      <c r="J138" s="10">
        <v>62.286215461994288</v>
      </c>
      <c r="K138" s="10">
        <v>88.295161469554046</v>
      </c>
      <c r="L138" s="10">
        <v>83.440949256164004</v>
      </c>
      <c r="M138" s="10"/>
      <c r="N138" s="10"/>
      <c r="O138" s="10">
        <v>16.559050743836</v>
      </c>
      <c r="P138" s="10">
        <v>83.440949256164004</v>
      </c>
      <c r="Q138" s="10"/>
      <c r="R138" s="10"/>
      <c r="S138" s="10"/>
      <c r="T138" s="10"/>
      <c r="U138" s="10"/>
      <c r="V138" s="10">
        <v>100</v>
      </c>
      <c r="W138" s="194"/>
      <c r="X138" s="194"/>
      <c r="Y138" s="194"/>
      <c r="Z138" s="194"/>
      <c r="AA138" s="194"/>
      <c r="AB138" s="194"/>
      <c r="AC138" s="194"/>
      <c r="AD138" s="194"/>
    </row>
    <row xmlns:x14ac="http://schemas.microsoft.com/office/spreadsheetml/2009/9/ac" r="139" s="191" customFormat="true" ht="12" x14ac:dyDescent="0.2">
      <c r="A139" s="194" t="s">
        <v>159</v>
      </c>
      <c r="B139" s="10">
        <v>2001</v>
      </c>
      <c r="C139" s="194" t="s">
        <v>17</v>
      </c>
      <c r="D139" s="10">
        <v>15307040</v>
      </c>
      <c r="E139" s="10">
        <v>97.687152329656072</v>
      </c>
      <c r="F139" s="10">
        <v>63.349295674902812</v>
      </c>
      <c r="G139" s="10"/>
      <c r="H139" s="10"/>
      <c r="I139" s="10">
        <v>36.650704325097188</v>
      </c>
      <c r="J139" s="10">
        <v>63.349295674902812</v>
      </c>
      <c r="K139" s="10">
        <v>88.715684011660187</v>
      </c>
      <c r="L139" s="10">
        <v>84.039586034508147</v>
      </c>
      <c r="M139" s="10"/>
      <c r="N139" s="10"/>
      <c r="O139" s="10">
        <v>15.960413965491851</v>
      </c>
      <c r="P139" s="10">
        <v>84.039586034508147</v>
      </c>
      <c r="Q139" s="10"/>
      <c r="R139" s="10"/>
      <c r="S139" s="10"/>
      <c r="T139" s="10"/>
      <c r="U139" s="10"/>
      <c r="V139" s="10">
        <v>100</v>
      </c>
      <c r="W139" s="194"/>
      <c r="X139" s="194"/>
      <c r="Y139" s="194"/>
      <c r="Z139" s="194"/>
      <c r="AA139" s="194"/>
      <c r="AB139" s="194"/>
      <c r="AC139" s="194"/>
      <c r="AD139" s="194"/>
    </row>
    <row xmlns:x14ac="http://schemas.microsoft.com/office/spreadsheetml/2009/9/ac" r="140" s="191" customFormat="true" ht="12" x14ac:dyDescent="0.2">
      <c r="A140" s="194" t="s">
        <v>159</v>
      </c>
      <c r="B140" s="10">
        <v>2002</v>
      </c>
      <c r="C140" s="194" t="s">
        <v>17</v>
      </c>
      <c r="D140" s="10">
        <v>15307040</v>
      </c>
      <c r="E140" s="10">
        <v>97.617062920181723</v>
      </c>
      <c r="F140" s="10">
        <v>64.412375887811322</v>
      </c>
      <c r="G140" s="10"/>
      <c r="H140" s="10"/>
      <c r="I140" s="10">
        <v>35.587624112188678</v>
      </c>
      <c r="J140" s="10">
        <v>64.412375887811322</v>
      </c>
      <c r="K140" s="10">
        <v>89.136206553766442</v>
      </c>
      <c r="L140" s="10">
        <v>84.638222812852518</v>
      </c>
      <c r="M140" s="10"/>
      <c r="N140" s="10"/>
      <c r="O140" s="10">
        <v>15.36177718714748</v>
      </c>
      <c r="P140" s="10">
        <v>84.638222812852518</v>
      </c>
      <c r="Q140" s="10"/>
      <c r="R140" s="10"/>
      <c r="S140" s="10"/>
      <c r="T140" s="10"/>
      <c r="U140" s="10"/>
      <c r="V140" s="10">
        <v>100</v>
      </c>
      <c r="W140" s="194"/>
      <c r="X140" s="194"/>
      <c r="Y140" s="194"/>
      <c r="Z140" s="194"/>
      <c r="AA140" s="194"/>
      <c r="AB140" s="194"/>
      <c r="AC140" s="194"/>
      <c r="AD140" s="194"/>
    </row>
    <row xmlns:x14ac="http://schemas.microsoft.com/office/spreadsheetml/2009/9/ac" r="141" s="191" customFormat="true" ht="12" x14ac:dyDescent="0.2">
      <c r="A141" s="194" t="s">
        <v>159</v>
      </c>
      <c r="B141" s="10">
        <v>2003</v>
      </c>
      <c r="C141" s="194" t="s">
        <v>17</v>
      </c>
      <c r="D141" s="10">
        <v>15307040</v>
      </c>
      <c r="E141" s="10">
        <v>97.546973510707346</v>
      </c>
      <c r="F141" s="10">
        <v>65.475456100719839</v>
      </c>
      <c r="G141" s="10"/>
      <c r="H141" s="10"/>
      <c r="I141" s="10">
        <v>34.524543899280161</v>
      </c>
      <c r="J141" s="10">
        <v>65.475456100719839</v>
      </c>
      <c r="K141" s="10">
        <v>89.556729095872697</v>
      </c>
      <c r="L141" s="10">
        <v>85.236859591196662</v>
      </c>
      <c r="M141" s="10"/>
      <c r="N141" s="10"/>
      <c r="O141" s="10">
        <v>14.76314040880334</v>
      </c>
      <c r="P141" s="10">
        <v>85.236859591196662</v>
      </c>
      <c r="Q141" s="10"/>
      <c r="R141" s="10"/>
      <c r="S141" s="10"/>
      <c r="T141" s="10"/>
      <c r="U141" s="10"/>
      <c r="V141" s="10">
        <v>100</v>
      </c>
      <c r="W141" s="194"/>
      <c r="X141" s="194"/>
      <c r="Y141" s="194"/>
      <c r="Z141" s="194"/>
      <c r="AA141" s="194"/>
      <c r="AB141" s="194"/>
      <c r="AC141" s="194"/>
      <c r="AD141" s="194"/>
    </row>
    <row xmlns:x14ac="http://schemas.microsoft.com/office/spreadsheetml/2009/9/ac" r="142" s="191" customFormat="true" ht="12" x14ac:dyDescent="0.2">
      <c r="A142" s="194" t="s">
        <v>159</v>
      </c>
      <c r="B142" s="10">
        <v>2004</v>
      </c>
      <c r="C142" s="194" t="s">
        <v>17</v>
      </c>
      <c r="D142" s="10">
        <v>15307040</v>
      </c>
      <c r="E142" s="10">
        <v>97.476884101232997</v>
      </c>
      <c r="F142" s="10">
        <v>66.538536313628356</v>
      </c>
      <c r="G142" s="10"/>
      <c r="H142" s="10"/>
      <c r="I142" s="10">
        <v>33.461463686371637</v>
      </c>
      <c r="J142" s="10">
        <v>66.538536313628356</v>
      </c>
      <c r="K142" s="10">
        <v>89.977251637978952</v>
      </c>
      <c r="L142" s="10">
        <v>85.835496369540806</v>
      </c>
      <c r="M142" s="10"/>
      <c r="N142" s="10"/>
      <c r="O142" s="10">
        <v>14.16450363045919</v>
      </c>
      <c r="P142" s="10">
        <v>85.835496369540806</v>
      </c>
      <c r="Q142" s="10"/>
      <c r="R142" s="10"/>
      <c r="S142" s="10"/>
      <c r="T142" s="10"/>
      <c r="U142" s="10"/>
      <c r="V142" s="10">
        <v>100</v>
      </c>
      <c r="W142" s="194"/>
      <c r="X142" s="194"/>
      <c r="Y142" s="194"/>
      <c r="Z142" s="194"/>
      <c r="AA142" s="194"/>
      <c r="AB142" s="194"/>
      <c r="AC142" s="194"/>
      <c r="AD142" s="194"/>
    </row>
    <row xmlns:x14ac="http://schemas.microsoft.com/office/spreadsheetml/2009/9/ac" r="143" s="191" customFormat="true" ht="12" x14ac:dyDescent="0.2">
      <c r="A143" s="194" t="s">
        <v>159</v>
      </c>
      <c r="B143" s="10">
        <v>2005</v>
      </c>
      <c r="C143" s="194" t="s">
        <v>17</v>
      </c>
      <c r="D143" s="10">
        <v>15307040</v>
      </c>
      <c r="E143" s="10">
        <v>97.40679469175862</v>
      </c>
      <c r="F143" s="10">
        <v>67.601616526536873</v>
      </c>
      <c r="G143" s="10"/>
      <c r="H143" s="10"/>
      <c r="I143" s="10">
        <v>32.398383473463127</v>
      </c>
      <c r="J143" s="10">
        <v>67.601616526536873</v>
      </c>
      <c r="K143" s="10">
        <v>90.397774180085207</v>
      </c>
      <c r="L143" s="10">
        <v>86.43413314788495</v>
      </c>
      <c r="M143" s="10"/>
      <c r="N143" s="10"/>
      <c r="O143" s="10">
        <v>13.56586685211505</v>
      </c>
      <c r="P143" s="10">
        <v>86.43413314788495</v>
      </c>
      <c r="Q143" s="10"/>
      <c r="R143" s="10"/>
      <c r="S143" s="10"/>
      <c r="T143" s="10"/>
      <c r="U143" s="10"/>
      <c r="V143" s="10">
        <v>100</v>
      </c>
      <c r="W143" s="194"/>
      <c r="X143" s="194"/>
      <c r="Y143" s="194"/>
      <c r="Z143" s="194"/>
      <c r="AA143" s="194"/>
      <c r="AB143" s="194"/>
      <c r="AC143" s="194"/>
      <c r="AD143" s="194"/>
    </row>
    <row xmlns:x14ac="http://schemas.microsoft.com/office/spreadsheetml/2009/9/ac" r="144" s="191" customFormat="true" ht="12" x14ac:dyDescent="0.2">
      <c r="A144" s="194" t="s">
        <v>159</v>
      </c>
      <c r="B144" s="10">
        <v>2006</v>
      </c>
      <c r="C144" s="194" t="s">
        <v>17</v>
      </c>
      <c r="D144" s="10">
        <v>15307040</v>
      </c>
      <c r="E144" s="10">
        <v>97.336705282284242</v>
      </c>
      <c r="F144" s="10">
        <v>68.66469673944539</v>
      </c>
      <c r="G144" s="10"/>
      <c r="H144" s="10"/>
      <c r="I144" s="10">
        <v>31.33530326055461</v>
      </c>
      <c r="J144" s="10">
        <v>68.66469673944539</v>
      </c>
      <c r="K144" s="10">
        <v>90.818296722191462</v>
      </c>
      <c r="L144" s="10">
        <v>87.032769926229321</v>
      </c>
      <c r="M144" s="10"/>
      <c r="N144" s="10"/>
      <c r="O144" s="10">
        <v>12.967230073770679</v>
      </c>
      <c r="P144" s="10">
        <v>87.032769926229321</v>
      </c>
      <c r="Q144" s="10"/>
      <c r="R144" s="10"/>
      <c r="S144" s="10"/>
      <c r="T144" s="10"/>
      <c r="U144" s="10"/>
      <c r="V144" s="10">
        <v>100</v>
      </c>
      <c r="W144" s="194"/>
      <c r="X144" s="194"/>
      <c r="Y144" s="194"/>
      <c r="Z144" s="194"/>
      <c r="AA144" s="194"/>
      <c r="AB144" s="194"/>
      <c r="AC144" s="194"/>
      <c r="AD144" s="194"/>
    </row>
    <row xmlns:x14ac="http://schemas.microsoft.com/office/spreadsheetml/2009/9/ac" r="145" s="191" customFormat="true" ht="12" x14ac:dyDescent="0.2">
      <c r="A145" s="194" t="s">
        <v>159</v>
      </c>
      <c r="B145" s="10">
        <v>2007</v>
      </c>
      <c r="C145" s="194" t="s">
        <v>17</v>
      </c>
      <c r="D145" s="10">
        <v>15307040</v>
      </c>
      <c r="E145" s="10">
        <v>97.266615872809894</v>
      </c>
      <c r="F145" s="10">
        <v>69.727776952353906</v>
      </c>
      <c r="G145" s="10"/>
      <c r="H145" s="10"/>
      <c r="I145" s="10">
        <v>30.27222304764609</v>
      </c>
      <c r="J145" s="10">
        <v>69.727776952353906</v>
      </c>
      <c r="K145" s="10">
        <v>91.238819264297604</v>
      </c>
      <c r="L145" s="10">
        <v>87.631406704573465</v>
      </c>
      <c r="M145" s="10">
        <v>83.351019358158055</v>
      </c>
      <c r="N145" s="10">
        <v>4.2803873464154094</v>
      </c>
      <c r="O145" s="10">
        <v>12.368593295426541</v>
      </c>
      <c r="P145" s="10">
        <v>0</v>
      </c>
      <c r="Q145" s="10"/>
      <c r="R145" s="10"/>
      <c r="S145" s="10"/>
      <c r="T145" s="10"/>
      <c r="U145" s="10"/>
      <c r="V145" s="10">
        <v>100</v>
      </c>
      <c r="W145" s="194"/>
      <c r="X145" s="194"/>
      <c r="Y145" s="194"/>
      <c r="Z145" s="194"/>
      <c r="AA145" s="194"/>
      <c r="AB145" s="194"/>
      <c r="AC145" s="194"/>
      <c r="AD145" s="194"/>
    </row>
    <row xmlns:x14ac="http://schemas.microsoft.com/office/spreadsheetml/2009/9/ac" r="146" s="191" customFormat="true" ht="12" x14ac:dyDescent="0.2">
      <c r="A146" s="194" t="s">
        <v>159</v>
      </c>
      <c r="B146" s="10">
        <v>2008</v>
      </c>
      <c r="C146" s="194" t="s">
        <v>17</v>
      </c>
      <c r="D146" s="10">
        <v>15307040</v>
      </c>
      <c r="E146" s="10">
        <v>97.196526463335516</v>
      </c>
      <c r="F146" s="10">
        <v>70.790857165262423</v>
      </c>
      <c r="G146" s="10"/>
      <c r="H146" s="10"/>
      <c r="I146" s="10">
        <v>29.20914283473758</v>
      </c>
      <c r="J146" s="10">
        <v>70.790857165262423</v>
      </c>
      <c r="K146" s="10">
        <v>91.659341806403859</v>
      </c>
      <c r="L146" s="10">
        <v>88.230043482917608</v>
      </c>
      <c r="M146" s="10">
        <v>83.351019358158055</v>
      </c>
      <c r="N146" s="10">
        <v>4.8790241247595532</v>
      </c>
      <c r="O146" s="10">
        <v>11.76995651708239</v>
      </c>
      <c r="P146" s="10">
        <v>0</v>
      </c>
      <c r="Q146" s="10"/>
      <c r="R146" s="10"/>
      <c r="S146" s="10"/>
      <c r="T146" s="10"/>
      <c r="U146" s="10"/>
      <c r="V146" s="10">
        <v>100</v>
      </c>
      <c r="W146" s="194"/>
      <c r="X146" s="194"/>
      <c r="Y146" s="194"/>
      <c r="Z146" s="194"/>
      <c r="AA146" s="194"/>
      <c r="AB146" s="194"/>
      <c r="AC146" s="194"/>
      <c r="AD146" s="194"/>
    </row>
    <row xmlns:x14ac="http://schemas.microsoft.com/office/spreadsheetml/2009/9/ac" r="147" s="191" customFormat="true" ht="12" x14ac:dyDescent="0.2">
      <c r="A147" s="194" t="s">
        <v>159</v>
      </c>
      <c r="B147" s="10">
        <v>2009</v>
      </c>
      <c r="C147" s="194" t="s">
        <v>17</v>
      </c>
      <c r="D147" s="10">
        <v>15307040</v>
      </c>
      <c r="E147" s="10">
        <v>97.126437053861139</v>
      </c>
      <c r="F147" s="10">
        <v>71.85393737817094</v>
      </c>
      <c r="G147" s="10"/>
      <c r="H147" s="10"/>
      <c r="I147" s="10">
        <v>28.14606262182906</v>
      </c>
      <c r="J147" s="10">
        <v>71.85393737817094</v>
      </c>
      <c r="K147" s="10">
        <v>92.079864348510114</v>
      </c>
      <c r="L147" s="10">
        <v>88.828680261261752</v>
      </c>
      <c r="M147" s="10">
        <v>83.351019358158055</v>
      </c>
      <c r="N147" s="10">
        <v>5.4776609031036969</v>
      </c>
      <c r="O147" s="10">
        <v>11.17131973873825</v>
      </c>
      <c r="P147" s="10">
        <v>0</v>
      </c>
      <c r="Q147" s="10"/>
      <c r="R147" s="10">
        <v>95.782314999999997</v>
      </c>
      <c r="S147" s="10"/>
      <c r="T147" s="10"/>
      <c r="U147" s="10">
        <v>4.217685000000003</v>
      </c>
      <c r="V147" s="10">
        <v>95.782314999999997</v>
      </c>
      <c r="W147" s="194"/>
      <c r="X147" s="194"/>
      <c r="Y147" s="194"/>
      <c r="Z147" s="194"/>
      <c r="AA147" s="194"/>
      <c r="AB147" s="194"/>
      <c r="AC147" s="194"/>
      <c r="AD147" s="194"/>
    </row>
    <row xmlns:x14ac="http://schemas.microsoft.com/office/spreadsheetml/2009/9/ac" r="148" s="191" customFormat="true" ht="12" x14ac:dyDescent="0.2">
      <c r="A148" s="194" t="s">
        <v>159</v>
      </c>
      <c r="B148" s="10">
        <v>2010</v>
      </c>
      <c r="C148" s="194" t="s">
        <v>17</v>
      </c>
      <c r="D148" s="10">
        <v>15307040</v>
      </c>
      <c r="E148" s="10">
        <v>97.05634764438679</v>
      </c>
      <c r="F148" s="10">
        <v>72.917017591079457</v>
      </c>
      <c r="G148" s="10"/>
      <c r="H148" s="10"/>
      <c r="I148" s="10">
        <v>27.08298240892054</v>
      </c>
      <c r="J148" s="10">
        <v>72.917017591079457</v>
      </c>
      <c r="K148" s="10">
        <v>92.500386890616369</v>
      </c>
      <c r="L148" s="10">
        <v>89.427317039606123</v>
      </c>
      <c r="M148" s="10">
        <v>83.351019358158055</v>
      </c>
      <c r="N148" s="10">
        <v>6.076297681448068</v>
      </c>
      <c r="O148" s="10">
        <v>10.57268296039388</v>
      </c>
      <c r="P148" s="10">
        <v>0</v>
      </c>
      <c r="Q148" s="10"/>
      <c r="R148" s="10">
        <v>95.782314999999997</v>
      </c>
      <c r="S148" s="10"/>
      <c r="T148" s="10"/>
      <c r="U148" s="10">
        <v>4.217685000000003</v>
      </c>
      <c r="V148" s="10">
        <v>95.782314999999997</v>
      </c>
      <c r="W148" s="194"/>
      <c r="X148" s="194"/>
      <c r="Y148" s="194"/>
      <c r="Z148" s="194"/>
      <c r="AA148" s="194"/>
      <c r="AB148" s="194"/>
      <c r="AC148" s="194"/>
      <c r="AD148" s="194"/>
    </row>
    <row xmlns:x14ac="http://schemas.microsoft.com/office/spreadsheetml/2009/9/ac" r="149" s="191" customFormat="true" ht="12" x14ac:dyDescent="0.2">
      <c r="A149" s="194" t="s">
        <v>159</v>
      </c>
      <c r="B149" s="10">
        <v>2011</v>
      </c>
      <c r="C149" s="194" t="s">
        <v>17</v>
      </c>
      <c r="D149" s="10">
        <v>15244987</v>
      </c>
      <c r="E149" s="10">
        <v>96.986258234912412</v>
      </c>
      <c r="F149" s="10">
        <v>73.980097803987974</v>
      </c>
      <c r="G149" s="10"/>
      <c r="H149" s="10"/>
      <c r="I149" s="10">
        <v>26.01990219601203</v>
      </c>
      <c r="J149" s="10">
        <v>73.980097803987974</v>
      </c>
      <c r="K149" s="10">
        <v>92.920909432722624</v>
      </c>
      <c r="L149" s="10">
        <v>90.025953817950267</v>
      </c>
      <c r="M149" s="10">
        <v>83.351019358158055</v>
      </c>
      <c r="N149" s="10">
        <v>6.6749344597922118</v>
      </c>
      <c r="O149" s="10">
        <v>9.974046182049733</v>
      </c>
      <c r="P149" s="10">
        <v>0</v>
      </c>
      <c r="Q149" s="10">
        <v>99.107929999999982</v>
      </c>
      <c r="R149" s="10">
        <v>95.782314999999997</v>
      </c>
      <c r="S149" s="10">
        <v>61.241599999999998</v>
      </c>
      <c r="T149" s="10">
        <v>34.540714999999999</v>
      </c>
      <c r="U149" s="10">
        <v>4.217685000000003</v>
      </c>
      <c r="V149" s="10">
        <v>0</v>
      </c>
      <c r="W149" s="194"/>
      <c r="X149" s="194"/>
      <c r="Y149" s="194"/>
      <c r="Z149" s="194"/>
      <c r="AA149" s="194"/>
      <c r="AB149" s="194"/>
      <c r="AC149" s="194"/>
      <c r="AD149" s="194"/>
    </row>
    <row xmlns:x14ac="http://schemas.microsoft.com/office/spreadsheetml/2009/9/ac" r="150" s="191" customFormat="true" ht="12" x14ac:dyDescent="0.2">
      <c r="A150" s="194" t="s">
        <v>159</v>
      </c>
      <c r="B150" s="10">
        <v>2012</v>
      </c>
      <c r="C150" s="194" t="s">
        <v>17</v>
      </c>
      <c r="D150" s="10">
        <v>15398497</v>
      </c>
      <c r="E150" s="10">
        <v>96.916168825438035</v>
      </c>
      <c r="F150" s="10">
        <v>75.043178016896491</v>
      </c>
      <c r="G150" s="10"/>
      <c r="H150" s="10"/>
      <c r="I150" s="10">
        <v>24.956821983103509</v>
      </c>
      <c r="J150" s="10">
        <v>75.043178016896491</v>
      </c>
      <c r="K150" s="10">
        <v>93.341431974828879</v>
      </c>
      <c r="L150" s="10">
        <v>90.624590596294411</v>
      </c>
      <c r="M150" s="10">
        <v>83.627564473599591</v>
      </c>
      <c r="N150" s="10">
        <v>6.9970261226948196</v>
      </c>
      <c r="O150" s="10">
        <v>9.3754094037055893</v>
      </c>
      <c r="P150" s="10">
        <v>0</v>
      </c>
      <c r="Q150" s="10">
        <v>99.107929999999982</v>
      </c>
      <c r="R150" s="10">
        <v>95.782314999999997</v>
      </c>
      <c r="S150" s="10">
        <v>61.241599999999998</v>
      </c>
      <c r="T150" s="10">
        <v>34.540714999999999</v>
      </c>
      <c r="U150" s="10">
        <v>4.217685000000003</v>
      </c>
      <c r="V150" s="10">
        <v>0</v>
      </c>
      <c r="W150" s="194"/>
      <c r="X150" s="194"/>
      <c r="Y150" s="194"/>
      <c r="Z150" s="194"/>
      <c r="AA150" s="194"/>
      <c r="AB150" s="194"/>
      <c r="AC150" s="194"/>
      <c r="AD150" s="194"/>
    </row>
    <row xmlns:x14ac="http://schemas.microsoft.com/office/spreadsheetml/2009/9/ac" r="151" s="191" customFormat="true" ht="12" x14ac:dyDescent="0.2">
      <c r="A151" s="194" t="s">
        <v>159</v>
      </c>
      <c r="B151" s="10">
        <v>2013</v>
      </c>
      <c r="C151" s="194" t="s">
        <v>17</v>
      </c>
      <c r="D151" s="10">
        <v>15244597</v>
      </c>
      <c r="E151" s="10">
        <v>96.846079415963686</v>
      </c>
      <c r="F151" s="10">
        <v>76.106258229805007</v>
      </c>
      <c r="G151" s="10"/>
      <c r="H151" s="10"/>
      <c r="I151" s="10">
        <v>23.893741770194989</v>
      </c>
      <c r="J151" s="10">
        <v>76.106258229805007</v>
      </c>
      <c r="K151" s="10">
        <v>93.761954516935134</v>
      </c>
      <c r="L151" s="10">
        <v>91.223227374638554</v>
      </c>
      <c r="M151" s="10">
        <v>83.904109589041127</v>
      </c>
      <c r="N151" s="10">
        <v>7.3191177855974274</v>
      </c>
      <c r="O151" s="10">
        <v>8.7767726253614455</v>
      </c>
      <c r="P151" s="10">
        <v>0</v>
      </c>
      <c r="Q151" s="10">
        <v>99.107929999999982</v>
      </c>
      <c r="R151" s="10">
        <v>95.782314999999997</v>
      </c>
      <c r="S151" s="10">
        <v>61.241599999999998</v>
      </c>
      <c r="T151" s="10">
        <v>34.540714999999999</v>
      </c>
      <c r="U151" s="10">
        <v>4.217685000000003</v>
      </c>
      <c r="V151" s="10">
        <v>0</v>
      </c>
      <c r="W151" s="194"/>
      <c r="X151" s="194"/>
      <c r="Y151" s="194"/>
      <c r="Z151" s="194"/>
      <c r="AA151" s="194"/>
      <c r="AB151" s="194"/>
      <c r="AC151" s="194"/>
      <c r="AD151" s="194"/>
    </row>
    <row xmlns:x14ac="http://schemas.microsoft.com/office/spreadsheetml/2009/9/ac" r="152" s="191" customFormat="true" ht="12" x14ac:dyDescent="0.2">
      <c r="A152" s="194" t="s">
        <v>159</v>
      </c>
      <c r="B152" s="10">
        <v>2014</v>
      </c>
      <c r="C152" s="194" t="s">
        <v>17</v>
      </c>
      <c r="D152" s="10">
        <v>15075009</v>
      </c>
      <c r="E152" s="10">
        <v>96.775990006489309</v>
      </c>
      <c r="F152" s="10">
        <v>77.169338442713524</v>
      </c>
      <c r="G152" s="10"/>
      <c r="H152" s="10"/>
      <c r="I152" s="10">
        <v>22.830661557286479</v>
      </c>
      <c r="J152" s="10">
        <v>77.169338442713524</v>
      </c>
      <c r="K152" s="10">
        <v>94.182477059041275</v>
      </c>
      <c r="L152" s="10">
        <v>91.821864152982926</v>
      </c>
      <c r="M152" s="10">
        <v>84.180654704482549</v>
      </c>
      <c r="N152" s="10">
        <v>7.6412094485003763</v>
      </c>
      <c r="O152" s="10">
        <v>8.1781358470170744</v>
      </c>
      <c r="P152" s="10">
        <v>0</v>
      </c>
      <c r="Q152" s="10">
        <v>99.107929999999982</v>
      </c>
      <c r="R152" s="10">
        <v>95.782314999999997</v>
      </c>
      <c r="S152" s="10">
        <v>61.241599999999998</v>
      </c>
      <c r="T152" s="10">
        <v>34.540714999999999</v>
      </c>
      <c r="U152" s="10">
        <v>4.217685000000003</v>
      </c>
      <c r="V152" s="10">
        <v>0</v>
      </c>
      <c r="W152" s="194"/>
      <c r="X152" s="194"/>
      <c r="Y152" s="194"/>
      <c r="Z152" s="194"/>
      <c r="AA152" s="194"/>
      <c r="AB152" s="194"/>
      <c r="AC152" s="194"/>
      <c r="AD152" s="194"/>
    </row>
    <row xmlns:x14ac="http://schemas.microsoft.com/office/spreadsheetml/2009/9/ac" r="153" s="191" customFormat="true" ht="12" x14ac:dyDescent="0.2">
      <c r="A153" s="194" t="s">
        <v>159</v>
      </c>
      <c r="B153" s="10">
        <v>2015</v>
      </c>
      <c r="C153" s="194" t="s">
        <v>17</v>
      </c>
      <c r="D153" s="10">
        <v>14932515</v>
      </c>
      <c r="E153" s="10">
        <v>96.705900597014931</v>
      </c>
      <c r="F153" s="10">
        <v>78.232418655622041</v>
      </c>
      <c r="G153" s="10"/>
      <c r="H153" s="10"/>
      <c r="I153" s="10">
        <v>21.767581344377959</v>
      </c>
      <c r="J153" s="10">
        <v>78.232418655622041</v>
      </c>
      <c r="K153" s="10">
        <v>94.60299960114753</v>
      </c>
      <c r="L153" s="10">
        <v>92.420500931327069</v>
      </c>
      <c r="M153" s="10">
        <v>84.457199819924085</v>
      </c>
      <c r="N153" s="10">
        <v>7.9633011114029841</v>
      </c>
      <c r="O153" s="10">
        <v>7.5794990686729307</v>
      </c>
      <c r="P153" s="10">
        <v>0</v>
      </c>
      <c r="Q153" s="10">
        <v>99.107929999999982</v>
      </c>
      <c r="R153" s="10">
        <v>95.782314999999997</v>
      </c>
      <c r="S153" s="10">
        <v>61.241599999999998</v>
      </c>
      <c r="T153" s="10">
        <v>34.540714999999999</v>
      </c>
      <c r="U153" s="10">
        <v>4.217685000000003</v>
      </c>
      <c r="V153" s="10">
        <v>0</v>
      </c>
      <c r="W153" s="194"/>
      <c r="X153" s="194"/>
      <c r="Y153" s="194"/>
      <c r="Z153" s="194"/>
      <c r="AA153" s="194"/>
      <c r="AB153" s="194"/>
      <c r="AC153" s="194"/>
      <c r="AD153" s="194"/>
    </row>
    <row xmlns:x14ac="http://schemas.microsoft.com/office/spreadsheetml/2009/9/ac" r="154" s="191" customFormat="true" ht="12" x14ac:dyDescent="0.2">
      <c r="A154" s="194" t="s">
        <v>159</v>
      </c>
      <c r="B154" s="10">
        <v>2016</v>
      </c>
      <c r="C154" s="194" t="s">
        <v>17</v>
      </c>
      <c r="D154" s="10">
        <v>14820601</v>
      </c>
      <c r="E154" s="10">
        <v>96.635811187540583</v>
      </c>
      <c r="F154" s="10">
        <v>79.295498868530558</v>
      </c>
      <c r="G154" s="10"/>
      <c r="H154" s="10"/>
      <c r="I154" s="10">
        <v>20.704501131469438</v>
      </c>
      <c r="J154" s="10">
        <v>79.295498868530558</v>
      </c>
      <c r="K154" s="10">
        <v>95.023522143253786</v>
      </c>
      <c r="L154" s="10">
        <v>93.019137709671213</v>
      </c>
      <c r="M154" s="10">
        <v>84.733744935365621</v>
      </c>
      <c r="N154" s="10">
        <v>8.285392774305592</v>
      </c>
      <c r="O154" s="10">
        <v>6.9808622903287869</v>
      </c>
      <c r="P154" s="10">
        <v>0</v>
      </c>
      <c r="Q154" s="10">
        <v>99.107929999999982</v>
      </c>
      <c r="R154" s="10">
        <v>95.782314999999997</v>
      </c>
      <c r="S154" s="10">
        <v>61.241599999999998</v>
      </c>
      <c r="T154" s="10">
        <v>34.540714999999999</v>
      </c>
      <c r="U154" s="10">
        <v>4.217685000000003</v>
      </c>
      <c r="V154" s="10">
        <v>0</v>
      </c>
      <c r="W154" s="194"/>
      <c r="X154" s="194"/>
      <c r="Y154" s="194"/>
      <c r="Z154" s="194"/>
      <c r="AA154" s="194"/>
      <c r="AB154" s="194"/>
      <c r="AC154" s="194"/>
      <c r="AD154" s="194"/>
    </row>
    <row xmlns:x14ac="http://schemas.microsoft.com/office/spreadsheetml/2009/9/ac" r="155" s="191" customFormat="true" ht="12" x14ac:dyDescent="0.2">
      <c r="A155" s="194" t="s">
        <v>159</v>
      </c>
      <c r="B155" s="10">
        <v>2017</v>
      </c>
      <c r="C155" s="194" t="s">
        <v>17</v>
      </c>
      <c r="D155" s="10">
        <v>14668091</v>
      </c>
      <c r="E155" s="10">
        <v>96.565721778066205</v>
      </c>
      <c r="F155" s="10">
        <v>80.358579081439075</v>
      </c>
      <c r="G155" s="10"/>
      <c r="H155" s="10"/>
      <c r="I155" s="10">
        <v>19.641420918560929</v>
      </c>
      <c r="J155" s="10">
        <v>80.358579081439075</v>
      </c>
      <c r="K155" s="10">
        <v>95.444044685360041</v>
      </c>
      <c r="L155" s="10">
        <v>93.617774488015357</v>
      </c>
      <c r="M155" s="10">
        <v>85.010290050807157</v>
      </c>
      <c r="N155" s="10">
        <v>8.6074844372081998</v>
      </c>
      <c r="O155" s="10">
        <v>6.3822255119846432</v>
      </c>
      <c r="P155" s="10">
        <v>0</v>
      </c>
      <c r="Q155" s="10">
        <v>99.107929999999982</v>
      </c>
      <c r="R155" s="10">
        <v>95.782314999999997</v>
      </c>
      <c r="S155" s="10">
        <v>61.241599999999998</v>
      </c>
      <c r="T155" s="10">
        <v>34.540714999999999</v>
      </c>
      <c r="U155" s="10">
        <v>4.217685000000003</v>
      </c>
      <c r="V155" s="10">
        <v>0</v>
      </c>
      <c r="W155" s="194"/>
      <c r="X155" s="194"/>
      <c r="Y155" s="194"/>
      <c r="Z155" s="194"/>
      <c r="AA155" s="194"/>
      <c r="AB155" s="194"/>
      <c r="AC155" s="194"/>
      <c r="AD155" s="194"/>
    </row>
    <row xmlns:x14ac="http://schemas.microsoft.com/office/spreadsheetml/2009/9/ac" r="156" s="191" customFormat="true" ht="12" x14ac:dyDescent="0.2">
      <c r="A156" s="194" t="s">
        <v>159</v>
      </c>
      <c r="B156" s="10">
        <v>2018</v>
      </c>
      <c r="C156" s="194" t="s">
        <v>17</v>
      </c>
      <c r="D156" s="10">
        <v>14685536</v>
      </c>
      <c r="E156" s="10">
        <v>96.495632368591828</v>
      </c>
      <c r="F156" s="10">
        <v>81.421659294347592</v>
      </c>
      <c r="G156" s="10"/>
      <c r="H156" s="10"/>
      <c r="I156" s="10">
        <v>18.578340705652408</v>
      </c>
      <c r="J156" s="10">
        <v>81.421659294347592</v>
      </c>
      <c r="K156" s="10">
        <v>95.864567227466296</v>
      </c>
      <c r="L156" s="10">
        <v>94.216411266359728</v>
      </c>
      <c r="M156" s="10">
        <v>85.286835166248579</v>
      </c>
      <c r="N156" s="10">
        <v>8.9295761001111487</v>
      </c>
      <c r="O156" s="10">
        <v>5.783588733640272</v>
      </c>
      <c r="P156" s="10">
        <v>0</v>
      </c>
      <c r="Q156" s="10">
        <v>99.107929999999982</v>
      </c>
      <c r="R156" s="10">
        <v>95.782314999999997</v>
      </c>
      <c r="S156" s="10">
        <v>61.241599999999998</v>
      </c>
      <c r="T156" s="10">
        <v>34.540714999999999</v>
      </c>
      <c r="U156" s="10">
        <v>4.217685000000003</v>
      </c>
      <c r="V156" s="10">
        <v>0</v>
      </c>
      <c r="W156" s="194"/>
      <c r="X156" s="194"/>
      <c r="Y156" s="194"/>
      <c r="Z156" s="194"/>
      <c r="AA156" s="194"/>
      <c r="AB156" s="194"/>
      <c r="AC156" s="194"/>
      <c r="AD156" s="194"/>
    </row>
    <row xmlns:x14ac="http://schemas.microsoft.com/office/spreadsheetml/2009/9/ac" r="157" s="191" customFormat="true" ht="12" x14ac:dyDescent="0.2">
      <c r="A157" s="194" t="s">
        <v>159</v>
      </c>
      <c r="B157" s="10">
        <v>2019</v>
      </c>
      <c r="C157" s="194" t="s">
        <v>17</v>
      </c>
      <c r="D157" s="10">
        <v>14608209</v>
      </c>
      <c r="E157" s="10">
        <v>96.425542959117479</v>
      </c>
      <c r="F157" s="10">
        <v>82.484739507256563</v>
      </c>
      <c r="G157" s="10"/>
      <c r="H157" s="10"/>
      <c r="I157" s="10">
        <v>17.51526049274344</v>
      </c>
      <c r="J157" s="10">
        <v>82.484739507256563</v>
      </c>
      <c r="K157" s="10">
        <v>96.285089769572551</v>
      </c>
      <c r="L157" s="10">
        <v>94.815048044703872</v>
      </c>
      <c r="M157" s="10">
        <v>85.563380281690115</v>
      </c>
      <c r="N157" s="10">
        <v>9.2516677630137565</v>
      </c>
      <c r="O157" s="10">
        <v>5.1849519552961283</v>
      </c>
      <c r="P157" s="10">
        <v>0</v>
      </c>
      <c r="Q157" s="10">
        <v>99.107929999999982</v>
      </c>
      <c r="R157" s="10">
        <v>95.782314999999997</v>
      </c>
      <c r="S157" s="10">
        <v>61.241599999999998</v>
      </c>
      <c r="T157" s="10">
        <v>34.540714999999999</v>
      </c>
      <c r="U157" s="10">
        <v>4.217685000000003</v>
      </c>
      <c r="V157" s="10">
        <v>0</v>
      </c>
      <c r="W157" s="194"/>
      <c r="X157" s="194"/>
      <c r="Y157" s="194"/>
      <c r="Z157" s="194"/>
      <c r="AA157" s="194"/>
      <c r="AB157" s="194"/>
      <c r="AC157" s="194"/>
      <c r="AD157" s="194"/>
    </row>
    <row xmlns:x14ac="http://schemas.microsoft.com/office/spreadsheetml/2009/9/ac" r="158" s="191" customFormat="true" ht="12" x14ac:dyDescent="0.2">
      <c r="A158" s="194" t="s">
        <v>159</v>
      </c>
      <c r="B158" s="10">
        <v>2020</v>
      </c>
      <c r="C158" s="194" t="s">
        <v>17</v>
      </c>
      <c r="D158" s="10">
        <v>14565756</v>
      </c>
      <c r="E158" s="10">
        <v>96.355453549643101</v>
      </c>
      <c r="F158" s="10">
        <v>83.54781972016508</v>
      </c>
      <c r="G158" s="10"/>
      <c r="H158" s="10"/>
      <c r="I158" s="10">
        <v>16.45218027983492</v>
      </c>
      <c r="J158" s="10">
        <v>83.54781972016508</v>
      </c>
      <c r="K158" s="10">
        <v>96.705612311678692</v>
      </c>
      <c r="L158" s="10">
        <v>95.413684823048015</v>
      </c>
      <c r="M158" s="10">
        <v>85.839925397131651</v>
      </c>
      <c r="N158" s="10">
        <v>9.5737594259163643</v>
      </c>
      <c r="O158" s="10">
        <v>4.5863151769519854</v>
      </c>
      <c r="P158" s="10">
        <v>0</v>
      </c>
      <c r="Q158" s="10"/>
      <c r="R158" s="10">
        <v>95.782314999999997</v>
      </c>
      <c r="S158" s="10"/>
      <c r="T158" s="10"/>
      <c r="U158" s="10">
        <v>4.217685000000003</v>
      </c>
      <c r="V158" s="10">
        <v>95.782314999999997</v>
      </c>
      <c r="W158" s="194"/>
      <c r="X158" s="194"/>
      <c r="Y158" s="194"/>
      <c r="Z158" s="194"/>
      <c r="AA158" s="194"/>
      <c r="AB158" s="194"/>
      <c r="AC158" s="194"/>
      <c r="AD158" s="194"/>
    </row>
    <row xmlns:x14ac="http://schemas.microsoft.com/office/spreadsheetml/2009/9/ac" r="159" s="191" customFormat="true" ht="12" x14ac:dyDescent="0.2">
      <c r="A159" s="194" t="s">
        <v>159</v>
      </c>
      <c r="B159" s="10">
        <v>2021</v>
      </c>
      <c r="C159" s="194" t="s">
        <v>17</v>
      </c>
      <c r="D159" s="10">
        <v>14691377</v>
      </c>
      <c r="E159" s="10">
        <v>96.285364140168753</v>
      </c>
      <c r="F159" s="10">
        <v>84.610899933073597</v>
      </c>
      <c r="G159" s="10"/>
      <c r="H159" s="10"/>
      <c r="I159" s="10">
        <v>15.3891000669264</v>
      </c>
      <c r="J159" s="10">
        <v>84.610899933073597</v>
      </c>
      <c r="K159" s="10">
        <v>97.126134853784947</v>
      </c>
      <c r="L159" s="10">
        <v>96.012321601392159</v>
      </c>
      <c r="M159" s="10">
        <v>86.116470512573187</v>
      </c>
      <c r="N159" s="10">
        <v>9.8958510888189721</v>
      </c>
      <c r="O159" s="10">
        <v>3.9876783986078408</v>
      </c>
      <c r="P159" s="10">
        <v>0</v>
      </c>
      <c r="Q159" s="10"/>
      <c r="R159" s="10">
        <v>95.782314999999997</v>
      </c>
      <c r="S159" s="10"/>
      <c r="T159" s="10"/>
      <c r="U159" s="10">
        <v>4.217685000000003</v>
      </c>
      <c r="V159" s="10">
        <v>95.782314999999997</v>
      </c>
      <c r="W159" s="194"/>
      <c r="X159" s="194"/>
      <c r="Y159" s="194"/>
      <c r="Z159" s="194"/>
      <c r="AA159" s="194"/>
      <c r="AB159" s="194"/>
      <c r="AC159" s="194"/>
      <c r="AD159" s="194"/>
    </row>
    <row xmlns:x14ac="http://schemas.microsoft.com/office/spreadsheetml/2009/9/ac" r="160" s="191" customFormat="true" ht="12" x14ac:dyDescent="0.2">
      <c r="A160" s="194" t="s">
        <v>159</v>
      </c>
      <c r="B160" s="10">
        <v>2022</v>
      </c>
      <c r="C160" s="194" t="s">
        <v>17</v>
      </c>
      <c r="D160" s="10">
        <v>14764121</v>
      </c>
      <c r="E160" s="10">
        <v>96.215274730694375</v>
      </c>
      <c r="F160" s="10">
        <v>85.673980145982114</v>
      </c>
      <c r="G160" s="10"/>
      <c r="H160" s="10"/>
      <c r="I160" s="10">
        <v>14.32601985401789</v>
      </c>
      <c r="J160" s="10">
        <v>85.673980145982114</v>
      </c>
      <c r="K160" s="10">
        <v>97.546657395891202</v>
      </c>
      <c r="L160" s="10">
        <v>96.61095837973653</v>
      </c>
      <c r="M160" s="10">
        <v>86.116470512573187</v>
      </c>
      <c r="N160" s="10">
        <v>10.49448786716334</v>
      </c>
      <c r="O160" s="10">
        <v>3.3890416202634701</v>
      </c>
      <c r="P160" s="10">
        <v>0</v>
      </c>
      <c r="Q160" s="10"/>
      <c r="R160" s="10">
        <v>95.782314999999997</v>
      </c>
      <c r="S160" s="10"/>
      <c r="T160" s="10"/>
      <c r="U160" s="10">
        <v>4.217685000000003</v>
      </c>
      <c r="V160" s="10">
        <v>95.782314999999997</v>
      </c>
      <c r="W160" s="194"/>
      <c r="X160" s="194"/>
      <c r="Y160" s="194"/>
      <c r="Z160" s="194"/>
      <c r="AA160" s="194"/>
      <c r="AB160" s="194"/>
      <c r="AC160" s="194"/>
      <c r="AD160" s="194"/>
    </row>
    <row xmlns:x14ac="http://schemas.microsoft.com/office/spreadsheetml/2009/9/ac" r="161" s="191" customFormat="true" ht="12" x14ac:dyDescent="0.2">
      <c r="A161" s="194" t="s">
        <v>159</v>
      </c>
      <c r="B161" s="10">
        <v>2023</v>
      </c>
      <c r="C161" s="194" t="s">
        <v>17</v>
      </c>
      <c r="D161" s="10">
        <v>14645416</v>
      </c>
      <c r="E161" s="10">
        <v>96.145185321219998</v>
      </c>
      <c r="F161" s="10">
        <v>86.737060358890631</v>
      </c>
      <c r="G161" s="10"/>
      <c r="H161" s="10"/>
      <c r="I161" s="10">
        <v>13.262939641109369</v>
      </c>
      <c r="J161" s="10">
        <v>86.737060358890631</v>
      </c>
      <c r="K161" s="10">
        <v>97.967179937997457</v>
      </c>
      <c r="L161" s="10">
        <v>97.209595158080674</v>
      </c>
      <c r="M161" s="10">
        <v>86.116470512573187</v>
      </c>
      <c r="N161" s="10">
        <v>11.093124645507491</v>
      </c>
      <c r="O161" s="10">
        <v>2.7904048419193259</v>
      </c>
      <c r="P161" s="10">
        <v>0</v>
      </c>
      <c r="Q161" s="10"/>
      <c r="R161" s="10">
        <v>95.782314999999997</v>
      </c>
      <c r="S161" s="10"/>
      <c r="T161" s="10"/>
      <c r="U161" s="10">
        <v>4.217685000000003</v>
      </c>
      <c r="V161" s="10">
        <v>95.782314999999997</v>
      </c>
      <c r="W161" s="194"/>
      <c r="X161" s="194"/>
      <c r="Y161" s="194"/>
      <c r="Z161" s="194"/>
      <c r="AA161" s="194"/>
      <c r="AB161" s="194"/>
      <c r="AC161" s="194"/>
      <c r="AD161" s="194"/>
    </row>
    <row xmlns:x14ac="http://schemas.microsoft.com/office/spreadsheetml/2009/9/ac" r="162" s="191" customFormat="true" ht="12" x14ac:dyDescent="0.2">
      <c r="A162" s="194" t="s">
        <v>159</v>
      </c>
      <c r="B162" s="10">
        <v>2024</v>
      </c>
      <c r="C162" s="194" t="s">
        <v>17</v>
      </c>
      <c r="D162" s="10"/>
      <c r="E162" s="10"/>
      <c r="F162" s="10"/>
      <c r="G162" s="10"/>
      <c r="H162" s="10"/>
      <c r="I162" s="10"/>
      <c r="J162" s="10"/>
      <c r="K162" s="10"/>
      <c r="L162" s="10"/>
      <c r="M162" s="10"/>
      <c r="N162" s="10"/>
      <c r="O162" s="10"/>
      <c r="P162" s="10"/>
      <c r="Q162" s="10"/>
      <c r="R162" s="10"/>
      <c r="S162" s="10"/>
      <c r="T162" s="10"/>
      <c r="U162" s="10"/>
      <c r="V162" s="10"/>
      <c r="W162" s="194"/>
      <c r="X162" s="194"/>
      <c r="Y162" s="194"/>
      <c r="Z162" s="194"/>
      <c r="AA162" s="194"/>
      <c r="AB162" s="194"/>
      <c r="AC162" s="194"/>
      <c r="AD162" s="194"/>
    </row>
    <row xmlns:x14ac="http://schemas.microsoft.com/office/spreadsheetml/2009/9/ac" r="163" s="191" customFormat="true" ht="12" x14ac:dyDescent="0.2">
      <c r="A163" s="194" t="s">
        <v>159</v>
      </c>
      <c r="B163" s="10">
        <v>2025</v>
      </c>
      <c r="C163" s="194" t="s">
        <v>17</v>
      </c>
      <c r="D163" s="10"/>
      <c r="E163" s="10"/>
      <c r="F163" s="10"/>
      <c r="G163" s="10"/>
      <c r="H163" s="10"/>
      <c r="I163" s="10"/>
      <c r="J163" s="10"/>
      <c r="K163" s="10"/>
      <c r="L163" s="10"/>
      <c r="M163" s="10"/>
      <c r="N163" s="10"/>
      <c r="O163" s="10"/>
      <c r="P163" s="10"/>
      <c r="Q163" s="10"/>
      <c r="R163" s="10"/>
      <c r="S163" s="10"/>
      <c r="T163" s="10"/>
      <c r="U163" s="10"/>
      <c r="V163" s="10"/>
      <c r="W163" s="194"/>
      <c r="X163" s="194"/>
      <c r="Y163" s="194"/>
      <c r="Z163" s="194"/>
      <c r="AA163" s="194"/>
      <c r="AB163" s="194"/>
      <c r="AC163" s="194"/>
      <c r="AD163" s="194"/>
    </row>
    <row xmlns:x14ac="http://schemas.microsoft.com/office/spreadsheetml/2009/9/ac" r="164" s="191" customFormat="true" ht="12" x14ac:dyDescent="0.2">
      <c r="A164" s="194" t="s">
        <v>159</v>
      </c>
      <c r="B164" s="10">
        <v>2026</v>
      </c>
      <c r="C164" s="194" t="s">
        <v>17</v>
      </c>
      <c r="D164" s="10"/>
      <c r="E164" s="10"/>
      <c r="F164" s="10"/>
      <c r="G164" s="10"/>
      <c r="H164" s="10"/>
      <c r="I164" s="10"/>
      <c r="J164" s="10"/>
      <c r="K164" s="10"/>
      <c r="L164" s="10"/>
      <c r="M164" s="10"/>
      <c r="N164" s="10"/>
      <c r="O164" s="10"/>
      <c r="P164" s="10"/>
      <c r="Q164" s="10"/>
      <c r="R164" s="10"/>
      <c r="S164" s="10"/>
      <c r="T164" s="10"/>
      <c r="U164" s="10"/>
      <c r="V164" s="10"/>
      <c r="W164" s="194"/>
      <c r="X164" s="194"/>
      <c r="Y164" s="194"/>
      <c r="Z164" s="194"/>
      <c r="AA164" s="194"/>
      <c r="AB164" s="194"/>
      <c r="AC164" s="194"/>
      <c r="AD164" s="194"/>
    </row>
    <row xmlns:x14ac="http://schemas.microsoft.com/office/spreadsheetml/2009/9/ac" r="165" s="191" customFormat="true" ht="12" x14ac:dyDescent="0.2">
      <c r="A165" s="194" t="s">
        <v>159</v>
      </c>
      <c r="B165" s="10">
        <v>2027</v>
      </c>
      <c r="C165" s="194" t="s">
        <v>17</v>
      </c>
      <c r="D165" s="10"/>
      <c r="E165" s="10"/>
      <c r="F165" s="10"/>
      <c r="G165" s="10"/>
      <c r="H165" s="10"/>
      <c r="I165" s="10"/>
      <c r="J165" s="10"/>
      <c r="K165" s="10"/>
      <c r="L165" s="10"/>
      <c r="M165" s="10"/>
      <c r="N165" s="10"/>
      <c r="O165" s="10"/>
      <c r="P165" s="10"/>
      <c r="Q165" s="10"/>
      <c r="R165" s="10"/>
      <c r="S165" s="10"/>
      <c r="T165" s="10"/>
      <c r="U165" s="10"/>
      <c r="V165" s="10"/>
      <c r="W165" s="194"/>
      <c r="X165" s="194"/>
      <c r="Y165" s="194"/>
      <c r="Z165" s="194"/>
      <c r="AA165" s="194"/>
      <c r="AB165" s="194"/>
      <c r="AC165" s="194"/>
      <c r="AD165" s="194"/>
    </row>
    <row xmlns:x14ac="http://schemas.microsoft.com/office/spreadsheetml/2009/9/ac" r="166" s="191" customFormat="true" ht="12" x14ac:dyDescent="0.2">
      <c r="A166" s="194" t="s">
        <v>159</v>
      </c>
      <c r="B166" s="10">
        <v>2028</v>
      </c>
      <c r="C166" s="194" t="s">
        <v>17</v>
      </c>
      <c r="D166" s="10"/>
      <c r="E166" s="10"/>
      <c r="F166" s="10"/>
      <c r="G166" s="10"/>
      <c r="H166" s="10"/>
      <c r="I166" s="10"/>
      <c r="J166" s="10"/>
      <c r="K166" s="10"/>
      <c r="L166" s="10"/>
      <c r="M166" s="10"/>
      <c r="N166" s="10"/>
      <c r="O166" s="10"/>
      <c r="P166" s="10"/>
      <c r="Q166" s="10"/>
      <c r="R166" s="10"/>
      <c r="S166" s="10"/>
      <c r="T166" s="10"/>
      <c r="U166" s="10"/>
      <c r="V166" s="10"/>
      <c r="W166" s="194"/>
      <c r="X166" s="194"/>
      <c r="Y166" s="194"/>
      <c r="Z166" s="194"/>
      <c r="AA166" s="194"/>
      <c r="AB166" s="194"/>
      <c r="AC166" s="194"/>
      <c r="AD166" s="194"/>
    </row>
    <row xmlns:x14ac="http://schemas.microsoft.com/office/spreadsheetml/2009/9/ac" r="167" s="191" customFormat="true" ht="12" x14ac:dyDescent="0.2">
      <c r="A167" s="194" t="s">
        <v>159</v>
      </c>
      <c r="B167" s="10">
        <v>2029</v>
      </c>
      <c r="C167" s="194" t="s">
        <v>17</v>
      </c>
      <c r="D167" s="10"/>
      <c r="E167" s="10"/>
      <c r="F167" s="10"/>
      <c r="G167" s="10"/>
      <c r="H167" s="10"/>
      <c r="I167" s="10"/>
      <c r="J167" s="10"/>
      <c r="K167" s="10"/>
      <c r="L167" s="10"/>
      <c r="M167" s="10"/>
      <c r="N167" s="10"/>
      <c r="O167" s="10"/>
      <c r="P167" s="10"/>
      <c r="Q167" s="10"/>
      <c r="R167" s="10"/>
      <c r="S167" s="10"/>
      <c r="T167" s="10"/>
      <c r="U167" s="10"/>
      <c r="V167" s="10"/>
      <c r="W167" s="194"/>
      <c r="X167" s="194"/>
      <c r="Y167" s="194"/>
      <c r="Z167" s="194"/>
      <c r="AA167" s="194"/>
      <c r="AB167" s="194"/>
    </row>
    <row xmlns:x14ac="http://schemas.microsoft.com/office/spreadsheetml/2009/9/ac" r="168" s="191" customFormat="true" ht="12" x14ac:dyDescent="0.2">
      <c r="A168" s="194" t="s">
        <v>159</v>
      </c>
      <c r="B168" s="10">
        <v>2030</v>
      </c>
      <c r="C168" s="194" t="s">
        <v>17</v>
      </c>
      <c r="D168" s="10"/>
      <c r="E168" s="10"/>
      <c r="F168" s="10"/>
      <c r="G168" s="10"/>
      <c r="H168" s="10"/>
      <c r="I168" s="10"/>
      <c r="J168" s="10"/>
      <c r="K168" s="10"/>
      <c r="L168" s="10"/>
      <c r="M168" s="10"/>
      <c r="N168" s="10"/>
      <c r="O168" s="10"/>
      <c r="P168" s="10"/>
      <c r="Q168" s="10"/>
      <c r="R168" s="10"/>
      <c r="S168" s="10"/>
      <c r="T168" s="10"/>
      <c r="U168" s="10"/>
      <c r="V168" s="10"/>
      <c r="W168" s="194"/>
      <c r="X168" s="194"/>
      <c r="Y168" s="194"/>
      <c r="Z168" s="194"/>
      <c r="AA168" s="194"/>
      <c r="AB168" s="194"/>
    </row>
    <row xmlns:x14ac="http://schemas.microsoft.com/office/spreadsheetml/2009/9/ac" r="169" ht="15.75" x14ac:dyDescent="0.25">
      <c r="A169" s="195" t="s">
        <v>159</v>
      </c>
      <c r="B169" s="10">
        <v>2000</v>
      </c>
      <c r="C169" s="195" t="s">
        <v>18</v>
      </c>
      <c r="D169" s="10">
        <v>24830064</v>
      </c>
      <c r="E169" s="10">
        <v>100</v>
      </c>
      <c r="F169" s="10">
        <v>96.503623083719845</v>
      </c>
      <c r="G169" s="10"/>
      <c r="H169" s="10"/>
      <c r="I169" s="10">
        <v>3.496376916280155</v>
      </c>
      <c r="J169" s="10">
        <v>96.503623083719845</v>
      </c>
      <c r="K169" s="10">
        <v>99.074297795668997</v>
      </c>
      <c r="L169" s="10">
        <v>98.93034763722369</v>
      </c>
      <c r="M169" s="10"/>
      <c r="N169" s="10"/>
      <c r="O169" s="10">
        <v>1.0696523627763099</v>
      </c>
      <c r="P169" s="10">
        <v>98.93034763722369</v>
      </c>
      <c r="Q169" s="10"/>
      <c r="R169" s="10"/>
      <c r="S169" s="10"/>
      <c r="T169" s="10"/>
      <c r="U169" s="10"/>
      <c r="V169" s="10">
        <v>100</v>
      </c>
      <c r="W169" s="195"/>
      <c r="X169" s="195"/>
      <c r="Y169" s="195"/>
      <c r="Z169" s="195"/>
      <c r="AA169" s="195"/>
      <c r="AB169" s="195"/>
    </row>
    <row xmlns:x14ac="http://schemas.microsoft.com/office/spreadsheetml/2009/9/ac" r="170" ht="15.75" x14ac:dyDescent="0.25">
      <c r="A170" s="195" t="s">
        <v>159</v>
      </c>
      <c r="B170" s="10">
        <v>2001</v>
      </c>
      <c r="C170" s="195" t="s">
        <v>18</v>
      </c>
      <c r="D170" s="10">
        <v>24830064</v>
      </c>
      <c r="E170" s="10">
        <v>99.989852055483453</v>
      </c>
      <c r="F170" s="10">
        <v>96.311131072818057</v>
      </c>
      <c r="G170" s="10"/>
      <c r="H170" s="10"/>
      <c r="I170" s="10">
        <v>3.688868927181943</v>
      </c>
      <c r="J170" s="10">
        <v>96.311131072818057</v>
      </c>
      <c r="K170" s="10">
        <v>98.944121482509672</v>
      </c>
      <c r="L170" s="10">
        <v>98.780662373403288</v>
      </c>
      <c r="M170" s="10"/>
      <c r="N170" s="10"/>
      <c r="O170" s="10">
        <v>1.219337626596712</v>
      </c>
      <c r="P170" s="10">
        <v>98.780662373403288</v>
      </c>
      <c r="Q170" s="10"/>
      <c r="R170" s="10"/>
      <c r="S170" s="10"/>
      <c r="T170" s="10"/>
      <c r="U170" s="10"/>
      <c r="V170" s="10">
        <v>100</v>
      </c>
      <c r="W170" s="195"/>
      <c r="X170" s="195"/>
      <c r="Y170" s="195"/>
      <c r="Z170" s="195"/>
      <c r="AA170" s="195"/>
      <c r="AB170" s="195"/>
    </row>
    <row xmlns:x14ac="http://schemas.microsoft.com/office/spreadsheetml/2009/9/ac" r="171" ht="15.75" x14ac:dyDescent="0.25">
      <c r="A171" s="195" t="s">
        <v>159</v>
      </c>
      <c r="B171" s="10">
        <v>2002</v>
      </c>
      <c r="C171" s="195" t="s">
        <v>18</v>
      </c>
      <c r="D171" s="10">
        <v>24830064</v>
      </c>
      <c r="E171" s="10">
        <v>99.954189763140818</v>
      </c>
      <c r="F171" s="10">
        <v>96.118639061916213</v>
      </c>
      <c r="G171" s="10"/>
      <c r="H171" s="10"/>
      <c r="I171" s="10">
        <v>3.881360938083787</v>
      </c>
      <c r="J171" s="10">
        <v>96.118639061916213</v>
      </c>
      <c r="K171" s="10">
        <v>98.813945169350291</v>
      </c>
      <c r="L171" s="10">
        <v>98.630977109582886</v>
      </c>
      <c r="M171" s="10"/>
      <c r="N171" s="10"/>
      <c r="O171" s="10">
        <v>1.369022890417114</v>
      </c>
      <c r="P171" s="10">
        <v>98.630977109582886</v>
      </c>
      <c r="Q171" s="10"/>
      <c r="R171" s="10"/>
      <c r="S171" s="10"/>
      <c r="T171" s="10"/>
      <c r="U171" s="10"/>
      <c r="V171" s="10">
        <v>100</v>
      </c>
      <c r="W171" s="195"/>
      <c r="X171" s="195"/>
      <c r="Y171" s="195"/>
      <c r="Z171" s="195"/>
      <c r="AA171" s="195"/>
      <c r="AB171" s="195"/>
    </row>
    <row xmlns:x14ac="http://schemas.microsoft.com/office/spreadsheetml/2009/9/ac" r="172" ht="15.75" x14ac:dyDescent="0.25">
      <c r="A172" s="195" t="s">
        <v>159</v>
      </c>
      <c r="B172" s="10">
        <v>2003</v>
      </c>
      <c r="C172" s="195" t="s">
        <v>18</v>
      </c>
      <c r="D172" s="10">
        <v>24830064</v>
      </c>
      <c r="E172" s="10">
        <v>99.918527470798182</v>
      </c>
      <c r="F172" s="10">
        <v>95.926147051014368</v>
      </c>
      <c r="G172" s="10"/>
      <c r="H172" s="10"/>
      <c r="I172" s="10">
        <v>4.0738529489856319</v>
      </c>
      <c r="J172" s="10">
        <v>95.926147051014368</v>
      </c>
      <c r="K172" s="10">
        <v>98.683768856190966</v>
      </c>
      <c r="L172" s="10">
        <v>98.481291845762485</v>
      </c>
      <c r="M172" s="10"/>
      <c r="N172" s="10"/>
      <c r="O172" s="10">
        <v>1.5187081542375149</v>
      </c>
      <c r="P172" s="10">
        <v>98.481291845762485</v>
      </c>
      <c r="Q172" s="10"/>
      <c r="R172" s="10"/>
      <c r="S172" s="10"/>
      <c r="T172" s="10"/>
      <c r="U172" s="10"/>
      <c r="V172" s="10">
        <v>100</v>
      </c>
      <c r="W172" s="195"/>
      <c r="X172" s="195"/>
      <c r="Y172" s="195"/>
      <c r="Z172" s="195"/>
      <c r="AA172" s="195"/>
      <c r="AB172" s="195"/>
    </row>
    <row xmlns:x14ac="http://schemas.microsoft.com/office/spreadsheetml/2009/9/ac" r="173" ht="15.75" x14ac:dyDescent="0.25">
      <c r="A173" s="195" t="s">
        <v>159</v>
      </c>
      <c r="B173" s="10">
        <v>2004</v>
      </c>
      <c r="C173" s="195" t="s">
        <v>18</v>
      </c>
      <c r="D173" s="10">
        <v>24830064</v>
      </c>
      <c r="E173" s="10">
        <v>99.882865178455546</v>
      </c>
      <c r="F173" s="10">
        <v>95.733655040112524</v>
      </c>
      <c r="G173" s="10"/>
      <c r="H173" s="10"/>
      <c r="I173" s="10">
        <v>4.2663449598874763</v>
      </c>
      <c r="J173" s="10">
        <v>95.733655040112524</v>
      </c>
      <c r="K173" s="10">
        <v>98.553592543031584</v>
      </c>
      <c r="L173" s="10">
        <v>98.331606581942083</v>
      </c>
      <c r="M173" s="10"/>
      <c r="N173" s="10"/>
      <c r="O173" s="10">
        <v>1.668393418057917</v>
      </c>
      <c r="P173" s="10">
        <v>98.331606581942083</v>
      </c>
      <c r="Q173" s="10"/>
      <c r="R173" s="10"/>
      <c r="S173" s="10"/>
      <c r="T173" s="10"/>
      <c r="U173" s="10"/>
      <c r="V173" s="10">
        <v>100</v>
      </c>
      <c r="W173" s="195"/>
      <c r="X173" s="195"/>
      <c r="Y173" s="195"/>
      <c r="Z173" s="195"/>
      <c r="AA173" s="195"/>
      <c r="AB173" s="195"/>
    </row>
    <row xmlns:x14ac="http://schemas.microsoft.com/office/spreadsheetml/2009/9/ac" r="174" ht="15.75" x14ac:dyDescent="0.25">
      <c r="A174" s="195" t="s">
        <v>159</v>
      </c>
      <c r="B174" s="10">
        <v>2005</v>
      </c>
      <c r="C174" s="195" t="s">
        <v>18</v>
      </c>
      <c r="D174" s="10">
        <v>24830064</v>
      </c>
      <c r="E174" s="10">
        <v>99.84720288611291</v>
      </c>
      <c r="F174" s="10">
        <v>95.541163029210736</v>
      </c>
      <c r="G174" s="10"/>
      <c r="H174" s="10"/>
      <c r="I174" s="10">
        <v>4.4588369707892639</v>
      </c>
      <c r="J174" s="10">
        <v>95.541163029210736</v>
      </c>
      <c r="K174" s="10">
        <v>98.423416229872259</v>
      </c>
      <c r="L174" s="10">
        <v>98.181921318121681</v>
      </c>
      <c r="M174" s="10"/>
      <c r="N174" s="10"/>
      <c r="O174" s="10">
        <v>1.818078681878319</v>
      </c>
      <c r="P174" s="10">
        <v>98.181921318121681</v>
      </c>
      <c r="Q174" s="10"/>
      <c r="R174" s="10"/>
      <c r="S174" s="10"/>
      <c r="T174" s="10"/>
      <c r="U174" s="10"/>
      <c r="V174" s="10">
        <v>100</v>
      </c>
      <c r="W174" s="195"/>
      <c r="X174" s="195"/>
      <c r="Y174" s="195"/>
      <c r="Z174" s="195"/>
      <c r="AA174" s="195"/>
      <c r="AB174" s="195"/>
    </row>
    <row xmlns:x14ac="http://schemas.microsoft.com/office/spreadsheetml/2009/9/ac" r="175" ht="15.75" x14ac:dyDescent="0.25">
      <c r="A175" s="195" t="s">
        <v>159</v>
      </c>
      <c r="B175" s="10">
        <v>2006</v>
      </c>
      <c r="C175" s="195" t="s">
        <v>18</v>
      </c>
      <c r="D175" s="10">
        <v>24830064</v>
      </c>
      <c r="E175" s="10">
        <v>99.811540593770275</v>
      </c>
      <c r="F175" s="10">
        <v>95.348671018308892</v>
      </c>
      <c r="G175" s="10"/>
      <c r="H175" s="10"/>
      <c r="I175" s="10">
        <v>4.6513289816911083</v>
      </c>
      <c r="J175" s="10">
        <v>95.348671018308892</v>
      </c>
      <c r="K175" s="10">
        <v>98.293239916712878</v>
      </c>
      <c r="L175" s="10">
        <v>98.032236054301279</v>
      </c>
      <c r="M175" s="10"/>
      <c r="N175" s="10"/>
      <c r="O175" s="10">
        <v>1.967763945698721</v>
      </c>
      <c r="P175" s="10">
        <v>98.032236054301279</v>
      </c>
      <c r="Q175" s="10"/>
      <c r="R175" s="10"/>
      <c r="S175" s="10"/>
      <c r="T175" s="10"/>
      <c r="U175" s="10"/>
      <c r="V175" s="10">
        <v>100</v>
      </c>
      <c r="W175" s="195"/>
      <c r="X175" s="195"/>
      <c r="Y175" s="195"/>
      <c r="Z175" s="195"/>
      <c r="AA175" s="195"/>
      <c r="AB175" s="195"/>
    </row>
    <row xmlns:x14ac="http://schemas.microsoft.com/office/spreadsheetml/2009/9/ac" r="176" ht="15.75" x14ac:dyDescent="0.25">
      <c r="A176" s="195" t="s">
        <v>159</v>
      </c>
      <c r="B176" s="10">
        <v>2007</v>
      </c>
      <c r="C176" s="195" t="s">
        <v>18</v>
      </c>
      <c r="D176" s="10">
        <v>24830064</v>
      </c>
      <c r="E176" s="10">
        <v>99.775878301427653</v>
      </c>
      <c r="F176" s="10">
        <v>95.156179007407047</v>
      </c>
      <c r="G176" s="10"/>
      <c r="H176" s="10"/>
      <c r="I176" s="10">
        <v>4.8438209925929527</v>
      </c>
      <c r="J176" s="10">
        <v>95.156179007407047</v>
      </c>
      <c r="K176" s="10">
        <v>98.163063603553553</v>
      </c>
      <c r="L176" s="10">
        <v>97.882550790480877</v>
      </c>
      <c r="M176" s="10"/>
      <c r="N176" s="10"/>
      <c r="O176" s="10">
        <v>2.1174492095191231</v>
      </c>
      <c r="P176" s="10">
        <v>97.882550790480877</v>
      </c>
      <c r="Q176" s="10"/>
      <c r="R176" s="10"/>
      <c r="S176" s="10"/>
      <c r="T176" s="10"/>
      <c r="U176" s="10"/>
      <c r="V176" s="10">
        <v>100</v>
      </c>
      <c r="W176" s="195"/>
      <c r="X176" s="195"/>
      <c r="Y176" s="195"/>
      <c r="Z176" s="195"/>
      <c r="AA176" s="195"/>
      <c r="AB176" s="195"/>
    </row>
    <row xmlns:x14ac="http://schemas.microsoft.com/office/spreadsheetml/2009/9/ac" r="177" ht="15.75" x14ac:dyDescent="0.25">
      <c r="A177" s="195" t="s">
        <v>159</v>
      </c>
      <c r="B177" s="10">
        <v>2008</v>
      </c>
      <c r="C177" s="195" t="s">
        <v>18</v>
      </c>
      <c r="D177" s="10">
        <v>24830064</v>
      </c>
      <c r="E177" s="10">
        <v>99.740216009085017</v>
      </c>
      <c r="F177" s="10">
        <v>94.96368699650526</v>
      </c>
      <c r="G177" s="10"/>
      <c r="H177" s="10"/>
      <c r="I177" s="10">
        <v>5.0363130034947403</v>
      </c>
      <c r="J177" s="10">
        <v>94.96368699650526</v>
      </c>
      <c r="K177" s="10">
        <v>98.032887290394171</v>
      </c>
      <c r="L177" s="10">
        <v>97.732865526660476</v>
      </c>
      <c r="M177" s="10"/>
      <c r="N177" s="10"/>
      <c r="O177" s="10">
        <v>2.267134473339524</v>
      </c>
      <c r="P177" s="10">
        <v>97.732865526660476</v>
      </c>
      <c r="Q177" s="10"/>
      <c r="R177" s="10"/>
      <c r="S177" s="10"/>
      <c r="T177" s="10"/>
      <c r="U177" s="10"/>
      <c r="V177" s="10">
        <v>100</v>
      </c>
      <c r="W177" s="195"/>
      <c r="X177" s="195"/>
      <c r="Y177" s="195"/>
      <c r="Z177" s="195"/>
      <c r="AA177" s="195"/>
      <c r="AB177" s="195"/>
    </row>
    <row xmlns:x14ac="http://schemas.microsoft.com/office/spreadsheetml/2009/9/ac" r="178" ht="15.75" x14ac:dyDescent="0.25">
      <c r="A178" s="195" t="s">
        <v>159</v>
      </c>
      <c r="B178" s="10">
        <v>2009</v>
      </c>
      <c r="C178" s="195" t="s">
        <v>18</v>
      </c>
      <c r="D178" s="10">
        <v>24830064</v>
      </c>
      <c r="E178" s="10">
        <v>99.704553716742382</v>
      </c>
      <c r="F178" s="10">
        <v>94.771194985603415</v>
      </c>
      <c r="G178" s="10"/>
      <c r="H178" s="10"/>
      <c r="I178" s="10">
        <v>5.2288050143965847</v>
      </c>
      <c r="J178" s="10">
        <v>94.771194985603415</v>
      </c>
      <c r="K178" s="10">
        <v>97.90271097723479</v>
      </c>
      <c r="L178" s="10">
        <v>97.583180262840074</v>
      </c>
      <c r="M178" s="10"/>
      <c r="N178" s="10"/>
      <c r="O178" s="10">
        <v>2.4168197371599258</v>
      </c>
      <c r="P178" s="10">
        <v>97.583180262840074</v>
      </c>
      <c r="Q178" s="10"/>
      <c r="R178" s="10">
        <v>98.318919999999991</v>
      </c>
      <c r="S178" s="10"/>
      <c r="T178" s="10"/>
      <c r="U178" s="10">
        <v>1.681080000000009</v>
      </c>
      <c r="V178" s="10">
        <v>98.318919999999991</v>
      </c>
      <c r="W178" s="195"/>
      <c r="X178" s="195"/>
      <c r="Y178" s="195"/>
      <c r="Z178" s="195"/>
      <c r="AA178" s="195"/>
      <c r="AB178" s="195"/>
    </row>
    <row xmlns:x14ac="http://schemas.microsoft.com/office/spreadsheetml/2009/9/ac" r="179" ht="15.75" x14ac:dyDescent="0.25">
      <c r="A179" s="195" t="s">
        <v>159</v>
      </c>
      <c r="B179" s="10">
        <v>2010</v>
      </c>
      <c r="C179" s="195" t="s">
        <v>18</v>
      </c>
      <c r="D179" s="10">
        <v>24830064</v>
      </c>
      <c r="E179" s="10">
        <v>99.668891424399746</v>
      </c>
      <c r="F179" s="10">
        <v>94.578702974701571</v>
      </c>
      <c r="G179" s="10"/>
      <c r="H179" s="10"/>
      <c r="I179" s="10">
        <v>5.4212970252984292</v>
      </c>
      <c r="J179" s="10">
        <v>94.578702974701571</v>
      </c>
      <c r="K179" s="10">
        <v>97.772534664075465</v>
      </c>
      <c r="L179" s="10">
        <v>97.433494999019672</v>
      </c>
      <c r="M179" s="10"/>
      <c r="N179" s="10"/>
      <c r="O179" s="10">
        <v>2.5665050009803281</v>
      </c>
      <c r="P179" s="10">
        <v>97.433494999019672</v>
      </c>
      <c r="Q179" s="10"/>
      <c r="R179" s="10">
        <v>98.318919999999991</v>
      </c>
      <c r="S179" s="10"/>
      <c r="T179" s="10"/>
      <c r="U179" s="10">
        <v>1.681080000000009</v>
      </c>
      <c r="V179" s="10">
        <v>98.318919999999991</v>
      </c>
      <c r="W179" s="195"/>
      <c r="X179" s="195"/>
      <c r="Y179" s="195"/>
      <c r="Z179" s="195"/>
      <c r="AA179" s="195"/>
      <c r="AB179" s="195"/>
    </row>
    <row xmlns:x14ac="http://schemas.microsoft.com/office/spreadsheetml/2009/9/ac" r="180" ht="15.75" x14ac:dyDescent="0.25">
      <c r="A180" s="195" t="s">
        <v>159</v>
      </c>
      <c r="B180" s="10">
        <v>2011</v>
      </c>
      <c r="C180" s="195" t="s">
        <v>18</v>
      </c>
      <c r="D180" s="10">
        <v>24506408</v>
      </c>
      <c r="E180" s="10">
        <v>99.63322913205711</v>
      </c>
      <c r="F180" s="10">
        <v>94.386210963799726</v>
      </c>
      <c r="G180" s="10"/>
      <c r="H180" s="10"/>
      <c r="I180" s="10">
        <v>5.6137890362002736</v>
      </c>
      <c r="J180" s="10">
        <v>94.386210963799726</v>
      </c>
      <c r="K180" s="10">
        <v>97.642358350916084</v>
      </c>
      <c r="L180" s="10">
        <v>97.28380973519927</v>
      </c>
      <c r="M180" s="10"/>
      <c r="N180" s="10"/>
      <c r="O180" s="10">
        <v>2.7161902648007299</v>
      </c>
      <c r="P180" s="10">
        <v>97.28380973519927</v>
      </c>
      <c r="Q180" s="10">
        <v>99.32016999999999</v>
      </c>
      <c r="R180" s="10">
        <v>98.318919999999991</v>
      </c>
      <c r="S180" s="10">
        <v>64.866429999999994</v>
      </c>
      <c r="T180" s="10">
        <v>33.452489999999997</v>
      </c>
      <c r="U180" s="10">
        <v>1.681080000000009</v>
      </c>
      <c r="V180" s="10">
        <v>0</v>
      </c>
      <c r="W180" s="195"/>
      <c r="X180" s="195"/>
      <c r="Y180" s="195"/>
      <c r="Z180" s="195"/>
      <c r="AA180" s="195"/>
      <c r="AB180" s="195"/>
    </row>
    <row xmlns:x14ac="http://schemas.microsoft.com/office/spreadsheetml/2009/9/ac" r="181" ht="15.75" x14ac:dyDescent="0.25">
      <c r="A181" s="195" t="s">
        <v>159</v>
      </c>
      <c r="B181" s="10">
        <v>2012</v>
      </c>
      <c r="C181" s="195" t="s">
        <v>18</v>
      </c>
      <c r="D181" s="10">
        <v>24526962</v>
      </c>
      <c r="E181" s="10">
        <v>99.597566839714474</v>
      </c>
      <c r="F181" s="10">
        <v>94.193718952897939</v>
      </c>
      <c r="G181" s="10"/>
      <c r="H181" s="10"/>
      <c r="I181" s="10">
        <v>5.8062810471020612</v>
      </c>
      <c r="J181" s="10">
        <v>94.193718952897939</v>
      </c>
      <c r="K181" s="10">
        <v>97.512182037756759</v>
      </c>
      <c r="L181" s="10">
        <v>97.134124471378868</v>
      </c>
      <c r="M181" s="10"/>
      <c r="N181" s="10"/>
      <c r="O181" s="10">
        <v>2.8658755286211322</v>
      </c>
      <c r="P181" s="10">
        <v>97.134124471378868</v>
      </c>
      <c r="Q181" s="10">
        <v>99.32016999999999</v>
      </c>
      <c r="R181" s="10">
        <v>98.318919999999991</v>
      </c>
      <c r="S181" s="10">
        <v>64.866429999999994</v>
      </c>
      <c r="T181" s="10">
        <v>33.452489999999997</v>
      </c>
      <c r="U181" s="10">
        <v>1.681080000000009</v>
      </c>
      <c r="V181" s="10">
        <v>0</v>
      </c>
      <c r="W181" s="195"/>
      <c r="X181" s="195"/>
      <c r="Y181" s="195"/>
      <c r="Z181" s="195"/>
      <c r="AA181" s="195"/>
      <c r="AB181" s="195"/>
    </row>
    <row xmlns:x14ac="http://schemas.microsoft.com/office/spreadsheetml/2009/9/ac" r="182" ht="15.75" x14ac:dyDescent="0.25">
      <c r="A182" s="195" t="s">
        <v>159</v>
      </c>
      <c r="B182" s="10">
        <v>2013</v>
      </c>
      <c r="C182" s="195" t="s">
        <v>18</v>
      </c>
      <c r="D182" s="10">
        <v>23943356</v>
      </c>
      <c r="E182" s="10">
        <v>99.561904547371839</v>
      </c>
      <c r="F182" s="10">
        <v>94.001226941996094</v>
      </c>
      <c r="G182" s="10"/>
      <c r="H182" s="10"/>
      <c r="I182" s="10">
        <v>5.9987730580039056</v>
      </c>
      <c r="J182" s="10">
        <v>94.001226941996094</v>
      </c>
      <c r="K182" s="10">
        <v>97.382005724597377</v>
      </c>
      <c r="L182" s="10">
        <v>96.984439207558466</v>
      </c>
      <c r="M182" s="10"/>
      <c r="N182" s="10"/>
      <c r="O182" s="10">
        <v>3.015560792441534</v>
      </c>
      <c r="P182" s="10">
        <v>96.984439207558466</v>
      </c>
      <c r="Q182" s="10">
        <v>99.32016999999999</v>
      </c>
      <c r="R182" s="10">
        <v>98.318919999999991</v>
      </c>
      <c r="S182" s="10">
        <v>64.866429999999994</v>
      </c>
      <c r="T182" s="10">
        <v>33.452489999999997</v>
      </c>
      <c r="U182" s="10">
        <v>1.681080000000009</v>
      </c>
      <c r="V182" s="10">
        <v>0</v>
      </c>
      <c r="W182" s="195"/>
      <c r="X182" s="195"/>
      <c r="Y182" s="195"/>
      <c r="Z182" s="195"/>
      <c r="AA182" s="195"/>
      <c r="AB182" s="195"/>
    </row>
    <row xmlns:x14ac="http://schemas.microsoft.com/office/spreadsheetml/2009/9/ac" r="183" ht="15.75" x14ac:dyDescent="0.25">
      <c r="A183" s="195" t="s">
        <v>159</v>
      </c>
      <c r="B183" s="10">
        <v>2014</v>
      </c>
      <c r="C183" s="195" t="s">
        <v>18</v>
      </c>
      <c r="D183" s="10">
        <v>23602884</v>
      </c>
      <c r="E183" s="10">
        <v>99.526242255029203</v>
      </c>
      <c r="F183" s="10">
        <v>93.80873493109425</v>
      </c>
      <c r="G183" s="10"/>
      <c r="H183" s="10"/>
      <c r="I183" s="10">
        <v>6.19126506890575</v>
      </c>
      <c r="J183" s="10">
        <v>93.80873493109425</v>
      </c>
      <c r="K183" s="10">
        <v>97.251829411438052</v>
      </c>
      <c r="L183" s="10">
        <v>96.834753943738065</v>
      </c>
      <c r="M183" s="10"/>
      <c r="N183" s="10"/>
      <c r="O183" s="10">
        <v>3.1652460562619349</v>
      </c>
      <c r="P183" s="10">
        <v>96.834753943738065</v>
      </c>
      <c r="Q183" s="10">
        <v>99.32016999999999</v>
      </c>
      <c r="R183" s="10">
        <v>98.318919999999991</v>
      </c>
      <c r="S183" s="10">
        <v>64.866429999999994</v>
      </c>
      <c r="T183" s="10">
        <v>33.452489999999997</v>
      </c>
      <c r="U183" s="10">
        <v>1.681080000000009</v>
      </c>
      <c r="V183" s="10">
        <v>0</v>
      </c>
      <c r="W183" s="195"/>
      <c r="X183" s="195"/>
      <c r="Y183" s="195"/>
      <c r="Z183" s="195"/>
      <c r="AA183" s="195"/>
      <c r="AB183" s="195"/>
    </row>
    <row xmlns:x14ac="http://schemas.microsoft.com/office/spreadsheetml/2009/9/ac" r="184" ht="15.75" x14ac:dyDescent="0.25">
      <c r="A184" s="195" t="s">
        <v>159</v>
      </c>
      <c r="B184" s="10">
        <v>2015</v>
      </c>
      <c r="C184" s="195" t="s">
        <v>18</v>
      </c>
      <c r="D184" s="10">
        <v>23287420</v>
      </c>
      <c r="E184" s="10">
        <v>99.490579962686567</v>
      </c>
      <c r="F184" s="10">
        <v>93.616242920192406</v>
      </c>
      <c r="G184" s="10"/>
      <c r="H184" s="10"/>
      <c r="I184" s="10">
        <v>6.3837570798075944</v>
      </c>
      <c r="J184" s="10">
        <v>93.616242920192406</v>
      </c>
      <c r="K184" s="10">
        <v>97.121653098278671</v>
      </c>
      <c r="L184" s="10">
        <v>96.685068679917663</v>
      </c>
      <c r="M184" s="10">
        <v>86.567164179104466</v>
      </c>
      <c r="N184" s="10">
        <v>10.1179045008132</v>
      </c>
      <c r="O184" s="10">
        <v>3.3149313200823372</v>
      </c>
      <c r="P184" s="10">
        <v>0</v>
      </c>
      <c r="Q184" s="10">
        <v>99.32016999999999</v>
      </c>
      <c r="R184" s="10">
        <v>98.318919999999991</v>
      </c>
      <c r="S184" s="10">
        <v>64.866429999999994</v>
      </c>
      <c r="T184" s="10">
        <v>33.452489999999997</v>
      </c>
      <c r="U184" s="10">
        <v>1.681080000000009</v>
      </c>
      <c r="V184" s="10">
        <v>0</v>
      </c>
      <c r="W184" s="195"/>
      <c r="X184" s="195"/>
      <c r="Y184" s="195"/>
      <c r="Z184" s="195"/>
      <c r="AA184" s="195"/>
      <c r="AB184" s="195"/>
    </row>
    <row xmlns:x14ac="http://schemas.microsoft.com/office/spreadsheetml/2009/9/ac" r="185" ht="15.75" x14ac:dyDescent="0.25">
      <c r="A185" s="195" t="s">
        <v>159</v>
      </c>
      <c r="B185" s="10">
        <v>2016</v>
      </c>
      <c r="C185" s="195" t="s">
        <v>18</v>
      </c>
      <c r="D185" s="10">
        <v>22948412</v>
      </c>
      <c r="E185" s="10">
        <v>99.454917670343931</v>
      </c>
      <c r="F185" s="10">
        <v>93.423750909290618</v>
      </c>
      <c r="G185" s="10"/>
      <c r="H185" s="10"/>
      <c r="I185" s="10">
        <v>6.576249090709382</v>
      </c>
      <c r="J185" s="10">
        <v>93.423750909290618</v>
      </c>
      <c r="K185" s="10">
        <v>96.991476785119346</v>
      </c>
      <c r="L185" s="10">
        <v>96.535383416097261</v>
      </c>
      <c r="M185" s="10">
        <v>86.567164179104466</v>
      </c>
      <c r="N185" s="10">
        <v>9.9682192369927947</v>
      </c>
      <c r="O185" s="10">
        <v>3.464616583902739</v>
      </c>
      <c r="P185" s="10">
        <v>0</v>
      </c>
      <c r="Q185" s="10">
        <v>99.32016999999999</v>
      </c>
      <c r="R185" s="10">
        <v>98.318919999999991</v>
      </c>
      <c r="S185" s="10">
        <v>64.866429999999994</v>
      </c>
      <c r="T185" s="10">
        <v>33.452489999999997</v>
      </c>
      <c r="U185" s="10">
        <v>1.681080000000009</v>
      </c>
      <c r="V185" s="10">
        <v>0</v>
      </c>
      <c r="W185" s="195"/>
      <c r="X185" s="195"/>
      <c r="Y185" s="195"/>
      <c r="Z185" s="195"/>
      <c r="AA185" s="195"/>
      <c r="AB185" s="195"/>
    </row>
    <row xmlns:x14ac="http://schemas.microsoft.com/office/spreadsheetml/2009/9/ac" r="186" ht="15.75" x14ac:dyDescent="0.25">
      <c r="A186" s="195" t="s">
        <v>159</v>
      </c>
      <c r="B186" s="10">
        <v>2017</v>
      </c>
      <c r="C186" s="195" t="s">
        <v>18</v>
      </c>
      <c r="D186" s="10">
        <v>22441356</v>
      </c>
      <c r="E186" s="10">
        <v>99.419255378001296</v>
      </c>
      <c r="F186" s="10">
        <v>93.231258898388774</v>
      </c>
      <c r="G186" s="10"/>
      <c r="H186" s="10"/>
      <c r="I186" s="10">
        <v>6.7687411016112264</v>
      </c>
      <c r="J186" s="10">
        <v>93.231258898388774</v>
      </c>
      <c r="K186" s="10">
        <v>96.861300471959964</v>
      </c>
      <c r="L186" s="10">
        <v>96.385698152276859</v>
      </c>
      <c r="M186" s="10">
        <v>86.567164179104466</v>
      </c>
      <c r="N186" s="10">
        <v>9.8185339731723928</v>
      </c>
      <c r="O186" s="10">
        <v>3.6143018477231408</v>
      </c>
      <c r="P186" s="10">
        <v>0</v>
      </c>
      <c r="Q186" s="10">
        <v>99.32016999999999</v>
      </c>
      <c r="R186" s="10">
        <v>98.318919999999991</v>
      </c>
      <c r="S186" s="10">
        <v>64.866429999999994</v>
      </c>
      <c r="T186" s="10">
        <v>33.452489999999997</v>
      </c>
      <c r="U186" s="10">
        <v>1.681080000000009</v>
      </c>
      <c r="V186" s="10">
        <v>0</v>
      </c>
      <c r="W186" s="195"/>
      <c r="X186" s="195"/>
      <c r="Y186" s="195"/>
      <c r="Z186" s="195"/>
      <c r="AA186" s="195"/>
      <c r="AB186" s="195"/>
    </row>
    <row xmlns:x14ac="http://schemas.microsoft.com/office/spreadsheetml/2009/9/ac" r="187" ht="15.75" x14ac:dyDescent="0.25">
      <c r="A187" s="195" t="s">
        <v>159</v>
      </c>
      <c r="B187" s="10">
        <v>2018</v>
      </c>
      <c r="C187" s="195" t="s">
        <v>18</v>
      </c>
      <c r="D187" s="10">
        <v>21773684</v>
      </c>
      <c r="E187" s="10">
        <v>99.38359308565866</v>
      </c>
      <c r="F187" s="10">
        <v>93.038766887486929</v>
      </c>
      <c r="G187" s="10"/>
      <c r="H187" s="10"/>
      <c r="I187" s="10">
        <v>6.9612331125130709</v>
      </c>
      <c r="J187" s="10">
        <v>93.038766887486929</v>
      </c>
      <c r="K187" s="10">
        <v>96.731124158800583</v>
      </c>
      <c r="L187" s="10">
        <v>96.236012888456457</v>
      </c>
      <c r="M187" s="10">
        <v>86.567164179104466</v>
      </c>
      <c r="N187" s="10">
        <v>9.668848709351991</v>
      </c>
      <c r="O187" s="10">
        <v>3.763987111543543</v>
      </c>
      <c r="P187" s="10">
        <v>0</v>
      </c>
      <c r="Q187" s="10">
        <v>99.32016999999999</v>
      </c>
      <c r="R187" s="10">
        <v>98.318919999999991</v>
      </c>
      <c r="S187" s="10">
        <v>64.866429999999994</v>
      </c>
      <c r="T187" s="10">
        <v>33.452489999999997</v>
      </c>
      <c r="U187" s="10">
        <v>1.681080000000009</v>
      </c>
      <c r="V187" s="10">
        <v>0</v>
      </c>
      <c r="W187" s="195"/>
      <c r="X187" s="195"/>
      <c r="Y187" s="195"/>
      <c r="Z187" s="195"/>
      <c r="AA187" s="195"/>
      <c r="AB187" s="195"/>
    </row>
    <row xmlns:x14ac="http://schemas.microsoft.com/office/spreadsheetml/2009/9/ac" r="188" ht="15.75" x14ac:dyDescent="0.25">
      <c r="A188" s="195" t="s">
        <v>159</v>
      </c>
      <c r="B188" s="10">
        <v>2019</v>
      </c>
      <c r="C188" s="195" t="s">
        <v>18</v>
      </c>
      <c r="D188" s="10">
        <v>21402246</v>
      </c>
      <c r="E188" s="10">
        <v>99.347930793316038</v>
      </c>
      <c r="F188" s="10">
        <v>92.846274876585085</v>
      </c>
      <c r="G188" s="10"/>
      <c r="H188" s="10"/>
      <c r="I188" s="10">
        <v>7.1537251234149153</v>
      </c>
      <c r="J188" s="10">
        <v>92.846274876585085</v>
      </c>
      <c r="K188" s="10">
        <v>96.600947845641258</v>
      </c>
      <c r="L188" s="10">
        <v>96.086327624636056</v>
      </c>
      <c r="M188" s="10">
        <v>86.567164179104466</v>
      </c>
      <c r="N188" s="10">
        <v>9.5191634455315892</v>
      </c>
      <c r="O188" s="10">
        <v>3.913672375363944</v>
      </c>
      <c r="P188" s="10">
        <v>0</v>
      </c>
      <c r="Q188" s="10">
        <v>99.32016999999999</v>
      </c>
      <c r="R188" s="10">
        <v>98.318919999999991</v>
      </c>
      <c r="S188" s="10">
        <v>64.866429999999994</v>
      </c>
      <c r="T188" s="10">
        <v>33.452489999999997</v>
      </c>
      <c r="U188" s="10">
        <v>1.681080000000009</v>
      </c>
      <c r="V188" s="10">
        <v>0</v>
      </c>
      <c r="W188" s="195"/>
      <c r="X188" s="195"/>
      <c r="Y188" s="195"/>
      <c r="Z188" s="195"/>
      <c r="AA188" s="195"/>
      <c r="AB188" s="195"/>
    </row>
    <row xmlns:x14ac="http://schemas.microsoft.com/office/spreadsheetml/2009/9/ac" r="189" ht="15.75" x14ac:dyDescent="0.25">
      <c r="A189" s="195" t="s">
        <v>159</v>
      </c>
      <c r="B189" s="10">
        <v>2020</v>
      </c>
      <c r="C189" s="195" t="s">
        <v>18</v>
      </c>
      <c r="D189" s="10">
        <v>21284156</v>
      </c>
      <c r="E189" s="10">
        <v>99.312268500973403</v>
      </c>
      <c r="F189" s="10">
        <v>92.653782865683297</v>
      </c>
      <c r="G189" s="10"/>
      <c r="H189" s="10"/>
      <c r="I189" s="10">
        <v>7.3462171343167029</v>
      </c>
      <c r="J189" s="10">
        <v>92.653782865683297</v>
      </c>
      <c r="K189" s="10">
        <v>96.470771532481876</v>
      </c>
      <c r="L189" s="10">
        <v>95.936642360815654</v>
      </c>
      <c r="M189" s="10">
        <v>86.567164179104466</v>
      </c>
      <c r="N189" s="10">
        <v>9.3694781817111874</v>
      </c>
      <c r="O189" s="10">
        <v>4.0633576391843462</v>
      </c>
      <c r="P189" s="10">
        <v>0</v>
      </c>
      <c r="Q189" s="10"/>
      <c r="R189" s="10">
        <v>98.318919999999991</v>
      </c>
      <c r="S189" s="10"/>
      <c r="T189" s="10"/>
      <c r="U189" s="10">
        <v>1.681080000000009</v>
      </c>
      <c r="V189" s="10">
        <v>98.318919999999991</v>
      </c>
      <c r="W189" s="195"/>
      <c r="X189" s="195"/>
      <c r="Y189" s="195"/>
      <c r="Z189" s="195"/>
      <c r="AA189" s="195"/>
      <c r="AB189" s="195"/>
    </row>
    <row xmlns:x14ac="http://schemas.microsoft.com/office/spreadsheetml/2009/9/ac" r="190" ht="15.75" x14ac:dyDescent="0.25">
      <c r="A190" s="195" t="s">
        <v>159</v>
      </c>
      <c r="B190" s="10">
        <v>2021</v>
      </c>
      <c r="C190" s="195" t="s">
        <v>18</v>
      </c>
      <c r="D190" s="10">
        <v>20919972</v>
      </c>
      <c r="E190" s="10">
        <v>99.276606208630767</v>
      </c>
      <c r="F190" s="10">
        <v>92.461290854781453</v>
      </c>
      <c r="G190" s="10"/>
      <c r="H190" s="10"/>
      <c r="I190" s="10">
        <v>7.5387091452185473</v>
      </c>
      <c r="J190" s="10">
        <v>92.461290854781453</v>
      </c>
      <c r="K190" s="10">
        <v>96.340595219322552</v>
      </c>
      <c r="L190" s="10">
        <v>95.786957096995252</v>
      </c>
      <c r="M190" s="10">
        <v>86.567164179104466</v>
      </c>
      <c r="N190" s="10">
        <v>9.2197929178907856</v>
      </c>
      <c r="O190" s="10">
        <v>4.213042903004748</v>
      </c>
      <c r="P190" s="10">
        <v>0</v>
      </c>
      <c r="Q190" s="10"/>
      <c r="R190" s="10">
        <v>98.318919999999991</v>
      </c>
      <c r="S190" s="10"/>
      <c r="T190" s="10"/>
      <c r="U190" s="10">
        <v>1.681080000000009</v>
      </c>
      <c r="V190" s="10">
        <v>98.318919999999991</v>
      </c>
      <c r="W190" s="195"/>
      <c r="X190" s="195"/>
      <c r="Y190" s="195"/>
      <c r="Z190" s="195"/>
      <c r="AA190" s="195"/>
      <c r="AB190" s="195"/>
    </row>
    <row xmlns:x14ac="http://schemas.microsoft.com/office/spreadsheetml/2009/9/ac" r="191" ht="15.75" x14ac:dyDescent="0.25">
      <c r="A191" s="195" t="s">
        <v>159</v>
      </c>
      <c r="B191" s="10">
        <v>2022</v>
      </c>
      <c r="C191" s="195" t="s">
        <v>18</v>
      </c>
      <c r="D191" s="10">
        <v>21444626</v>
      </c>
      <c r="E191" s="10">
        <v>99.240943916288131</v>
      </c>
      <c r="F191" s="10">
        <v>92.268798843879608</v>
      </c>
      <c r="G191" s="10"/>
      <c r="H191" s="10"/>
      <c r="I191" s="10">
        <v>7.7312011561203917</v>
      </c>
      <c r="J191" s="10">
        <v>92.268798843879608</v>
      </c>
      <c r="K191" s="10">
        <v>96.21041890616317</v>
      </c>
      <c r="L191" s="10">
        <v>95.63727183317485</v>
      </c>
      <c r="M191" s="10">
        <v>86.567164179104466</v>
      </c>
      <c r="N191" s="10">
        <v>9.0701076540703838</v>
      </c>
      <c r="O191" s="10">
        <v>4.3627281668251499</v>
      </c>
      <c r="P191" s="10">
        <v>0</v>
      </c>
      <c r="Q191" s="10"/>
      <c r="R191" s="10">
        <v>98.318919999999991</v>
      </c>
      <c r="S191" s="10"/>
      <c r="T191" s="10"/>
      <c r="U191" s="10">
        <v>1.681080000000009</v>
      </c>
      <c r="V191" s="10">
        <v>98.318919999999991</v>
      </c>
      <c r="W191" s="195"/>
      <c r="X191" s="195"/>
      <c r="Y191" s="195"/>
      <c r="Z191" s="195"/>
      <c r="AA191" s="195"/>
      <c r="AB191" s="195"/>
    </row>
    <row xmlns:x14ac="http://schemas.microsoft.com/office/spreadsheetml/2009/9/ac" r="192" ht="15.75" x14ac:dyDescent="0.25">
      <c r="A192" s="195" t="s">
        <v>159</v>
      </c>
      <c r="B192" s="10">
        <v>2023</v>
      </c>
      <c r="C192" s="195" t="s">
        <v>18</v>
      </c>
      <c r="D192" s="10">
        <v>21256556</v>
      </c>
      <c r="E192" s="10">
        <v>99.205281623945496</v>
      </c>
      <c r="F192" s="10">
        <v>92.076306832977764</v>
      </c>
      <c r="G192" s="10"/>
      <c r="H192" s="10"/>
      <c r="I192" s="10">
        <v>7.9236931670222361</v>
      </c>
      <c r="J192" s="10">
        <v>92.076306832977764</v>
      </c>
      <c r="K192" s="10">
        <v>96.080242593003845</v>
      </c>
      <c r="L192" s="10">
        <v>95.487586569354448</v>
      </c>
      <c r="M192" s="10">
        <v>86.567164179104466</v>
      </c>
      <c r="N192" s="10">
        <v>8.920422390249982</v>
      </c>
      <c r="O192" s="10">
        <v>4.5124134306455517</v>
      </c>
      <c r="P192" s="10">
        <v>0</v>
      </c>
      <c r="Q192" s="10"/>
      <c r="R192" s="10">
        <v>98.318919999999991</v>
      </c>
      <c r="S192" s="10"/>
      <c r="T192" s="10"/>
      <c r="U192" s="10">
        <v>1.681080000000009</v>
      </c>
      <c r="V192" s="10">
        <v>98.318919999999991</v>
      </c>
      <c r="W192" s="195"/>
      <c r="X192" s="195"/>
      <c r="Y192" s="195"/>
      <c r="Z192" s="195"/>
      <c r="AA192" s="195"/>
      <c r="AB192" s="195"/>
    </row>
    <row xmlns:x14ac="http://schemas.microsoft.com/office/spreadsheetml/2009/9/ac" r="193" ht="15.75" x14ac:dyDescent="0.25">
      <c r="A193" s="195" t="s">
        <v>159</v>
      </c>
      <c r="B193" s="10">
        <v>2024</v>
      </c>
      <c r="C193" s="195" t="s">
        <v>18</v>
      </c>
      <c r="D193" s="10"/>
      <c r="E193" s="10"/>
      <c r="F193" s="10"/>
      <c r="G193" s="10"/>
      <c r="H193" s="10"/>
      <c r="I193" s="10"/>
      <c r="J193" s="10"/>
      <c r="K193" s="10"/>
      <c r="L193" s="10"/>
      <c r="M193" s="10"/>
      <c r="N193" s="10"/>
      <c r="O193" s="10"/>
      <c r="P193" s="10"/>
      <c r="Q193" s="10"/>
      <c r="R193" s="10"/>
      <c r="S193" s="10"/>
      <c r="T193" s="10"/>
      <c r="U193" s="10"/>
      <c r="V193" s="10"/>
      <c r="W193" s="195"/>
      <c r="X193" s="195"/>
      <c r="Y193" s="195"/>
      <c r="Z193" s="195"/>
      <c r="AA193" s="195"/>
      <c r="AB193" s="195"/>
    </row>
    <row xmlns:x14ac="http://schemas.microsoft.com/office/spreadsheetml/2009/9/ac" r="194" ht="15.75" x14ac:dyDescent="0.25">
      <c r="A194" s="195" t="s">
        <v>159</v>
      </c>
      <c r="B194" s="10">
        <v>2025</v>
      </c>
      <c r="C194" s="195" t="s">
        <v>18</v>
      </c>
      <c r="D194" s="10"/>
      <c r="E194" s="10"/>
      <c r="F194" s="10"/>
      <c r="G194" s="10"/>
      <c r="H194" s="10"/>
      <c r="I194" s="10"/>
      <c r="J194" s="10"/>
      <c r="K194" s="10"/>
      <c r="L194" s="10"/>
      <c r="M194" s="10"/>
      <c r="N194" s="10"/>
      <c r="O194" s="10"/>
      <c r="P194" s="10"/>
      <c r="Q194" s="10"/>
      <c r="R194" s="10"/>
      <c r="S194" s="10"/>
      <c r="T194" s="10"/>
      <c r="U194" s="10"/>
      <c r="V194" s="10"/>
      <c r="W194" s="195"/>
      <c r="X194" s="195"/>
      <c r="Y194" s="195"/>
      <c r="Z194" s="195"/>
      <c r="AA194" s="195"/>
      <c r="AB194" s="195"/>
    </row>
    <row xmlns:x14ac="http://schemas.microsoft.com/office/spreadsheetml/2009/9/ac" r="195" ht="15.75" x14ac:dyDescent="0.25">
      <c r="A195" s="195" t="s">
        <v>159</v>
      </c>
      <c r="B195" s="10">
        <v>2026</v>
      </c>
      <c r="C195" s="195" t="s">
        <v>18</v>
      </c>
      <c r="D195" s="10"/>
      <c r="E195" s="10"/>
      <c r="F195" s="10"/>
      <c r="G195" s="10"/>
      <c r="H195" s="10"/>
      <c r="I195" s="10"/>
      <c r="J195" s="10"/>
      <c r="K195" s="10"/>
      <c r="L195" s="10"/>
      <c r="M195" s="10"/>
      <c r="N195" s="10"/>
      <c r="O195" s="10"/>
      <c r="P195" s="10"/>
      <c r="Q195" s="10"/>
      <c r="R195" s="10"/>
      <c r="S195" s="10"/>
      <c r="T195" s="10"/>
      <c r="U195" s="10"/>
      <c r="V195" s="10"/>
      <c r="W195" s="195"/>
      <c r="X195" s="195"/>
      <c r="Y195" s="195"/>
      <c r="Z195" s="195"/>
      <c r="AA195" s="195"/>
      <c r="AB195" s="195"/>
    </row>
    <row xmlns:x14ac="http://schemas.microsoft.com/office/spreadsheetml/2009/9/ac" r="196" ht="15.75" x14ac:dyDescent="0.25">
      <c r="A196" s="195" t="s">
        <v>159</v>
      </c>
      <c r="B196" s="10">
        <v>2027</v>
      </c>
      <c r="C196" s="195" t="s">
        <v>18</v>
      </c>
      <c r="D196" s="10"/>
      <c r="E196" s="10"/>
      <c r="F196" s="10"/>
      <c r="G196" s="10"/>
      <c r="H196" s="10"/>
      <c r="I196" s="10"/>
      <c r="J196" s="10"/>
      <c r="K196" s="10"/>
      <c r="L196" s="10"/>
      <c r="M196" s="10"/>
      <c r="N196" s="10"/>
      <c r="O196" s="10"/>
      <c r="P196" s="10"/>
      <c r="Q196" s="10"/>
      <c r="R196" s="10"/>
      <c r="S196" s="10"/>
      <c r="T196" s="10"/>
      <c r="U196" s="10"/>
      <c r="V196" s="10"/>
      <c r="W196" s="195"/>
      <c r="X196" s="195"/>
      <c r="Y196" s="195"/>
      <c r="Z196" s="195"/>
      <c r="AA196" s="195"/>
      <c r="AB196" s="195"/>
    </row>
    <row xmlns:x14ac="http://schemas.microsoft.com/office/spreadsheetml/2009/9/ac" r="197" ht="15.75" x14ac:dyDescent="0.25">
      <c r="A197" s="195" t="s">
        <v>159</v>
      </c>
      <c r="B197" s="10">
        <v>2028</v>
      </c>
      <c r="C197" s="195" t="s">
        <v>18</v>
      </c>
      <c r="D197" s="10"/>
      <c r="E197" s="10"/>
      <c r="F197" s="10"/>
      <c r="G197" s="10"/>
      <c r="H197" s="10"/>
      <c r="I197" s="10"/>
      <c r="J197" s="10"/>
      <c r="K197" s="10"/>
      <c r="L197" s="10"/>
      <c r="M197" s="10"/>
      <c r="N197" s="10"/>
      <c r="O197" s="10"/>
      <c r="P197" s="10"/>
      <c r="Q197" s="10"/>
      <c r="R197" s="10"/>
      <c r="S197" s="10"/>
      <c r="T197" s="10"/>
      <c r="U197" s="10"/>
      <c r="V197" s="10"/>
      <c r="W197" s="195"/>
      <c r="X197" s="195"/>
      <c r="Y197" s="195"/>
      <c r="Z197" s="195"/>
      <c r="AA197" s="195"/>
      <c r="AB197" s="195"/>
    </row>
    <row xmlns:x14ac="http://schemas.microsoft.com/office/spreadsheetml/2009/9/ac" r="198" ht="15.75" x14ac:dyDescent="0.25">
      <c r="A198" s="195" t="s">
        <v>159</v>
      </c>
      <c r="B198" s="10">
        <v>2029</v>
      </c>
      <c r="C198" s="195" t="s">
        <v>18</v>
      </c>
      <c r="D198" s="10"/>
      <c r="E198" s="10"/>
      <c r="F198" s="10"/>
      <c r="G198" s="10"/>
      <c r="H198" s="10"/>
      <c r="I198" s="10"/>
      <c r="J198" s="10"/>
      <c r="K198" s="10"/>
      <c r="L198" s="10"/>
      <c r="M198" s="10"/>
      <c r="N198" s="10"/>
      <c r="O198" s="10"/>
      <c r="P198" s="10"/>
      <c r="Q198" s="10"/>
      <c r="R198" s="10"/>
      <c r="S198" s="10"/>
      <c r="T198" s="10"/>
      <c r="U198" s="10"/>
      <c r="V198" s="10"/>
      <c r="W198" s="195"/>
      <c r="X198" s="195"/>
      <c r="Y198" s="195"/>
      <c r="Z198" s="195"/>
      <c r="AA198" s="195"/>
      <c r="AB198" s="195"/>
    </row>
    <row xmlns:x14ac="http://schemas.microsoft.com/office/spreadsheetml/2009/9/ac" r="199" ht="15.75" x14ac:dyDescent="0.25">
      <c r="A199" s="195" t="s">
        <v>159</v>
      </c>
      <c r="B199" s="10">
        <v>2030</v>
      </c>
      <c r="C199" s="195" t="s">
        <v>18</v>
      </c>
      <c r="D199" s="10"/>
      <c r="E199" s="10"/>
      <c r="F199" s="10"/>
      <c r="G199" s="10"/>
      <c r="H199" s="10"/>
      <c r="I199" s="10"/>
      <c r="J199" s="10"/>
      <c r="K199" s="10"/>
      <c r="L199" s="10"/>
      <c r="M199" s="10"/>
      <c r="N199" s="10"/>
      <c r="O199" s="10"/>
      <c r="P199" s="10"/>
      <c r="Q199" s="10"/>
      <c r="R199" s="10"/>
      <c r="S199" s="10"/>
      <c r="T199" s="10"/>
      <c r="U199" s="10"/>
      <c r="V199" s="10"/>
      <c r="W199" s="195"/>
      <c r="X199" s="195"/>
      <c r="Y199" s="195"/>
      <c r="Z199" s="195"/>
      <c r="AA199" s="195"/>
      <c r="AB199" s="195"/>
    </row>
    <row xmlns:x14ac="http://schemas.microsoft.com/office/spreadsheetml/2009/9/ac" r="200" ht="15.75" x14ac:dyDescent="0.25">
      <c r="A200" s="195"/>
      <c r="B200" s="196"/>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c r="Z200" s="195"/>
      <c r="AA200" s="195"/>
      <c r="AB200" s="195"/>
    </row>
    <row xmlns:x14ac="http://schemas.microsoft.com/office/spreadsheetml/2009/9/ac" r="201" ht="15.75" x14ac:dyDescent="0.25">
      <c r="A201" s="195"/>
      <c r="B201" s="196"/>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c r="Z201" s="195"/>
      <c r="AA201" s="195"/>
      <c r="AB201" s="195"/>
    </row>
    <row xmlns:x14ac="http://schemas.microsoft.com/office/spreadsheetml/2009/9/ac" r="202" ht="15.75" x14ac:dyDescent="0.25">
      <c r="A202" s="195"/>
      <c r="B202" s="196"/>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c r="Z202" s="195"/>
      <c r="AA202" s="195"/>
      <c r="AB202" s="195"/>
    </row>
    <row xmlns:x14ac="http://schemas.microsoft.com/office/spreadsheetml/2009/9/ac" r="203" ht="15.75" x14ac:dyDescent="0.25">
      <c r="A203" s="195"/>
      <c r="B203" s="196"/>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c r="Z203" s="195"/>
      <c r="AA203" s="195"/>
      <c r="AB203" s="195"/>
    </row>
    <row xmlns:x14ac="http://schemas.microsoft.com/office/spreadsheetml/2009/9/ac" r="204" ht="15.75" x14ac:dyDescent="0.25">
      <c r="A204" s="195"/>
      <c r="B204" s="196"/>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c r="Z204" s="195"/>
      <c r="AA204" s="195"/>
      <c r="AB204" s="195"/>
    </row>
    <row xmlns:x14ac="http://schemas.microsoft.com/office/spreadsheetml/2009/9/ac" r="205" ht="15.75" x14ac:dyDescent="0.25">
      <c r="A205" s="195"/>
      <c r="B205" s="196"/>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c r="Z205" s="195"/>
      <c r="AA205" s="195"/>
      <c r="AB205" s="195"/>
    </row>
    <row xmlns:x14ac="http://schemas.microsoft.com/office/spreadsheetml/2009/9/ac" r="206" ht="15.75" x14ac:dyDescent="0.25">
      <c r="A206" s="195"/>
      <c r="B206" s="196"/>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c r="Z206" s="195"/>
      <c r="AA206" s="195"/>
      <c r="AB206" s="195"/>
    </row>
    <row xmlns:x14ac="http://schemas.microsoft.com/office/spreadsheetml/2009/9/ac" r="207" ht="15.75" x14ac:dyDescent="0.25">
      <c r="A207" s="195"/>
      <c r="B207" s="196"/>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c r="Z207" s="195"/>
      <c r="AA207" s="195"/>
      <c r="AB207" s="195"/>
    </row>
    <row xmlns:x14ac="http://schemas.microsoft.com/office/spreadsheetml/2009/9/ac" r="208" ht="15.75" x14ac:dyDescent="0.25">
      <c r="A208" s="195"/>
      <c r="B208" s="196"/>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c r="Z208" s="195"/>
      <c r="AA208" s="195"/>
      <c r="AB208" s="195"/>
    </row>
    <row xmlns:x14ac="http://schemas.microsoft.com/office/spreadsheetml/2009/9/ac" r="209" ht="15.75" x14ac:dyDescent="0.25">
      <c r="A209" s="195"/>
      <c r="B209" s="196"/>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c r="Z209" s="195"/>
      <c r="AA209" s="195"/>
      <c r="AB209" s="195"/>
    </row>
    <row xmlns:x14ac="http://schemas.microsoft.com/office/spreadsheetml/2009/9/ac" r="210" ht="15.75" x14ac:dyDescent="0.25">
      <c r="A210" s="195"/>
      <c r="B210" s="196"/>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c r="Z210" s="195"/>
      <c r="AA210" s="195"/>
      <c r="AB210" s="195"/>
    </row>
    <row xmlns:x14ac="http://schemas.microsoft.com/office/spreadsheetml/2009/9/ac" r="211" ht="15.75" x14ac:dyDescent="0.25">
      <c r="A211" s="195"/>
      <c r="B211" s="196"/>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c r="Z211" s="195"/>
      <c r="AA211" s="195"/>
      <c r="AB211" s="195"/>
    </row>
    <row xmlns:x14ac="http://schemas.microsoft.com/office/spreadsheetml/2009/9/ac" r="212" ht="15.75" x14ac:dyDescent="0.25">
      <c r="A212" s="195"/>
      <c r="B212" s="196"/>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c r="Z212" s="195"/>
      <c r="AA212" s="195"/>
      <c r="AB212" s="195"/>
    </row>
    <row xmlns:x14ac="http://schemas.microsoft.com/office/spreadsheetml/2009/9/ac" r="213" ht="15.75" x14ac:dyDescent="0.25">
      <c r="A213" s="195"/>
      <c r="B213" s="196"/>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c r="Z213" s="195"/>
      <c r="AA213" s="195"/>
      <c r="AB213" s="195"/>
    </row>
    <row xmlns:x14ac="http://schemas.microsoft.com/office/spreadsheetml/2009/9/ac" r="214" ht="15.75" x14ac:dyDescent="0.25">
      <c r="A214" s="195"/>
      <c r="B214" s="196"/>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c r="Z214" s="195"/>
      <c r="AA214" s="195"/>
      <c r="AB214" s="195"/>
    </row>
    <row xmlns:x14ac="http://schemas.microsoft.com/office/spreadsheetml/2009/9/ac" r="215" ht="15.75" x14ac:dyDescent="0.25">
      <c r="A215" s="195"/>
      <c r="B215" s="196"/>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c r="Z215" s="195"/>
      <c r="AA215" s="195"/>
      <c r="AB215" s="195"/>
    </row>
    <row xmlns:x14ac="http://schemas.microsoft.com/office/spreadsheetml/2009/9/ac" r="216" ht="15.75" x14ac:dyDescent="0.25">
      <c r="A216" s="195"/>
      <c r="B216" s="196"/>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c r="Z216" s="195"/>
      <c r="AA216" s="195"/>
      <c r="AB216" s="195"/>
    </row>
    <row xmlns:x14ac="http://schemas.microsoft.com/office/spreadsheetml/2009/9/ac" r="217" ht="15.75" x14ac:dyDescent="0.25">
      <c r="A217" s="195"/>
      <c r="B217" s="196"/>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c r="Z217" s="195"/>
      <c r="AA217" s="195"/>
      <c r="AB217" s="195"/>
    </row>
    <row xmlns:x14ac="http://schemas.microsoft.com/office/spreadsheetml/2009/9/ac" r="218" ht="15.75" x14ac:dyDescent="0.25">
      <c r="A218" s="195"/>
      <c r="B218" s="196"/>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row>
    <row xmlns:x14ac="http://schemas.microsoft.com/office/spreadsheetml/2009/9/ac" r="219" ht="15.75" x14ac:dyDescent="0.25">
      <c r="A219" s="195"/>
      <c r="B219" s="196"/>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c r="Z219" s="195"/>
      <c r="AA219" s="195"/>
      <c r="AB219" s="195"/>
    </row>
    <row xmlns:x14ac="http://schemas.microsoft.com/office/spreadsheetml/2009/9/ac" r="220" ht="15.75" x14ac:dyDescent="0.25">
      <c r="A220" s="195"/>
      <c r="B220" s="196"/>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c r="Z220" s="195"/>
      <c r="AA220" s="195"/>
      <c r="AB220" s="195"/>
    </row>
    <row xmlns:x14ac="http://schemas.microsoft.com/office/spreadsheetml/2009/9/ac" r="221" ht="15.75" x14ac:dyDescent="0.25">
      <c r="A221" s="195"/>
      <c r="B221" s="196"/>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c r="AB221" s="195"/>
    </row>
    <row xmlns:x14ac="http://schemas.microsoft.com/office/spreadsheetml/2009/9/ac" r="222" ht="15.75" x14ac:dyDescent="0.25">
      <c r="A222" s="195"/>
      <c r="B222" s="196"/>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c r="Z222" s="195"/>
      <c r="AA222" s="195"/>
      <c r="AB222" s="195"/>
    </row>
    <row xmlns:x14ac="http://schemas.microsoft.com/office/spreadsheetml/2009/9/ac" r="223" ht="15.75" x14ac:dyDescent="0.25">
      <c r="A223" s="195"/>
      <c r="B223" s="196"/>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c r="Z223" s="195"/>
      <c r="AA223" s="195"/>
      <c r="AB223" s="195"/>
    </row>
    <row xmlns:x14ac="http://schemas.microsoft.com/office/spreadsheetml/2009/9/ac" r="224" ht="15.75" x14ac:dyDescent="0.25">
      <c r="A224" s="195"/>
      <c r="B224" s="196"/>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c r="Z224" s="195"/>
      <c r="AA224" s="195"/>
      <c r="AB224" s="195"/>
    </row>
    <row xmlns:x14ac="http://schemas.microsoft.com/office/spreadsheetml/2009/9/ac" r="225" ht="15.75" x14ac:dyDescent="0.25">
      <c r="A225" s="195"/>
      <c r="B225" s="196"/>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5"/>
      <c r="AB225" s="195"/>
    </row>
    <row xmlns:x14ac="http://schemas.microsoft.com/office/spreadsheetml/2009/9/ac" r="226" ht="15.75" x14ac:dyDescent="0.25">
      <c r="A226" s="195"/>
      <c r="B226" s="196"/>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5"/>
      <c r="AB226" s="195"/>
    </row>
    <row xmlns:x14ac="http://schemas.microsoft.com/office/spreadsheetml/2009/9/ac" r="227" ht="15.75" x14ac:dyDescent="0.25">
      <c r="A227" s="195"/>
      <c r="B227" s="196"/>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5"/>
      <c r="AB227" s="195"/>
    </row>
    <row xmlns:x14ac="http://schemas.microsoft.com/office/spreadsheetml/2009/9/ac" r="228" ht="15.75" x14ac:dyDescent="0.25">
      <c r="A228" s="195"/>
      <c r="B228" s="196"/>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c r="AB228" s="195"/>
    </row>
    <row xmlns:x14ac="http://schemas.microsoft.com/office/spreadsheetml/2009/9/ac" r="229" ht="15.75" x14ac:dyDescent="0.25">
      <c r="A229" s="195"/>
      <c r="B229" s="196"/>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row>
    <row xmlns:x14ac="http://schemas.microsoft.com/office/spreadsheetml/2009/9/ac" r="230" ht="15.75" x14ac:dyDescent="0.25">
      <c r="A230" s="195"/>
      <c r="B230" s="196"/>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row>
    <row xmlns:x14ac="http://schemas.microsoft.com/office/spreadsheetml/2009/9/ac" r="231" ht="15.75" x14ac:dyDescent="0.25">
      <c r="A231" s="195"/>
      <c r="B231" s="196"/>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row>
    <row xmlns:x14ac="http://schemas.microsoft.com/office/spreadsheetml/2009/9/ac" r="232" ht="15.75" x14ac:dyDescent="0.25">
      <c r="A232" s="195"/>
      <c r="B232" s="196"/>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row>
    <row xmlns:x14ac="http://schemas.microsoft.com/office/spreadsheetml/2009/9/ac" r="233" ht="15.75" x14ac:dyDescent="0.25">
      <c r="A233" s="195"/>
      <c r="B233" s="196"/>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c r="Z233" s="195"/>
      <c r="AA233" s="195"/>
    </row>
    <row xmlns:x14ac="http://schemas.microsoft.com/office/spreadsheetml/2009/9/ac" r="234" ht="15.75" x14ac:dyDescent="0.25">
      <c r="A234" s="195"/>
      <c r="B234" s="196"/>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c r="Z234" s="195"/>
      <c r="AA234" s="195"/>
    </row>
    <row xmlns:x14ac="http://schemas.microsoft.com/office/spreadsheetml/2009/9/ac" r="235" ht="15.75" x14ac:dyDescent="0.25">
      <c r="A235" s="195"/>
      <c r="B235" s="196"/>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c r="Z235" s="195"/>
      <c r="AA235" s="195"/>
    </row>
    <row xmlns:x14ac="http://schemas.microsoft.com/office/spreadsheetml/2009/9/ac" r="236" ht="15.75" x14ac:dyDescent="0.25">
      <c r="A236" s="195"/>
      <c r="B236" s="196"/>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c r="Z236" s="195"/>
      <c r="AA236" s="195"/>
    </row>
    <row xmlns:x14ac="http://schemas.microsoft.com/office/spreadsheetml/2009/9/ac" r="237" ht="15.75" x14ac:dyDescent="0.25">
      <c r="A237" s="195"/>
      <c r="B237" s="196"/>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row>
    <row xmlns:x14ac="http://schemas.microsoft.com/office/spreadsheetml/2009/9/ac" r="238" ht="15.75" x14ac:dyDescent="0.25">
      <c r="A238" s="195"/>
      <c r="B238" s="196"/>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c r="Z238" s="195"/>
      <c r="AA238" s="195"/>
    </row>
    <row xmlns:x14ac="http://schemas.microsoft.com/office/spreadsheetml/2009/9/ac" r="239" ht="15.75" x14ac:dyDescent="0.25">
      <c r="A239" s="195"/>
      <c r="B239" s="196"/>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c r="Z239" s="195"/>
      <c r="AA239" s="195"/>
    </row>
    <row xmlns:x14ac="http://schemas.microsoft.com/office/spreadsheetml/2009/9/ac" r="240" ht="15.75" x14ac:dyDescent="0.25">
      <c r="A240" s="195"/>
      <c r="B240" s="196"/>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c r="Z240" s="195"/>
      <c r="AA240" s="195"/>
    </row>
    <row xmlns:x14ac="http://schemas.microsoft.com/office/spreadsheetml/2009/9/ac" r="241" ht="15.75" x14ac:dyDescent="0.25">
      <c r="A241" s="195"/>
      <c r="B241" s="196"/>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c r="Z241" s="195"/>
      <c r="AA241" s="195"/>
    </row>
    <row xmlns:x14ac="http://schemas.microsoft.com/office/spreadsheetml/2009/9/ac" r="242" ht="15.75" x14ac:dyDescent="0.25">
      <c r="A242" s="195"/>
      <c r="B242" s="196"/>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c r="Z242" s="195"/>
      <c r="AA242" s="195"/>
    </row>
    <row xmlns:x14ac="http://schemas.microsoft.com/office/spreadsheetml/2009/9/ac" r="243" ht="15.75" x14ac:dyDescent="0.25">
      <c r="A243" s="195"/>
      <c r="B243" s="196"/>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c r="Z243" s="195"/>
      <c r="AA243" s="195"/>
    </row>
    <row xmlns:x14ac="http://schemas.microsoft.com/office/spreadsheetml/2009/9/ac" r="244" ht="15.75" x14ac:dyDescent="0.25">
      <c r="A244" s="195"/>
      <c r="B244" s="196"/>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c r="Z244" s="195"/>
      <c r="AA244" s="195"/>
    </row>
    <row xmlns:x14ac="http://schemas.microsoft.com/office/spreadsheetml/2009/9/ac" r="245" ht="15.75" x14ac:dyDescent="0.25">
      <c r="A245" s="195"/>
      <c r="B245" s="196"/>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c r="Z245" s="195"/>
      <c r="AA245" s="195"/>
    </row>
    <row xmlns:x14ac="http://schemas.microsoft.com/office/spreadsheetml/2009/9/ac" r="246" ht="15.75" x14ac:dyDescent="0.25">
      <c r="A246" s="195"/>
      <c r="B246" s="196"/>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c r="Z246" s="195"/>
      <c r="AA246" s="195"/>
    </row>
    <row xmlns:x14ac="http://schemas.microsoft.com/office/spreadsheetml/2009/9/ac" r="247" ht="15.75" x14ac:dyDescent="0.25">
      <c r="A247" s="195"/>
      <c r="B247" s="196"/>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c r="Z247" s="195"/>
      <c r="AA247" s="195"/>
    </row>
    <row xmlns:x14ac="http://schemas.microsoft.com/office/spreadsheetml/2009/9/ac" r="248" ht="15.75" x14ac:dyDescent="0.25">
      <c r="A248" s="195"/>
      <c r="B248" s="196"/>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c r="Z248" s="195"/>
      <c r="AA248" s="195"/>
    </row>
    <row xmlns:x14ac="http://schemas.microsoft.com/office/spreadsheetml/2009/9/ac" r="249" ht="15.75" x14ac:dyDescent="0.25">
      <c r="A249" s="195"/>
      <c r="B249" s="196"/>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c r="Z249" s="195"/>
      <c r="AA249" s="195"/>
    </row>
    <row xmlns:x14ac="http://schemas.microsoft.com/office/spreadsheetml/2009/9/ac" r="250" ht="15.75" x14ac:dyDescent="0.25">
      <c r="A250" s="195"/>
      <c r="B250" s="196"/>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c r="Z250" s="195"/>
      <c r="AA250" s="195"/>
    </row>
    <row xmlns:x14ac="http://schemas.microsoft.com/office/spreadsheetml/2009/9/ac" r="251" ht="15.75" x14ac:dyDescent="0.25">
      <c r="A251" s="195"/>
      <c r="B251" s="196"/>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row>
    <row xmlns:x14ac="http://schemas.microsoft.com/office/spreadsheetml/2009/9/ac" r="252" ht="15.75" x14ac:dyDescent="0.25">
      <c r="A252" s="195"/>
      <c r="B252" s="196"/>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c r="Z252" s="195"/>
      <c r="AA252" s="195"/>
    </row>
    <row xmlns:x14ac="http://schemas.microsoft.com/office/spreadsheetml/2009/9/ac" r="253" ht="15.75" x14ac:dyDescent="0.25">
      <c r="A253" s="195"/>
      <c r="B253" s="196"/>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c r="Z253" s="195"/>
      <c r="AA253" s="195"/>
    </row>
    <row xmlns:x14ac="http://schemas.microsoft.com/office/spreadsheetml/2009/9/ac" r="254" ht="15.75" x14ac:dyDescent="0.25">
      <c r="A254" s="195"/>
      <c r="B254" s="196"/>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c r="Z254" s="195"/>
      <c r="AA254" s="195"/>
    </row>
    <row xmlns:x14ac="http://schemas.microsoft.com/office/spreadsheetml/2009/9/ac" r="255" ht="15.75" x14ac:dyDescent="0.25">
      <c r="A255" s="195"/>
      <c r="B255" s="196"/>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c r="Z255" s="195"/>
      <c r="AA255" s="195"/>
    </row>
    <row xmlns:x14ac="http://schemas.microsoft.com/office/spreadsheetml/2009/9/ac" r="256" ht="15.75" x14ac:dyDescent="0.25">
      <c r="A256" s="195"/>
      <c r="B256" s="196"/>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c r="Z256" s="195"/>
      <c r="AA256" s="195"/>
    </row>
    <row xmlns:x14ac="http://schemas.microsoft.com/office/spreadsheetml/2009/9/ac" r="257" ht="15.75" x14ac:dyDescent="0.25">
      <c r="A257" s="195"/>
      <c r="B257" s="196"/>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c r="Z257" s="195"/>
      <c r="AA257" s="195"/>
    </row>
    <row xmlns:x14ac="http://schemas.microsoft.com/office/spreadsheetml/2009/9/ac" r="258" ht="15.75" x14ac:dyDescent="0.25">
      <c r="A258" s="195"/>
      <c r="B258" s="196"/>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c r="Z258" s="195"/>
      <c r="AA258" s="195"/>
    </row>
    <row xmlns:x14ac="http://schemas.microsoft.com/office/spreadsheetml/2009/9/ac" r="259" ht="15.75" x14ac:dyDescent="0.25">
      <c r="A259" s="195"/>
      <c r="B259" s="196"/>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c r="Z259" s="195"/>
      <c r="AA259" s="195"/>
    </row>
    <row xmlns:x14ac="http://schemas.microsoft.com/office/spreadsheetml/2009/9/ac" r="260" ht="15.75" x14ac:dyDescent="0.25">
      <c r="A260" s="195"/>
      <c r="B260" s="196"/>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c r="Z260" s="195"/>
      <c r="AA260" s="195"/>
    </row>
    <row xmlns:x14ac="http://schemas.microsoft.com/office/spreadsheetml/2009/9/ac" r="261" ht="15.75" x14ac:dyDescent="0.25">
      <c r="A261" s="195"/>
      <c r="B261" s="196"/>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c r="Z261" s="195"/>
      <c r="AA261" s="195"/>
    </row>
    <row xmlns:x14ac="http://schemas.microsoft.com/office/spreadsheetml/2009/9/ac" r="262" ht="15.75" x14ac:dyDescent="0.25">
      <c r="A262" s="195"/>
      <c r="B262" s="196"/>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c r="Z262" s="195"/>
      <c r="AA262" s="195"/>
    </row>
    <row xmlns:x14ac="http://schemas.microsoft.com/office/spreadsheetml/2009/9/ac" r="263" ht="15.75" x14ac:dyDescent="0.25">
      <c r="A263" s="195"/>
      <c r="B263" s="196"/>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c r="Z263" s="195"/>
      <c r="AA263" s="195"/>
    </row>
    <row xmlns:x14ac="http://schemas.microsoft.com/office/spreadsheetml/2009/9/ac" r="264" ht="15.75" x14ac:dyDescent="0.25">
      <c r="A264" s="195"/>
      <c r="B264" s="196"/>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c r="Z264" s="195"/>
      <c r="AA264" s="195"/>
    </row>
    <row xmlns:x14ac="http://schemas.microsoft.com/office/spreadsheetml/2009/9/ac" r="265" ht="15.75" x14ac:dyDescent="0.25">
      <c r="A265" s="195"/>
      <c r="B265" s="196"/>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c r="Z265" s="195"/>
      <c r="AA265" s="195"/>
    </row>
    <row xmlns:x14ac="http://schemas.microsoft.com/office/spreadsheetml/2009/9/ac" r="266" ht="15.75" x14ac:dyDescent="0.25">
      <c r="A266" s="195"/>
      <c r="B266" s="196"/>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c r="Z266" s="195"/>
      <c r="AA266" s="195"/>
    </row>
    <row xmlns:x14ac="http://schemas.microsoft.com/office/spreadsheetml/2009/9/ac" r="267" ht="15.75" x14ac:dyDescent="0.25">
      <c r="A267" s="195"/>
      <c r="B267" s="196"/>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c r="Z267" s="195"/>
      <c r="AA267" s="195"/>
    </row>
    <row xmlns:x14ac="http://schemas.microsoft.com/office/spreadsheetml/2009/9/ac" r="268" ht="15.75" x14ac:dyDescent="0.25">
      <c r="A268" s="195"/>
      <c r="B268" s="196"/>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c r="Z268" s="195"/>
      <c r="AA268" s="195"/>
    </row>
    <row xmlns:x14ac="http://schemas.microsoft.com/office/spreadsheetml/2009/9/ac" r="269" ht="15.75" x14ac:dyDescent="0.25">
      <c r="A269" s="195"/>
      <c r="B269" s="196"/>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c r="Z269" s="195"/>
      <c r="AA269" s="195"/>
    </row>
    <row xmlns:x14ac="http://schemas.microsoft.com/office/spreadsheetml/2009/9/ac" r="270" ht="15.75" x14ac:dyDescent="0.25">
      <c r="A270" s="195"/>
      <c r="B270" s="196"/>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c r="Z270" s="195"/>
      <c r="AA270" s="195"/>
    </row>
    <row xmlns:x14ac="http://schemas.microsoft.com/office/spreadsheetml/2009/9/ac" r="271" ht="15.75" x14ac:dyDescent="0.25">
      <c r="A271" s="195"/>
      <c r="B271" s="196"/>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c r="Z271" s="195"/>
      <c r="AA271" s="195"/>
    </row>
    <row xmlns:x14ac="http://schemas.microsoft.com/office/spreadsheetml/2009/9/ac" r="272" ht="15.75" x14ac:dyDescent="0.25">
      <c r="A272" s="195"/>
      <c r="B272" s="196"/>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c r="Z272" s="195"/>
      <c r="AA272" s="195"/>
    </row>
    <row xmlns:x14ac="http://schemas.microsoft.com/office/spreadsheetml/2009/9/ac" r="273" ht="15.75" x14ac:dyDescent="0.25">
      <c r="A273" s="195"/>
      <c r="B273" s="196"/>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c r="Z273" s="195"/>
      <c r="AA273" s="195"/>
    </row>
    <row xmlns:x14ac="http://schemas.microsoft.com/office/spreadsheetml/2009/9/ac" r="274" ht="15.75" x14ac:dyDescent="0.25">
      <c r="A274" s="195"/>
      <c r="B274" s="196"/>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c r="Z274" s="195"/>
      <c r="AA274" s="195"/>
    </row>
    <row xmlns:x14ac="http://schemas.microsoft.com/office/spreadsheetml/2009/9/ac" r="275" ht="15.75" x14ac:dyDescent="0.25">
      <c r="A275" s="195"/>
      <c r="B275" s="196"/>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c r="Z275" s="195"/>
      <c r="AA275" s="195"/>
    </row>
    <row xmlns:x14ac="http://schemas.microsoft.com/office/spreadsheetml/2009/9/ac" r="276" ht="15.75" x14ac:dyDescent="0.25">
      <c r="A276" s="195"/>
      <c r="B276" s="196"/>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c r="Z276" s="195"/>
      <c r="AA276" s="195"/>
    </row>
    <row xmlns:x14ac="http://schemas.microsoft.com/office/spreadsheetml/2009/9/ac" r="277" ht="15.75" x14ac:dyDescent="0.25">
      <c r="A277" s="195"/>
      <c r="B277" s="196"/>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c r="Z277" s="195"/>
      <c r="AA277" s="195"/>
    </row>
    <row xmlns:x14ac="http://schemas.microsoft.com/office/spreadsheetml/2009/9/ac" r="278" ht="15.75" x14ac:dyDescent="0.25">
      <c r="A278" s="195"/>
      <c r="B278" s="196"/>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c r="Z278" s="195"/>
      <c r="AA278" s="195"/>
    </row>
    <row xmlns:x14ac="http://schemas.microsoft.com/office/spreadsheetml/2009/9/ac" r="279" ht="15.75" x14ac:dyDescent="0.25">
      <c r="A279" s="195"/>
      <c r="B279" s="196"/>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c r="Z279" s="195"/>
      <c r="AA279" s="195"/>
    </row>
    <row xmlns:x14ac="http://schemas.microsoft.com/office/spreadsheetml/2009/9/ac" r="280" ht="15.75" x14ac:dyDescent="0.25">
      <c r="A280" s="195"/>
      <c r="B280" s="196"/>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c r="Z280" s="195"/>
      <c r="AA280" s="195"/>
    </row>
    <row xmlns:x14ac="http://schemas.microsoft.com/office/spreadsheetml/2009/9/ac" r="281" ht="15.75" x14ac:dyDescent="0.25">
      <c r="A281" s="195"/>
      <c r="B281" s="196"/>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c r="Z281" s="195"/>
      <c r="AA281" s="195"/>
    </row>
    <row xmlns:x14ac="http://schemas.microsoft.com/office/spreadsheetml/2009/9/ac" r="282" ht="15.75" x14ac:dyDescent="0.25">
      <c r="A282" s="195"/>
      <c r="B282" s="196"/>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c r="Z282" s="195"/>
      <c r="AA282" s="195"/>
    </row>
    <row xmlns:x14ac="http://schemas.microsoft.com/office/spreadsheetml/2009/9/ac" r="283" ht="15.75" x14ac:dyDescent="0.25">
      <c r="A283" s="195"/>
      <c r="B283" s="196"/>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c r="Z283" s="195"/>
      <c r="AA283" s="195"/>
    </row>
    <row xmlns:x14ac="http://schemas.microsoft.com/office/spreadsheetml/2009/9/ac" r="284" ht="15.75" x14ac:dyDescent="0.25">
      <c r="A284" s="195"/>
      <c r="B284" s="196"/>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row>
    <row xmlns:x14ac="http://schemas.microsoft.com/office/spreadsheetml/2009/9/ac" r="285" ht="15.75" x14ac:dyDescent="0.25">
      <c r="A285" s="195"/>
      <c r="B285" s="196"/>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c r="Z285" s="195"/>
      <c r="AA285" s="195"/>
    </row>
    <row xmlns:x14ac="http://schemas.microsoft.com/office/spreadsheetml/2009/9/ac" r="286" ht="15.75" x14ac:dyDescent="0.25">
      <c r="A286" s="195"/>
      <c r="B286" s="196"/>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c r="Z286" s="195"/>
      <c r="AA286" s="195"/>
    </row>
    <row xmlns:x14ac="http://schemas.microsoft.com/office/spreadsheetml/2009/9/ac" r="287" ht="15.75" x14ac:dyDescent="0.25">
      <c r="A287" s="195"/>
      <c r="B287" s="196"/>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row>
    <row xmlns:x14ac="http://schemas.microsoft.com/office/spreadsheetml/2009/9/ac" r="288" ht="15.75" x14ac:dyDescent="0.25">
      <c r="A288" s="195"/>
      <c r="B288" s="196"/>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c r="Z288" s="195"/>
      <c r="AA288" s="195"/>
    </row>
    <row xmlns:x14ac="http://schemas.microsoft.com/office/spreadsheetml/2009/9/ac" r="289" ht="15.75" x14ac:dyDescent="0.25">
      <c r="A289" s="195"/>
      <c r="B289" s="196"/>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c r="Z289" s="195"/>
      <c r="AA289" s="195"/>
    </row>
    <row xmlns:x14ac="http://schemas.microsoft.com/office/spreadsheetml/2009/9/ac" r="290" ht="15.75" x14ac:dyDescent="0.25">
      <c r="A290" s="195"/>
      <c r="B290" s="196"/>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c r="Z290" s="195"/>
      <c r="AA290" s="195"/>
    </row>
    <row xmlns:x14ac="http://schemas.microsoft.com/office/spreadsheetml/2009/9/ac" r="291" ht="15.75" x14ac:dyDescent="0.25">
      <c r="A291" s="195"/>
      <c r="B291" s="196"/>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c r="Z291" s="195"/>
      <c r="AA291" s="195"/>
    </row>
    <row xmlns:x14ac="http://schemas.microsoft.com/office/spreadsheetml/2009/9/ac" r="292" ht="15.75" x14ac:dyDescent="0.25">
      <c r="A292" s="195"/>
      <c r="B292" s="196"/>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c r="Z292" s="195"/>
      <c r="AA292" s="195"/>
    </row>
    <row xmlns:x14ac="http://schemas.microsoft.com/office/spreadsheetml/2009/9/ac" r="293" ht="15.75" x14ac:dyDescent="0.25">
      <c r="A293" s="195"/>
      <c r="B293" s="196"/>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c r="Z293" s="195"/>
      <c r="AA293" s="195"/>
    </row>
    <row xmlns:x14ac="http://schemas.microsoft.com/office/spreadsheetml/2009/9/ac" r="294" ht="15.75" x14ac:dyDescent="0.25">
      <c r="A294" s="195"/>
      <c r="B294" s="196"/>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c r="Z294" s="195"/>
      <c r="AA294" s="195"/>
    </row>
    <row xmlns:x14ac="http://schemas.microsoft.com/office/spreadsheetml/2009/9/ac" r="295" ht="15.75" x14ac:dyDescent="0.25">
      <c r="A295" s="195"/>
      <c r="B295" s="196"/>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c r="Z295" s="195"/>
      <c r="AA295" s="195"/>
    </row>
    <row xmlns:x14ac="http://schemas.microsoft.com/office/spreadsheetml/2009/9/ac" r="296" ht="15.75" x14ac:dyDescent="0.25">
      <c r="A296" s="195"/>
      <c r="B296" s="196"/>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c r="Z296" s="195"/>
      <c r="AA296" s="195"/>
    </row>
    <row xmlns:x14ac="http://schemas.microsoft.com/office/spreadsheetml/2009/9/ac" r="297" ht="15.75" x14ac:dyDescent="0.25">
      <c r="A297" s="195"/>
      <c r="B297" s="196"/>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c r="Z297" s="195"/>
      <c r="AA297" s="195"/>
    </row>
    <row xmlns:x14ac="http://schemas.microsoft.com/office/spreadsheetml/2009/9/ac" r="298" ht="15.75" x14ac:dyDescent="0.25">
      <c r="A298" s="195"/>
      <c r="B298" s="196"/>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c r="Z298" s="195"/>
      <c r="AA298" s="195"/>
    </row>
    <row xmlns:x14ac="http://schemas.microsoft.com/office/spreadsheetml/2009/9/ac" r="299" ht="15.75" x14ac:dyDescent="0.25">
      <c r="A299" s="195"/>
      <c r="B299" s="196"/>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c r="Z299" s="195"/>
      <c r="AA299" s="195"/>
    </row>
    <row xmlns:x14ac="http://schemas.microsoft.com/office/spreadsheetml/2009/9/ac" r="300" ht="15.75" x14ac:dyDescent="0.25">
      <c r="A300" s="195"/>
      <c r="B300" s="196"/>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c r="Z300" s="195"/>
      <c r="AA300" s="195"/>
    </row>
    <row xmlns:x14ac="http://schemas.microsoft.com/office/spreadsheetml/2009/9/ac" r="301" ht="15.75" x14ac:dyDescent="0.25">
      <c r="A301" s="195"/>
      <c r="B301" s="196"/>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c r="Z301" s="195"/>
      <c r="AA301" s="195"/>
    </row>
    <row xmlns:x14ac="http://schemas.microsoft.com/office/spreadsheetml/2009/9/ac" r="302" ht="15.75" x14ac:dyDescent="0.25">
      <c r="A302" s="195"/>
      <c r="B302" s="196"/>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c r="Z302" s="195"/>
      <c r="AA302" s="195"/>
    </row>
    <row xmlns:x14ac="http://schemas.microsoft.com/office/spreadsheetml/2009/9/ac" r="303" ht="15.75" x14ac:dyDescent="0.25">
      <c r="A303" s="195"/>
      <c r="B303" s="196"/>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c r="Z303" s="195"/>
      <c r="AA303" s="195"/>
    </row>
    <row xmlns:x14ac="http://schemas.microsoft.com/office/spreadsheetml/2009/9/ac" r="304" ht="15.75" x14ac:dyDescent="0.25">
      <c r="A304" s="195"/>
      <c r="B304" s="196"/>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c r="Z304" s="195"/>
      <c r="AA304" s="195"/>
    </row>
    <row xmlns:x14ac="http://schemas.microsoft.com/office/spreadsheetml/2009/9/ac" r="305" ht="15.75" x14ac:dyDescent="0.25">
      <c r="A305" s="195"/>
      <c r="B305" s="196"/>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c r="Z305" s="195"/>
      <c r="AA305" s="195"/>
    </row>
    <row xmlns:x14ac="http://schemas.microsoft.com/office/spreadsheetml/2009/9/ac" r="306" ht="15.75" x14ac:dyDescent="0.25">
      <c r="A306" s="195"/>
      <c r="B306" s="196"/>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c r="Z306" s="195"/>
      <c r="AA306" s="195"/>
    </row>
    <row xmlns:x14ac="http://schemas.microsoft.com/office/spreadsheetml/2009/9/ac" r="307" ht="15.75" x14ac:dyDescent="0.25">
      <c r="A307" s="195"/>
      <c r="B307" s="196"/>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c r="Z307" s="195"/>
      <c r="AA307" s="195"/>
    </row>
    <row xmlns:x14ac="http://schemas.microsoft.com/office/spreadsheetml/2009/9/ac" r="308" ht="15.75" x14ac:dyDescent="0.25">
      <c r="A308" s="195"/>
      <c r="B308" s="196"/>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c r="Z308" s="195"/>
      <c r="AA308" s="195"/>
    </row>
    <row xmlns:x14ac="http://schemas.microsoft.com/office/spreadsheetml/2009/9/ac" r="309" ht="15.75" x14ac:dyDescent="0.25">
      <c r="A309" s="195"/>
      <c r="B309" s="196"/>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c r="Z309" s="195"/>
      <c r="AA309" s="195"/>
    </row>
    <row xmlns:x14ac="http://schemas.microsoft.com/office/spreadsheetml/2009/9/ac" r="310" ht="15.75" x14ac:dyDescent="0.25">
      <c r="A310" s="195"/>
      <c r="B310" s="196"/>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c r="Z310" s="195"/>
      <c r="AA310" s="195"/>
    </row>
    <row xmlns:x14ac="http://schemas.microsoft.com/office/spreadsheetml/2009/9/ac" r="311" ht="15.75" x14ac:dyDescent="0.25">
      <c r="A311" s="195"/>
      <c r="B311" s="196"/>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c r="Z311" s="195"/>
      <c r="AA311" s="195"/>
    </row>
    <row xmlns:x14ac="http://schemas.microsoft.com/office/spreadsheetml/2009/9/ac" r="312" ht="15.75" x14ac:dyDescent="0.25">
      <c r="A312" s="195"/>
      <c r="B312" s="196"/>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c r="Z312" s="195"/>
      <c r="AA312" s="195"/>
    </row>
    <row xmlns:x14ac="http://schemas.microsoft.com/office/spreadsheetml/2009/9/ac" r="313" ht="15.75" x14ac:dyDescent="0.25">
      <c r="A313" s="195"/>
      <c r="B313" s="196"/>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c r="Z313" s="195"/>
      <c r="AA313" s="195"/>
    </row>
    <row xmlns:x14ac="http://schemas.microsoft.com/office/spreadsheetml/2009/9/ac" r="314" ht="15.75" x14ac:dyDescent="0.25">
      <c r="A314" s="195"/>
      <c r="B314" s="196"/>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c r="Z314" s="195"/>
      <c r="AA314" s="195"/>
    </row>
    <row xmlns:x14ac="http://schemas.microsoft.com/office/spreadsheetml/2009/9/ac" r="315" ht="15.75" x14ac:dyDescent="0.25">
      <c r="A315" s="195"/>
      <c r="B315" s="196"/>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c r="Z315" s="195"/>
      <c r="AA315" s="195"/>
    </row>
    <row xmlns:x14ac="http://schemas.microsoft.com/office/spreadsheetml/2009/9/ac" r="316" ht="15.75" x14ac:dyDescent="0.25">
      <c r="A316" s="195"/>
      <c r="B316" s="196"/>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c r="Z316" s="195"/>
      <c r="AA316" s="195"/>
    </row>
    <row xmlns:x14ac="http://schemas.microsoft.com/office/spreadsheetml/2009/9/ac" r="317" ht="15.75" x14ac:dyDescent="0.25">
      <c r="A317" s="195"/>
      <c r="B317" s="196"/>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c r="Z317" s="195"/>
      <c r="AA317" s="195"/>
    </row>
    <row xmlns:x14ac="http://schemas.microsoft.com/office/spreadsheetml/2009/9/ac" r="318" ht="15.75" x14ac:dyDescent="0.25">
      <c r="A318" s="195"/>
      <c r="B318" s="196"/>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c r="Z318" s="195"/>
      <c r="AA318" s="195"/>
    </row>
    <row xmlns:x14ac="http://schemas.microsoft.com/office/spreadsheetml/2009/9/ac" r="319" ht="15.75" x14ac:dyDescent="0.25">
      <c r="A319" s="195"/>
      <c r="B319" s="196"/>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c r="Z319" s="195"/>
      <c r="AA319" s="195"/>
    </row>
    <row xmlns:x14ac="http://schemas.microsoft.com/office/spreadsheetml/2009/9/ac" r="320" ht="15.75" x14ac:dyDescent="0.25">
      <c r="A320" s="195"/>
      <c r="B320" s="196"/>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c r="Z320" s="195"/>
      <c r="AA320" s="195"/>
    </row>
    <row xmlns:x14ac="http://schemas.microsoft.com/office/spreadsheetml/2009/9/ac" r="321" ht="15.75" x14ac:dyDescent="0.25">
      <c r="A321" s="195"/>
      <c r="B321" s="196"/>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c r="Z321" s="195"/>
      <c r="AA321" s="195"/>
    </row>
    <row xmlns:x14ac="http://schemas.microsoft.com/office/spreadsheetml/2009/9/ac" r="322" ht="15.75" x14ac:dyDescent="0.25">
      <c r="A322" s="195"/>
      <c r="B322" s="196"/>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c r="Z322" s="195"/>
      <c r="AA322" s="195"/>
    </row>
    <row xmlns:x14ac="http://schemas.microsoft.com/office/spreadsheetml/2009/9/ac" r="323" ht="15.75" x14ac:dyDescent="0.25">
      <c r="A323" s="195"/>
      <c r="B323" s="196"/>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c r="Z323" s="195"/>
      <c r="AA323" s="195"/>
    </row>
    <row xmlns:x14ac="http://schemas.microsoft.com/office/spreadsheetml/2009/9/ac" r="324" ht="15.75" x14ac:dyDescent="0.25">
      <c r="A324" s="195"/>
      <c r="B324" s="196"/>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c r="Z324" s="195"/>
      <c r="AA324" s="195"/>
    </row>
    <row xmlns:x14ac="http://schemas.microsoft.com/office/spreadsheetml/2009/9/ac" r="325" ht="15.75" x14ac:dyDescent="0.25">
      <c r="A325" s="195"/>
      <c r="B325" s="196"/>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c r="Z325" s="195"/>
      <c r="AA325" s="195"/>
    </row>
    <row xmlns:x14ac="http://schemas.microsoft.com/office/spreadsheetml/2009/9/ac" r="326" ht="15.75" x14ac:dyDescent="0.25">
      <c r="A326" s="195"/>
      <c r="B326" s="196"/>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c r="Z326" s="195"/>
      <c r="AA326" s="195"/>
    </row>
    <row xmlns:x14ac="http://schemas.microsoft.com/office/spreadsheetml/2009/9/ac" r="327" ht="15.75" x14ac:dyDescent="0.25">
      <c r="A327" s="195"/>
      <c r="B327" s="196"/>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c r="Z327" s="195"/>
      <c r="AA327" s="195"/>
    </row>
    <row xmlns:x14ac="http://schemas.microsoft.com/office/spreadsheetml/2009/9/ac" r="328" ht="15.75" x14ac:dyDescent="0.25">
      <c r="A328" s="195"/>
      <c r="B328" s="196"/>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c r="Z328" s="195"/>
      <c r="AA328" s="195"/>
    </row>
    <row xmlns:x14ac="http://schemas.microsoft.com/office/spreadsheetml/2009/9/ac" r="329" ht="15.75" x14ac:dyDescent="0.25">
      <c r="A329" s="195"/>
      <c r="B329" s="196"/>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c r="Z329" s="195"/>
      <c r="AA329" s="195"/>
    </row>
    <row xmlns:x14ac="http://schemas.microsoft.com/office/spreadsheetml/2009/9/ac" r="330" ht="15.75" x14ac:dyDescent="0.25">
      <c r="A330" s="195"/>
      <c r="B330" s="196"/>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row>
    <row xmlns:x14ac="http://schemas.microsoft.com/office/spreadsheetml/2009/9/ac" r="331" ht="15.75" x14ac:dyDescent="0.25">
      <c r="A331" s="195"/>
      <c r="B331" s="196"/>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c r="Z331" s="195"/>
      <c r="AA331" s="195"/>
    </row>
    <row xmlns:x14ac="http://schemas.microsoft.com/office/spreadsheetml/2009/9/ac" r="332" ht="15.75" x14ac:dyDescent="0.25">
      <c r="A332" s="195"/>
      <c r="B332" s="196"/>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c r="Z332" s="195"/>
      <c r="AA332" s="195"/>
    </row>
    <row xmlns:x14ac="http://schemas.microsoft.com/office/spreadsheetml/2009/9/ac" r="333" ht="15.75" x14ac:dyDescent="0.25">
      <c r="A333" s="195"/>
      <c r="B333" s="196"/>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c r="Z333" s="195"/>
      <c r="AA333" s="195"/>
    </row>
    <row xmlns:x14ac="http://schemas.microsoft.com/office/spreadsheetml/2009/9/ac" r="334" ht="15.75" x14ac:dyDescent="0.25">
      <c r="A334" s="195"/>
      <c r="B334" s="196"/>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c r="Z334" s="195"/>
      <c r="AA334" s="195"/>
    </row>
    <row xmlns:x14ac="http://schemas.microsoft.com/office/spreadsheetml/2009/9/ac" r="335" ht="15.75" x14ac:dyDescent="0.25">
      <c r="A335" s="195"/>
      <c r="B335" s="196"/>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c r="Z335" s="195"/>
      <c r="AA335" s="195"/>
    </row>
    <row xmlns:x14ac="http://schemas.microsoft.com/office/spreadsheetml/2009/9/ac" r="336" ht="15.75" x14ac:dyDescent="0.25">
      <c r="A336" s="195"/>
      <c r="B336" s="196"/>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c r="Z336" s="195"/>
      <c r="AA336" s="195"/>
    </row>
    <row xmlns:x14ac="http://schemas.microsoft.com/office/spreadsheetml/2009/9/ac" r="337" ht="15.75" x14ac:dyDescent="0.25">
      <c r="A337" s="195"/>
      <c r="B337" s="196"/>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c r="Z337" s="195"/>
      <c r="AA337" s="195"/>
    </row>
    <row xmlns:x14ac="http://schemas.microsoft.com/office/spreadsheetml/2009/9/ac" r="338" ht="15.75" x14ac:dyDescent="0.25">
      <c r="A338" s="195"/>
      <c r="B338" s="196"/>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c r="Z338" s="195"/>
      <c r="AA338" s="195"/>
    </row>
    <row xmlns:x14ac="http://schemas.microsoft.com/office/spreadsheetml/2009/9/ac" r="339" ht="15.75" x14ac:dyDescent="0.25">
      <c r="A339" s="195"/>
      <c r="B339" s="196"/>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c r="Z339" s="195"/>
      <c r="AA339" s="195"/>
    </row>
    <row xmlns:x14ac="http://schemas.microsoft.com/office/spreadsheetml/2009/9/ac" r="340" ht="15.75" x14ac:dyDescent="0.25">
      <c r="A340" s="195"/>
      <c r="B340" s="196"/>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c r="Z340" s="195"/>
      <c r="AA340" s="195"/>
    </row>
    <row xmlns:x14ac="http://schemas.microsoft.com/office/spreadsheetml/2009/9/ac" r="341" ht="15.75" x14ac:dyDescent="0.25">
      <c r="A341" s="195"/>
      <c r="B341" s="196"/>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c r="Z341" s="195"/>
      <c r="AA341" s="195"/>
    </row>
    <row xmlns:x14ac="http://schemas.microsoft.com/office/spreadsheetml/2009/9/ac" r="342" ht="15.75" x14ac:dyDescent="0.25">
      <c r="A342" s="195"/>
      <c r="B342" s="196"/>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c r="Z342" s="195"/>
      <c r="AA342" s="195"/>
    </row>
    <row xmlns:x14ac="http://schemas.microsoft.com/office/spreadsheetml/2009/9/ac" r="343" ht="15.75" x14ac:dyDescent="0.25">
      <c r="A343" s="195"/>
      <c r="B343" s="196"/>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c r="Z343" s="195"/>
      <c r="AA343" s="195"/>
    </row>
    <row xmlns:x14ac="http://schemas.microsoft.com/office/spreadsheetml/2009/9/ac" r="344" ht="15.75" x14ac:dyDescent="0.25">
      <c r="A344" s="195"/>
      <c r="B344" s="196"/>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c r="Z344" s="195"/>
      <c r="AA344" s="195"/>
    </row>
    <row xmlns:x14ac="http://schemas.microsoft.com/office/spreadsheetml/2009/9/ac" r="345" ht="15.75" x14ac:dyDescent="0.25">
      <c r="A345" s="195"/>
      <c r="B345" s="196"/>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c r="Z345" s="195"/>
      <c r="AA345" s="195"/>
    </row>
    <row xmlns:x14ac="http://schemas.microsoft.com/office/spreadsheetml/2009/9/ac" r="346" ht="15.75" x14ac:dyDescent="0.25">
      <c r="A346" s="195"/>
      <c r="B346" s="196"/>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c r="Z346" s="195"/>
      <c r="AA346" s="195"/>
    </row>
    <row xmlns:x14ac="http://schemas.microsoft.com/office/spreadsheetml/2009/9/ac" r="347" ht="15.75" x14ac:dyDescent="0.25">
      <c r="A347" s="195"/>
      <c r="B347" s="196"/>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c r="Z347" s="195"/>
      <c r="AA347" s="195"/>
    </row>
    <row xmlns:x14ac="http://schemas.microsoft.com/office/spreadsheetml/2009/9/ac" r="348" ht="15.75" x14ac:dyDescent="0.25">
      <c r="A348" s="195"/>
      <c r="B348" s="196"/>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c r="Z348" s="195"/>
      <c r="AA348" s="195"/>
    </row>
    <row xmlns:x14ac="http://schemas.microsoft.com/office/spreadsheetml/2009/9/ac" r="349" ht="15.75" x14ac:dyDescent="0.25">
      <c r="A349" s="195"/>
      <c r="B349" s="196"/>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c r="Z349" s="195"/>
      <c r="AA349" s="195"/>
    </row>
    <row xmlns:x14ac="http://schemas.microsoft.com/office/spreadsheetml/2009/9/ac" r="350" ht="15.75" x14ac:dyDescent="0.25">
      <c r="A350" s="195"/>
      <c r="B350" s="196"/>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c r="Z350" s="195"/>
      <c r="AA350" s="195"/>
    </row>
    <row xmlns:x14ac="http://schemas.microsoft.com/office/spreadsheetml/2009/9/ac" r="351" ht="15.75" x14ac:dyDescent="0.25">
      <c r="A351" s="195"/>
      <c r="B351" s="196"/>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c r="Z351" s="195"/>
      <c r="AA351" s="195"/>
    </row>
    <row xmlns:x14ac="http://schemas.microsoft.com/office/spreadsheetml/2009/9/ac" r="352" ht="15.75" x14ac:dyDescent="0.25">
      <c r="A352" s="195"/>
      <c r="B352" s="196"/>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c r="Z352" s="195"/>
      <c r="AA352" s="195"/>
    </row>
    <row xmlns:x14ac="http://schemas.microsoft.com/office/spreadsheetml/2009/9/ac" r="353" ht="15.75" x14ac:dyDescent="0.25">
      <c r="A353" s="195"/>
      <c r="B353" s="196"/>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c r="Z353" s="195"/>
      <c r="AA353" s="195"/>
    </row>
    <row xmlns:x14ac="http://schemas.microsoft.com/office/spreadsheetml/2009/9/ac" r="354" ht="15.75" x14ac:dyDescent="0.25">
      <c r="A354" s="195"/>
      <c r="B354" s="196"/>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c r="Z354" s="195"/>
      <c r="AA354" s="195"/>
    </row>
    <row xmlns:x14ac="http://schemas.microsoft.com/office/spreadsheetml/2009/9/ac" r="355" ht="15.75" x14ac:dyDescent="0.25">
      <c r="A355" s="195"/>
      <c r="B355" s="196"/>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c r="Z355" s="195"/>
      <c r="AA355" s="195"/>
    </row>
    <row xmlns:x14ac="http://schemas.microsoft.com/office/spreadsheetml/2009/9/ac" r="356" ht="15.75" x14ac:dyDescent="0.25">
      <c r="A356" s="195"/>
      <c r="B356" s="196"/>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c r="Z356" s="195"/>
      <c r="AA356" s="195"/>
    </row>
    <row xmlns:x14ac="http://schemas.microsoft.com/office/spreadsheetml/2009/9/ac" r="357" ht="15.75" x14ac:dyDescent="0.25">
      <c r="A357" s="195"/>
      <c r="B357" s="196"/>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c r="Z357" s="195"/>
      <c r="AA357" s="195"/>
    </row>
    <row xmlns:x14ac="http://schemas.microsoft.com/office/spreadsheetml/2009/9/ac" r="358" ht="15.75" x14ac:dyDescent="0.25">
      <c r="A358" s="195"/>
      <c r="B358" s="196"/>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c r="Z358" s="195"/>
      <c r="AA358" s="195"/>
    </row>
    <row xmlns:x14ac="http://schemas.microsoft.com/office/spreadsheetml/2009/9/ac" r="359" ht="15.75" x14ac:dyDescent="0.25">
      <c r="A359" s="195"/>
      <c r="B359" s="196"/>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c r="Z359" s="195"/>
      <c r="AA359" s="195"/>
    </row>
    <row xmlns:x14ac="http://schemas.microsoft.com/office/spreadsheetml/2009/9/ac" r="360" ht="15.75" x14ac:dyDescent="0.25">
      <c r="A360" s="195"/>
      <c r="B360" s="196"/>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c r="Z360" s="195"/>
      <c r="AA360" s="195"/>
    </row>
    <row xmlns:x14ac="http://schemas.microsoft.com/office/spreadsheetml/2009/9/ac" r="361" ht="15.75" x14ac:dyDescent="0.25">
      <c r="A361" s="195"/>
      <c r="B361" s="196"/>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c r="Z361" s="195"/>
      <c r="AA361" s="195"/>
    </row>
    <row xmlns:x14ac="http://schemas.microsoft.com/office/spreadsheetml/2009/9/ac" r="362" ht="15.75" x14ac:dyDescent="0.25">
      <c r="A362" s="195"/>
      <c r="B362" s="196"/>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row>
    <row xmlns:x14ac="http://schemas.microsoft.com/office/spreadsheetml/2009/9/ac" r="363" ht="15.75" x14ac:dyDescent="0.25">
      <c r="A363" s="195"/>
      <c r="B363" s="196"/>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c r="Z363" s="195"/>
      <c r="AA363" s="195"/>
    </row>
    <row xmlns:x14ac="http://schemas.microsoft.com/office/spreadsheetml/2009/9/ac" r="364" ht="15.75" x14ac:dyDescent="0.25">
      <c r="A364" s="195"/>
      <c r="B364" s="196"/>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c r="Z364" s="195"/>
      <c r="AA364" s="195"/>
    </row>
    <row xmlns:x14ac="http://schemas.microsoft.com/office/spreadsheetml/2009/9/ac" r="365" ht="15.75" x14ac:dyDescent="0.25">
      <c r="A365" s="195"/>
      <c r="B365" s="196"/>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c r="Z365" s="195"/>
      <c r="AA365" s="195"/>
    </row>
    <row xmlns:x14ac="http://schemas.microsoft.com/office/spreadsheetml/2009/9/ac" r="366" ht="15.75" x14ac:dyDescent="0.25">
      <c r="A366" s="195"/>
      <c r="B366" s="196"/>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c r="Z366" s="195"/>
      <c r="AA366" s="195"/>
    </row>
    <row xmlns:x14ac="http://schemas.microsoft.com/office/spreadsheetml/2009/9/ac" r="367" ht="15.75" x14ac:dyDescent="0.25">
      <c r="A367" s="195"/>
      <c r="B367" s="196"/>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c r="Z367" s="195"/>
      <c r="AA367" s="195"/>
    </row>
    <row xmlns:x14ac="http://schemas.microsoft.com/office/spreadsheetml/2009/9/ac" r="368" ht="15.75" x14ac:dyDescent="0.25">
      <c r="A368" s="195"/>
      <c r="B368" s="196"/>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c r="Z368" s="195"/>
      <c r="AA368" s="195"/>
    </row>
    <row xmlns:x14ac="http://schemas.microsoft.com/office/spreadsheetml/2009/9/ac" r="369" ht="15.75" x14ac:dyDescent="0.25">
      <c r="A369" s="195"/>
      <c r="B369" s="196"/>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c r="Z369" s="195"/>
      <c r="AA369" s="195"/>
    </row>
    <row xmlns:x14ac="http://schemas.microsoft.com/office/spreadsheetml/2009/9/ac" r="370" ht="15.75" x14ac:dyDescent="0.25">
      <c r="A370" s="195"/>
      <c r="B370" s="196"/>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c r="Z370" s="195"/>
      <c r="AA370" s="195"/>
    </row>
    <row xmlns:x14ac="http://schemas.microsoft.com/office/spreadsheetml/2009/9/ac" r="371" ht="15.75" x14ac:dyDescent="0.25">
      <c r="A371" s="195"/>
      <c r="B371" s="196"/>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c r="Z371" s="195"/>
      <c r="AA371" s="195"/>
    </row>
    <row xmlns:x14ac="http://schemas.microsoft.com/office/spreadsheetml/2009/9/ac" r="372" ht="15.75" x14ac:dyDescent="0.25">
      <c r="A372" s="195"/>
      <c r="B372" s="196"/>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c r="Z372" s="195"/>
      <c r="AA372" s="195"/>
    </row>
    <row xmlns:x14ac="http://schemas.microsoft.com/office/spreadsheetml/2009/9/ac" r="373" ht="15.75" x14ac:dyDescent="0.25">
      <c r="A373" s="195"/>
      <c r="B373" s="196"/>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row>
    <row xmlns:x14ac="http://schemas.microsoft.com/office/spreadsheetml/2009/9/ac" r="374" ht="15.75" x14ac:dyDescent="0.25">
      <c r="A374" s="195"/>
      <c r="B374" s="196"/>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c r="Z374" s="195"/>
      <c r="AA374" s="195"/>
    </row>
    <row xmlns:x14ac="http://schemas.microsoft.com/office/spreadsheetml/2009/9/ac" r="375" ht="15.75" x14ac:dyDescent="0.25">
      <c r="A375" s="195"/>
      <c r="B375" s="196"/>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c r="Z375" s="195"/>
      <c r="AA375" s="195"/>
    </row>
    <row xmlns:x14ac="http://schemas.microsoft.com/office/spreadsheetml/2009/9/ac" r="376" ht="15.75" x14ac:dyDescent="0.25">
      <c r="A376" s="195"/>
      <c r="B376" s="196"/>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c r="Z376" s="195"/>
      <c r="AA376" s="195"/>
    </row>
    <row xmlns:x14ac="http://schemas.microsoft.com/office/spreadsheetml/2009/9/ac" r="377" ht="15.75" x14ac:dyDescent="0.25">
      <c r="A377" s="195"/>
      <c r="B377" s="196"/>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c r="Z377" s="195"/>
      <c r="AA377" s="195"/>
    </row>
    <row xmlns:x14ac="http://schemas.microsoft.com/office/spreadsheetml/2009/9/ac" r="378" ht="15.75" x14ac:dyDescent="0.25">
      <c r="A378" s="195"/>
      <c r="B378" s="196"/>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c r="Z378" s="195"/>
      <c r="AA378" s="195"/>
    </row>
    <row xmlns:x14ac="http://schemas.microsoft.com/office/spreadsheetml/2009/9/ac" r="379" ht="15.75" x14ac:dyDescent="0.25">
      <c r="A379" s="195"/>
      <c r="B379" s="196"/>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c r="Z379" s="195"/>
      <c r="AA379" s="195"/>
    </row>
    <row xmlns:x14ac="http://schemas.microsoft.com/office/spreadsheetml/2009/9/ac" r="380" ht="15.75" x14ac:dyDescent="0.25">
      <c r="A380" s="195"/>
      <c r="B380" s="196"/>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c r="Z380" s="195"/>
      <c r="AA380" s="195"/>
    </row>
    <row xmlns:x14ac="http://schemas.microsoft.com/office/spreadsheetml/2009/9/ac" r="381" ht="15.75" x14ac:dyDescent="0.25">
      <c r="A381" s="195"/>
      <c r="B381" s="196"/>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c r="Z381" s="195"/>
      <c r="AA381" s="195"/>
    </row>
    <row xmlns:x14ac="http://schemas.microsoft.com/office/spreadsheetml/2009/9/ac" r="382" ht="15.75" x14ac:dyDescent="0.25">
      <c r="A382" s="195"/>
      <c r="B382" s="196"/>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c r="Z382" s="195"/>
      <c r="AA382" s="195"/>
    </row>
    <row xmlns:x14ac="http://schemas.microsoft.com/office/spreadsheetml/2009/9/ac" r="383" ht="15.75" x14ac:dyDescent="0.25">
      <c r="A383" s="195"/>
      <c r="B383" s="196"/>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c r="Z383" s="195"/>
      <c r="AA383" s="195"/>
    </row>
    <row xmlns:x14ac="http://schemas.microsoft.com/office/spreadsheetml/2009/9/ac" r="384" ht="15.75" x14ac:dyDescent="0.25">
      <c r="A384" s="195"/>
      <c r="B384" s="196"/>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c r="Z384" s="195"/>
      <c r="AA384" s="195"/>
    </row>
    <row xmlns:x14ac="http://schemas.microsoft.com/office/spreadsheetml/2009/9/ac" r="385" ht="15.75" x14ac:dyDescent="0.25">
      <c r="A385" s="195"/>
      <c r="B385" s="196"/>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c r="Z385" s="195"/>
      <c r="AA385" s="195"/>
    </row>
    <row xmlns:x14ac="http://schemas.microsoft.com/office/spreadsheetml/2009/9/ac" r="386" ht="15.75" x14ac:dyDescent="0.25">
      <c r="A386" s="195"/>
      <c r="B386" s="196"/>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c r="Z386" s="195"/>
      <c r="AA386" s="195"/>
    </row>
    <row xmlns:x14ac="http://schemas.microsoft.com/office/spreadsheetml/2009/9/ac" r="387" ht="15.75" x14ac:dyDescent="0.25">
      <c r="A387" s="195"/>
      <c r="B387" s="196"/>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c r="Z387" s="195"/>
      <c r="AA387" s="195"/>
    </row>
    <row xmlns:x14ac="http://schemas.microsoft.com/office/spreadsheetml/2009/9/ac" r="388" ht="15.75" x14ac:dyDescent="0.25">
      <c r="A388" s="195"/>
      <c r="B388" s="196"/>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c r="Z388" s="195"/>
      <c r="AA388" s="195"/>
    </row>
    <row xmlns:x14ac="http://schemas.microsoft.com/office/spreadsheetml/2009/9/ac" r="389" ht="15.75" x14ac:dyDescent="0.25">
      <c r="A389" s="195"/>
      <c r="B389" s="196"/>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c r="Z389" s="195"/>
      <c r="AA389" s="195"/>
    </row>
    <row xmlns:x14ac="http://schemas.microsoft.com/office/spreadsheetml/2009/9/ac" r="390" ht="15.75" x14ac:dyDescent="0.25">
      <c r="A390" s="195"/>
      <c r="B390" s="196"/>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c r="Z390" s="195"/>
      <c r="AA390" s="195"/>
    </row>
    <row xmlns:x14ac="http://schemas.microsoft.com/office/spreadsheetml/2009/9/ac" r="391" ht="15.75" x14ac:dyDescent="0.25">
      <c r="A391" s="195"/>
      <c r="B391" s="196"/>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c r="Z391" s="195"/>
      <c r="AA391" s="195"/>
    </row>
    <row xmlns:x14ac="http://schemas.microsoft.com/office/spreadsheetml/2009/9/ac" r="392" ht="15.75" x14ac:dyDescent="0.25">
      <c r="A392" s="195"/>
      <c r="B392" s="196"/>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c r="Z392" s="195"/>
      <c r="AA392" s="195"/>
    </row>
    <row xmlns:x14ac="http://schemas.microsoft.com/office/spreadsheetml/2009/9/ac" r="393" ht="15.75" x14ac:dyDescent="0.25">
      <c r="A393" s="195"/>
      <c r="B393" s="196"/>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c r="Z393" s="195"/>
      <c r="AA393" s="195"/>
    </row>
    <row xmlns:x14ac="http://schemas.microsoft.com/office/spreadsheetml/2009/9/ac" r="394" ht="15.75" x14ac:dyDescent="0.25">
      <c r="A394" s="195"/>
      <c r="B394" s="196"/>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c r="Z394" s="195"/>
      <c r="AA394" s="195"/>
    </row>
    <row xmlns:x14ac="http://schemas.microsoft.com/office/spreadsheetml/2009/9/ac" r="395" ht="15.75" x14ac:dyDescent="0.25">
      <c r="A395" s="195"/>
      <c r="B395" s="196"/>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c r="Z395" s="195"/>
      <c r="AA395" s="195"/>
    </row>
    <row xmlns:x14ac="http://schemas.microsoft.com/office/spreadsheetml/2009/9/ac" r="396" ht="15.75" x14ac:dyDescent="0.25">
      <c r="A396" s="195"/>
      <c r="B396" s="196"/>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c r="Z396" s="195"/>
      <c r="AA396" s="195"/>
    </row>
    <row xmlns:x14ac="http://schemas.microsoft.com/office/spreadsheetml/2009/9/ac" r="397" ht="15.75" x14ac:dyDescent="0.25">
      <c r="A397" s="195"/>
      <c r="B397" s="196"/>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c r="Z397" s="195"/>
      <c r="AA397" s="195"/>
    </row>
    <row xmlns:x14ac="http://schemas.microsoft.com/office/spreadsheetml/2009/9/ac" r="398" ht="15.75" x14ac:dyDescent="0.25">
      <c r="A398" s="195"/>
      <c r="B398" s="196"/>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c r="Z398" s="195"/>
      <c r="AA398" s="195"/>
    </row>
    <row xmlns:x14ac="http://schemas.microsoft.com/office/spreadsheetml/2009/9/ac" r="399" ht="15.75" x14ac:dyDescent="0.25">
      <c r="A399" s="195"/>
      <c r="B399" s="196"/>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c r="Z399" s="195"/>
      <c r="AA399" s="195"/>
    </row>
    <row xmlns:x14ac="http://schemas.microsoft.com/office/spreadsheetml/2009/9/ac" r="400" ht="15.75" x14ac:dyDescent="0.25">
      <c r="A400" s="195"/>
      <c r="B400" s="196"/>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c r="Z400" s="195"/>
      <c r="AA400" s="195"/>
    </row>
    <row xmlns:x14ac="http://schemas.microsoft.com/office/spreadsheetml/2009/9/ac" r="401" ht="15.75" x14ac:dyDescent="0.25">
      <c r="A401" s="195"/>
      <c r="B401" s="196"/>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c r="Z401" s="195"/>
      <c r="AA401" s="195"/>
    </row>
    <row xmlns:x14ac="http://schemas.microsoft.com/office/spreadsheetml/2009/9/ac" r="402" ht="15.75" x14ac:dyDescent="0.25">
      <c r="A402" s="195"/>
      <c r="B402" s="196"/>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c r="Z402" s="195"/>
      <c r="AA402" s="195"/>
    </row>
    <row xmlns:x14ac="http://schemas.microsoft.com/office/spreadsheetml/2009/9/ac" r="403" ht="15.75" x14ac:dyDescent="0.25">
      <c r="A403" s="195"/>
      <c r="B403" s="196"/>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c r="Z403" s="195"/>
      <c r="AA403" s="195"/>
    </row>
    <row xmlns:x14ac="http://schemas.microsoft.com/office/spreadsheetml/2009/9/ac" r="404" ht="15.75" x14ac:dyDescent="0.25">
      <c r="A404" s="195"/>
      <c r="B404" s="196"/>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c r="Z404" s="195"/>
      <c r="AA404" s="195"/>
    </row>
    <row xmlns:x14ac="http://schemas.microsoft.com/office/spreadsheetml/2009/9/ac" r="405" ht="15.75" x14ac:dyDescent="0.25">
      <c r="A405" s="195"/>
      <c r="B405" s="196"/>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c r="Z405" s="195"/>
      <c r="AA405" s="195"/>
    </row>
    <row xmlns:x14ac="http://schemas.microsoft.com/office/spreadsheetml/2009/9/ac" r="406" ht="15.75" x14ac:dyDescent="0.25">
      <c r="A406" s="195"/>
      <c r="B406" s="196"/>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c r="Z406" s="195"/>
      <c r="AA406" s="195"/>
    </row>
    <row xmlns:x14ac="http://schemas.microsoft.com/office/spreadsheetml/2009/9/ac" r="407" ht="15.75" x14ac:dyDescent="0.25">
      <c r="A407" s="195"/>
      <c r="B407" s="196"/>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c r="Z407" s="195"/>
      <c r="AA407" s="195"/>
    </row>
    <row xmlns:x14ac="http://schemas.microsoft.com/office/spreadsheetml/2009/9/ac" r="408" ht="15.75" x14ac:dyDescent="0.25">
      <c r="A408" s="195"/>
      <c r="B408" s="196"/>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c r="Z408" s="195"/>
      <c r="AA408" s="195"/>
    </row>
    <row xmlns:x14ac="http://schemas.microsoft.com/office/spreadsheetml/2009/9/ac" r="409" ht="15.75" x14ac:dyDescent="0.25">
      <c r="A409" s="195"/>
      <c r="B409" s="196"/>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row>
    <row xmlns:x14ac="http://schemas.microsoft.com/office/spreadsheetml/2009/9/ac" r="410" ht="15.75" x14ac:dyDescent="0.25">
      <c r="A410" s="195"/>
      <c r="B410" s="196"/>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c r="Z410" s="195"/>
      <c r="AA410" s="195"/>
    </row>
    <row xmlns:x14ac="http://schemas.microsoft.com/office/spreadsheetml/2009/9/ac" r="411" ht="15.75" x14ac:dyDescent="0.25">
      <c r="A411" s="195"/>
      <c r="B411" s="196"/>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c r="Z411" s="195"/>
      <c r="AA411" s="195"/>
    </row>
    <row xmlns:x14ac="http://schemas.microsoft.com/office/spreadsheetml/2009/9/ac" r="412" ht="15.75" x14ac:dyDescent="0.25">
      <c r="A412" s="195"/>
      <c r="B412" s="196"/>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c r="Z412" s="195"/>
      <c r="AA412" s="195"/>
    </row>
    <row xmlns:x14ac="http://schemas.microsoft.com/office/spreadsheetml/2009/9/ac" r="413" ht="15.75" x14ac:dyDescent="0.25">
      <c r="A413" s="195"/>
      <c r="B413" s="196"/>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c r="Z413" s="195"/>
      <c r="AA413" s="195"/>
    </row>
    <row xmlns:x14ac="http://schemas.microsoft.com/office/spreadsheetml/2009/9/ac" r="414" ht="15.75" x14ac:dyDescent="0.25">
      <c r="A414" s="195"/>
      <c r="B414" s="196"/>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c r="Z414" s="195"/>
      <c r="AA414" s="195"/>
    </row>
    <row xmlns:x14ac="http://schemas.microsoft.com/office/spreadsheetml/2009/9/ac" r="415" ht="15.75" x14ac:dyDescent="0.25">
      <c r="A415" s="195"/>
      <c r="B415" s="196"/>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c r="Z415" s="195"/>
      <c r="AA415" s="195"/>
    </row>
    <row xmlns:x14ac="http://schemas.microsoft.com/office/spreadsheetml/2009/9/ac" r="416" ht="15.75" x14ac:dyDescent="0.25">
      <c r="A416" s="195"/>
      <c r="B416" s="196"/>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c r="Z416" s="195"/>
      <c r="AA416" s="195"/>
    </row>
    <row xmlns:x14ac="http://schemas.microsoft.com/office/spreadsheetml/2009/9/ac" r="417" ht="15.75" x14ac:dyDescent="0.25">
      <c r="A417" s="195"/>
      <c r="B417" s="196"/>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c r="Z417" s="195"/>
      <c r="AA417" s="195"/>
    </row>
    <row xmlns:x14ac="http://schemas.microsoft.com/office/spreadsheetml/2009/9/ac" r="418" ht="15.75" x14ac:dyDescent="0.25">
      <c r="A418" s="195"/>
      <c r="B418" s="196"/>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c r="Z418" s="195"/>
      <c r="AA418" s="195"/>
    </row>
    <row xmlns:x14ac="http://schemas.microsoft.com/office/spreadsheetml/2009/9/ac" r="419" ht="15.75" x14ac:dyDescent="0.25">
      <c r="A419" s="195"/>
      <c r="B419" s="196"/>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c r="Z419" s="195"/>
      <c r="AA419" s="195"/>
    </row>
    <row xmlns:x14ac="http://schemas.microsoft.com/office/spreadsheetml/2009/9/ac" r="420" ht="15.75" x14ac:dyDescent="0.25">
      <c r="A420" s="195"/>
      <c r="B420" s="196"/>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c r="Z420" s="195"/>
      <c r="AA420" s="195"/>
    </row>
    <row xmlns:x14ac="http://schemas.microsoft.com/office/spreadsheetml/2009/9/ac" r="421" ht="15.75" x14ac:dyDescent="0.25">
      <c r="A421" s="195"/>
      <c r="B421" s="196"/>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c r="Z421" s="195"/>
      <c r="AA421" s="195"/>
    </row>
    <row xmlns:x14ac="http://schemas.microsoft.com/office/spreadsheetml/2009/9/ac" r="422" ht="15.75" x14ac:dyDescent="0.25">
      <c r="A422" s="195"/>
      <c r="B422" s="196"/>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c r="Z422" s="195"/>
      <c r="AA422" s="195"/>
    </row>
    <row xmlns:x14ac="http://schemas.microsoft.com/office/spreadsheetml/2009/9/ac" r="423" ht="15.75" x14ac:dyDescent="0.25">
      <c r="A423" s="195"/>
      <c r="B423" s="196"/>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c r="Z423" s="195"/>
      <c r="AA423" s="195"/>
    </row>
    <row xmlns:x14ac="http://schemas.microsoft.com/office/spreadsheetml/2009/9/ac" r="424" ht="15.75" x14ac:dyDescent="0.25">
      <c r="A424" s="195"/>
      <c r="B424" s="196"/>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row>
    <row xmlns:x14ac="http://schemas.microsoft.com/office/spreadsheetml/2009/9/ac" r="425" ht="15.75" x14ac:dyDescent="0.25">
      <c r="A425" s="195"/>
      <c r="B425" s="196"/>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row>
    <row xmlns:x14ac="http://schemas.microsoft.com/office/spreadsheetml/2009/9/ac" r="426" ht="15.75" x14ac:dyDescent="0.25">
      <c r="A426" s="195"/>
      <c r="B426" s="196"/>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c r="Z426" s="195"/>
      <c r="AA426" s="195"/>
    </row>
    <row xmlns:x14ac="http://schemas.microsoft.com/office/spreadsheetml/2009/9/ac" r="427" ht="15.75" x14ac:dyDescent="0.25">
      <c r="A427" s="195"/>
      <c r="B427" s="196"/>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c r="Z427" s="195"/>
      <c r="AA427" s="195"/>
    </row>
    <row xmlns:x14ac="http://schemas.microsoft.com/office/spreadsheetml/2009/9/ac" r="428" ht="15.75" x14ac:dyDescent="0.25">
      <c r="A428" s="195"/>
      <c r="B428" s="196"/>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row>
    <row xmlns:x14ac="http://schemas.microsoft.com/office/spreadsheetml/2009/9/ac" r="429" ht="15.75" x14ac:dyDescent="0.25">
      <c r="A429" s="195"/>
      <c r="B429" s="196"/>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c r="Z429" s="195"/>
      <c r="AA429" s="195"/>
    </row>
    <row xmlns:x14ac="http://schemas.microsoft.com/office/spreadsheetml/2009/9/ac" r="430" ht="15.75" x14ac:dyDescent="0.25">
      <c r="A430" s="195"/>
      <c r="B430" s="196"/>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c r="Z430" s="195"/>
      <c r="AA430" s="195"/>
    </row>
    <row xmlns:x14ac="http://schemas.microsoft.com/office/spreadsheetml/2009/9/ac" r="431" ht="15.75" x14ac:dyDescent="0.25">
      <c r="A431" s="195"/>
      <c r="B431" s="196"/>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c r="Z431" s="195"/>
      <c r="AA431" s="195"/>
    </row>
    <row xmlns:x14ac="http://schemas.microsoft.com/office/spreadsheetml/2009/9/ac" r="432" ht="15.75" x14ac:dyDescent="0.25">
      <c r="A432" s="195"/>
      <c r="B432" s="196"/>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c r="Z432" s="195"/>
      <c r="AA432" s="195"/>
    </row>
    <row xmlns:x14ac="http://schemas.microsoft.com/office/spreadsheetml/2009/9/ac" r="433" ht="15.75" x14ac:dyDescent="0.25">
      <c r="A433" s="195"/>
      <c r="B433" s="196"/>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c r="Z433" s="195"/>
      <c r="AA433" s="195"/>
    </row>
    <row xmlns:x14ac="http://schemas.microsoft.com/office/spreadsheetml/2009/9/ac" r="434" ht="15.75" x14ac:dyDescent="0.25">
      <c r="A434" s="195"/>
      <c r="B434" s="196"/>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c r="Z434" s="195"/>
      <c r="AA434" s="195"/>
    </row>
    <row xmlns:x14ac="http://schemas.microsoft.com/office/spreadsheetml/2009/9/ac" r="435" ht="15.75" x14ac:dyDescent="0.25">
      <c r="A435" s="195"/>
      <c r="B435" s="196"/>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row>
    <row xmlns:x14ac="http://schemas.microsoft.com/office/spreadsheetml/2009/9/ac" r="436" ht="15.75" x14ac:dyDescent="0.25">
      <c r="A436" s="195"/>
      <c r="B436" s="196"/>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c r="Z436" s="195"/>
      <c r="AA436" s="195"/>
    </row>
    <row xmlns:x14ac="http://schemas.microsoft.com/office/spreadsheetml/2009/9/ac" r="437" ht="15.75" x14ac:dyDescent="0.25">
      <c r="A437" s="195"/>
      <c r="B437" s="196"/>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c r="Z437" s="195"/>
      <c r="AA437" s="195"/>
    </row>
    <row xmlns:x14ac="http://schemas.microsoft.com/office/spreadsheetml/2009/9/ac" r="438" ht="15.75" x14ac:dyDescent="0.25">
      <c r="A438" s="195"/>
      <c r="B438" s="196"/>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c r="Z438" s="195"/>
      <c r="AA438" s="195"/>
    </row>
    <row xmlns:x14ac="http://schemas.microsoft.com/office/spreadsheetml/2009/9/ac" r="439" ht="15.75" x14ac:dyDescent="0.25">
      <c r="A439" s="195"/>
      <c r="B439" s="196"/>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row>
    <row xmlns:x14ac="http://schemas.microsoft.com/office/spreadsheetml/2009/9/ac" r="440" ht="15.75" x14ac:dyDescent="0.25">
      <c r="A440" s="195"/>
      <c r="B440" s="196"/>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c r="Z440" s="195"/>
      <c r="AA440" s="195"/>
    </row>
    <row xmlns:x14ac="http://schemas.microsoft.com/office/spreadsheetml/2009/9/ac" r="441" ht="15.75" x14ac:dyDescent="0.25">
      <c r="A441" s="195"/>
      <c r="B441" s="196"/>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c r="Z441" s="195"/>
      <c r="AA441" s="195"/>
    </row>
    <row xmlns:x14ac="http://schemas.microsoft.com/office/spreadsheetml/2009/9/ac" r="442" ht="15.75" x14ac:dyDescent="0.25">
      <c r="A442" s="195"/>
      <c r="B442" s="196"/>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c r="Z442" s="195"/>
      <c r="AA442" s="195"/>
    </row>
    <row xmlns:x14ac="http://schemas.microsoft.com/office/spreadsheetml/2009/9/ac" r="443" ht="15.75" x14ac:dyDescent="0.25">
      <c r="A443" s="195"/>
      <c r="B443" s="196"/>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c r="Z443" s="195"/>
      <c r="AA443" s="195"/>
    </row>
    <row xmlns:x14ac="http://schemas.microsoft.com/office/spreadsheetml/2009/9/ac" r="444" ht="15.75" x14ac:dyDescent="0.25">
      <c r="A444" s="195"/>
      <c r="B444" s="196"/>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c r="Z444" s="195"/>
      <c r="AA444" s="195"/>
    </row>
    <row xmlns:x14ac="http://schemas.microsoft.com/office/spreadsheetml/2009/9/ac" r="445" ht="15.75" x14ac:dyDescent="0.25">
      <c r="A445" s="195"/>
      <c r="B445" s="196"/>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c r="Z445" s="195"/>
      <c r="AA445" s="195"/>
    </row>
    <row xmlns:x14ac="http://schemas.microsoft.com/office/spreadsheetml/2009/9/ac" r="446" ht="15.75" x14ac:dyDescent="0.25">
      <c r="A446" s="195"/>
      <c r="B446" s="196"/>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c r="Z446" s="195"/>
      <c r="AA446" s="195"/>
    </row>
    <row xmlns:x14ac="http://schemas.microsoft.com/office/spreadsheetml/2009/9/ac" r="447" ht="15.75" x14ac:dyDescent="0.25">
      <c r="A447" s="195"/>
      <c r="B447" s="196"/>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c r="Z447" s="195"/>
      <c r="AA447" s="195"/>
    </row>
    <row xmlns:x14ac="http://schemas.microsoft.com/office/spreadsheetml/2009/9/ac" r="448" ht="15.75" x14ac:dyDescent="0.25">
      <c r="A448" s="195"/>
      <c r="B448" s="196"/>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c r="Z448" s="195"/>
      <c r="AA448" s="195"/>
    </row>
    <row xmlns:x14ac="http://schemas.microsoft.com/office/spreadsheetml/2009/9/ac" r="449" ht="15.75" x14ac:dyDescent="0.25">
      <c r="A449" s="195"/>
      <c r="B449" s="196"/>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c r="Z449" s="195"/>
      <c r="AA449" s="195"/>
    </row>
    <row xmlns:x14ac="http://schemas.microsoft.com/office/spreadsheetml/2009/9/ac" r="450" ht="15.75" x14ac:dyDescent="0.25">
      <c r="A450" s="195"/>
      <c r="B450" s="196"/>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c r="Z450" s="195"/>
      <c r="AA450" s="195"/>
    </row>
    <row xmlns:x14ac="http://schemas.microsoft.com/office/spreadsheetml/2009/9/ac" r="451" ht="15.75" x14ac:dyDescent="0.25">
      <c r="A451" s="195"/>
      <c r="B451" s="196"/>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c r="Z451" s="195"/>
      <c r="AA451" s="195"/>
    </row>
    <row xmlns:x14ac="http://schemas.microsoft.com/office/spreadsheetml/2009/9/ac" r="452" ht="15.75" x14ac:dyDescent="0.25">
      <c r="A452" s="195"/>
      <c r="B452" s="196"/>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c r="Z452" s="195"/>
      <c r="AA452" s="195"/>
    </row>
    <row xmlns:x14ac="http://schemas.microsoft.com/office/spreadsheetml/2009/9/ac" r="453" ht="15.75" x14ac:dyDescent="0.25">
      <c r="A453" s="195"/>
      <c r="B453" s="196"/>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c r="Z453" s="195"/>
      <c r="AA453" s="195"/>
    </row>
    <row xmlns:x14ac="http://schemas.microsoft.com/office/spreadsheetml/2009/9/ac" r="454" ht="15.75" x14ac:dyDescent="0.25">
      <c r="A454" s="195"/>
      <c r="B454" s="196"/>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c r="Z454" s="195"/>
      <c r="AA454" s="195"/>
    </row>
    <row xmlns:x14ac="http://schemas.microsoft.com/office/spreadsheetml/2009/9/ac" r="455" ht="15.75" x14ac:dyDescent="0.25">
      <c r="A455" s="195"/>
      <c r="B455" s="196"/>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c r="Z455" s="195"/>
      <c r="AA455" s="195"/>
    </row>
    <row xmlns:x14ac="http://schemas.microsoft.com/office/spreadsheetml/2009/9/ac" r="456" ht="15.75" x14ac:dyDescent="0.25">
      <c r="A456" s="195"/>
      <c r="B456" s="196"/>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c r="Z456" s="195"/>
      <c r="AA456" s="195"/>
    </row>
    <row xmlns:x14ac="http://schemas.microsoft.com/office/spreadsheetml/2009/9/ac" r="457" ht="15.75" x14ac:dyDescent="0.25">
      <c r="A457" s="195"/>
      <c r="B457" s="196"/>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c r="Z457" s="195"/>
      <c r="AA457" s="195"/>
    </row>
    <row xmlns:x14ac="http://schemas.microsoft.com/office/spreadsheetml/2009/9/ac" r="458" ht="15.75" x14ac:dyDescent="0.25">
      <c r="A458" s="195"/>
      <c r="B458" s="196"/>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c r="Z458" s="195"/>
      <c r="AA458" s="195"/>
    </row>
    <row xmlns:x14ac="http://schemas.microsoft.com/office/spreadsheetml/2009/9/ac" r="459" ht="15.75" x14ac:dyDescent="0.25">
      <c r="A459" s="195"/>
      <c r="B459" s="196"/>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c r="Z459" s="195"/>
      <c r="AA459" s="195"/>
    </row>
    <row xmlns:x14ac="http://schemas.microsoft.com/office/spreadsheetml/2009/9/ac" r="460" ht="15.75" x14ac:dyDescent="0.25">
      <c r="A460" s="195"/>
      <c r="B460" s="196"/>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c r="Z460" s="195"/>
      <c r="AA460" s="195"/>
    </row>
    <row xmlns:x14ac="http://schemas.microsoft.com/office/spreadsheetml/2009/9/ac" r="461" ht="15.75" x14ac:dyDescent="0.25">
      <c r="A461" s="195"/>
      <c r="B461" s="196"/>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c r="Z461" s="195"/>
      <c r="AA461" s="195"/>
    </row>
    <row xmlns:x14ac="http://schemas.microsoft.com/office/spreadsheetml/2009/9/ac" r="462" ht="15.75" x14ac:dyDescent="0.25">
      <c r="A462" s="195"/>
      <c r="B462" s="196"/>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c r="Z462" s="195"/>
      <c r="AA462" s="195"/>
    </row>
    <row xmlns:x14ac="http://schemas.microsoft.com/office/spreadsheetml/2009/9/ac" r="463" ht="15.75" x14ac:dyDescent="0.25">
      <c r="A463" s="195"/>
      <c r="B463" s="196"/>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c r="Z463" s="195"/>
      <c r="AA463" s="195"/>
    </row>
    <row xmlns:x14ac="http://schemas.microsoft.com/office/spreadsheetml/2009/9/ac" r="464" ht="15.75" x14ac:dyDescent="0.25">
      <c r="A464" s="195"/>
      <c r="B464" s="196"/>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c r="Z464" s="195"/>
      <c r="AA464" s="195"/>
    </row>
    <row xmlns:x14ac="http://schemas.microsoft.com/office/spreadsheetml/2009/9/ac" r="465" ht="15.75" x14ac:dyDescent="0.25">
      <c r="A465" s="195"/>
      <c r="B465" s="196"/>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c r="Z465" s="195"/>
      <c r="AA465" s="195"/>
    </row>
    <row xmlns:x14ac="http://schemas.microsoft.com/office/spreadsheetml/2009/9/ac" r="466" ht="15.75" x14ac:dyDescent="0.25">
      <c r="A466" s="195"/>
      <c r="B466" s="196"/>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c r="Z466" s="195"/>
      <c r="AA466" s="195"/>
    </row>
    <row xmlns:x14ac="http://schemas.microsoft.com/office/spreadsheetml/2009/9/ac" r="467" ht="15.75" x14ac:dyDescent="0.25">
      <c r="A467" s="195"/>
      <c r="B467" s="196"/>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c r="Z467" s="195"/>
      <c r="AA467" s="195"/>
    </row>
    <row xmlns:x14ac="http://schemas.microsoft.com/office/spreadsheetml/2009/9/ac" r="468" ht="15.75" x14ac:dyDescent="0.25">
      <c r="A468" s="195"/>
      <c r="B468" s="196"/>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c r="Z468" s="195"/>
      <c r="AA468" s="195"/>
    </row>
    <row xmlns:x14ac="http://schemas.microsoft.com/office/spreadsheetml/2009/9/ac" r="469" ht="15.75" x14ac:dyDescent="0.25">
      <c r="A469" s="195"/>
      <c r="B469" s="196"/>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c r="Z469" s="195"/>
      <c r="AA469" s="195"/>
    </row>
    <row xmlns:x14ac="http://schemas.microsoft.com/office/spreadsheetml/2009/9/ac" r="470" ht="15.75" x14ac:dyDescent="0.25">
      <c r="A470" s="195"/>
      <c r="B470" s="196"/>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c r="Z470" s="195"/>
      <c r="AA470" s="195"/>
    </row>
    <row xmlns:x14ac="http://schemas.microsoft.com/office/spreadsheetml/2009/9/ac" r="471" ht="15.75" x14ac:dyDescent="0.25">
      <c r="A471" s="195"/>
      <c r="B471" s="196"/>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c r="Z471" s="195"/>
      <c r="AA471" s="195"/>
    </row>
    <row xmlns:x14ac="http://schemas.microsoft.com/office/spreadsheetml/2009/9/ac" r="472" ht="15.75" x14ac:dyDescent="0.25">
      <c r="A472" s="195"/>
      <c r="B472" s="196"/>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c r="Z472" s="195"/>
      <c r="AA472" s="195"/>
    </row>
    <row xmlns:x14ac="http://schemas.microsoft.com/office/spreadsheetml/2009/9/ac" r="473" ht="15.75" x14ac:dyDescent="0.25">
      <c r="A473" s="195"/>
      <c r="B473" s="196"/>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c r="Z473" s="195"/>
      <c r="AA473" s="195"/>
    </row>
    <row xmlns:x14ac="http://schemas.microsoft.com/office/spreadsheetml/2009/9/ac" r="474" ht="15.75" x14ac:dyDescent="0.25">
      <c r="A474" s="195"/>
      <c r="B474" s="196"/>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c r="Z474" s="195"/>
      <c r="AA474" s="195"/>
    </row>
    <row xmlns:x14ac="http://schemas.microsoft.com/office/spreadsheetml/2009/9/ac" r="475" ht="15.75" x14ac:dyDescent="0.25">
      <c r="A475" s="195"/>
      <c r="B475" s="196"/>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c r="Z475" s="195"/>
      <c r="AA475" s="195"/>
    </row>
    <row xmlns:x14ac="http://schemas.microsoft.com/office/spreadsheetml/2009/9/ac" r="476" ht="15.75" x14ac:dyDescent="0.25">
      <c r="A476" s="195"/>
      <c r="B476" s="196"/>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c r="Z476" s="195"/>
      <c r="AA476" s="195"/>
    </row>
    <row xmlns:x14ac="http://schemas.microsoft.com/office/spreadsheetml/2009/9/ac" r="477" ht="15.75" x14ac:dyDescent="0.25">
      <c r="A477" s="195"/>
      <c r="B477" s="196"/>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c r="Z477" s="195"/>
      <c r="AA477" s="195"/>
    </row>
    <row xmlns:x14ac="http://schemas.microsoft.com/office/spreadsheetml/2009/9/ac" r="478" ht="15.75" x14ac:dyDescent="0.25">
      <c r="A478" s="195"/>
      <c r="B478" s="196"/>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c r="Z478" s="195"/>
      <c r="AA478" s="195"/>
    </row>
    <row xmlns:x14ac="http://schemas.microsoft.com/office/spreadsheetml/2009/9/ac" r="479" ht="15.75" x14ac:dyDescent="0.25">
      <c r="A479" s="195"/>
      <c r="B479" s="196"/>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c r="Z479" s="195"/>
      <c r="AA479" s="195"/>
    </row>
    <row xmlns:x14ac="http://schemas.microsoft.com/office/spreadsheetml/2009/9/ac" r="480" ht="15.75" x14ac:dyDescent="0.25">
      <c r="A480" s="195"/>
      <c r="B480" s="196"/>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c r="Z480" s="195"/>
      <c r="AA480" s="195"/>
    </row>
    <row xmlns:x14ac="http://schemas.microsoft.com/office/spreadsheetml/2009/9/ac" r="481" ht="15.75" x14ac:dyDescent="0.25">
      <c r="A481" s="195"/>
      <c r="B481" s="196"/>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c r="Z481" s="195"/>
      <c r="AA481" s="195"/>
    </row>
    <row xmlns:x14ac="http://schemas.microsoft.com/office/spreadsheetml/2009/9/ac" r="482" ht="15.75" x14ac:dyDescent="0.25">
      <c r="A482" s="195"/>
      <c r="B482" s="196"/>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c r="Z482" s="195"/>
      <c r="AA482" s="195"/>
    </row>
    <row xmlns:x14ac="http://schemas.microsoft.com/office/spreadsheetml/2009/9/ac" r="483" ht="15.75" x14ac:dyDescent="0.25">
      <c r="A483" s="195"/>
      <c r="B483" s="196"/>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c r="Z483" s="195"/>
      <c r="AA483" s="195"/>
    </row>
    <row xmlns:x14ac="http://schemas.microsoft.com/office/spreadsheetml/2009/9/ac" r="484" ht="15.75" x14ac:dyDescent="0.25">
      <c r="A484" s="195"/>
      <c r="B484" s="196"/>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c r="Z484" s="195"/>
      <c r="AA484" s="195"/>
    </row>
    <row xmlns:x14ac="http://schemas.microsoft.com/office/spreadsheetml/2009/9/ac" r="485" ht="15.75" x14ac:dyDescent="0.25">
      <c r="A485" s="195"/>
      <c r="B485" s="196"/>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c r="Z485" s="195"/>
      <c r="AA485" s="195"/>
    </row>
    <row xmlns:x14ac="http://schemas.microsoft.com/office/spreadsheetml/2009/9/ac" r="486" ht="15.75" x14ac:dyDescent="0.25">
      <c r="A486" s="195"/>
      <c r="B486" s="196"/>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c r="AA486" s="195"/>
    </row>
    <row xmlns:x14ac="http://schemas.microsoft.com/office/spreadsheetml/2009/9/ac" r="487" ht="15.75" x14ac:dyDescent="0.25">
      <c r="A487" s="195"/>
      <c r="B487" s="196"/>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c r="Z487" s="195"/>
      <c r="AA487" s="195"/>
    </row>
    <row xmlns:x14ac="http://schemas.microsoft.com/office/spreadsheetml/2009/9/ac" r="488" ht="15.75" x14ac:dyDescent="0.25">
      <c r="A488" s="195"/>
      <c r="B488" s="196"/>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9CA4-D670-4B8C-ABC3-E063E72D4FD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7" customWidth="true"/>
    <col min="2" max="2" width="6.5" style="228" customWidth="true"/>
    <col min="3" max="3" width="14.125" style="229" customWidth="true"/>
    <col min="4" max="4" width="9.75" style="207" customWidth="true"/>
    <col min="5" max="5" width="8" style="230" customWidth="true"/>
    <col min="6" max="6" width="8" style="231" customWidth="true"/>
    <col min="7" max="7" width="8" style="232" customWidth="true"/>
    <col min="8" max="8" width="8" style="233" customWidth="true"/>
    <col min="9" max="9" width="8" style="226" customWidth="true"/>
    <col min="10" max="10" width="8" style="234" customWidth="true"/>
    <col min="11" max="11" width="8" style="235" customWidth="true"/>
    <col min="12" max="12" width="8" style="231" customWidth="true"/>
    <col min="13" max="13" width="8" style="236" customWidth="true"/>
    <col min="14" max="14" width="8" style="237" customWidth="true"/>
    <col min="15" max="19" width="8" style="207" customWidth="true"/>
    <col min="20" max="16384" width="9" style="207"/>
  </cols>
  <sheetData>
    <row xmlns:x14ac="http://schemas.microsoft.com/office/spreadsheetml/2009/9/ac" r="1" ht="20.25" customHeight="true" x14ac:dyDescent="0.2">
      <c r="A1" s="575" t="s">
        <v>321</v>
      </c>
      <c r="B1" s="576"/>
      <c r="C1" s="576"/>
      <c r="D1" s="576"/>
      <c r="E1" s="577" t="s">
        <v>52</v>
      </c>
      <c r="F1" s="578"/>
      <c r="G1" s="578"/>
      <c r="H1" s="578"/>
      <c r="I1" s="579"/>
      <c r="J1" s="580" t="s">
        <v>10</v>
      </c>
      <c r="K1" s="580"/>
      <c r="L1" s="580"/>
      <c r="M1" s="580"/>
      <c r="N1" s="580"/>
      <c r="O1" s="581" t="s">
        <v>11</v>
      </c>
      <c r="P1" s="582"/>
      <c r="Q1" s="582"/>
      <c r="R1" s="582"/>
      <c r="S1" s="583"/>
    </row>
    <row xmlns:x14ac="http://schemas.microsoft.com/office/spreadsheetml/2009/9/ac" r="2" x14ac:dyDescent="0.2">
      <c r="A2" s="576"/>
      <c r="B2" s="576"/>
      <c r="C2" s="576"/>
      <c r="D2" s="576"/>
      <c r="E2" s="208"/>
      <c r="F2" s="209"/>
      <c r="G2" s="238"/>
      <c r="H2" s="210"/>
      <c r="I2" s="239"/>
      <c r="J2" s="211"/>
      <c r="K2" s="209"/>
      <c r="L2" s="240"/>
      <c r="M2" s="210"/>
      <c r="N2" s="241"/>
      <c r="O2" s="208"/>
      <c r="P2" s="209"/>
      <c r="Q2" s="212"/>
      <c r="R2" s="210"/>
      <c r="S2" s="239"/>
    </row>
    <row xmlns:x14ac="http://schemas.microsoft.com/office/spreadsheetml/2009/9/ac" r="3" ht="134.25" customHeight="true" x14ac:dyDescent="0.2">
      <c r="A3" s="213" t="s">
        <v>9</v>
      </c>
      <c r="B3" s="214" t="s">
        <v>4</v>
      </c>
      <c r="C3" s="215" t="s">
        <v>8</v>
      </c>
      <c r="D3" s="216" t="s">
        <v>199</v>
      </c>
      <c r="E3" s="217" t="s">
        <v>25</v>
      </c>
      <c r="F3" s="218" t="s">
        <v>19</v>
      </c>
      <c r="G3" s="242" t="s">
        <v>183</v>
      </c>
      <c r="H3" s="219" t="s">
        <v>192</v>
      </c>
      <c r="I3" s="243" t="s">
        <v>36</v>
      </c>
      <c r="J3" s="220" t="s">
        <v>25</v>
      </c>
      <c r="K3" s="221" t="s">
        <v>19</v>
      </c>
      <c r="L3" s="244" t="s">
        <v>184</v>
      </c>
      <c r="M3" s="219" t="s">
        <v>192</v>
      </c>
      <c r="N3" s="245" t="s">
        <v>36</v>
      </c>
      <c r="O3" s="217" t="s">
        <v>25</v>
      </c>
      <c r="P3" s="218" t="s">
        <v>141</v>
      </c>
      <c r="Q3" s="222" t="s">
        <v>185</v>
      </c>
      <c r="R3" s="219" t="s">
        <v>192</v>
      </c>
      <c r="S3" s="243" t="s">
        <v>36</v>
      </c>
    </row>
    <row xmlns:x14ac="http://schemas.microsoft.com/office/spreadsheetml/2009/9/ac" r="4" x14ac:dyDescent="0.2">
      <c r="A4" s="350" t="str">
        <f>IF(ISBLANK(Regressions!A14), " ", Regressions!A14)</f>
        <v>Brazil</v>
      </c>
      <c r="B4" s="351">
        <f>IF(ISBLANK(Regressions!B14), " ", Regressions!B14)</f>
        <v>2000</v>
      </c>
      <c r="C4" s="223" t="str">
        <f>IF(ISBLANK(Regressions!C14), " ", Regressions!C14)</f>
        <v>National</v>
      </c>
      <c r="D4" s="352">
        <f>IF(ISBLANK(Regressions!D14), " ", Regressions!D14)</f>
        <v>46159736</v>
      </c>
      <c r="E4" s="224">
        <f>IF(ISNUMBER(Regressions!E14),ROUND(Regressions!E14, 1), NA())</f>
        <v>98.1</v>
      </c>
      <c r="F4" s="353">
        <f>IF(ISNUMBER(Regressions!F14),ROUND(Regressions!F14, 1), NA())</f>
        <v>67.900000000000006</v>
      </c>
      <c r="G4" s="246" t="e">
        <f>IF(ISNUMBER(Regressions!G14),ROUND(Regressions!G14, 1), NA())</f>
        <v>#N/A</v>
      </c>
      <c r="H4" s="354" t="e">
        <f>IF(ISNUMBER(Regressions!H14),ROUND(Regressions!H14, 1), NA())</f>
        <v>#N/A</v>
      </c>
      <c r="I4" s="247">
        <f>IF(ISNUMBER(Regressions!I14),ROUND(Regressions!I14, 1), NA())</f>
        <v>32.1</v>
      </c>
      <c r="J4" s="355">
        <f>IF(ISNUMBER(Regressions!K14),ROUND(Regressions!K14, 1), NA())</f>
        <v>89.7</v>
      </c>
      <c r="K4" s="353">
        <f>IF(ISNUMBER(Regressions!L14),ROUND(Regressions!L14, 1), NA())</f>
        <v>86.6</v>
      </c>
      <c r="L4" s="248" t="e">
        <f>IF(ISNUMBER(Regressions!M14),ROUND(Regressions!M14, 1), NA())</f>
        <v>#N/A</v>
      </c>
      <c r="M4" s="354" t="e">
        <f>IF(ISNUMBER(Regressions!N14),ROUND(Regressions!N14, 1), NA())</f>
        <v>#N/A</v>
      </c>
      <c r="N4" s="247">
        <f>IF(ISNUMBER(Regressions!O14),ROUND(Regressions!O14, 1), NA())</f>
        <v>13.4</v>
      </c>
      <c r="O4" s="355" t="e">
        <f>IF(ISNUMBER(Regressions!Q14),ROUND(Regressions!Q14, 1), NA())</f>
        <v>#N/A</v>
      </c>
      <c r="P4" s="353" t="e">
        <f>IF(ISNUMBER(Regressions!R14),ROUND(Regressions!R14, 1), NA())</f>
        <v>#N/A</v>
      </c>
      <c r="Q4" s="225" t="e">
        <f>IF(ISNUMBER(Regressions!S14),ROUND(Regressions!S14, 1), NA())</f>
        <v>#N/A</v>
      </c>
      <c r="R4" s="354" t="e">
        <f>IF(ISNUMBER(Regressions!T14),ROUND(Regressions!T14, 1), NA())</f>
        <v>#N/A</v>
      </c>
      <c r="S4" s="247" t="e">
        <f>IF(ISNUMBER(Regressions!U14),ROUND(Regressions!U14, 1), NA())</f>
        <v>#N/A</v>
      </c>
    </row>
    <row xmlns:x14ac="http://schemas.microsoft.com/office/spreadsheetml/2009/9/ac" r="5" x14ac:dyDescent="0.2">
      <c r="A5" s="350" t="str">
        <f>IF(ISBLANK(Regressions!A15), " ", Regressions!A15)</f>
        <v>Brazil</v>
      </c>
      <c r="B5" s="351">
        <f>IF(ISBLANK(Regressions!B15), " ", Regressions!B15)</f>
        <v>2001</v>
      </c>
      <c r="C5" s="356" t="str">
        <f>IF(ISBLANK(Regressions!C15), " ", Regressions!C15)</f>
        <v>National</v>
      </c>
      <c r="D5" s="352">
        <f>IF(ISBLANK(Regressions!D15), " ", Regressions!D15)</f>
        <v>46159736</v>
      </c>
      <c r="E5" s="224">
        <f>IF(ISNUMBER(Regressions!E15),ROUND(Regressions!E15, 1), NA())</f>
        <v>98</v>
      </c>
      <c r="F5" s="353">
        <f>IF(ISNUMBER(Regressions!F15),ROUND(Regressions!F15, 1), NA())</f>
        <v>68.8</v>
      </c>
      <c r="G5" s="246" t="e">
        <f>IF(ISNUMBER(Regressions!G15),ROUND(Regressions!G15, 1), NA())</f>
        <v>#N/A</v>
      </c>
      <c r="H5" s="354" t="e">
        <f>IF(ISNUMBER(Regressions!H15),ROUND(Regressions!H15, 1), NA())</f>
        <v>#N/A</v>
      </c>
      <c r="I5" s="247">
        <f>IF(ISNUMBER(Regressions!I15),ROUND(Regressions!I15, 1), NA())</f>
        <v>31.2</v>
      </c>
      <c r="J5" s="355">
        <f>IF(ISNUMBER(Regressions!K15),ROUND(Regressions!K15, 1), NA())</f>
        <v>90</v>
      </c>
      <c r="K5" s="353">
        <f>IF(ISNUMBER(Regressions!L15),ROUND(Regressions!L15, 1), NA())</f>
        <v>87</v>
      </c>
      <c r="L5" s="248" t="e">
        <f>IF(ISNUMBER(Regressions!M15),ROUND(Regressions!M15, 1), NA())</f>
        <v>#N/A</v>
      </c>
      <c r="M5" s="354" t="e">
        <f>IF(ISNUMBER(Regressions!N15),ROUND(Regressions!N15, 1), NA())</f>
        <v>#N/A</v>
      </c>
      <c r="N5" s="247">
        <f>IF(ISNUMBER(Regressions!O15),ROUND(Regressions!O15, 1), NA())</f>
        <v>13</v>
      </c>
      <c r="O5" s="355" t="e">
        <f>IF(ISNUMBER(Regressions!Q15),ROUND(Regressions!Q15, 1), NA())</f>
        <v>#N/A</v>
      </c>
      <c r="P5" s="353" t="e">
        <f>IF(ISNUMBER(Regressions!R15),ROUND(Regressions!R15, 1), NA())</f>
        <v>#N/A</v>
      </c>
      <c r="Q5" s="225" t="e">
        <f>IF(ISNUMBER(Regressions!S15),ROUND(Regressions!S15, 1), NA())</f>
        <v>#N/A</v>
      </c>
      <c r="R5" s="354" t="e">
        <f>IF(ISNUMBER(Regressions!T15),ROUND(Regressions!T15, 1), NA())</f>
        <v>#N/A</v>
      </c>
      <c r="S5" s="247" t="e">
        <f>IF(ISNUMBER(Regressions!U15),ROUND(Regressions!U15, 1), NA())</f>
        <v>#N/A</v>
      </c>
      <c r="T5" s="226"/>
      <c r="U5" s="226"/>
      <c r="V5" s="226"/>
      <c r="W5" s="226"/>
      <c r="X5" s="226"/>
      <c r="Y5" s="226"/>
      <c r="Z5" s="226"/>
      <c r="AA5" s="226"/>
    </row>
    <row xmlns:x14ac="http://schemas.microsoft.com/office/spreadsheetml/2009/9/ac" r="6" x14ac:dyDescent="0.2">
      <c r="A6" s="350" t="str">
        <f>IF(ISBLANK(Regressions!A16), " ", Regressions!A16)</f>
        <v>Brazil</v>
      </c>
      <c r="B6" s="351">
        <f>IF(ISBLANK(Regressions!B16), " ", Regressions!B16)</f>
        <v>2002</v>
      </c>
      <c r="C6" s="356" t="str">
        <f>IF(ISBLANK(Regressions!C16), " ", Regressions!C16)</f>
        <v>National</v>
      </c>
      <c r="D6" s="352">
        <f>IF(ISBLANK(Regressions!D16), " ", Regressions!D16)</f>
        <v>46159736</v>
      </c>
      <c r="E6" s="224">
        <f>IF(ISNUMBER(Regressions!E16),ROUND(Regressions!E16, 1), NA())</f>
        <v>98</v>
      </c>
      <c r="F6" s="353">
        <f>IF(ISNUMBER(Regressions!F16),ROUND(Regressions!F16, 1), NA())</f>
        <v>69.7</v>
      </c>
      <c r="G6" s="246" t="e">
        <f>IF(ISNUMBER(Regressions!G16),ROUND(Regressions!G16, 1), NA())</f>
        <v>#N/A</v>
      </c>
      <c r="H6" s="354" t="e">
        <f>IF(ISNUMBER(Regressions!H16),ROUND(Regressions!H16, 1), NA())</f>
        <v>#N/A</v>
      </c>
      <c r="I6" s="247">
        <f>IF(ISNUMBER(Regressions!I16),ROUND(Regressions!I16, 1), NA())</f>
        <v>30.3</v>
      </c>
      <c r="J6" s="355">
        <f>IF(ISNUMBER(Regressions!K16),ROUND(Regressions!K16, 1), NA())</f>
        <v>90.4</v>
      </c>
      <c r="K6" s="353">
        <f>IF(ISNUMBER(Regressions!L16),ROUND(Regressions!L16, 1), NA())</f>
        <v>87.4</v>
      </c>
      <c r="L6" s="248" t="e">
        <f>IF(ISNUMBER(Regressions!M16),ROUND(Regressions!M16, 1), NA())</f>
        <v>#N/A</v>
      </c>
      <c r="M6" s="354" t="e">
        <f>IF(ISNUMBER(Regressions!N16),ROUND(Regressions!N16, 1), NA())</f>
        <v>#N/A</v>
      </c>
      <c r="N6" s="247">
        <f>IF(ISNUMBER(Regressions!O16),ROUND(Regressions!O16, 1), NA())</f>
        <v>12.6</v>
      </c>
      <c r="O6" s="355" t="e">
        <f>IF(ISNUMBER(Regressions!Q16),ROUND(Regressions!Q16, 1), NA())</f>
        <v>#N/A</v>
      </c>
      <c r="P6" s="353" t="e">
        <f>IF(ISNUMBER(Regressions!R16),ROUND(Regressions!R16, 1), NA())</f>
        <v>#N/A</v>
      </c>
      <c r="Q6" s="225" t="e">
        <f>IF(ISNUMBER(Regressions!S16),ROUND(Regressions!S16, 1), NA())</f>
        <v>#N/A</v>
      </c>
      <c r="R6" s="354" t="e">
        <f>IF(ISNUMBER(Regressions!T16),ROUND(Regressions!T16, 1), NA())</f>
        <v>#N/A</v>
      </c>
      <c r="S6" s="247" t="e">
        <f>IF(ISNUMBER(Regressions!U16),ROUND(Regressions!U16, 1), NA())</f>
        <v>#N/A</v>
      </c>
      <c r="T6" s="226"/>
      <c r="U6" s="226"/>
      <c r="V6" s="226"/>
      <c r="W6" s="226"/>
      <c r="X6" s="226"/>
      <c r="Y6" s="226"/>
      <c r="Z6" s="226"/>
      <c r="AA6" s="226"/>
    </row>
    <row xmlns:x14ac="http://schemas.microsoft.com/office/spreadsheetml/2009/9/ac" r="7" x14ac:dyDescent="0.2">
      <c r="A7" s="350" t="str">
        <f>IF(ISBLANK(Regressions!A17), " ", Regressions!A17)</f>
        <v>Brazil</v>
      </c>
      <c r="B7" s="351">
        <f>IF(ISBLANK(Regressions!B17), " ", Regressions!B17)</f>
        <v>2003</v>
      </c>
      <c r="C7" s="356" t="str">
        <f>IF(ISBLANK(Regressions!C17), " ", Regressions!C17)</f>
        <v>National</v>
      </c>
      <c r="D7" s="352">
        <f>IF(ISBLANK(Regressions!D17), " ", Regressions!D17)</f>
        <v>46159736</v>
      </c>
      <c r="E7" s="224">
        <f>IF(ISNUMBER(Regressions!E17),ROUND(Regressions!E17, 1), NA())</f>
        <v>97.9</v>
      </c>
      <c r="F7" s="353">
        <f>IF(ISNUMBER(Regressions!F17),ROUND(Regressions!F17, 1), NA())</f>
        <v>70.599999999999994</v>
      </c>
      <c r="G7" s="246" t="e">
        <f>IF(ISNUMBER(Regressions!G17),ROUND(Regressions!G17, 1), NA())</f>
        <v>#N/A</v>
      </c>
      <c r="H7" s="354" t="e">
        <f>IF(ISNUMBER(Regressions!H17),ROUND(Regressions!H17, 1), NA())</f>
        <v>#N/A</v>
      </c>
      <c r="I7" s="247">
        <f>IF(ISNUMBER(Regressions!I17),ROUND(Regressions!I17, 1), NA())</f>
        <v>29.4</v>
      </c>
      <c r="J7" s="355">
        <f>IF(ISNUMBER(Regressions!K17),ROUND(Regressions!K17, 1), NA())</f>
        <v>90.7</v>
      </c>
      <c r="K7" s="353">
        <f>IF(ISNUMBER(Regressions!L17),ROUND(Regressions!L17, 1), NA())</f>
        <v>87.9</v>
      </c>
      <c r="L7" s="248" t="e">
        <f>IF(ISNUMBER(Regressions!M17),ROUND(Regressions!M17, 1), NA())</f>
        <v>#N/A</v>
      </c>
      <c r="M7" s="354" t="e">
        <f>IF(ISNUMBER(Regressions!N17),ROUND(Regressions!N17, 1), NA())</f>
        <v>#N/A</v>
      </c>
      <c r="N7" s="247">
        <f>IF(ISNUMBER(Regressions!O17),ROUND(Regressions!O17, 1), NA())</f>
        <v>12.1</v>
      </c>
      <c r="O7" s="355" t="e">
        <f>IF(ISNUMBER(Regressions!Q17),ROUND(Regressions!Q17, 1), NA())</f>
        <v>#N/A</v>
      </c>
      <c r="P7" s="353" t="e">
        <f>IF(ISNUMBER(Regressions!R17),ROUND(Regressions!R17, 1), NA())</f>
        <v>#N/A</v>
      </c>
      <c r="Q7" s="225" t="e">
        <f>IF(ISNUMBER(Regressions!S17),ROUND(Regressions!S17, 1), NA())</f>
        <v>#N/A</v>
      </c>
      <c r="R7" s="354" t="e">
        <f>IF(ISNUMBER(Regressions!T17),ROUND(Regressions!T17, 1), NA())</f>
        <v>#N/A</v>
      </c>
      <c r="S7" s="247" t="e">
        <f>IF(ISNUMBER(Regressions!U17),ROUND(Regressions!U17, 1), NA())</f>
        <v>#N/A</v>
      </c>
      <c r="T7" s="226"/>
      <c r="U7" s="226"/>
      <c r="V7" s="226"/>
      <c r="W7" s="226"/>
      <c r="X7" s="226"/>
      <c r="Y7" s="226"/>
      <c r="Z7" s="226"/>
      <c r="AA7" s="226"/>
    </row>
    <row xmlns:x14ac="http://schemas.microsoft.com/office/spreadsheetml/2009/9/ac" r="8" x14ac:dyDescent="0.2">
      <c r="A8" s="350" t="str">
        <f>IF(ISBLANK(Regressions!A18), " ", Regressions!A18)</f>
        <v>Brazil</v>
      </c>
      <c r="B8" s="351">
        <f>IF(ISBLANK(Regressions!B18), " ", Regressions!B18)</f>
        <v>2004</v>
      </c>
      <c r="C8" s="356" t="str">
        <f>IF(ISBLANK(Regressions!C18), " ", Regressions!C18)</f>
        <v>National</v>
      </c>
      <c r="D8" s="352">
        <f>IF(ISBLANK(Regressions!D18), " ", Regressions!D18)</f>
        <v>46159736</v>
      </c>
      <c r="E8" s="224">
        <f>IF(ISNUMBER(Regressions!E18),ROUND(Regressions!E18, 1), NA())</f>
        <v>97.9</v>
      </c>
      <c r="F8" s="353">
        <f>IF(ISNUMBER(Regressions!F18),ROUND(Regressions!F18, 1), NA())</f>
        <v>71.5</v>
      </c>
      <c r="G8" s="246" t="e">
        <f>IF(ISNUMBER(Regressions!G18),ROUND(Regressions!G18, 1), NA())</f>
        <v>#N/A</v>
      </c>
      <c r="H8" s="354" t="e">
        <f>IF(ISNUMBER(Regressions!H18),ROUND(Regressions!H18, 1), NA())</f>
        <v>#N/A</v>
      </c>
      <c r="I8" s="247">
        <f>IF(ISNUMBER(Regressions!I18),ROUND(Regressions!I18, 1), NA())</f>
        <v>28.5</v>
      </c>
      <c r="J8" s="355">
        <f>IF(ISNUMBER(Regressions!K18),ROUND(Regressions!K18, 1), NA())</f>
        <v>91.1</v>
      </c>
      <c r="K8" s="353">
        <f>IF(ISNUMBER(Regressions!L18),ROUND(Regressions!L18, 1), NA())</f>
        <v>88.3</v>
      </c>
      <c r="L8" s="248" t="e">
        <f>IF(ISNUMBER(Regressions!M18),ROUND(Regressions!M18, 1), NA())</f>
        <v>#N/A</v>
      </c>
      <c r="M8" s="354" t="e">
        <f>IF(ISNUMBER(Regressions!N18),ROUND(Regressions!N18, 1), NA())</f>
        <v>#N/A</v>
      </c>
      <c r="N8" s="247">
        <f>IF(ISNUMBER(Regressions!O18),ROUND(Regressions!O18, 1), NA())</f>
        <v>11.7</v>
      </c>
      <c r="O8" s="355" t="e">
        <f>IF(ISNUMBER(Regressions!Q18),ROUND(Regressions!Q18, 1), NA())</f>
        <v>#N/A</v>
      </c>
      <c r="P8" s="353" t="e">
        <f>IF(ISNUMBER(Regressions!R18),ROUND(Regressions!R18, 1), NA())</f>
        <v>#N/A</v>
      </c>
      <c r="Q8" s="225" t="e">
        <f>IF(ISNUMBER(Regressions!S18),ROUND(Regressions!S18, 1), NA())</f>
        <v>#N/A</v>
      </c>
      <c r="R8" s="354" t="e">
        <f>IF(ISNUMBER(Regressions!T18),ROUND(Regressions!T18, 1), NA())</f>
        <v>#N/A</v>
      </c>
      <c r="S8" s="247" t="e">
        <f>IF(ISNUMBER(Regressions!U18),ROUND(Regressions!U18, 1), NA())</f>
        <v>#N/A</v>
      </c>
      <c r="T8" s="226"/>
      <c r="U8" s="226"/>
      <c r="V8" s="226"/>
      <c r="W8" s="226"/>
      <c r="X8" s="226"/>
      <c r="Y8" s="226"/>
      <c r="Z8" s="226"/>
      <c r="AA8" s="226"/>
    </row>
    <row xmlns:x14ac="http://schemas.microsoft.com/office/spreadsheetml/2009/9/ac" r="9" x14ac:dyDescent="0.2">
      <c r="A9" s="350" t="str">
        <f>IF(ISBLANK(Regressions!A19), " ", Regressions!A19)</f>
        <v>Brazil</v>
      </c>
      <c r="B9" s="351">
        <f>IF(ISBLANK(Regressions!B19), " ", Regressions!B19)</f>
        <v>2005</v>
      </c>
      <c r="C9" s="356" t="str">
        <f>IF(ISBLANK(Regressions!C19), " ", Regressions!C19)</f>
        <v>National</v>
      </c>
      <c r="D9" s="352">
        <f>IF(ISBLANK(Regressions!D19), " ", Regressions!D19)</f>
        <v>46159736</v>
      </c>
      <c r="E9" s="224">
        <f>IF(ISNUMBER(Regressions!E19),ROUND(Regressions!E19, 1), NA())</f>
        <v>97.8</v>
      </c>
      <c r="F9" s="353">
        <f>IF(ISNUMBER(Regressions!F19),ROUND(Regressions!F19, 1), NA())</f>
        <v>72.400000000000006</v>
      </c>
      <c r="G9" s="246" t="e">
        <f>IF(ISNUMBER(Regressions!G19),ROUND(Regressions!G19, 1), NA())</f>
        <v>#N/A</v>
      </c>
      <c r="H9" s="354" t="e">
        <f>IF(ISNUMBER(Regressions!H19),ROUND(Regressions!H19, 1), NA())</f>
        <v>#N/A</v>
      </c>
      <c r="I9" s="247">
        <f>IF(ISNUMBER(Regressions!I19),ROUND(Regressions!I19, 1), NA())</f>
        <v>27.6</v>
      </c>
      <c r="J9" s="355">
        <f>IF(ISNUMBER(Regressions!K19),ROUND(Regressions!K19, 1), NA())</f>
        <v>91.4</v>
      </c>
      <c r="K9" s="353">
        <f>IF(ISNUMBER(Regressions!L19),ROUND(Regressions!L19, 1), NA())</f>
        <v>88.7</v>
      </c>
      <c r="L9" s="248" t="e">
        <f>IF(ISNUMBER(Regressions!M19),ROUND(Regressions!M19, 1), NA())</f>
        <v>#N/A</v>
      </c>
      <c r="M9" s="354" t="e">
        <f>IF(ISNUMBER(Regressions!N19),ROUND(Regressions!N19, 1), NA())</f>
        <v>#N/A</v>
      </c>
      <c r="N9" s="247">
        <f>IF(ISNUMBER(Regressions!O19),ROUND(Regressions!O19, 1), NA())</f>
        <v>11.3</v>
      </c>
      <c r="O9" s="355" t="e">
        <f>IF(ISNUMBER(Regressions!Q19),ROUND(Regressions!Q19, 1), NA())</f>
        <v>#N/A</v>
      </c>
      <c r="P9" s="353" t="e">
        <f>IF(ISNUMBER(Regressions!R19),ROUND(Regressions!R19, 1), NA())</f>
        <v>#N/A</v>
      </c>
      <c r="Q9" s="225" t="e">
        <f>IF(ISNUMBER(Regressions!S19),ROUND(Regressions!S19, 1), NA())</f>
        <v>#N/A</v>
      </c>
      <c r="R9" s="354" t="e">
        <f>IF(ISNUMBER(Regressions!T19),ROUND(Regressions!T19, 1), NA())</f>
        <v>#N/A</v>
      </c>
      <c r="S9" s="247" t="e">
        <f>IF(ISNUMBER(Regressions!U19),ROUND(Regressions!U19, 1), NA())</f>
        <v>#N/A</v>
      </c>
    </row>
    <row xmlns:x14ac="http://schemas.microsoft.com/office/spreadsheetml/2009/9/ac" r="10" x14ac:dyDescent="0.2">
      <c r="A10" s="350" t="str">
        <f>IF(ISBLANK(Regressions!A20), " ", Regressions!A20)</f>
        <v>Brazil</v>
      </c>
      <c r="B10" s="351">
        <f>IF(ISBLANK(Regressions!B20), " ", Regressions!B20)</f>
        <v>2006</v>
      </c>
      <c r="C10" s="356" t="str">
        <f>IF(ISBLANK(Regressions!C20), " ", Regressions!C20)</f>
        <v>National</v>
      </c>
      <c r="D10" s="352">
        <f>IF(ISBLANK(Regressions!D20), " ", Regressions!D20)</f>
        <v>46159736</v>
      </c>
      <c r="E10" s="224">
        <f>IF(ISNUMBER(Regressions!E20),ROUND(Regressions!E20, 1), NA())</f>
        <v>97.8</v>
      </c>
      <c r="F10" s="353">
        <f>IF(ISNUMBER(Regressions!F20),ROUND(Regressions!F20, 1), NA())</f>
        <v>73.3</v>
      </c>
      <c r="G10" s="246" t="e">
        <f>IF(ISNUMBER(Regressions!G20),ROUND(Regressions!G20, 1), NA())</f>
        <v>#N/A</v>
      </c>
      <c r="H10" s="354" t="e">
        <f>IF(ISNUMBER(Regressions!H20),ROUND(Regressions!H20, 1), NA())</f>
        <v>#N/A</v>
      </c>
      <c r="I10" s="247">
        <f>IF(ISNUMBER(Regressions!I20),ROUND(Regressions!I20, 1), NA())</f>
        <v>26.7</v>
      </c>
      <c r="J10" s="355">
        <f>IF(ISNUMBER(Regressions!K20),ROUND(Regressions!K20, 1), NA())</f>
        <v>91.7</v>
      </c>
      <c r="K10" s="353">
        <f>IF(ISNUMBER(Regressions!L20),ROUND(Regressions!L20, 1), NA())</f>
        <v>89.1</v>
      </c>
      <c r="L10" s="248" t="e">
        <f>IF(ISNUMBER(Regressions!M20),ROUND(Regressions!M20, 1), NA())</f>
        <v>#N/A</v>
      </c>
      <c r="M10" s="354" t="e">
        <f>IF(ISNUMBER(Regressions!N20),ROUND(Regressions!N20, 1), NA())</f>
        <v>#N/A</v>
      </c>
      <c r="N10" s="247">
        <f>IF(ISNUMBER(Regressions!O20),ROUND(Regressions!O20, 1), NA())</f>
        <v>10.9</v>
      </c>
      <c r="O10" s="355" t="e">
        <f>IF(ISNUMBER(Regressions!Q20),ROUND(Regressions!Q20, 1), NA())</f>
        <v>#N/A</v>
      </c>
      <c r="P10" s="353" t="e">
        <f>IF(ISNUMBER(Regressions!R20),ROUND(Regressions!R20, 1), NA())</f>
        <v>#N/A</v>
      </c>
      <c r="Q10" s="225" t="e">
        <f>IF(ISNUMBER(Regressions!S20),ROUND(Regressions!S20, 1), NA())</f>
        <v>#N/A</v>
      </c>
      <c r="R10" s="354" t="e">
        <f>IF(ISNUMBER(Regressions!T20),ROUND(Regressions!T20, 1), NA())</f>
        <v>#N/A</v>
      </c>
      <c r="S10" s="247" t="e">
        <f>IF(ISNUMBER(Regressions!U20),ROUND(Regressions!U20, 1), NA())</f>
        <v>#N/A</v>
      </c>
    </row>
    <row xmlns:x14ac="http://schemas.microsoft.com/office/spreadsheetml/2009/9/ac" r="11" x14ac:dyDescent="0.2">
      <c r="A11" s="350" t="str">
        <f>IF(ISBLANK(Regressions!A21), " ", Regressions!A21)</f>
        <v>Brazil</v>
      </c>
      <c r="B11" s="351">
        <f>IF(ISBLANK(Regressions!B21), " ", Regressions!B21)</f>
        <v>2007</v>
      </c>
      <c r="C11" s="356" t="str">
        <f>IF(ISBLANK(Regressions!C21), " ", Regressions!C21)</f>
        <v>National</v>
      </c>
      <c r="D11" s="352">
        <f>IF(ISBLANK(Regressions!D21), " ", Regressions!D21)</f>
        <v>46159736</v>
      </c>
      <c r="E11" s="224">
        <f>IF(ISNUMBER(Regressions!E21),ROUND(Regressions!E21, 1), NA())</f>
        <v>97.7</v>
      </c>
      <c r="F11" s="353">
        <f>IF(ISNUMBER(Regressions!F21),ROUND(Regressions!F21, 1), NA())</f>
        <v>74.2</v>
      </c>
      <c r="G11" s="246" t="e">
        <f>IF(ISNUMBER(Regressions!G21),ROUND(Regressions!G21, 1), NA())</f>
        <v>#N/A</v>
      </c>
      <c r="H11" s="354" t="e">
        <f>IF(ISNUMBER(Regressions!H21),ROUND(Regressions!H21, 1), NA())</f>
        <v>#N/A</v>
      </c>
      <c r="I11" s="247">
        <f>IF(ISNUMBER(Regressions!I21),ROUND(Regressions!I21, 1), NA())</f>
        <v>25.8</v>
      </c>
      <c r="J11" s="355">
        <f>IF(ISNUMBER(Regressions!K21),ROUND(Regressions!K21, 1), NA())</f>
        <v>92.1</v>
      </c>
      <c r="K11" s="353">
        <f>IF(ISNUMBER(Regressions!L21),ROUND(Regressions!L21, 1), NA())</f>
        <v>89.6</v>
      </c>
      <c r="L11" s="248">
        <f>IF(ISNUMBER(Regressions!M21),ROUND(Regressions!M21, 1), NA())</f>
        <v>83.4</v>
      </c>
      <c r="M11" s="354">
        <f>IF(ISNUMBER(Regressions!N21),ROUND(Regressions!N21, 1), NA())</f>
        <v>6.2</v>
      </c>
      <c r="N11" s="247">
        <f>IF(ISNUMBER(Regressions!O21),ROUND(Regressions!O21, 1), NA())</f>
        <v>10.4</v>
      </c>
      <c r="O11" s="355" t="e">
        <f>IF(ISNUMBER(Regressions!Q21),ROUND(Regressions!Q21, 1), NA())</f>
        <v>#N/A</v>
      </c>
      <c r="P11" s="353" t="e">
        <f>IF(ISNUMBER(Regressions!R21),ROUND(Regressions!R21, 1), NA())</f>
        <v>#N/A</v>
      </c>
      <c r="Q11" s="225" t="e">
        <f>IF(ISNUMBER(Regressions!S21),ROUND(Regressions!S21, 1), NA())</f>
        <v>#N/A</v>
      </c>
      <c r="R11" s="354" t="e">
        <f>IF(ISNUMBER(Regressions!T21),ROUND(Regressions!T21, 1), NA())</f>
        <v>#N/A</v>
      </c>
      <c r="S11" s="247" t="e">
        <f>IF(ISNUMBER(Regressions!U21),ROUND(Regressions!U21, 1), NA())</f>
        <v>#N/A</v>
      </c>
    </row>
    <row xmlns:x14ac="http://schemas.microsoft.com/office/spreadsheetml/2009/9/ac" r="12" x14ac:dyDescent="0.2">
      <c r="A12" s="350" t="str">
        <f>IF(ISBLANK(Regressions!A22), " ", Regressions!A22)</f>
        <v>Brazil</v>
      </c>
      <c r="B12" s="351">
        <f>IF(ISBLANK(Regressions!B22), " ", Regressions!B22)</f>
        <v>2008</v>
      </c>
      <c r="C12" s="356" t="str">
        <f>IF(ISBLANK(Regressions!C22), " ", Regressions!C22)</f>
        <v>National</v>
      </c>
      <c r="D12" s="352">
        <f>IF(ISBLANK(Regressions!D22), " ", Regressions!D22)</f>
        <v>46159736</v>
      </c>
      <c r="E12" s="224">
        <f>IF(ISNUMBER(Regressions!E22),ROUND(Regressions!E22, 1), NA())</f>
        <v>97.6</v>
      </c>
      <c r="F12" s="353">
        <f>IF(ISNUMBER(Regressions!F22),ROUND(Regressions!F22, 1), NA())</f>
        <v>75.2</v>
      </c>
      <c r="G12" s="246" t="e">
        <f>IF(ISNUMBER(Regressions!G22),ROUND(Regressions!G22, 1), NA())</f>
        <v>#N/A</v>
      </c>
      <c r="H12" s="354" t="e">
        <f>IF(ISNUMBER(Regressions!H22),ROUND(Regressions!H22, 1), NA())</f>
        <v>#N/A</v>
      </c>
      <c r="I12" s="247">
        <f>IF(ISNUMBER(Regressions!I22),ROUND(Regressions!I22, 1), NA())</f>
        <v>24.8</v>
      </c>
      <c r="J12" s="355">
        <f>IF(ISNUMBER(Regressions!K22),ROUND(Regressions!K22, 1), NA())</f>
        <v>92.4</v>
      </c>
      <c r="K12" s="353">
        <f>IF(ISNUMBER(Regressions!L22),ROUND(Regressions!L22, 1), NA())</f>
        <v>90</v>
      </c>
      <c r="L12" s="248">
        <f>IF(ISNUMBER(Regressions!M22),ROUND(Regressions!M22, 1), NA())</f>
        <v>83.4</v>
      </c>
      <c r="M12" s="354">
        <f>IF(ISNUMBER(Regressions!N22),ROUND(Regressions!N22, 1), NA())</f>
        <v>6.6</v>
      </c>
      <c r="N12" s="247">
        <f>IF(ISNUMBER(Regressions!O22),ROUND(Regressions!O22, 1), NA())</f>
        <v>10</v>
      </c>
      <c r="O12" s="355" t="e">
        <f>IF(ISNUMBER(Regressions!Q22),ROUND(Regressions!Q22, 1), NA())</f>
        <v>#N/A</v>
      </c>
      <c r="P12" s="353" t="e">
        <f>IF(ISNUMBER(Regressions!R22),ROUND(Regressions!R22, 1), NA())</f>
        <v>#N/A</v>
      </c>
      <c r="Q12" s="225" t="e">
        <f>IF(ISNUMBER(Regressions!S22),ROUND(Regressions!S22, 1), NA())</f>
        <v>#N/A</v>
      </c>
      <c r="R12" s="354" t="e">
        <f>IF(ISNUMBER(Regressions!T22),ROUND(Regressions!T22, 1), NA())</f>
        <v>#N/A</v>
      </c>
      <c r="S12" s="247" t="e">
        <f>IF(ISNUMBER(Regressions!U22),ROUND(Regressions!U22, 1), NA())</f>
        <v>#N/A</v>
      </c>
    </row>
    <row xmlns:x14ac="http://schemas.microsoft.com/office/spreadsheetml/2009/9/ac" r="13" x14ac:dyDescent="0.2">
      <c r="A13" s="350" t="str">
        <f>IF(ISBLANK(Regressions!A23), " ", Regressions!A23)</f>
        <v>Brazil</v>
      </c>
      <c r="B13" s="351">
        <f>IF(ISBLANK(Regressions!B23), " ", Regressions!B23)</f>
        <v>2009</v>
      </c>
      <c r="C13" s="356" t="str">
        <f>IF(ISBLANK(Regressions!C23), " ", Regressions!C23)</f>
        <v>National</v>
      </c>
      <c r="D13" s="352">
        <f>IF(ISBLANK(Regressions!D23), " ", Regressions!D23)</f>
        <v>46159736</v>
      </c>
      <c r="E13" s="224">
        <f>IF(ISNUMBER(Regressions!E23),ROUND(Regressions!E23, 1), NA())</f>
        <v>97.6</v>
      </c>
      <c r="F13" s="353">
        <f>IF(ISNUMBER(Regressions!F23),ROUND(Regressions!F23, 1), NA())</f>
        <v>76.099999999999994</v>
      </c>
      <c r="G13" s="246" t="e">
        <f>IF(ISNUMBER(Regressions!G23),ROUND(Regressions!G23, 1), NA())</f>
        <v>#N/A</v>
      </c>
      <c r="H13" s="354" t="e">
        <f>IF(ISNUMBER(Regressions!H23),ROUND(Regressions!H23, 1), NA())</f>
        <v>#N/A</v>
      </c>
      <c r="I13" s="247">
        <f>IF(ISNUMBER(Regressions!I23),ROUND(Regressions!I23, 1), NA())</f>
        <v>23.9</v>
      </c>
      <c r="J13" s="355">
        <f>IF(ISNUMBER(Regressions!K23),ROUND(Regressions!K23, 1), NA())</f>
        <v>92.7</v>
      </c>
      <c r="K13" s="353">
        <f>IF(ISNUMBER(Regressions!L23),ROUND(Regressions!L23, 1), NA())</f>
        <v>90.4</v>
      </c>
      <c r="L13" s="248">
        <f>IF(ISNUMBER(Regressions!M23),ROUND(Regressions!M23, 1), NA())</f>
        <v>83.4</v>
      </c>
      <c r="M13" s="354">
        <f>IF(ISNUMBER(Regressions!N23),ROUND(Regressions!N23, 1), NA())</f>
        <v>7.1</v>
      </c>
      <c r="N13" s="247">
        <f>IF(ISNUMBER(Regressions!O23),ROUND(Regressions!O23, 1), NA())</f>
        <v>9.6</v>
      </c>
      <c r="O13" s="355" t="e">
        <f>IF(ISNUMBER(Regressions!Q23),ROUND(Regressions!Q23, 1), NA())</f>
        <v>#N/A</v>
      </c>
      <c r="P13" s="353">
        <f>IF(ISNUMBER(Regressions!R23),ROUND(Regressions!R23, 1), NA())</f>
        <v>96.1</v>
      </c>
      <c r="Q13" s="225" t="e">
        <f>IF(ISNUMBER(Regressions!S23),ROUND(Regressions!S23, 1), NA())</f>
        <v>#N/A</v>
      </c>
      <c r="R13" s="354" t="e">
        <f>IF(ISNUMBER(Regressions!T23),ROUND(Regressions!T23, 1), NA())</f>
        <v>#N/A</v>
      </c>
      <c r="S13" s="247">
        <f>IF(ISNUMBER(Regressions!U23),ROUND(Regressions!U23, 1), NA())</f>
        <v>3.9</v>
      </c>
    </row>
    <row xmlns:x14ac="http://schemas.microsoft.com/office/spreadsheetml/2009/9/ac" r="14" x14ac:dyDescent="0.2">
      <c r="A14" s="350" t="str">
        <f>IF(ISBLANK(Regressions!A24), " ", Regressions!A24)</f>
        <v>Brazil</v>
      </c>
      <c r="B14" s="351">
        <f>IF(ISBLANK(Regressions!B24), " ", Regressions!B24)</f>
        <v>2010</v>
      </c>
      <c r="C14" s="356" t="str">
        <f>IF(ISBLANK(Regressions!C24), " ", Regressions!C24)</f>
        <v>National</v>
      </c>
      <c r="D14" s="352">
        <f>IF(ISBLANK(Regressions!D24), " ", Regressions!D24)</f>
        <v>46159736</v>
      </c>
      <c r="E14" s="224">
        <f>IF(ISNUMBER(Regressions!E24),ROUND(Regressions!E24, 1), NA())</f>
        <v>97.5</v>
      </c>
      <c r="F14" s="353">
        <f>IF(ISNUMBER(Regressions!F24),ROUND(Regressions!F24, 1), NA())</f>
        <v>77</v>
      </c>
      <c r="G14" s="246" t="e">
        <f>IF(ISNUMBER(Regressions!G24),ROUND(Regressions!G24, 1), NA())</f>
        <v>#N/A</v>
      </c>
      <c r="H14" s="354" t="e">
        <f>IF(ISNUMBER(Regressions!H24),ROUND(Regressions!H24, 1), NA())</f>
        <v>#N/A</v>
      </c>
      <c r="I14" s="247">
        <f>IF(ISNUMBER(Regressions!I24),ROUND(Regressions!I24, 1), NA())</f>
        <v>23</v>
      </c>
      <c r="J14" s="355">
        <f>IF(ISNUMBER(Regressions!K24),ROUND(Regressions!K24, 1), NA())</f>
        <v>93.1</v>
      </c>
      <c r="K14" s="353">
        <f>IF(ISNUMBER(Regressions!L24),ROUND(Regressions!L24, 1), NA())</f>
        <v>90.8</v>
      </c>
      <c r="L14" s="248">
        <f>IF(ISNUMBER(Regressions!M24),ROUND(Regressions!M24, 1), NA())</f>
        <v>83.4</v>
      </c>
      <c r="M14" s="354">
        <f>IF(ISNUMBER(Regressions!N24),ROUND(Regressions!N24, 1), NA())</f>
        <v>7.5</v>
      </c>
      <c r="N14" s="247">
        <f>IF(ISNUMBER(Regressions!O24),ROUND(Regressions!O24, 1), NA())</f>
        <v>9.1999999999999993</v>
      </c>
      <c r="O14" s="355" t="e">
        <f>IF(ISNUMBER(Regressions!Q24),ROUND(Regressions!Q24, 1), NA())</f>
        <v>#N/A</v>
      </c>
      <c r="P14" s="353">
        <f>IF(ISNUMBER(Regressions!R24),ROUND(Regressions!R24, 1), NA())</f>
        <v>96.1</v>
      </c>
      <c r="Q14" s="225" t="e">
        <f>IF(ISNUMBER(Regressions!S24),ROUND(Regressions!S24, 1), NA())</f>
        <v>#N/A</v>
      </c>
      <c r="R14" s="354" t="e">
        <f>IF(ISNUMBER(Regressions!T24),ROUND(Regressions!T24, 1), NA())</f>
        <v>#N/A</v>
      </c>
      <c r="S14" s="247">
        <f>IF(ISNUMBER(Regressions!U24),ROUND(Regressions!U24, 1), NA())</f>
        <v>3.9</v>
      </c>
    </row>
    <row xmlns:x14ac="http://schemas.microsoft.com/office/spreadsheetml/2009/9/ac" r="15" x14ac:dyDescent="0.2">
      <c r="A15" s="350" t="str">
        <f>IF(ISBLANK(Regressions!A25), " ", Regressions!A25)</f>
        <v>Brazil</v>
      </c>
      <c r="B15" s="351">
        <f>IF(ISBLANK(Regressions!B25), " ", Regressions!B25)</f>
        <v>2011</v>
      </c>
      <c r="C15" s="356" t="str">
        <f>IF(ISBLANK(Regressions!C25), " ", Regressions!C25)</f>
        <v>National</v>
      </c>
      <c r="D15" s="352">
        <f>IF(ISBLANK(Regressions!D25), " ", Regressions!D25)</f>
        <v>45762896</v>
      </c>
      <c r="E15" s="224">
        <f>IF(ISNUMBER(Regressions!E25),ROUND(Regressions!E25, 1), NA())</f>
        <v>97.5</v>
      </c>
      <c r="F15" s="353">
        <f>IF(ISNUMBER(Regressions!F25),ROUND(Regressions!F25, 1), NA())</f>
        <v>77.900000000000006</v>
      </c>
      <c r="G15" s="246" t="e">
        <f>IF(ISNUMBER(Regressions!G25),ROUND(Regressions!G25, 1), NA())</f>
        <v>#N/A</v>
      </c>
      <c r="H15" s="354" t="e">
        <f>IF(ISNUMBER(Regressions!H25),ROUND(Regressions!H25, 1), NA())</f>
        <v>#N/A</v>
      </c>
      <c r="I15" s="247">
        <f>IF(ISNUMBER(Regressions!I25),ROUND(Regressions!I25, 1), NA())</f>
        <v>22.1</v>
      </c>
      <c r="J15" s="355">
        <f>IF(ISNUMBER(Regressions!K25),ROUND(Regressions!K25, 1), NA())</f>
        <v>93.4</v>
      </c>
      <c r="K15" s="353">
        <f>IF(ISNUMBER(Regressions!L25),ROUND(Regressions!L25, 1), NA())</f>
        <v>91.3</v>
      </c>
      <c r="L15" s="248">
        <f>IF(ISNUMBER(Regressions!M25),ROUND(Regressions!M25, 1), NA())</f>
        <v>83.4</v>
      </c>
      <c r="M15" s="354">
        <f>IF(ISNUMBER(Regressions!N25),ROUND(Regressions!N25, 1), NA())</f>
        <v>7.9</v>
      </c>
      <c r="N15" s="247">
        <f>IF(ISNUMBER(Regressions!O25),ROUND(Regressions!O25, 1), NA())</f>
        <v>8.6999999999999993</v>
      </c>
      <c r="O15" s="355">
        <f>IF(ISNUMBER(Regressions!Q25),ROUND(Regressions!Q25, 1), NA())</f>
        <v>99.1</v>
      </c>
      <c r="P15" s="353">
        <f>IF(ISNUMBER(Regressions!R25),ROUND(Regressions!R25, 1), NA())</f>
        <v>96.1</v>
      </c>
      <c r="Q15" s="225">
        <f>IF(ISNUMBER(Regressions!S25),ROUND(Regressions!S25, 1), NA())</f>
        <v>61</v>
      </c>
      <c r="R15" s="354">
        <f>IF(ISNUMBER(Regressions!T25),ROUND(Regressions!T25, 1), NA())</f>
        <v>35</v>
      </c>
      <c r="S15" s="247">
        <f>IF(ISNUMBER(Regressions!U25),ROUND(Regressions!U25, 1), NA())</f>
        <v>3.9</v>
      </c>
    </row>
    <row xmlns:x14ac="http://schemas.microsoft.com/office/spreadsheetml/2009/9/ac" r="16" x14ac:dyDescent="0.2">
      <c r="A16" s="350" t="str">
        <f>IF(ISBLANK(Regressions!A26), " ", Regressions!A26)</f>
        <v>Brazil</v>
      </c>
      <c r="B16" s="351">
        <f>IF(ISBLANK(Regressions!B26), " ", Regressions!B26)</f>
        <v>2012</v>
      </c>
      <c r="C16" s="356" t="str">
        <f>IF(ISBLANK(Regressions!C26), " ", Regressions!C26)</f>
        <v>National</v>
      </c>
      <c r="D16" s="352">
        <f>IF(ISBLANK(Regressions!D26), " ", Regressions!D26)</f>
        <v>45909752</v>
      </c>
      <c r="E16" s="224">
        <f>IF(ISNUMBER(Regressions!E26),ROUND(Regressions!E26, 1), NA())</f>
        <v>97.4</v>
      </c>
      <c r="F16" s="353">
        <f>IF(ISNUMBER(Regressions!F26),ROUND(Regressions!F26, 1), NA())</f>
        <v>78.8</v>
      </c>
      <c r="G16" s="246" t="e">
        <f>IF(ISNUMBER(Regressions!G26),ROUND(Regressions!G26, 1), NA())</f>
        <v>#N/A</v>
      </c>
      <c r="H16" s="354" t="e">
        <f>IF(ISNUMBER(Regressions!H26),ROUND(Regressions!H26, 1), NA())</f>
        <v>#N/A</v>
      </c>
      <c r="I16" s="247">
        <f>IF(ISNUMBER(Regressions!I26),ROUND(Regressions!I26, 1), NA())</f>
        <v>21.2</v>
      </c>
      <c r="J16" s="355">
        <f>IF(ISNUMBER(Regressions!K26),ROUND(Regressions!K26, 1), NA())</f>
        <v>93.8</v>
      </c>
      <c r="K16" s="353">
        <f>IF(ISNUMBER(Regressions!L26),ROUND(Regressions!L26, 1), NA())</f>
        <v>91.7</v>
      </c>
      <c r="L16" s="248">
        <f>IF(ISNUMBER(Regressions!M26),ROUND(Regressions!M26, 1), NA())</f>
        <v>83.6</v>
      </c>
      <c r="M16" s="354">
        <f>IF(ISNUMBER(Regressions!N26),ROUND(Regressions!N26, 1), NA())</f>
        <v>8.1</v>
      </c>
      <c r="N16" s="247">
        <f>IF(ISNUMBER(Regressions!O26),ROUND(Regressions!O26, 1), NA())</f>
        <v>8.3000000000000007</v>
      </c>
      <c r="O16" s="355">
        <f>IF(ISNUMBER(Regressions!Q26),ROUND(Regressions!Q26, 1), NA())</f>
        <v>99.1</v>
      </c>
      <c r="P16" s="353">
        <f>IF(ISNUMBER(Regressions!R26),ROUND(Regressions!R26, 1), NA())</f>
        <v>96.1</v>
      </c>
      <c r="Q16" s="225">
        <f>IF(ISNUMBER(Regressions!S26),ROUND(Regressions!S26, 1), NA())</f>
        <v>61</v>
      </c>
      <c r="R16" s="354">
        <f>IF(ISNUMBER(Regressions!T26),ROUND(Regressions!T26, 1), NA())</f>
        <v>35</v>
      </c>
      <c r="S16" s="247">
        <f>IF(ISNUMBER(Regressions!U26),ROUND(Regressions!U26, 1), NA())</f>
        <v>3.9</v>
      </c>
    </row>
    <row xmlns:x14ac="http://schemas.microsoft.com/office/spreadsheetml/2009/9/ac" r="17" x14ac:dyDescent="0.2">
      <c r="A17" s="350" t="str">
        <f>IF(ISBLANK(Regressions!A27), " ", Regressions!A27)</f>
        <v>Brazil</v>
      </c>
      <c r="B17" s="351">
        <f>IF(ISBLANK(Regressions!B27), " ", Regressions!B27)</f>
        <v>2013</v>
      </c>
      <c r="C17" s="356" t="str">
        <f>IF(ISBLANK(Regressions!C27), " ", Regressions!C27)</f>
        <v>National</v>
      </c>
      <c r="D17" s="352">
        <f>IF(ISBLANK(Regressions!D27), " ", Regressions!D27)</f>
        <v>45266520</v>
      </c>
      <c r="E17" s="224">
        <f>IF(ISNUMBER(Regressions!E27),ROUND(Regressions!E27, 1), NA())</f>
        <v>97.4</v>
      </c>
      <c r="F17" s="353">
        <f>IF(ISNUMBER(Regressions!F27),ROUND(Regressions!F27, 1), NA())</f>
        <v>79.7</v>
      </c>
      <c r="G17" s="246" t="e">
        <f>IF(ISNUMBER(Regressions!G27),ROUND(Regressions!G27, 1), NA())</f>
        <v>#N/A</v>
      </c>
      <c r="H17" s="354" t="e">
        <f>IF(ISNUMBER(Regressions!H27),ROUND(Regressions!H27, 1), NA())</f>
        <v>#N/A</v>
      </c>
      <c r="I17" s="247">
        <f>IF(ISNUMBER(Regressions!I27),ROUND(Regressions!I27, 1), NA())</f>
        <v>20.3</v>
      </c>
      <c r="J17" s="355">
        <f>IF(ISNUMBER(Regressions!K27),ROUND(Regressions!K27, 1), NA())</f>
        <v>94.1</v>
      </c>
      <c r="K17" s="353">
        <f>IF(ISNUMBER(Regressions!L27),ROUND(Regressions!L27, 1), NA())</f>
        <v>92.1</v>
      </c>
      <c r="L17" s="248">
        <f>IF(ISNUMBER(Regressions!M27),ROUND(Regressions!M27, 1), NA())</f>
        <v>83.9</v>
      </c>
      <c r="M17" s="354">
        <f>IF(ISNUMBER(Regressions!N27),ROUND(Regressions!N27, 1), NA())</f>
        <v>8.1999999999999993</v>
      </c>
      <c r="N17" s="247">
        <f>IF(ISNUMBER(Regressions!O27),ROUND(Regressions!O27, 1), NA())</f>
        <v>7.9</v>
      </c>
      <c r="O17" s="355">
        <f>IF(ISNUMBER(Regressions!Q27),ROUND(Regressions!Q27, 1), NA())</f>
        <v>99.1</v>
      </c>
      <c r="P17" s="353">
        <f>IF(ISNUMBER(Regressions!R27),ROUND(Regressions!R27, 1), NA())</f>
        <v>96.1</v>
      </c>
      <c r="Q17" s="225">
        <f>IF(ISNUMBER(Regressions!S27),ROUND(Regressions!S27, 1), NA())</f>
        <v>61</v>
      </c>
      <c r="R17" s="354">
        <f>IF(ISNUMBER(Regressions!T27),ROUND(Regressions!T27, 1), NA())</f>
        <v>35</v>
      </c>
      <c r="S17" s="247">
        <f>IF(ISNUMBER(Regressions!U27),ROUND(Regressions!U27, 1), NA())</f>
        <v>3.9</v>
      </c>
    </row>
    <row xmlns:x14ac="http://schemas.microsoft.com/office/spreadsheetml/2009/9/ac" r="18" x14ac:dyDescent="0.2">
      <c r="A18" s="350" t="str">
        <f>IF(ISBLANK(Regressions!A28), " ", Regressions!A28)</f>
        <v>Brazil</v>
      </c>
      <c r="B18" s="351">
        <f>IF(ISBLANK(Regressions!B28), " ", Regressions!B28)</f>
        <v>2014</v>
      </c>
      <c r="C18" s="356" t="str">
        <f>IF(ISBLANK(Regressions!C28), " ", Regressions!C28)</f>
        <v>National</v>
      </c>
      <c r="D18" s="352">
        <f>IF(ISBLANK(Regressions!D28), " ", Regressions!D28)</f>
        <v>44674944</v>
      </c>
      <c r="E18" s="224">
        <f>IF(ISNUMBER(Regressions!E28),ROUND(Regressions!E28, 1), NA())</f>
        <v>97.3</v>
      </c>
      <c r="F18" s="353">
        <f>IF(ISNUMBER(Regressions!F28),ROUND(Regressions!F28, 1), NA())</f>
        <v>80.599999999999994</v>
      </c>
      <c r="G18" s="246" t="e">
        <f>IF(ISNUMBER(Regressions!G28),ROUND(Regressions!G28, 1), NA())</f>
        <v>#N/A</v>
      </c>
      <c r="H18" s="354" t="e">
        <f>IF(ISNUMBER(Regressions!H28),ROUND(Regressions!H28, 1), NA())</f>
        <v>#N/A</v>
      </c>
      <c r="I18" s="247">
        <f>IF(ISNUMBER(Regressions!I28),ROUND(Regressions!I28, 1), NA())</f>
        <v>19.399999999999999</v>
      </c>
      <c r="J18" s="355">
        <f>IF(ISNUMBER(Regressions!K28),ROUND(Regressions!K28, 1), NA())</f>
        <v>94.4</v>
      </c>
      <c r="K18" s="353">
        <f>IF(ISNUMBER(Regressions!L28),ROUND(Regressions!L28, 1), NA())</f>
        <v>92.5</v>
      </c>
      <c r="L18" s="248">
        <f>IF(ISNUMBER(Regressions!M28),ROUND(Regressions!M28, 1), NA())</f>
        <v>84.2</v>
      </c>
      <c r="M18" s="354">
        <f>IF(ISNUMBER(Regressions!N28),ROUND(Regressions!N28, 1), NA())</f>
        <v>8.4</v>
      </c>
      <c r="N18" s="247">
        <f>IF(ISNUMBER(Regressions!O28),ROUND(Regressions!O28, 1), NA())</f>
        <v>7.5</v>
      </c>
      <c r="O18" s="355">
        <f>IF(ISNUMBER(Regressions!Q28),ROUND(Regressions!Q28, 1), NA())</f>
        <v>99.1</v>
      </c>
      <c r="P18" s="353">
        <f>IF(ISNUMBER(Regressions!R28),ROUND(Regressions!R28, 1), NA())</f>
        <v>96.1</v>
      </c>
      <c r="Q18" s="225">
        <f>IF(ISNUMBER(Regressions!S28),ROUND(Regressions!S28, 1), NA())</f>
        <v>61</v>
      </c>
      <c r="R18" s="354">
        <f>IF(ISNUMBER(Regressions!T28),ROUND(Regressions!T28, 1), NA())</f>
        <v>35</v>
      </c>
      <c r="S18" s="247">
        <f>IF(ISNUMBER(Regressions!U28),ROUND(Regressions!U28, 1), NA())</f>
        <v>3.9</v>
      </c>
    </row>
    <row xmlns:x14ac="http://schemas.microsoft.com/office/spreadsheetml/2009/9/ac" r="19" x14ac:dyDescent="0.2">
      <c r="A19" s="350" t="str">
        <f>IF(ISBLANK(Regressions!A29), " ", Regressions!A29)</f>
        <v>Brazil</v>
      </c>
      <c r="B19" s="351">
        <f>IF(ISBLANK(Regressions!B29), " ", Regressions!B29)</f>
        <v>2015</v>
      </c>
      <c r="C19" s="356" t="str">
        <f>IF(ISBLANK(Regressions!C29), " ", Regressions!C29)</f>
        <v>National</v>
      </c>
      <c r="D19" s="352">
        <f>IF(ISBLANK(Regressions!D29), " ", Regressions!D29)</f>
        <v>44186032</v>
      </c>
      <c r="E19" s="224">
        <f>IF(ISNUMBER(Regressions!E29),ROUND(Regressions!E29, 1), NA())</f>
        <v>97.3</v>
      </c>
      <c r="F19" s="353">
        <f>IF(ISNUMBER(Regressions!F29),ROUND(Regressions!F29, 1), NA())</f>
        <v>81.5</v>
      </c>
      <c r="G19" s="246" t="e">
        <f>IF(ISNUMBER(Regressions!G29),ROUND(Regressions!G29, 1), NA())</f>
        <v>#N/A</v>
      </c>
      <c r="H19" s="354" t="e">
        <f>IF(ISNUMBER(Regressions!H29),ROUND(Regressions!H29, 1), NA())</f>
        <v>#N/A</v>
      </c>
      <c r="I19" s="247">
        <f>IF(ISNUMBER(Regressions!I29),ROUND(Regressions!I29, 1), NA())</f>
        <v>18.5</v>
      </c>
      <c r="J19" s="355">
        <f>IF(ISNUMBER(Regressions!K29),ROUND(Regressions!K29, 1), NA())</f>
        <v>94.8</v>
      </c>
      <c r="K19" s="353">
        <f>IF(ISNUMBER(Regressions!L29),ROUND(Regressions!L29, 1), NA())</f>
        <v>93</v>
      </c>
      <c r="L19" s="248">
        <f>IF(ISNUMBER(Regressions!M29),ROUND(Regressions!M29, 1), NA())</f>
        <v>84.5</v>
      </c>
      <c r="M19" s="354">
        <f>IF(ISNUMBER(Regressions!N29),ROUND(Regressions!N29, 1), NA())</f>
        <v>8.5</v>
      </c>
      <c r="N19" s="247">
        <f>IF(ISNUMBER(Regressions!O29),ROUND(Regressions!O29, 1), NA())</f>
        <v>7</v>
      </c>
      <c r="O19" s="355">
        <f>IF(ISNUMBER(Regressions!Q29),ROUND(Regressions!Q29, 1), NA())</f>
        <v>99.1</v>
      </c>
      <c r="P19" s="353">
        <f>IF(ISNUMBER(Regressions!R29),ROUND(Regressions!R29, 1), NA())</f>
        <v>96.1</v>
      </c>
      <c r="Q19" s="225">
        <f>IF(ISNUMBER(Regressions!S29),ROUND(Regressions!S29, 1), NA())</f>
        <v>61</v>
      </c>
      <c r="R19" s="354">
        <f>IF(ISNUMBER(Regressions!T29),ROUND(Regressions!T29, 1), NA())</f>
        <v>35</v>
      </c>
      <c r="S19" s="247">
        <f>IF(ISNUMBER(Regressions!U29),ROUND(Regressions!U29, 1), NA())</f>
        <v>3.9</v>
      </c>
    </row>
    <row xmlns:x14ac="http://schemas.microsoft.com/office/spreadsheetml/2009/9/ac" r="20" x14ac:dyDescent="0.2">
      <c r="A20" s="350" t="str">
        <f>IF(ISBLANK(Regressions!A30), " ", Regressions!A30)</f>
        <v>Brazil</v>
      </c>
      <c r="B20" s="351">
        <f>IF(ISBLANK(Regressions!B30), " ", Regressions!B30)</f>
        <v>2016</v>
      </c>
      <c r="C20" s="356" t="str">
        <f>IF(ISBLANK(Regressions!C30), " ", Regressions!C30)</f>
        <v>National</v>
      </c>
      <c r="D20" s="352">
        <f>IF(ISBLANK(Regressions!D30), " ", Regressions!D30)</f>
        <v>43560904</v>
      </c>
      <c r="E20" s="224">
        <f>IF(ISNUMBER(Regressions!E30),ROUND(Regressions!E30, 1), NA())</f>
        <v>97.2</v>
      </c>
      <c r="F20" s="353">
        <f>IF(ISNUMBER(Regressions!F30),ROUND(Regressions!F30, 1), NA())</f>
        <v>82.4</v>
      </c>
      <c r="G20" s="246" t="e">
        <f>IF(ISNUMBER(Regressions!G30),ROUND(Regressions!G30, 1), NA())</f>
        <v>#N/A</v>
      </c>
      <c r="H20" s="354" t="e">
        <f>IF(ISNUMBER(Regressions!H30),ROUND(Regressions!H30, 1), NA())</f>
        <v>#N/A</v>
      </c>
      <c r="I20" s="247">
        <f>IF(ISNUMBER(Regressions!I30),ROUND(Regressions!I30, 1), NA())</f>
        <v>17.600000000000001</v>
      </c>
      <c r="J20" s="355">
        <f>IF(ISNUMBER(Regressions!K30),ROUND(Regressions!K30, 1), NA())</f>
        <v>95.1</v>
      </c>
      <c r="K20" s="353">
        <f>IF(ISNUMBER(Regressions!L30),ROUND(Regressions!L30, 1), NA())</f>
        <v>93.4</v>
      </c>
      <c r="L20" s="248">
        <f>IF(ISNUMBER(Regressions!M30),ROUND(Regressions!M30, 1), NA())</f>
        <v>84.7</v>
      </c>
      <c r="M20" s="354">
        <f>IF(ISNUMBER(Regressions!N30),ROUND(Regressions!N30, 1), NA())</f>
        <v>8.6999999999999993</v>
      </c>
      <c r="N20" s="247">
        <f>IF(ISNUMBER(Regressions!O30),ROUND(Regressions!O30, 1), NA())</f>
        <v>6.6</v>
      </c>
      <c r="O20" s="355">
        <f>IF(ISNUMBER(Regressions!Q30),ROUND(Regressions!Q30, 1), NA())</f>
        <v>99.1</v>
      </c>
      <c r="P20" s="353">
        <f>IF(ISNUMBER(Regressions!R30),ROUND(Regressions!R30, 1), NA())</f>
        <v>96.1</v>
      </c>
      <c r="Q20" s="225">
        <f>IF(ISNUMBER(Regressions!S30),ROUND(Regressions!S30, 1), NA())</f>
        <v>61</v>
      </c>
      <c r="R20" s="354">
        <f>IF(ISNUMBER(Regressions!T30),ROUND(Regressions!T30, 1), NA())</f>
        <v>35</v>
      </c>
      <c r="S20" s="247">
        <f>IF(ISNUMBER(Regressions!U30),ROUND(Regressions!U30, 1), NA())</f>
        <v>3.9</v>
      </c>
    </row>
    <row xmlns:x14ac="http://schemas.microsoft.com/office/spreadsheetml/2009/9/ac" r="21" x14ac:dyDescent="0.2">
      <c r="A21" s="350" t="str">
        <f>IF(ISBLANK(Regressions!A31), " ", Regressions!A31)</f>
        <v>Brazil</v>
      </c>
      <c r="B21" s="351">
        <f>IF(ISBLANK(Regressions!B31), " ", Regressions!B31)</f>
        <v>2017</v>
      </c>
      <c r="C21" s="356" t="str">
        <f>IF(ISBLANK(Regressions!C31), " ", Regressions!C31)</f>
        <v>National</v>
      </c>
      <c r="D21" s="352">
        <f>IF(ISBLANK(Regressions!D31), " ", Regressions!D31)</f>
        <v>42979336</v>
      </c>
      <c r="E21" s="224">
        <f>IF(ISNUMBER(Regressions!E31),ROUND(Regressions!E31, 1), NA())</f>
        <v>97.2</v>
      </c>
      <c r="F21" s="353">
        <f>IF(ISNUMBER(Regressions!F31),ROUND(Regressions!F31, 1), NA())</f>
        <v>83.4</v>
      </c>
      <c r="G21" s="246" t="e">
        <f>IF(ISNUMBER(Regressions!G31),ROUND(Regressions!G31, 1), NA())</f>
        <v>#N/A</v>
      </c>
      <c r="H21" s="354" t="e">
        <f>IF(ISNUMBER(Regressions!H31),ROUND(Regressions!H31, 1), NA())</f>
        <v>#N/A</v>
      </c>
      <c r="I21" s="247">
        <f>IF(ISNUMBER(Regressions!I31),ROUND(Regressions!I31, 1), NA())</f>
        <v>16.600000000000001</v>
      </c>
      <c r="J21" s="355">
        <f>IF(ISNUMBER(Regressions!K31),ROUND(Regressions!K31, 1), NA())</f>
        <v>95.4</v>
      </c>
      <c r="K21" s="353">
        <f>IF(ISNUMBER(Regressions!L31),ROUND(Regressions!L31, 1), NA())</f>
        <v>93.8</v>
      </c>
      <c r="L21" s="248">
        <f>IF(ISNUMBER(Regressions!M31),ROUND(Regressions!M31, 1), NA())</f>
        <v>85</v>
      </c>
      <c r="M21" s="354">
        <f>IF(ISNUMBER(Regressions!N31),ROUND(Regressions!N31, 1), NA())</f>
        <v>8.8000000000000007</v>
      </c>
      <c r="N21" s="247">
        <f>IF(ISNUMBER(Regressions!O31),ROUND(Regressions!O31, 1), NA())</f>
        <v>6.2</v>
      </c>
      <c r="O21" s="355">
        <f>IF(ISNUMBER(Regressions!Q31),ROUND(Regressions!Q31, 1), NA())</f>
        <v>99.1</v>
      </c>
      <c r="P21" s="353">
        <f>IF(ISNUMBER(Regressions!R31),ROUND(Regressions!R31, 1), NA())</f>
        <v>96.1</v>
      </c>
      <c r="Q21" s="225">
        <f>IF(ISNUMBER(Regressions!S31),ROUND(Regressions!S31, 1), NA())</f>
        <v>61</v>
      </c>
      <c r="R21" s="354">
        <f>IF(ISNUMBER(Regressions!T31),ROUND(Regressions!T31, 1), NA())</f>
        <v>35</v>
      </c>
      <c r="S21" s="247">
        <f>IF(ISNUMBER(Regressions!U31),ROUND(Regressions!U31, 1), NA())</f>
        <v>3.9</v>
      </c>
    </row>
    <row xmlns:x14ac="http://schemas.microsoft.com/office/spreadsheetml/2009/9/ac" r="22" x14ac:dyDescent="0.2">
      <c r="A22" s="350" t="str">
        <f>IF(ISBLANK(Regressions!A32), " ", Regressions!A32)</f>
        <v>Brazil</v>
      </c>
      <c r="B22" s="351">
        <f>IF(ISBLANK(Regressions!B32), " ", Regressions!B32)</f>
        <v>2018</v>
      </c>
      <c r="C22" s="356" t="str">
        <f>IF(ISBLANK(Regressions!C32), " ", Regressions!C32)</f>
        <v>National</v>
      </c>
      <c r="D22" s="352">
        <f>IF(ISBLANK(Regressions!D32), " ", Regressions!D32)</f>
        <v>42373624</v>
      </c>
      <c r="E22" s="224">
        <f>IF(ISNUMBER(Regressions!E32),ROUND(Regressions!E32, 1), NA())</f>
        <v>97.1</v>
      </c>
      <c r="F22" s="353">
        <f>IF(ISNUMBER(Regressions!F32),ROUND(Regressions!F32, 1), NA())</f>
        <v>84.3</v>
      </c>
      <c r="G22" s="246" t="e">
        <f>IF(ISNUMBER(Regressions!G32),ROUND(Regressions!G32, 1), NA())</f>
        <v>#N/A</v>
      </c>
      <c r="H22" s="354" t="e">
        <f>IF(ISNUMBER(Regressions!H32),ROUND(Regressions!H32, 1), NA())</f>
        <v>#N/A</v>
      </c>
      <c r="I22" s="247">
        <f>IF(ISNUMBER(Regressions!I32),ROUND(Regressions!I32, 1), NA())</f>
        <v>15.7</v>
      </c>
      <c r="J22" s="355">
        <f>IF(ISNUMBER(Regressions!K32),ROUND(Regressions!K32, 1), NA())</f>
        <v>95.8</v>
      </c>
      <c r="K22" s="353">
        <f>IF(ISNUMBER(Regressions!L32),ROUND(Regressions!L32, 1), NA())</f>
        <v>94.2</v>
      </c>
      <c r="L22" s="248">
        <f>IF(ISNUMBER(Regressions!M32),ROUND(Regressions!M32, 1), NA())</f>
        <v>85.3</v>
      </c>
      <c r="M22" s="354">
        <f>IF(ISNUMBER(Regressions!N32),ROUND(Regressions!N32, 1), NA())</f>
        <v>8.9</v>
      </c>
      <c r="N22" s="247">
        <f>IF(ISNUMBER(Regressions!O32),ROUND(Regressions!O32, 1), NA())</f>
        <v>5.8</v>
      </c>
      <c r="O22" s="355">
        <f>IF(ISNUMBER(Regressions!Q32),ROUND(Regressions!Q32, 1), NA())</f>
        <v>99.1</v>
      </c>
      <c r="P22" s="353">
        <f>IF(ISNUMBER(Regressions!R32),ROUND(Regressions!R32, 1), NA())</f>
        <v>96.1</v>
      </c>
      <c r="Q22" s="225">
        <f>IF(ISNUMBER(Regressions!S32),ROUND(Regressions!S32, 1), NA())</f>
        <v>61</v>
      </c>
      <c r="R22" s="354">
        <f>IF(ISNUMBER(Regressions!T32),ROUND(Regressions!T32, 1), NA())</f>
        <v>35</v>
      </c>
      <c r="S22" s="247">
        <f>IF(ISNUMBER(Regressions!U32),ROUND(Regressions!U32, 1), NA())</f>
        <v>3.9</v>
      </c>
    </row>
    <row xmlns:x14ac="http://schemas.microsoft.com/office/spreadsheetml/2009/9/ac" r="23" x14ac:dyDescent="0.2">
      <c r="A23" s="350" t="str">
        <f>IF(ISBLANK(Regressions!A33), " ", Regressions!A33)</f>
        <v>Brazil</v>
      </c>
      <c r="B23" s="351">
        <f>IF(ISBLANK(Regressions!B33), " ", Regressions!B33)</f>
        <v>2019</v>
      </c>
      <c r="C23" s="356" t="str">
        <f>IF(ISBLANK(Regressions!C33), " ", Regressions!C33)</f>
        <v>National</v>
      </c>
      <c r="D23" s="352">
        <f>IF(ISBLANK(Regressions!D33), " ", Regressions!D33)</f>
        <v>42019280</v>
      </c>
      <c r="E23" s="224">
        <f>IF(ISNUMBER(Regressions!E33),ROUND(Regressions!E33, 1), NA())</f>
        <v>97.1</v>
      </c>
      <c r="F23" s="353">
        <f>IF(ISNUMBER(Regressions!F33),ROUND(Regressions!F33, 1), NA())</f>
        <v>85.2</v>
      </c>
      <c r="G23" s="246" t="e">
        <f>IF(ISNUMBER(Regressions!G33),ROUND(Regressions!G33, 1), NA())</f>
        <v>#N/A</v>
      </c>
      <c r="H23" s="354" t="e">
        <f>IF(ISNUMBER(Regressions!H33),ROUND(Regressions!H33, 1), NA())</f>
        <v>#N/A</v>
      </c>
      <c r="I23" s="247">
        <f>IF(ISNUMBER(Regressions!I33),ROUND(Regressions!I33, 1), NA())</f>
        <v>14.8</v>
      </c>
      <c r="J23" s="355">
        <f>IF(ISNUMBER(Regressions!K33),ROUND(Regressions!K33, 1), NA())</f>
        <v>96.1</v>
      </c>
      <c r="K23" s="353">
        <f>IF(ISNUMBER(Regressions!L33),ROUND(Regressions!L33, 1), NA())</f>
        <v>94.7</v>
      </c>
      <c r="L23" s="248">
        <f>IF(ISNUMBER(Regressions!M33),ROUND(Regressions!M33, 1), NA())</f>
        <v>85.6</v>
      </c>
      <c r="M23" s="354">
        <f>IF(ISNUMBER(Regressions!N33),ROUND(Regressions!N33, 1), NA())</f>
        <v>9.1</v>
      </c>
      <c r="N23" s="247">
        <f>IF(ISNUMBER(Regressions!O33),ROUND(Regressions!O33, 1), NA())</f>
        <v>5.3</v>
      </c>
      <c r="O23" s="355">
        <f>IF(ISNUMBER(Regressions!Q33),ROUND(Regressions!Q33, 1), NA())</f>
        <v>99.1</v>
      </c>
      <c r="P23" s="353">
        <f>IF(ISNUMBER(Regressions!R33),ROUND(Regressions!R33, 1), NA())</f>
        <v>96.1</v>
      </c>
      <c r="Q23" s="225">
        <f>IF(ISNUMBER(Regressions!S33),ROUND(Regressions!S33, 1), NA())</f>
        <v>61</v>
      </c>
      <c r="R23" s="354">
        <f>IF(ISNUMBER(Regressions!T33),ROUND(Regressions!T33, 1), NA())</f>
        <v>35</v>
      </c>
      <c r="S23" s="247">
        <f>IF(ISNUMBER(Regressions!U33),ROUND(Regressions!U33, 1), NA())</f>
        <v>3.9</v>
      </c>
    </row>
    <row xmlns:x14ac="http://schemas.microsoft.com/office/spreadsheetml/2009/9/ac" r="24" x14ac:dyDescent="0.2">
      <c r="A24" s="350" t="str">
        <f>IF(ISBLANK(Regressions!A34), " ", Regressions!A34)</f>
        <v>Brazil</v>
      </c>
      <c r="B24" s="351">
        <f>IF(ISBLANK(Regressions!B34), " ", Regressions!B34)</f>
        <v>2020</v>
      </c>
      <c r="C24" s="356" t="str">
        <f>IF(ISBLANK(Regressions!C34), " ", Regressions!C34)</f>
        <v>National</v>
      </c>
      <c r="D24" s="352">
        <f>IF(ISBLANK(Regressions!D34), " ", Regressions!D34)</f>
        <v>41874684</v>
      </c>
      <c r="E24" s="224">
        <f>IF(ISNUMBER(Regressions!E34),ROUND(Regressions!E34, 1), NA())</f>
        <v>97</v>
      </c>
      <c r="F24" s="353">
        <f>IF(ISNUMBER(Regressions!F34),ROUND(Regressions!F34, 1), NA())</f>
        <v>86.1</v>
      </c>
      <c r="G24" s="246" t="e">
        <f>IF(ISNUMBER(Regressions!G34),ROUND(Regressions!G34, 1), NA())</f>
        <v>#N/A</v>
      </c>
      <c r="H24" s="354" t="e">
        <f>IF(ISNUMBER(Regressions!H34),ROUND(Regressions!H34, 1), NA())</f>
        <v>#N/A</v>
      </c>
      <c r="I24" s="247">
        <f>IF(ISNUMBER(Regressions!I34),ROUND(Regressions!I34, 1), NA())</f>
        <v>13.9</v>
      </c>
      <c r="J24" s="355">
        <f>IF(ISNUMBER(Regressions!K34),ROUND(Regressions!K34, 1), NA())</f>
        <v>96.5</v>
      </c>
      <c r="K24" s="353">
        <f>IF(ISNUMBER(Regressions!L34),ROUND(Regressions!L34, 1), NA())</f>
        <v>95.1</v>
      </c>
      <c r="L24" s="248">
        <f>IF(ISNUMBER(Regressions!M34),ROUND(Regressions!M34, 1), NA())</f>
        <v>85.8</v>
      </c>
      <c r="M24" s="354">
        <f>IF(ISNUMBER(Regressions!N34),ROUND(Regressions!N34, 1), NA())</f>
        <v>9.1999999999999993</v>
      </c>
      <c r="N24" s="247">
        <f>IF(ISNUMBER(Regressions!O34),ROUND(Regressions!O34, 1), NA())</f>
        <v>4.9000000000000004</v>
      </c>
      <c r="O24" s="355" t="e">
        <f>IF(ISNUMBER(Regressions!Q34),ROUND(Regressions!Q34, 1), NA())</f>
        <v>#N/A</v>
      </c>
      <c r="P24" s="353">
        <f>IF(ISNUMBER(Regressions!R34),ROUND(Regressions!R34, 1), NA())</f>
        <v>96.1</v>
      </c>
      <c r="Q24" s="225" t="e">
        <f>IF(ISNUMBER(Regressions!S34),ROUND(Regressions!S34, 1), NA())</f>
        <v>#N/A</v>
      </c>
      <c r="R24" s="354" t="e">
        <f>IF(ISNUMBER(Regressions!T34),ROUND(Regressions!T34, 1), NA())</f>
        <v>#N/A</v>
      </c>
      <c r="S24" s="247">
        <f>IF(ISNUMBER(Regressions!U34),ROUND(Regressions!U34, 1), NA())</f>
        <v>3.9</v>
      </c>
    </row>
    <row xmlns:x14ac="http://schemas.microsoft.com/office/spreadsheetml/2009/9/ac" r="25" x14ac:dyDescent="0.2">
      <c r="A25" s="410" t="str">
        <f>IF(ISBLANK(Regressions!A35), " ", Regressions!A35)</f>
        <v>Brazil</v>
      </c>
      <c r="B25" s="411">
        <f>IF(ISBLANK(Regressions!B35), " ", Regressions!B35)</f>
        <v>2021</v>
      </c>
      <c r="C25" s="412" t="str">
        <f>IF(ISBLANK(Regressions!C35), " ", Regressions!C35)</f>
        <v>National</v>
      </c>
      <c r="D25" s="413">
        <f>IF(ISBLANK(Regressions!D35), " ", Regressions!D35)</f>
        <v>41632140</v>
      </c>
      <c r="E25" s="416">
        <f>IF(ISNUMBER(Regressions!E35),ROUND(Regressions!E35, 1), NA())</f>
        <v>96.9</v>
      </c>
      <c r="F25" s="414">
        <f>IF(ISNUMBER(Regressions!F35),ROUND(Regressions!F35, 1), NA())</f>
        <v>87</v>
      </c>
      <c r="G25" s="417" t="e">
        <f>IF(ISNUMBER(Regressions!G35),ROUND(Regressions!G35, 1), NA())</f>
        <v>#N/A</v>
      </c>
      <c r="H25" s="415" t="e">
        <f>IF(ISNUMBER(Regressions!H35),ROUND(Regressions!H35, 1), NA())</f>
        <v>#N/A</v>
      </c>
      <c r="I25" s="418">
        <f>IF(ISNUMBER(Regressions!I35),ROUND(Regressions!I35, 1), NA())</f>
        <v>13</v>
      </c>
      <c r="J25" s="416">
        <f>IF(ISNUMBER(Regressions!K35),ROUND(Regressions!K35, 1), NA())</f>
        <v>96.8</v>
      </c>
      <c r="K25" s="414">
        <f>IF(ISNUMBER(Regressions!L35),ROUND(Regressions!L35, 1), NA())</f>
        <v>95.5</v>
      </c>
      <c r="L25" s="419">
        <f>IF(ISNUMBER(Regressions!M35),ROUND(Regressions!M35, 1), NA())</f>
        <v>86.1</v>
      </c>
      <c r="M25" s="415">
        <f>IF(ISNUMBER(Regressions!N35),ROUND(Regressions!N35, 1), NA())</f>
        <v>9.4</v>
      </c>
      <c r="N25" s="418">
        <f>IF(ISNUMBER(Regressions!O35),ROUND(Regressions!O35, 1), NA())</f>
        <v>4.5</v>
      </c>
      <c r="O25" s="416" t="e">
        <f>IF(ISNUMBER(Regressions!Q35),ROUND(Regressions!Q35, 1), NA())</f>
        <v>#N/A</v>
      </c>
      <c r="P25" s="414">
        <f>IF(ISNUMBER(Regressions!R35),ROUND(Regressions!R35, 1), NA())</f>
        <v>96.1</v>
      </c>
      <c r="Q25" s="420" t="e">
        <f>IF(ISNUMBER(Regressions!S35),ROUND(Regressions!S35, 1), NA())</f>
        <v>#N/A</v>
      </c>
      <c r="R25" s="415" t="e">
        <f>IF(ISNUMBER(Regressions!T35),ROUND(Regressions!T35, 1), NA())</f>
        <v>#N/A</v>
      </c>
      <c r="S25" s="418">
        <f>IF(ISNUMBER(Regressions!U35),ROUND(Regressions!U35, 1), NA())</f>
        <v>3.9</v>
      </c>
      <c r="T25" s="409"/>
      <c r="U25" s="409"/>
      <c r="V25" s="409"/>
      <c r="W25" s="409"/>
      <c r="X25" s="409"/>
      <c r="Y25" s="409"/>
      <c r="Z25" s="409"/>
      <c r="AA25" s="409"/>
      <c r="AB25" s="409"/>
      <c r="AC25" s="409"/>
    </row>
    <row xmlns:x14ac="http://schemas.microsoft.com/office/spreadsheetml/2009/9/ac" r="26" x14ac:dyDescent="0.2">
      <c r="A26" s="350" t="str">
        <f>IF(ISBLANK(Regressions!A36), " ", Regressions!A36)</f>
        <v>Brazil</v>
      </c>
      <c r="B26" s="351">
        <f>IF(ISBLANK(Regressions!B36), " ", Regressions!B36)</f>
        <v>2022</v>
      </c>
      <c r="C26" s="356" t="str">
        <f>IF(ISBLANK(Regressions!C36), " ", Regressions!C36)</f>
        <v>National</v>
      </c>
      <c r="D26" s="352">
        <f>IF(ISBLANK(Regressions!D36), " ", Regressions!D36)</f>
        <v>41983568</v>
      </c>
      <c r="E26" s="224">
        <f>IF(ISNUMBER(Regressions!E36),ROUND(Regressions!E36, 1), NA())</f>
        <v>96.9</v>
      </c>
      <c r="F26" s="353">
        <f>IF(ISNUMBER(Regressions!F36),ROUND(Regressions!F36, 1), NA())</f>
        <v>87.9</v>
      </c>
      <c r="G26" s="246" t="e">
        <f>IF(ISNUMBER(Regressions!G36),ROUND(Regressions!G36, 1), NA())</f>
        <v>#N/A</v>
      </c>
      <c r="H26" s="354" t="e">
        <f>IF(ISNUMBER(Regressions!H36),ROUND(Regressions!H36, 1), NA())</f>
        <v>#N/A</v>
      </c>
      <c r="I26" s="247">
        <f>IF(ISNUMBER(Regressions!I36),ROUND(Regressions!I36, 1), NA())</f>
        <v>12.1</v>
      </c>
      <c r="J26" s="355">
        <f>IF(ISNUMBER(Regressions!K36),ROUND(Regressions!K36, 1), NA())</f>
        <v>97.1</v>
      </c>
      <c r="K26" s="353">
        <f>IF(ISNUMBER(Regressions!L36),ROUND(Regressions!L36, 1), NA())</f>
        <v>95.9</v>
      </c>
      <c r="L26" s="248">
        <f>IF(ISNUMBER(Regressions!M36),ROUND(Regressions!M36, 1), NA())</f>
        <v>86.1</v>
      </c>
      <c r="M26" s="354">
        <f>IF(ISNUMBER(Regressions!N36),ROUND(Regressions!N36, 1), NA())</f>
        <v>9.8000000000000007</v>
      </c>
      <c r="N26" s="247">
        <f>IF(ISNUMBER(Regressions!O36),ROUND(Regressions!O36, 1), NA())</f>
        <v>4.0999999999999996</v>
      </c>
      <c r="O26" s="355" t="e">
        <f>IF(ISNUMBER(Regressions!Q36),ROUND(Regressions!Q36, 1), NA())</f>
        <v>#N/A</v>
      </c>
      <c r="P26" s="353">
        <f>IF(ISNUMBER(Regressions!R36),ROUND(Regressions!R36, 1), NA())</f>
        <v>96.1</v>
      </c>
      <c r="Q26" s="225" t="e">
        <f>IF(ISNUMBER(Regressions!S36),ROUND(Regressions!S36, 1), NA())</f>
        <v>#N/A</v>
      </c>
      <c r="R26" s="354" t="e">
        <f>IF(ISNUMBER(Regressions!T36),ROUND(Regressions!T36, 1), NA())</f>
        <v>#N/A</v>
      </c>
      <c r="S26" s="247">
        <f>IF(ISNUMBER(Regressions!U36),ROUND(Regressions!U36, 1), NA())</f>
        <v>3.9</v>
      </c>
    </row>
    <row xmlns:x14ac="http://schemas.microsoft.com/office/spreadsheetml/2009/9/ac" r="27" x14ac:dyDescent="0.2">
      <c r="A27" s="357" t="str">
        <f>IF(ISBLANK(Regressions!A37), " ", Regressions!A37)</f>
        <v>Brazil</v>
      </c>
      <c r="B27" s="358">
        <f>IF(ISBLANK(Regressions!B37), " ", Regressions!B37)</f>
        <v>2023</v>
      </c>
      <c r="C27" s="359" t="str">
        <f>IF(ISBLANK(Regressions!C37), " ", Regressions!C37)</f>
        <v>National</v>
      </c>
      <c r="D27" s="360">
        <f>IF(ISBLANK(Regressions!D37), " ", Regressions!D37)</f>
        <v>41740380</v>
      </c>
      <c r="E27" s="361">
        <f>IF(ISNUMBER(Regressions!E37),ROUND(Regressions!E37, 1), NA())</f>
        <v>96.8</v>
      </c>
      <c r="F27" s="362">
        <f>IF(ISNUMBER(Regressions!F37),ROUND(Regressions!F37, 1), NA())</f>
        <v>88.8</v>
      </c>
      <c r="G27" s="363" t="e">
        <f>IF(ISNUMBER(Regressions!G37),ROUND(Regressions!G37, 1), NA())</f>
        <v>#N/A</v>
      </c>
      <c r="H27" s="364" t="e">
        <f>IF(ISNUMBER(Regressions!H37),ROUND(Regressions!H37, 1), NA())</f>
        <v>#N/A</v>
      </c>
      <c r="I27" s="365">
        <f>IF(ISNUMBER(Regressions!I37),ROUND(Regressions!I37, 1), NA())</f>
        <v>11.2</v>
      </c>
      <c r="J27" s="366">
        <f>IF(ISNUMBER(Regressions!K37),ROUND(Regressions!K37, 1), NA())</f>
        <v>97.5</v>
      </c>
      <c r="K27" s="362">
        <f>IF(ISNUMBER(Regressions!L37),ROUND(Regressions!L37, 1), NA())</f>
        <v>96.4</v>
      </c>
      <c r="L27" s="367">
        <f>IF(ISNUMBER(Regressions!M37),ROUND(Regressions!M37, 1), NA())</f>
        <v>86.1</v>
      </c>
      <c r="M27" s="364">
        <f>IF(ISNUMBER(Regressions!N37),ROUND(Regressions!N37, 1), NA())</f>
        <v>10.199999999999999</v>
      </c>
      <c r="N27" s="365">
        <f>IF(ISNUMBER(Regressions!O37),ROUND(Regressions!O37, 1), NA())</f>
        <v>3.6</v>
      </c>
      <c r="O27" s="366" t="e">
        <f>IF(ISNUMBER(Regressions!Q37),ROUND(Regressions!Q37, 1), NA())</f>
        <v>#N/A</v>
      </c>
      <c r="P27" s="362">
        <f>IF(ISNUMBER(Regressions!R37),ROUND(Regressions!R37, 1), NA())</f>
        <v>96.1</v>
      </c>
      <c r="Q27" s="368" t="e">
        <f>IF(ISNUMBER(Regressions!S37),ROUND(Regressions!S37, 1), NA())</f>
        <v>#N/A</v>
      </c>
      <c r="R27" s="364" t="e">
        <f>IF(ISNUMBER(Regressions!T37),ROUND(Regressions!T37, 1), NA())</f>
        <v>#N/A</v>
      </c>
      <c r="S27" s="365">
        <f>IF(ISNUMBER(Regressions!U37),ROUND(Regressions!U37, 1), NA())</f>
        <v>3.9</v>
      </c>
    </row>
    <row xmlns:x14ac="http://schemas.microsoft.com/office/spreadsheetml/2009/9/ac" r="28" hidden="true" x14ac:dyDescent="0.2">
      <c r="A28" s="350" t="str">
        <f>IF(ISBLANK(Regressions!A38), " ", Regressions!A38)</f>
        <v>Brazil</v>
      </c>
      <c r="B28" s="351">
        <f>IF(ISBLANK(Regressions!B38), " ", Regressions!B38)</f>
        <v>2024</v>
      </c>
      <c r="C28" s="356" t="str">
        <f>IF(ISBLANK(Regressions!C38), " ", Regressions!C38)</f>
        <v>National</v>
      </c>
      <c r="D28" s="352" t="str">
        <f>IF(ISBLANK(Regressions!D38), " ", Regressions!D38)</f>
        <v> </v>
      </c>
      <c r="E28" s="224" t="e">
        <f>IF(ISNUMBER(Regressions!E38),ROUND(Regressions!E38, 1), NA())</f>
        <v>#N/A</v>
      </c>
      <c r="F28" s="353" t="e">
        <f>IF(ISNUMBER(Regressions!F38),ROUND(Regressions!F38, 1), NA())</f>
        <v>#N/A</v>
      </c>
      <c r="G28" s="246" t="e">
        <f>IF(ISNUMBER(Regressions!G38),ROUND(Regressions!G38, 1), NA())</f>
        <v>#N/A</v>
      </c>
      <c r="H28" s="354" t="e">
        <f>IF(ISNUMBER(Regressions!H38),ROUND(Regressions!H38, 1), NA())</f>
        <v>#N/A</v>
      </c>
      <c r="I28" s="247" t="e">
        <f>IF(ISNUMBER(Regressions!I38),ROUND(Regressions!I38, 1), NA())</f>
        <v>#N/A</v>
      </c>
      <c r="J28" s="355" t="e">
        <f>IF(ISNUMBER(Regressions!K38),ROUND(Regressions!K38, 1), NA())</f>
        <v>#N/A</v>
      </c>
      <c r="K28" s="353" t="e">
        <f>IF(ISNUMBER(Regressions!L38),ROUND(Regressions!L38, 1), NA())</f>
        <v>#N/A</v>
      </c>
      <c r="L28" s="248" t="e">
        <f>IF(ISNUMBER(Regressions!M38),ROUND(Regressions!M38, 1), NA())</f>
        <v>#N/A</v>
      </c>
      <c r="M28" s="354" t="e">
        <f>IF(ISNUMBER(Regressions!N38),ROUND(Regressions!N38, 1), NA())</f>
        <v>#N/A</v>
      </c>
      <c r="N28" s="247" t="e">
        <f>IF(ISNUMBER(Regressions!O38),ROUND(Regressions!O38, 1), NA())</f>
        <v>#N/A</v>
      </c>
      <c r="O28" s="355" t="e">
        <f>IF(ISNUMBER(Regressions!Q38),ROUND(Regressions!Q38, 1), NA())</f>
        <v>#N/A</v>
      </c>
      <c r="P28" s="353" t="e">
        <f>IF(ISNUMBER(Regressions!R38),ROUND(Regressions!R38, 1), NA())</f>
        <v>#N/A</v>
      </c>
      <c r="Q28" s="225" t="e">
        <f>IF(ISNUMBER(Regressions!S38),ROUND(Regressions!S38, 1), NA())</f>
        <v>#N/A</v>
      </c>
      <c r="R28" s="354" t="e">
        <f>IF(ISNUMBER(Regressions!T38),ROUND(Regressions!T38, 1), NA())</f>
        <v>#N/A</v>
      </c>
      <c r="S28" s="247" t="e">
        <f>IF(ISNUMBER(Regressions!U38),ROUND(Regressions!U38, 1), NA())</f>
        <v>#N/A</v>
      </c>
    </row>
    <row xmlns:x14ac="http://schemas.microsoft.com/office/spreadsheetml/2009/9/ac" r="29" hidden="true" x14ac:dyDescent="0.2">
      <c r="A29" s="350" t="str">
        <f>IF(ISBLANK(Regressions!A39), " ", Regressions!A39)</f>
        <v>Brazil</v>
      </c>
      <c r="B29" s="351">
        <f>IF(ISBLANK(Regressions!B39), " ", Regressions!B39)</f>
        <v>2025</v>
      </c>
      <c r="C29" s="356" t="str">
        <f>IF(ISBLANK(Regressions!C39), " ", Regressions!C39)</f>
        <v>National</v>
      </c>
      <c r="D29" s="352" t="str">
        <f>IF(ISBLANK(Regressions!D39), " ", Regressions!D39)</f>
        <v> </v>
      </c>
      <c r="E29" s="224" t="e">
        <f>IF(ISNUMBER(Regressions!E39),ROUND(Regressions!E39, 1), NA())</f>
        <v>#N/A</v>
      </c>
      <c r="F29" s="353" t="e">
        <f>IF(ISNUMBER(Regressions!F39),ROUND(Regressions!F39, 1), NA())</f>
        <v>#N/A</v>
      </c>
      <c r="G29" s="246" t="e">
        <f>IF(ISNUMBER(Regressions!G39),ROUND(Regressions!G39, 1), NA())</f>
        <v>#N/A</v>
      </c>
      <c r="H29" s="354" t="e">
        <f>IF(ISNUMBER(Regressions!H39),ROUND(Regressions!H39, 1), NA())</f>
        <v>#N/A</v>
      </c>
      <c r="I29" s="247" t="e">
        <f>IF(ISNUMBER(Regressions!I39),ROUND(Regressions!I39, 1), NA())</f>
        <v>#N/A</v>
      </c>
      <c r="J29" s="355" t="e">
        <f>IF(ISNUMBER(Regressions!K39),ROUND(Regressions!K39, 1), NA())</f>
        <v>#N/A</v>
      </c>
      <c r="K29" s="353" t="e">
        <f>IF(ISNUMBER(Regressions!L39),ROUND(Regressions!L39, 1), NA())</f>
        <v>#N/A</v>
      </c>
      <c r="L29" s="248" t="e">
        <f>IF(ISNUMBER(Regressions!M39),ROUND(Regressions!M39, 1), NA())</f>
        <v>#N/A</v>
      </c>
      <c r="M29" s="354" t="e">
        <f>IF(ISNUMBER(Regressions!N39),ROUND(Regressions!N39, 1), NA())</f>
        <v>#N/A</v>
      </c>
      <c r="N29" s="247" t="e">
        <f>IF(ISNUMBER(Regressions!O39),ROUND(Regressions!O39, 1), NA())</f>
        <v>#N/A</v>
      </c>
      <c r="O29" s="355" t="e">
        <f>IF(ISNUMBER(Regressions!Q39),ROUND(Regressions!Q39, 1), NA())</f>
        <v>#N/A</v>
      </c>
      <c r="P29" s="353" t="e">
        <f>IF(ISNUMBER(Regressions!R39),ROUND(Regressions!R39, 1), NA())</f>
        <v>#N/A</v>
      </c>
      <c r="Q29" s="225" t="e">
        <f>IF(ISNUMBER(Regressions!S39),ROUND(Regressions!S39, 1), NA())</f>
        <v>#N/A</v>
      </c>
      <c r="R29" s="354" t="e">
        <f>IF(ISNUMBER(Regressions!T39),ROUND(Regressions!T39, 1), NA())</f>
        <v>#N/A</v>
      </c>
      <c r="S29" s="247" t="e">
        <f>IF(ISNUMBER(Regressions!U39),ROUND(Regressions!U39, 1), NA())</f>
        <v>#N/A</v>
      </c>
    </row>
    <row xmlns:x14ac="http://schemas.microsoft.com/office/spreadsheetml/2009/9/ac" r="30" hidden="true" x14ac:dyDescent="0.2">
      <c r="A30" s="350" t="str">
        <f>IF(ISBLANK(Regressions!A40), " ", Regressions!A40)</f>
        <v>Brazil</v>
      </c>
      <c r="B30" s="351">
        <f>IF(ISBLANK(Regressions!B40), " ", Regressions!B40)</f>
        <v>2026</v>
      </c>
      <c r="C30" s="356" t="str">
        <f>IF(ISBLANK(Regressions!C40), " ", Regressions!C40)</f>
        <v>National</v>
      </c>
      <c r="D30" s="352" t="str">
        <f>IF(ISBLANK(Regressions!D40), " ", Regressions!D40)</f>
        <v> </v>
      </c>
      <c r="E30" s="224" t="e">
        <f>IF(ISNUMBER(Regressions!E40),ROUND(Regressions!E40, 1), NA())</f>
        <v>#N/A</v>
      </c>
      <c r="F30" s="353" t="e">
        <f>IF(ISNUMBER(Regressions!F40),ROUND(Regressions!F40, 1), NA())</f>
        <v>#N/A</v>
      </c>
      <c r="G30" s="246" t="e">
        <f>IF(ISNUMBER(Regressions!G40),ROUND(Regressions!G40, 1), NA())</f>
        <v>#N/A</v>
      </c>
      <c r="H30" s="354" t="e">
        <f>IF(ISNUMBER(Regressions!H40),ROUND(Regressions!H40, 1), NA())</f>
        <v>#N/A</v>
      </c>
      <c r="I30" s="247" t="e">
        <f>IF(ISNUMBER(Regressions!I40),ROUND(Regressions!I40, 1), NA())</f>
        <v>#N/A</v>
      </c>
      <c r="J30" s="355" t="e">
        <f>IF(ISNUMBER(Regressions!K40),ROUND(Regressions!K40, 1), NA())</f>
        <v>#N/A</v>
      </c>
      <c r="K30" s="353" t="e">
        <f>IF(ISNUMBER(Regressions!L40),ROUND(Regressions!L40, 1), NA())</f>
        <v>#N/A</v>
      </c>
      <c r="L30" s="248" t="e">
        <f>IF(ISNUMBER(Regressions!M40),ROUND(Regressions!M40, 1), NA())</f>
        <v>#N/A</v>
      </c>
      <c r="M30" s="354" t="e">
        <f>IF(ISNUMBER(Regressions!N40),ROUND(Regressions!N40, 1), NA())</f>
        <v>#N/A</v>
      </c>
      <c r="N30" s="247" t="e">
        <f>IF(ISNUMBER(Regressions!O40),ROUND(Regressions!O40, 1), NA())</f>
        <v>#N/A</v>
      </c>
      <c r="O30" s="355" t="e">
        <f>IF(ISNUMBER(Regressions!Q40),ROUND(Regressions!Q40, 1), NA())</f>
        <v>#N/A</v>
      </c>
      <c r="P30" s="353" t="e">
        <f>IF(ISNUMBER(Regressions!R40),ROUND(Regressions!R40, 1), NA())</f>
        <v>#N/A</v>
      </c>
      <c r="Q30" s="225" t="e">
        <f>IF(ISNUMBER(Regressions!S40),ROUND(Regressions!S40, 1), NA())</f>
        <v>#N/A</v>
      </c>
      <c r="R30" s="354" t="e">
        <f>IF(ISNUMBER(Regressions!T40),ROUND(Regressions!T40, 1), NA())</f>
        <v>#N/A</v>
      </c>
      <c r="S30" s="247" t="e">
        <f>IF(ISNUMBER(Regressions!U40),ROUND(Regressions!U40, 1), NA())</f>
        <v>#N/A</v>
      </c>
    </row>
    <row xmlns:x14ac="http://schemas.microsoft.com/office/spreadsheetml/2009/9/ac" r="31" hidden="true" x14ac:dyDescent="0.2">
      <c r="A31" s="350" t="str">
        <f>IF(ISBLANK(Regressions!A41), " ", Regressions!A41)</f>
        <v>Brazil</v>
      </c>
      <c r="B31" s="351">
        <f>IF(ISBLANK(Regressions!B41), " ", Regressions!B41)</f>
        <v>2027</v>
      </c>
      <c r="C31" s="356" t="str">
        <f>IF(ISBLANK(Regressions!C41), " ", Regressions!C41)</f>
        <v>National</v>
      </c>
      <c r="D31" s="352" t="str">
        <f>IF(ISBLANK(Regressions!D41), " ", Regressions!D41)</f>
        <v> </v>
      </c>
      <c r="E31" s="224" t="e">
        <f>IF(ISNUMBER(Regressions!E41),ROUND(Regressions!E41, 1), NA())</f>
        <v>#N/A</v>
      </c>
      <c r="F31" s="353" t="e">
        <f>IF(ISNUMBER(Regressions!F41),ROUND(Regressions!F41, 1), NA())</f>
        <v>#N/A</v>
      </c>
      <c r="G31" s="246" t="e">
        <f>IF(ISNUMBER(Regressions!G41),ROUND(Regressions!G41, 1), NA())</f>
        <v>#N/A</v>
      </c>
      <c r="H31" s="354" t="e">
        <f>IF(ISNUMBER(Regressions!H41),ROUND(Regressions!H41, 1), NA())</f>
        <v>#N/A</v>
      </c>
      <c r="I31" s="247" t="e">
        <f>IF(ISNUMBER(Regressions!I41),ROUND(Regressions!I41, 1), NA())</f>
        <v>#N/A</v>
      </c>
      <c r="J31" s="355" t="e">
        <f>IF(ISNUMBER(Regressions!K41),ROUND(Regressions!K41, 1), NA())</f>
        <v>#N/A</v>
      </c>
      <c r="K31" s="353" t="e">
        <f>IF(ISNUMBER(Regressions!L41),ROUND(Regressions!L41, 1), NA())</f>
        <v>#N/A</v>
      </c>
      <c r="L31" s="248" t="e">
        <f>IF(ISNUMBER(Regressions!M41),ROUND(Regressions!M41, 1), NA())</f>
        <v>#N/A</v>
      </c>
      <c r="M31" s="354" t="e">
        <f>IF(ISNUMBER(Regressions!N41),ROUND(Regressions!N41, 1), NA())</f>
        <v>#N/A</v>
      </c>
      <c r="N31" s="247" t="e">
        <f>IF(ISNUMBER(Regressions!O41),ROUND(Regressions!O41, 1), NA())</f>
        <v>#N/A</v>
      </c>
      <c r="O31" s="355" t="e">
        <f>IF(ISNUMBER(Regressions!Q41),ROUND(Regressions!Q41, 1), NA())</f>
        <v>#N/A</v>
      </c>
      <c r="P31" s="353" t="e">
        <f>IF(ISNUMBER(Regressions!R41),ROUND(Regressions!R41, 1), NA())</f>
        <v>#N/A</v>
      </c>
      <c r="Q31" s="225" t="e">
        <f>IF(ISNUMBER(Regressions!S41),ROUND(Regressions!S41, 1), NA())</f>
        <v>#N/A</v>
      </c>
      <c r="R31" s="354" t="e">
        <f>IF(ISNUMBER(Regressions!T41),ROUND(Regressions!T41, 1), NA())</f>
        <v>#N/A</v>
      </c>
      <c r="S31" s="247" t="e">
        <f>IF(ISNUMBER(Regressions!U41),ROUND(Regressions!U41, 1), NA())</f>
        <v>#N/A</v>
      </c>
    </row>
    <row xmlns:x14ac="http://schemas.microsoft.com/office/spreadsheetml/2009/9/ac" r="32" hidden="true" x14ac:dyDescent="0.2">
      <c r="A32" s="350" t="str">
        <f>IF(ISBLANK(Regressions!A42), " ", Regressions!A42)</f>
        <v>Brazil</v>
      </c>
      <c r="B32" s="351">
        <f>IF(ISBLANK(Regressions!B42), " ", Regressions!B42)</f>
        <v>2028</v>
      </c>
      <c r="C32" s="356" t="str">
        <f>IF(ISBLANK(Regressions!C42), " ", Regressions!C42)</f>
        <v>National</v>
      </c>
      <c r="D32" s="352" t="str">
        <f>IF(ISBLANK(Regressions!D42), " ", Regressions!D42)</f>
        <v> </v>
      </c>
      <c r="E32" s="224" t="e">
        <f>IF(ISNUMBER(Regressions!E42),ROUND(Regressions!E42, 1), NA())</f>
        <v>#N/A</v>
      </c>
      <c r="F32" s="353" t="e">
        <f>IF(ISNUMBER(Regressions!F42),ROUND(Regressions!F42, 1), NA())</f>
        <v>#N/A</v>
      </c>
      <c r="G32" s="246" t="e">
        <f>IF(ISNUMBER(Regressions!G42),ROUND(Regressions!G42, 1), NA())</f>
        <v>#N/A</v>
      </c>
      <c r="H32" s="354" t="e">
        <f>IF(ISNUMBER(Regressions!H42),ROUND(Regressions!H42, 1), NA())</f>
        <v>#N/A</v>
      </c>
      <c r="I32" s="247" t="e">
        <f>IF(ISNUMBER(Regressions!I42),ROUND(Regressions!I42, 1), NA())</f>
        <v>#N/A</v>
      </c>
      <c r="J32" s="355" t="e">
        <f>IF(ISNUMBER(Regressions!K42),ROUND(Regressions!K42, 1), NA())</f>
        <v>#N/A</v>
      </c>
      <c r="K32" s="353" t="e">
        <f>IF(ISNUMBER(Regressions!L42),ROUND(Regressions!L42, 1), NA())</f>
        <v>#N/A</v>
      </c>
      <c r="L32" s="248" t="e">
        <f>IF(ISNUMBER(Regressions!M42),ROUND(Regressions!M42, 1), NA())</f>
        <v>#N/A</v>
      </c>
      <c r="M32" s="354" t="e">
        <f>IF(ISNUMBER(Regressions!N42),ROUND(Regressions!N42, 1), NA())</f>
        <v>#N/A</v>
      </c>
      <c r="N32" s="247" t="e">
        <f>IF(ISNUMBER(Regressions!O42),ROUND(Regressions!O42, 1), NA())</f>
        <v>#N/A</v>
      </c>
      <c r="O32" s="355" t="e">
        <f>IF(ISNUMBER(Regressions!Q42),ROUND(Regressions!Q42, 1), NA())</f>
        <v>#N/A</v>
      </c>
      <c r="P32" s="353" t="e">
        <f>IF(ISNUMBER(Regressions!R42),ROUND(Regressions!R42, 1), NA())</f>
        <v>#N/A</v>
      </c>
      <c r="Q32" s="225" t="e">
        <f>IF(ISNUMBER(Regressions!S42),ROUND(Regressions!S42, 1), NA())</f>
        <v>#N/A</v>
      </c>
      <c r="R32" s="354" t="e">
        <f>IF(ISNUMBER(Regressions!T42),ROUND(Regressions!T42, 1), NA())</f>
        <v>#N/A</v>
      </c>
      <c r="S32" s="247" t="e">
        <f>IF(ISNUMBER(Regressions!U42),ROUND(Regressions!U42, 1), NA())</f>
        <v>#N/A</v>
      </c>
    </row>
    <row xmlns:x14ac="http://schemas.microsoft.com/office/spreadsheetml/2009/9/ac" r="33" hidden="true" x14ac:dyDescent="0.2">
      <c r="A33" s="350" t="str">
        <f>IF(ISBLANK(Regressions!A43), " ", Regressions!A43)</f>
        <v>Brazil</v>
      </c>
      <c r="B33" s="351">
        <f>IF(ISBLANK(Regressions!B43), " ", Regressions!B43)</f>
        <v>2029</v>
      </c>
      <c r="C33" s="356" t="str">
        <f>IF(ISBLANK(Regressions!C43), " ", Regressions!C43)</f>
        <v>National</v>
      </c>
      <c r="D33" s="352" t="str">
        <f>IF(ISBLANK(Regressions!D43), " ", Regressions!D43)</f>
        <v> </v>
      </c>
      <c r="E33" s="224" t="e">
        <f>IF(ISNUMBER(Regressions!E43),ROUND(Regressions!E43, 1), NA())</f>
        <v>#N/A</v>
      </c>
      <c r="F33" s="353" t="e">
        <f>IF(ISNUMBER(Regressions!F43),ROUND(Regressions!F43, 1), NA())</f>
        <v>#N/A</v>
      </c>
      <c r="G33" s="246" t="e">
        <f>IF(ISNUMBER(Regressions!G43),ROUND(Regressions!G43, 1), NA())</f>
        <v>#N/A</v>
      </c>
      <c r="H33" s="354" t="e">
        <f>IF(ISNUMBER(Regressions!H43),ROUND(Regressions!H43, 1), NA())</f>
        <v>#N/A</v>
      </c>
      <c r="I33" s="247" t="e">
        <f>IF(ISNUMBER(Regressions!I43),ROUND(Regressions!I43, 1), NA())</f>
        <v>#N/A</v>
      </c>
      <c r="J33" s="355" t="e">
        <f>IF(ISNUMBER(Regressions!K43),ROUND(Regressions!K43, 1), NA())</f>
        <v>#N/A</v>
      </c>
      <c r="K33" s="353" t="e">
        <f>IF(ISNUMBER(Regressions!L43),ROUND(Regressions!L43, 1), NA())</f>
        <v>#N/A</v>
      </c>
      <c r="L33" s="248" t="e">
        <f>IF(ISNUMBER(Regressions!M43),ROUND(Regressions!M43, 1), NA())</f>
        <v>#N/A</v>
      </c>
      <c r="M33" s="354" t="e">
        <f>IF(ISNUMBER(Regressions!N43),ROUND(Regressions!N43, 1), NA())</f>
        <v>#N/A</v>
      </c>
      <c r="N33" s="247" t="e">
        <f>IF(ISNUMBER(Regressions!O43),ROUND(Regressions!O43, 1), NA())</f>
        <v>#N/A</v>
      </c>
      <c r="O33" s="355" t="e">
        <f>IF(ISNUMBER(Regressions!Q43),ROUND(Regressions!Q43, 1), NA())</f>
        <v>#N/A</v>
      </c>
      <c r="P33" s="353" t="e">
        <f>IF(ISNUMBER(Regressions!R43),ROUND(Regressions!R43, 1), NA())</f>
        <v>#N/A</v>
      </c>
      <c r="Q33" s="225" t="e">
        <f>IF(ISNUMBER(Regressions!S43),ROUND(Regressions!S43, 1), NA())</f>
        <v>#N/A</v>
      </c>
      <c r="R33" s="354" t="e">
        <f>IF(ISNUMBER(Regressions!T43),ROUND(Regressions!T43, 1), NA())</f>
        <v>#N/A</v>
      </c>
      <c r="S33" s="247" t="e">
        <f>IF(ISNUMBER(Regressions!U43),ROUND(Regressions!U43, 1), NA())</f>
        <v>#N/A</v>
      </c>
    </row>
    <row xmlns:x14ac="http://schemas.microsoft.com/office/spreadsheetml/2009/9/ac" r="34" hidden="true" x14ac:dyDescent="0.2">
      <c r="A34" s="350" t="str">
        <f>IF(ISBLANK(Regressions!A44), " ", Regressions!A44)</f>
        <v>Brazil</v>
      </c>
      <c r="B34" s="351">
        <f>IF(ISBLANK(Regressions!B44), " ", Regressions!B44)</f>
        <v>2030</v>
      </c>
      <c r="C34" s="356" t="str">
        <f>IF(ISBLANK(Regressions!C44), " ", Regressions!C44)</f>
        <v>National</v>
      </c>
      <c r="D34" s="352" t="str">
        <f>IF(ISBLANK(Regressions!D44), " ", Regressions!D44)</f>
        <v> </v>
      </c>
      <c r="E34" s="224" t="e">
        <f>IF(ISNUMBER(Regressions!E44),ROUND(Regressions!E44, 1), NA())</f>
        <v>#N/A</v>
      </c>
      <c r="F34" s="353" t="e">
        <f>IF(ISNUMBER(Regressions!F44),ROUND(Regressions!F44, 1), NA())</f>
        <v>#N/A</v>
      </c>
      <c r="G34" s="246" t="e">
        <f>IF(ISNUMBER(Regressions!G44),ROUND(Regressions!G44, 1), NA())</f>
        <v>#N/A</v>
      </c>
      <c r="H34" s="354" t="e">
        <f>IF(ISNUMBER(Regressions!H44),ROUND(Regressions!H44, 1), NA())</f>
        <v>#N/A</v>
      </c>
      <c r="I34" s="247" t="e">
        <f>IF(ISNUMBER(Regressions!I44),ROUND(Regressions!I44, 1), NA())</f>
        <v>#N/A</v>
      </c>
      <c r="J34" s="355" t="e">
        <f>IF(ISNUMBER(Regressions!K44),ROUND(Regressions!K44, 1), NA())</f>
        <v>#N/A</v>
      </c>
      <c r="K34" s="353" t="e">
        <f>IF(ISNUMBER(Regressions!L44),ROUND(Regressions!L44, 1), NA())</f>
        <v>#N/A</v>
      </c>
      <c r="L34" s="248" t="e">
        <f>IF(ISNUMBER(Regressions!M44),ROUND(Regressions!M44, 1), NA())</f>
        <v>#N/A</v>
      </c>
      <c r="M34" s="354" t="e">
        <f>IF(ISNUMBER(Regressions!N44),ROUND(Regressions!N44, 1), NA())</f>
        <v>#N/A</v>
      </c>
      <c r="N34" s="247" t="e">
        <f>IF(ISNUMBER(Regressions!O44),ROUND(Regressions!O44, 1), NA())</f>
        <v>#N/A</v>
      </c>
      <c r="O34" s="355" t="e">
        <f>IF(ISNUMBER(Regressions!Q44),ROUND(Regressions!Q44, 1), NA())</f>
        <v>#N/A</v>
      </c>
      <c r="P34" s="353" t="e">
        <f>IF(ISNUMBER(Regressions!R44),ROUND(Regressions!R44, 1), NA())</f>
        <v>#N/A</v>
      </c>
      <c r="Q34" s="225" t="e">
        <f>IF(ISNUMBER(Regressions!S44),ROUND(Regressions!S44, 1), NA())</f>
        <v>#N/A</v>
      </c>
      <c r="R34" s="354" t="e">
        <f>IF(ISNUMBER(Regressions!T44),ROUND(Regressions!T44, 1), NA())</f>
        <v>#N/A</v>
      </c>
      <c r="S34" s="247" t="e">
        <f>IF(ISNUMBER(Regressions!U44),ROUND(Regressions!U44, 1), NA())</f>
        <v>#N/A</v>
      </c>
    </row>
    <row xmlns:x14ac="http://schemas.microsoft.com/office/spreadsheetml/2009/9/ac" r="35" x14ac:dyDescent="0.2">
      <c r="A35" s="350" t="str">
        <f>IF(ISBLANK(Regressions!A45), " ", Regressions!A45)</f>
        <v>Brazil</v>
      </c>
      <c r="B35" s="351">
        <f>IF(ISBLANK(Regressions!B45), " ", Regressions!B45)</f>
        <v>2000</v>
      </c>
      <c r="C35" s="356" t="str">
        <f>IF(ISBLANK(Regressions!C45), " ", Regressions!C45)</f>
        <v>Urban</v>
      </c>
      <c r="D35" s="352">
        <f>IF(ISBLANK(Regressions!D45), " ", Regressions!D45)</f>
        <v>37478013.472940683</v>
      </c>
      <c r="E35" s="224">
        <f>IF(ISNUMBER(Regressions!E45),ROUND(Regressions!E45, 1), NA())</f>
        <v>99.8</v>
      </c>
      <c r="F35" s="353">
        <f>IF(ISNUMBER(Regressions!F45),ROUND(Regressions!F45, 1), NA())</f>
        <v>95.9</v>
      </c>
      <c r="G35" s="246" t="e">
        <f>IF(ISNUMBER(Regressions!G45),ROUND(Regressions!G45, 1), NA())</f>
        <v>#N/A</v>
      </c>
      <c r="H35" s="354" t="e">
        <f>IF(ISNUMBER(Regressions!H45),ROUND(Regressions!H45, 1), NA())</f>
        <v>#N/A</v>
      </c>
      <c r="I35" s="247">
        <f>IF(ISNUMBER(Regressions!I45),ROUND(Regressions!I45, 1), NA())</f>
        <v>4.0999999999999996</v>
      </c>
      <c r="J35" s="355">
        <f>IF(ISNUMBER(Regressions!K45),ROUND(Regressions!K45, 1), NA())</f>
        <v>98</v>
      </c>
      <c r="K35" s="353">
        <f>IF(ISNUMBER(Regressions!L45),ROUND(Regressions!L45, 1), NA())</f>
        <v>97.8</v>
      </c>
      <c r="L35" s="248" t="e">
        <f>IF(ISNUMBER(Regressions!M45),ROUND(Regressions!M45, 1), NA())</f>
        <v>#N/A</v>
      </c>
      <c r="M35" s="354" t="e">
        <f>IF(ISNUMBER(Regressions!N45),ROUND(Regressions!N45, 1), NA())</f>
        <v>#N/A</v>
      </c>
      <c r="N35" s="247">
        <f>IF(ISNUMBER(Regressions!O45),ROUND(Regressions!O45, 1), NA())</f>
        <v>2.2000000000000002</v>
      </c>
      <c r="O35" s="355">
        <f>IF(ISNUMBER(Regressions!Q45),ROUND(Regressions!Q45, 1), NA())</f>
        <v>99.5</v>
      </c>
      <c r="P35" s="353" t="e">
        <f>IF(ISNUMBER(Regressions!R45),ROUND(Regressions!R45, 1), NA())</f>
        <v>#N/A</v>
      </c>
      <c r="Q35" s="225" t="e">
        <f>IF(ISNUMBER(Regressions!S45),ROUND(Regressions!S45, 1), NA())</f>
        <v>#N/A</v>
      </c>
      <c r="R35" s="354" t="e">
        <f>IF(ISNUMBER(Regressions!T45),ROUND(Regressions!T45, 1), NA())</f>
        <v>#N/A</v>
      </c>
      <c r="S35" s="247" t="e">
        <f>IF(ISNUMBER(Regressions!U45),ROUND(Regressions!U45, 1), NA())</f>
        <v>#N/A</v>
      </c>
    </row>
    <row xmlns:x14ac="http://schemas.microsoft.com/office/spreadsheetml/2009/9/ac" r="36" x14ac:dyDescent="0.2">
      <c r="A36" s="350" t="str">
        <f>IF(ISBLANK(Regressions!A46), " ", Regressions!A46)</f>
        <v>Brazil</v>
      </c>
      <c r="B36" s="351">
        <f>IF(ISBLANK(Regressions!B46), " ", Regressions!B46)</f>
        <v>2001</v>
      </c>
      <c r="C36" s="356" t="str">
        <f>IF(ISBLANK(Regressions!C46), " ", Regressions!C46)</f>
        <v>Urban</v>
      </c>
      <c r="D36" s="352">
        <f>IF(ISBLANK(Regressions!D46), " ", Regressions!D46)</f>
        <v>37644650.148074336</v>
      </c>
      <c r="E36" s="224">
        <f>IF(ISNUMBER(Regressions!E46),ROUND(Regressions!E46, 1), NA())</f>
        <v>99.8</v>
      </c>
      <c r="F36" s="353">
        <f>IF(ISNUMBER(Regressions!F46),ROUND(Regressions!F46, 1), NA())</f>
        <v>95.9</v>
      </c>
      <c r="G36" s="246" t="e">
        <f>IF(ISNUMBER(Regressions!G46),ROUND(Regressions!G46, 1), NA())</f>
        <v>#N/A</v>
      </c>
      <c r="H36" s="354" t="e">
        <f>IF(ISNUMBER(Regressions!H46),ROUND(Regressions!H46, 1), NA())</f>
        <v>#N/A</v>
      </c>
      <c r="I36" s="247">
        <f>IF(ISNUMBER(Regressions!I46),ROUND(Regressions!I46, 1), NA())</f>
        <v>4.0999999999999996</v>
      </c>
      <c r="J36" s="355">
        <f>IF(ISNUMBER(Regressions!K46),ROUND(Regressions!K46, 1), NA())</f>
        <v>97.9</v>
      </c>
      <c r="K36" s="353">
        <f>IF(ISNUMBER(Regressions!L46),ROUND(Regressions!L46, 1), NA())</f>
        <v>97.7</v>
      </c>
      <c r="L36" s="248" t="e">
        <f>IF(ISNUMBER(Regressions!M46),ROUND(Regressions!M46, 1), NA())</f>
        <v>#N/A</v>
      </c>
      <c r="M36" s="354" t="e">
        <f>IF(ISNUMBER(Regressions!N46),ROUND(Regressions!N46, 1), NA())</f>
        <v>#N/A</v>
      </c>
      <c r="N36" s="247">
        <f>IF(ISNUMBER(Regressions!O46),ROUND(Regressions!O46, 1), NA())</f>
        <v>2.2999999999999998</v>
      </c>
      <c r="O36" s="355">
        <f>IF(ISNUMBER(Regressions!Q46),ROUND(Regressions!Q46, 1), NA())</f>
        <v>99.5</v>
      </c>
      <c r="P36" s="353" t="e">
        <f>IF(ISNUMBER(Regressions!R46),ROUND(Regressions!R46, 1), NA())</f>
        <v>#N/A</v>
      </c>
      <c r="Q36" s="225" t="e">
        <f>IF(ISNUMBER(Regressions!S46),ROUND(Regressions!S46, 1), NA())</f>
        <v>#N/A</v>
      </c>
      <c r="R36" s="354" t="e">
        <f>IF(ISNUMBER(Regressions!T46),ROUND(Regressions!T46, 1), NA())</f>
        <v>#N/A</v>
      </c>
      <c r="S36" s="247" t="e">
        <f>IF(ISNUMBER(Regressions!U46),ROUND(Regressions!U46, 1), NA())</f>
        <v>#N/A</v>
      </c>
    </row>
    <row xmlns:x14ac="http://schemas.microsoft.com/office/spreadsheetml/2009/9/ac" r="37" x14ac:dyDescent="0.2">
      <c r="A37" s="350" t="str">
        <f>IF(ISBLANK(Regressions!A47), " ", Regressions!A47)</f>
        <v>Brazil</v>
      </c>
      <c r="B37" s="351">
        <f>IF(ISBLANK(Regressions!B47), " ", Regressions!B47)</f>
        <v>2002</v>
      </c>
      <c r="C37" s="356" t="str">
        <f>IF(ISBLANK(Regressions!C47), " ", Regressions!C47)</f>
        <v>Urban</v>
      </c>
      <c r="D37" s="352">
        <f>IF(ISBLANK(Regressions!D47), " ", Regressions!D47)</f>
        <v>37795590.568984993</v>
      </c>
      <c r="E37" s="224">
        <f>IF(ISNUMBER(Regressions!E47),ROUND(Regressions!E47, 1), NA())</f>
        <v>99.8</v>
      </c>
      <c r="F37" s="353">
        <f>IF(ISNUMBER(Regressions!F47),ROUND(Regressions!F47, 1), NA())</f>
        <v>96</v>
      </c>
      <c r="G37" s="246" t="e">
        <f>IF(ISNUMBER(Regressions!G47),ROUND(Regressions!G47, 1), NA())</f>
        <v>#N/A</v>
      </c>
      <c r="H37" s="354" t="e">
        <f>IF(ISNUMBER(Regressions!H47),ROUND(Regressions!H47, 1), NA())</f>
        <v>#N/A</v>
      </c>
      <c r="I37" s="247">
        <f>IF(ISNUMBER(Regressions!I47),ROUND(Regressions!I47, 1), NA())</f>
        <v>4</v>
      </c>
      <c r="J37" s="355">
        <f>IF(ISNUMBER(Regressions!K47),ROUND(Regressions!K47, 1), NA())</f>
        <v>97.9</v>
      </c>
      <c r="K37" s="353">
        <f>IF(ISNUMBER(Regressions!L47),ROUND(Regressions!L47, 1), NA())</f>
        <v>97.7</v>
      </c>
      <c r="L37" s="248" t="e">
        <f>IF(ISNUMBER(Regressions!M47),ROUND(Regressions!M47, 1), NA())</f>
        <v>#N/A</v>
      </c>
      <c r="M37" s="354" t="e">
        <f>IF(ISNUMBER(Regressions!N47),ROUND(Regressions!N47, 1), NA())</f>
        <v>#N/A</v>
      </c>
      <c r="N37" s="247">
        <f>IF(ISNUMBER(Regressions!O47),ROUND(Regressions!O47, 1), NA())</f>
        <v>2.2999999999999998</v>
      </c>
      <c r="O37" s="355">
        <f>IF(ISNUMBER(Regressions!Q47),ROUND(Regressions!Q47, 1), NA())</f>
        <v>99.5</v>
      </c>
      <c r="P37" s="353" t="e">
        <f>IF(ISNUMBER(Regressions!R47),ROUND(Regressions!R47, 1), NA())</f>
        <v>#N/A</v>
      </c>
      <c r="Q37" s="225" t="e">
        <f>IF(ISNUMBER(Regressions!S47),ROUND(Regressions!S47, 1), NA())</f>
        <v>#N/A</v>
      </c>
      <c r="R37" s="354" t="e">
        <f>IF(ISNUMBER(Regressions!T47),ROUND(Regressions!T47, 1), NA())</f>
        <v>#N/A</v>
      </c>
      <c r="S37" s="247" t="e">
        <f>IF(ISNUMBER(Regressions!U47),ROUND(Regressions!U47, 1), NA())</f>
        <v>#N/A</v>
      </c>
    </row>
    <row xmlns:x14ac="http://schemas.microsoft.com/office/spreadsheetml/2009/9/ac" r="38" x14ac:dyDescent="0.2">
      <c r="A38" s="350" t="str">
        <f>IF(ISBLANK(Regressions!A48), " ", Regressions!A48)</f>
        <v>Brazil</v>
      </c>
      <c r="B38" s="351">
        <f>IF(ISBLANK(Regressions!B48), " ", Regressions!B48)</f>
        <v>2003</v>
      </c>
      <c r="C38" s="356" t="str">
        <f>IF(ISBLANK(Regressions!C48), " ", Regressions!C48)</f>
        <v>Urban</v>
      </c>
      <c r="D38" s="352">
        <f>IF(ISBLANK(Regressions!D48), " ", Regressions!D48)</f>
        <v>37944689.136416011</v>
      </c>
      <c r="E38" s="224">
        <f>IF(ISNUMBER(Regressions!E48),ROUND(Regressions!E48, 1), NA())</f>
        <v>99.8</v>
      </c>
      <c r="F38" s="353">
        <f>IF(ISNUMBER(Regressions!F48),ROUND(Regressions!F48, 1), NA())</f>
        <v>96</v>
      </c>
      <c r="G38" s="246" t="e">
        <f>IF(ISNUMBER(Regressions!G48),ROUND(Regressions!G48, 1), NA())</f>
        <v>#N/A</v>
      </c>
      <c r="H38" s="354" t="e">
        <f>IF(ISNUMBER(Regressions!H48),ROUND(Regressions!H48, 1), NA())</f>
        <v>#N/A</v>
      </c>
      <c r="I38" s="247">
        <f>IF(ISNUMBER(Regressions!I48),ROUND(Regressions!I48, 1), NA())</f>
        <v>4</v>
      </c>
      <c r="J38" s="355">
        <f>IF(ISNUMBER(Regressions!K48),ROUND(Regressions!K48, 1), NA())</f>
        <v>97.9</v>
      </c>
      <c r="K38" s="353">
        <f>IF(ISNUMBER(Regressions!L48),ROUND(Regressions!L48, 1), NA())</f>
        <v>97.7</v>
      </c>
      <c r="L38" s="248" t="e">
        <f>IF(ISNUMBER(Regressions!M48),ROUND(Regressions!M48, 1), NA())</f>
        <v>#N/A</v>
      </c>
      <c r="M38" s="354" t="e">
        <f>IF(ISNUMBER(Regressions!N48),ROUND(Regressions!N48, 1), NA())</f>
        <v>#N/A</v>
      </c>
      <c r="N38" s="247">
        <f>IF(ISNUMBER(Regressions!O48),ROUND(Regressions!O48, 1), NA())</f>
        <v>2.2999999999999998</v>
      </c>
      <c r="O38" s="355">
        <f>IF(ISNUMBER(Regressions!Q48),ROUND(Regressions!Q48, 1), NA())</f>
        <v>99.5</v>
      </c>
      <c r="P38" s="353" t="e">
        <f>IF(ISNUMBER(Regressions!R48),ROUND(Regressions!R48, 1), NA())</f>
        <v>#N/A</v>
      </c>
      <c r="Q38" s="225" t="e">
        <f>IF(ISNUMBER(Regressions!S48),ROUND(Regressions!S48, 1), NA())</f>
        <v>#N/A</v>
      </c>
      <c r="R38" s="354" t="e">
        <f>IF(ISNUMBER(Regressions!T48),ROUND(Regressions!T48, 1), NA())</f>
        <v>#N/A</v>
      </c>
      <c r="S38" s="247" t="e">
        <f>IF(ISNUMBER(Regressions!U48),ROUND(Regressions!U48, 1), NA())</f>
        <v>#N/A</v>
      </c>
    </row>
    <row xmlns:x14ac="http://schemas.microsoft.com/office/spreadsheetml/2009/9/ac" r="39" x14ac:dyDescent="0.2">
      <c r="A39" s="350" t="str">
        <f>IF(ISBLANK(Regressions!A49), " ", Regressions!A49)</f>
        <v>Brazil</v>
      </c>
      <c r="B39" s="351">
        <f>IF(ISBLANK(Regressions!B49), " ", Regressions!B49)</f>
        <v>2004</v>
      </c>
      <c r="C39" s="356" t="str">
        <f>IF(ISBLANK(Regressions!C49), " ", Regressions!C49)</f>
        <v>Urban</v>
      </c>
      <c r="D39" s="352">
        <f>IF(ISBLANK(Regressions!D49), " ", Regressions!D49)</f>
        <v>38091477.463153683</v>
      </c>
      <c r="E39" s="224">
        <f>IF(ISNUMBER(Regressions!E49),ROUND(Regressions!E49, 1), NA())</f>
        <v>99.8</v>
      </c>
      <c r="F39" s="353">
        <f>IF(ISNUMBER(Regressions!F49),ROUND(Regressions!F49, 1), NA())</f>
        <v>96.1</v>
      </c>
      <c r="G39" s="246" t="e">
        <f>IF(ISNUMBER(Regressions!G49),ROUND(Regressions!G49, 1), NA())</f>
        <v>#N/A</v>
      </c>
      <c r="H39" s="354" t="e">
        <f>IF(ISNUMBER(Regressions!H49),ROUND(Regressions!H49, 1), NA())</f>
        <v>#N/A</v>
      </c>
      <c r="I39" s="247">
        <f>IF(ISNUMBER(Regressions!I49),ROUND(Regressions!I49, 1), NA())</f>
        <v>3.9</v>
      </c>
      <c r="J39" s="355">
        <f>IF(ISNUMBER(Regressions!K49),ROUND(Regressions!K49, 1), NA())</f>
        <v>97.8</v>
      </c>
      <c r="K39" s="353">
        <f>IF(ISNUMBER(Regressions!L49),ROUND(Regressions!L49, 1), NA())</f>
        <v>97.6</v>
      </c>
      <c r="L39" s="248" t="e">
        <f>IF(ISNUMBER(Regressions!M49),ROUND(Regressions!M49, 1), NA())</f>
        <v>#N/A</v>
      </c>
      <c r="M39" s="354" t="e">
        <f>IF(ISNUMBER(Regressions!N49),ROUND(Regressions!N49, 1), NA())</f>
        <v>#N/A</v>
      </c>
      <c r="N39" s="247">
        <f>IF(ISNUMBER(Regressions!O49),ROUND(Regressions!O49, 1), NA())</f>
        <v>2.4</v>
      </c>
      <c r="O39" s="355">
        <f>IF(ISNUMBER(Regressions!Q49),ROUND(Regressions!Q49, 1), NA())</f>
        <v>99.5</v>
      </c>
      <c r="P39" s="353" t="e">
        <f>IF(ISNUMBER(Regressions!R49),ROUND(Regressions!R49, 1), NA())</f>
        <v>#N/A</v>
      </c>
      <c r="Q39" s="225" t="e">
        <f>IF(ISNUMBER(Regressions!S49),ROUND(Regressions!S49, 1), NA())</f>
        <v>#N/A</v>
      </c>
      <c r="R39" s="354" t="e">
        <f>IF(ISNUMBER(Regressions!T49),ROUND(Regressions!T49, 1), NA())</f>
        <v>#N/A</v>
      </c>
      <c r="S39" s="247" t="e">
        <f>IF(ISNUMBER(Regressions!U49),ROUND(Regressions!U49, 1), NA())</f>
        <v>#N/A</v>
      </c>
    </row>
    <row xmlns:x14ac="http://schemas.microsoft.com/office/spreadsheetml/2009/9/ac" r="40" x14ac:dyDescent="0.2">
      <c r="A40" s="350" t="str">
        <f>IF(ISBLANK(Regressions!A50), " ", Regressions!A50)</f>
        <v>Brazil</v>
      </c>
      <c r="B40" s="351">
        <f>IF(ISBLANK(Regressions!B50), " ", Regressions!B50)</f>
        <v>2005</v>
      </c>
      <c r="C40" s="356" t="str">
        <f>IF(ISBLANK(Regressions!C50), " ", Regressions!C50)</f>
        <v>Urban</v>
      </c>
      <c r="D40" s="352">
        <f>IF(ISBLANK(Regressions!D50), " ", Regressions!D50)</f>
        <v>38235955.549197987</v>
      </c>
      <c r="E40" s="224">
        <f>IF(ISNUMBER(Regressions!E50),ROUND(Regressions!E50, 1), NA())</f>
        <v>99.8</v>
      </c>
      <c r="F40" s="353">
        <f>IF(ISNUMBER(Regressions!F50),ROUND(Regressions!F50, 1), NA())</f>
        <v>96.1</v>
      </c>
      <c r="G40" s="246" t="e">
        <f>IF(ISNUMBER(Regressions!G50),ROUND(Regressions!G50, 1), NA())</f>
        <v>#N/A</v>
      </c>
      <c r="H40" s="354" t="e">
        <f>IF(ISNUMBER(Regressions!H50),ROUND(Regressions!H50, 1), NA())</f>
        <v>#N/A</v>
      </c>
      <c r="I40" s="247">
        <f>IF(ISNUMBER(Regressions!I50),ROUND(Regressions!I50, 1), NA())</f>
        <v>3.9</v>
      </c>
      <c r="J40" s="355">
        <f>IF(ISNUMBER(Regressions!K50),ROUND(Regressions!K50, 1), NA())</f>
        <v>97.8</v>
      </c>
      <c r="K40" s="353">
        <f>IF(ISNUMBER(Regressions!L50),ROUND(Regressions!L50, 1), NA())</f>
        <v>97.6</v>
      </c>
      <c r="L40" s="248" t="e">
        <f>IF(ISNUMBER(Regressions!M50),ROUND(Regressions!M50, 1), NA())</f>
        <v>#N/A</v>
      </c>
      <c r="M40" s="354" t="e">
        <f>IF(ISNUMBER(Regressions!N50),ROUND(Regressions!N50, 1), NA())</f>
        <v>#N/A</v>
      </c>
      <c r="N40" s="247">
        <f>IF(ISNUMBER(Regressions!O50),ROUND(Regressions!O50, 1), NA())</f>
        <v>2.4</v>
      </c>
      <c r="O40" s="355">
        <f>IF(ISNUMBER(Regressions!Q50),ROUND(Regressions!Q50, 1), NA())</f>
        <v>99.5</v>
      </c>
      <c r="P40" s="353" t="e">
        <f>IF(ISNUMBER(Regressions!R50),ROUND(Regressions!R50, 1), NA())</f>
        <v>#N/A</v>
      </c>
      <c r="Q40" s="225" t="e">
        <f>IF(ISNUMBER(Regressions!S50),ROUND(Regressions!S50, 1), NA())</f>
        <v>#N/A</v>
      </c>
      <c r="R40" s="354" t="e">
        <f>IF(ISNUMBER(Regressions!T50),ROUND(Regressions!T50, 1), NA())</f>
        <v>#N/A</v>
      </c>
      <c r="S40" s="247" t="e">
        <f>IF(ISNUMBER(Regressions!U50),ROUND(Regressions!U50, 1), NA())</f>
        <v>#N/A</v>
      </c>
    </row>
    <row xmlns:x14ac="http://schemas.microsoft.com/office/spreadsheetml/2009/9/ac" r="41" x14ac:dyDescent="0.2">
      <c r="A41" s="350" t="str">
        <f>IF(ISBLANK(Regressions!A51), " ", Regressions!A51)</f>
        <v>Brazil</v>
      </c>
      <c r="B41" s="351">
        <f>IF(ISBLANK(Regressions!B51), " ", Regressions!B51)</f>
        <v>2006</v>
      </c>
      <c r="C41" s="356" t="str">
        <f>IF(ISBLANK(Regressions!C51), " ", Regressions!C51)</f>
        <v>Urban</v>
      </c>
      <c r="D41" s="352">
        <f>IF(ISBLANK(Regressions!D51), " ", Regressions!D51)</f>
        <v>38378588.26005432</v>
      </c>
      <c r="E41" s="224">
        <f>IF(ISNUMBER(Regressions!E51),ROUND(Regressions!E51, 1), NA())</f>
        <v>99.8</v>
      </c>
      <c r="F41" s="353">
        <f>IF(ISNUMBER(Regressions!F51),ROUND(Regressions!F51, 1), NA())</f>
        <v>96.2</v>
      </c>
      <c r="G41" s="246" t="e">
        <f>IF(ISNUMBER(Regressions!G51),ROUND(Regressions!G51, 1), NA())</f>
        <v>#N/A</v>
      </c>
      <c r="H41" s="354" t="e">
        <f>IF(ISNUMBER(Regressions!H51),ROUND(Regressions!H51, 1), NA())</f>
        <v>#N/A</v>
      </c>
      <c r="I41" s="247">
        <f>IF(ISNUMBER(Regressions!I51),ROUND(Regressions!I51, 1), NA())</f>
        <v>3.8</v>
      </c>
      <c r="J41" s="355">
        <f>IF(ISNUMBER(Regressions!K51),ROUND(Regressions!K51, 1), NA())</f>
        <v>97.8</v>
      </c>
      <c r="K41" s="353">
        <f>IF(ISNUMBER(Regressions!L51),ROUND(Regressions!L51, 1), NA())</f>
        <v>97.6</v>
      </c>
      <c r="L41" s="248" t="e">
        <f>IF(ISNUMBER(Regressions!M51),ROUND(Regressions!M51, 1), NA())</f>
        <v>#N/A</v>
      </c>
      <c r="M41" s="354" t="e">
        <f>IF(ISNUMBER(Regressions!N51),ROUND(Regressions!N51, 1), NA())</f>
        <v>#N/A</v>
      </c>
      <c r="N41" s="247">
        <f>IF(ISNUMBER(Regressions!O51),ROUND(Regressions!O51, 1), NA())</f>
        <v>2.4</v>
      </c>
      <c r="O41" s="355">
        <f>IF(ISNUMBER(Regressions!Q51),ROUND(Regressions!Q51, 1), NA())</f>
        <v>99.5</v>
      </c>
      <c r="P41" s="353" t="e">
        <f>IF(ISNUMBER(Regressions!R51),ROUND(Regressions!R51, 1), NA())</f>
        <v>#N/A</v>
      </c>
      <c r="Q41" s="225" t="e">
        <f>IF(ISNUMBER(Regressions!S51),ROUND(Regressions!S51, 1), NA())</f>
        <v>#N/A</v>
      </c>
      <c r="R41" s="354" t="e">
        <f>IF(ISNUMBER(Regressions!T51),ROUND(Regressions!T51, 1), NA())</f>
        <v>#N/A</v>
      </c>
      <c r="S41" s="247" t="e">
        <f>IF(ISNUMBER(Regressions!U51),ROUND(Regressions!U51, 1), NA())</f>
        <v>#N/A</v>
      </c>
    </row>
    <row xmlns:x14ac="http://schemas.microsoft.com/office/spreadsheetml/2009/9/ac" r="42" x14ac:dyDescent="0.2">
      <c r="A42" s="350" t="str">
        <f>IF(ISBLANK(Regressions!A52), " ", Regressions!A52)</f>
        <v>Brazil</v>
      </c>
      <c r="B42" s="351">
        <f>IF(ISBLANK(Regressions!B52), " ", Regressions!B52)</f>
        <v>2007</v>
      </c>
      <c r="C42" s="356" t="str">
        <f>IF(ISBLANK(Regressions!C52), " ", Regressions!C52)</f>
        <v>Urban</v>
      </c>
      <c r="D42" s="352">
        <f>IF(ISBLANK(Regressions!D52), " ", Regressions!D52)</f>
        <v>38519375.59572266</v>
      </c>
      <c r="E42" s="224">
        <f>IF(ISNUMBER(Regressions!E52),ROUND(Regressions!E52, 1), NA())</f>
        <v>99.8</v>
      </c>
      <c r="F42" s="353">
        <f>IF(ISNUMBER(Regressions!F52),ROUND(Regressions!F52, 1), NA())</f>
        <v>96.2</v>
      </c>
      <c r="G42" s="246" t="e">
        <f>IF(ISNUMBER(Regressions!G52),ROUND(Regressions!G52, 1), NA())</f>
        <v>#N/A</v>
      </c>
      <c r="H42" s="354" t="e">
        <f>IF(ISNUMBER(Regressions!H52),ROUND(Regressions!H52, 1), NA())</f>
        <v>#N/A</v>
      </c>
      <c r="I42" s="247">
        <f>IF(ISNUMBER(Regressions!I52),ROUND(Regressions!I52, 1), NA())</f>
        <v>3.8</v>
      </c>
      <c r="J42" s="355">
        <f>IF(ISNUMBER(Regressions!K52),ROUND(Regressions!K52, 1), NA())</f>
        <v>97.7</v>
      </c>
      <c r="K42" s="353">
        <f>IF(ISNUMBER(Regressions!L52),ROUND(Regressions!L52, 1), NA())</f>
        <v>97.5</v>
      </c>
      <c r="L42" s="248">
        <f>IF(ISNUMBER(Regressions!M52),ROUND(Regressions!M52, 1), NA())</f>
        <v>90.1</v>
      </c>
      <c r="M42" s="354">
        <f>IF(ISNUMBER(Regressions!N52),ROUND(Regressions!N52, 1), NA())</f>
        <v>7.4</v>
      </c>
      <c r="N42" s="247">
        <f>IF(ISNUMBER(Regressions!O52),ROUND(Regressions!O52, 1), NA())</f>
        <v>2.5</v>
      </c>
      <c r="O42" s="355">
        <f>IF(ISNUMBER(Regressions!Q52),ROUND(Regressions!Q52, 1), NA())</f>
        <v>99.5</v>
      </c>
      <c r="P42" s="353" t="e">
        <f>IF(ISNUMBER(Regressions!R52),ROUND(Regressions!R52, 1), NA())</f>
        <v>#N/A</v>
      </c>
      <c r="Q42" s="225" t="e">
        <f>IF(ISNUMBER(Regressions!S52),ROUND(Regressions!S52, 1), NA())</f>
        <v>#N/A</v>
      </c>
      <c r="R42" s="354" t="e">
        <f>IF(ISNUMBER(Regressions!T52),ROUND(Regressions!T52, 1), NA())</f>
        <v>#N/A</v>
      </c>
      <c r="S42" s="247" t="e">
        <f>IF(ISNUMBER(Regressions!U52),ROUND(Regressions!U52, 1), NA())</f>
        <v>#N/A</v>
      </c>
    </row>
    <row xmlns:x14ac="http://schemas.microsoft.com/office/spreadsheetml/2009/9/ac" r="43" x14ac:dyDescent="0.2">
      <c r="A43" s="350" t="str">
        <f>IF(ISBLANK(Regressions!A53), " ", Regressions!A53)</f>
        <v>Brazil</v>
      </c>
      <c r="B43" s="351">
        <f>IF(ISBLANK(Regressions!B53), " ", Regressions!B53)</f>
        <v>2008</v>
      </c>
      <c r="C43" s="356" t="str">
        <f>IF(ISBLANK(Regressions!C53), " ", Regressions!C53)</f>
        <v>Urban</v>
      </c>
      <c r="D43" s="352">
        <f>IF(ISBLANK(Regressions!D53), " ", Regressions!D53)</f>
        <v>38658317.556203008</v>
      </c>
      <c r="E43" s="224">
        <f>IF(ISNUMBER(Regressions!E53),ROUND(Regressions!E53, 1), NA())</f>
        <v>99.8</v>
      </c>
      <c r="F43" s="353">
        <f>IF(ISNUMBER(Regressions!F53),ROUND(Regressions!F53, 1), NA())</f>
        <v>96.3</v>
      </c>
      <c r="G43" s="246" t="e">
        <f>IF(ISNUMBER(Regressions!G53),ROUND(Regressions!G53, 1), NA())</f>
        <v>#N/A</v>
      </c>
      <c r="H43" s="354" t="e">
        <f>IF(ISNUMBER(Regressions!H53),ROUND(Regressions!H53, 1), NA())</f>
        <v>#N/A</v>
      </c>
      <c r="I43" s="247">
        <f>IF(ISNUMBER(Regressions!I53),ROUND(Regressions!I53, 1), NA())</f>
        <v>3.7</v>
      </c>
      <c r="J43" s="355">
        <f>IF(ISNUMBER(Regressions!K53),ROUND(Regressions!K53, 1), NA())</f>
        <v>97.7</v>
      </c>
      <c r="K43" s="353">
        <f>IF(ISNUMBER(Regressions!L53),ROUND(Regressions!L53, 1), NA())</f>
        <v>97.5</v>
      </c>
      <c r="L43" s="248">
        <f>IF(ISNUMBER(Regressions!M53),ROUND(Regressions!M53, 1), NA())</f>
        <v>90.1</v>
      </c>
      <c r="M43" s="354">
        <f>IF(ISNUMBER(Regressions!N53),ROUND(Regressions!N53, 1), NA())</f>
        <v>7.3</v>
      </c>
      <c r="N43" s="247">
        <f>IF(ISNUMBER(Regressions!O53),ROUND(Regressions!O53, 1), NA())</f>
        <v>2.5</v>
      </c>
      <c r="O43" s="355">
        <f>IF(ISNUMBER(Regressions!Q53),ROUND(Regressions!Q53, 1), NA())</f>
        <v>99.5</v>
      </c>
      <c r="P43" s="353" t="e">
        <f>IF(ISNUMBER(Regressions!R53),ROUND(Regressions!R53, 1), NA())</f>
        <v>#N/A</v>
      </c>
      <c r="Q43" s="225" t="e">
        <f>IF(ISNUMBER(Regressions!S53),ROUND(Regressions!S53, 1), NA())</f>
        <v>#N/A</v>
      </c>
      <c r="R43" s="354" t="e">
        <f>IF(ISNUMBER(Regressions!T53),ROUND(Regressions!T53, 1), NA())</f>
        <v>#N/A</v>
      </c>
      <c r="S43" s="247" t="e">
        <f>IF(ISNUMBER(Regressions!U53),ROUND(Regressions!U53, 1), NA())</f>
        <v>#N/A</v>
      </c>
    </row>
    <row xmlns:x14ac="http://schemas.microsoft.com/office/spreadsheetml/2009/9/ac" r="44" x14ac:dyDescent="0.2">
      <c r="A44" s="350" t="str">
        <f>IF(ISBLANK(Regressions!A54), " ", Regressions!A54)</f>
        <v>Brazil</v>
      </c>
      <c r="B44" s="351">
        <f>IF(ISBLANK(Regressions!B54), " ", Regressions!B54)</f>
        <v>2009</v>
      </c>
      <c r="C44" s="356" t="str">
        <f>IF(ISBLANK(Regressions!C54), " ", Regressions!C54)</f>
        <v>Urban</v>
      </c>
      <c r="D44" s="352">
        <f>IF(ISBLANK(Regressions!D54), " ", Regressions!D54)</f>
        <v>38794487.932192989</v>
      </c>
      <c r="E44" s="224">
        <f>IF(ISNUMBER(Regressions!E54),ROUND(Regressions!E54, 1), NA())</f>
        <v>99.8</v>
      </c>
      <c r="F44" s="353">
        <f>IF(ISNUMBER(Regressions!F54),ROUND(Regressions!F54, 1), NA())</f>
        <v>96.3</v>
      </c>
      <c r="G44" s="246" t="e">
        <f>IF(ISNUMBER(Regressions!G54),ROUND(Regressions!G54, 1), NA())</f>
        <v>#N/A</v>
      </c>
      <c r="H44" s="354" t="e">
        <f>IF(ISNUMBER(Regressions!H54),ROUND(Regressions!H54, 1), NA())</f>
        <v>#N/A</v>
      </c>
      <c r="I44" s="247">
        <f>IF(ISNUMBER(Regressions!I54),ROUND(Regressions!I54, 1), NA())</f>
        <v>3.7</v>
      </c>
      <c r="J44" s="355">
        <f>IF(ISNUMBER(Regressions!K54),ROUND(Regressions!K54, 1), NA())</f>
        <v>97.7</v>
      </c>
      <c r="K44" s="353">
        <f>IF(ISNUMBER(Regressions!L54),ROUND(Regressions!L54, 1), NA())</f>
        <v>97.4</v>
      </c>
      <c r="L44" s="248">
        <f>IF(ISNUMBER(Regressions!M54),ROUND(Regressions!M54, 1), NA())</f>
        <v>90.1</v>
      </c>
      <c r="M44" s="354">
        <f>IF(ISNUMBER(Regressions!N54),ROUND(Regressions!N54, 1), NA())</f>
        <v>7.3</v>
      </c>
      <c r="N44" s="247">
        <f>IF(ISNUMBER(Regressions!O54),ROUND(Regressions!O54, 1), NA())</f>
        <v>2.6</v>
      </c>
      <c r="O44" s="355">
        <f>IF(ISNUMBER(Regressions!Q54),ROUND(Regressions!Q54, 1), NA())</f>
        <v>99.5</v>
      </c>
      <c r="P44" s="353" t="e">
        <f>IF(ISNUMBER(Regressions!R54),ROUND(Regressions!R54, 1), NA())</f>
        <v>#N/A</v>
      </c>
      <c r="Q44" s="225" t="e">
        <f>IF(ISNUMBER(Regressions!S54),ROUND(Regressions!S54, 1), NA())</f>
        <v>#N/A</v>
      </c>
      <c r="R44" s="354" t="e">
        <f>IF(ISNUMBER(Regressions!T54),ROUND(Regressions!T54, 1), NA())</f>
        <v>#N/A</v>
      </c>
      <c r="S44" s="247" t="e">
        <f>IF(ISNUMBER(Regressions!U54),ROUND(Regressions!U54, 1), NA())</f>
        <v>#N/A</v>
      </c>
    </row>
    <row xmlns:x14ac="http://schemas.microsoft.com/office/spreadsheetml/2009/9/ac" r="45" x14ac:dyDescent="0.2">
      <c r="A45" s="350" t="str">
        <f>IF(ISBLANK(Regressions!A55), " ", Regressions!A55)</f>
        <v>Brazil</v>
      </c>
      <c r="B45" s="351">
        <f>IF(ISBLANK(Regressions!B55), " ", Regressions!B55)</f>
        <v>2010</v>
      </c>
      <c r="C45" s="356" t="str">
        <f>IF(ISBLANK(Regressions!C55), " ", Regressions!C55)</f>
        <v>Urban</v>
      </c>
      <c r="D45" s="352">
        <f>IF(ISBLANK(Regressions!D55), " ", Regressions!D55)</f>
        <v>38928812.932994999</v>
      </c>
      <c r="E45" s="224">
        <f>IF(ISNUMBER(Regressions!E55),ROUND(Regressions!E55, 1), NA())</f>
        <v>99.8</v>
      </c>
      <c r="F45" s="353">
        <f>IF(ISNUMBER(Regressions!F55),ROUND(Regressions!F55, 1), NA())</f>
        <v>96.4</v>
      </c>
      <c r="G45" s="246" t="e">
        <f>IF(ISNUMBER(Regressions!G55),ROUND(Regressions!G55, 1), NA())</f>
        <v>#N/A</v>
      </c>
      <c r="H45" s="354" t="e">
        <f>IF(ISNUMBER(Regressions!H55),ROUND(Regressions!H55, 1), NA())</f>
        <v>#N/A</v>
      </c>
      <c r="I45" s="247">
        <f>IF(ISNUMBER(Regressions!I55),ROUND(Regressions!I55, 1), NA())</f>
        <v>3.6</v>
      </c>
      <c r="J45" s="355">
        <f>IF(ISNUMBER(Regressions!K55),ROUND(Regressions!K55, 1), NA())</f>
        <v>97.6</v>
      </c>
      <c r="K45" s="353">
        <f>IF(ISNUMBER(Regressions!L55),ROUND(Regressions!L55, 1), NA())</f>
        <v>97.4</v>
      </c>
      <c r="L45" s="248">
        <f>IF(ISNUMBER(Regressions!M55),ROUND(Regressions!M55, 1), NA())</f>
        <v>90.1</v>
      </c>
      <c r="M45" s="354">
        <f>IF(ISNUMBER(Regressions!N55),ROUND(Regressions!N55, 1), NA())</f>
        <v>7.3</v>
      </c>
      <c r="N45" s="247">
        <f>IF(ISNUMBER(Regressions!O55),ROUND(Regressions!O55, 1), NA())</f>
        <v>2.6</v>
      </c>
      <c r="O45" s="355">
        <f>IF(ISNUMBER(Regressions!Q55),ROUND(Regressions!Q55, 1), NA())</f>
        <v>99.5</v>
      </c>
      <c r="P45" s="353" t="e">
        <f>IF(ISNUMBER(Regressions!R55),ROUND(Regressions!R55, 1), NA())</f>
        <v>#N/A</v>
      </c>
      <c r="Q45" s="225" t="e">
        <f>IF(ISNUMBER(Regressions!S55),ROUND(Regressions!S55, 1), NA())</f>
        <v>#N/A</v>
      </c>
      <c r="R45" s="354" t="e">
        <f>IF(ISNUMBER(Regressions!T55),ROUND(Regressions!T55, 1), NA())</f>
        <v>#N/A</v>
      </c>
      <c r="S45" s="247" t="e">
        <f>IF(ISNUMBER(Regressions!U55),ROUND(Regressions!U55, 1), NA())</f>
        <v>#N/A</v>
      </c>
    </row>
    <row xmlns:x14ac="http://schemas.microsoft.com/office/spreadsheetml/2009/9/ac" r="46" x14ac:dyDescent="0.2">
      <c r="A46" s="350" t="str">
        <f>IF(ISBLANK(Regressions!A56), " ", Regressions!A56)</f>
        <v>Brazil</v>
      </c>
      <c r="B46" s="351">
        <f>IF(ISBLANK(Regressions!B56), " ", Regressions!B56)</f>
        <v>2011</v>
      </c>
      <c r="C46" s="356" t="str">
        <f>IF(ISBLANK(Regressions!C56), " ", Regressions!C56)</f>
        <v>Urban</v>
      </c>
      <c r="D46" s="352">
        <f>IF(ISBLANK(Regressions!D56), " ", Regressions!D56)</f>
        <v>38729595.005461417</v>
      </c>
      <c r="E46" s="224">
        <f>IF(ISNUMBER(Regressions!E56),ROUND(Regressions!E56, 1), NA())</f>
        <v>99.8</v>
      </c>
      <c r="F46" s="353">
        <f>IF(ISNUMBER(Regressions!F56),ROUND(Regressions!F56, 1), NA())</f>
        <v>96.4</v>
      </c>
      <c r="G46" s="246" t="e">
        <f>IF(ISNUMBER(Regressions!G56),ROUND(Regressions!G56, 1), NA())</f>
        <v>#N/A</v>
      </c>
      <c r="H46" s="354" t="e">
        <f>IF(ISNUMBER(Regressions!H56),ROUND(Regressions!H56, 1), NA())</f>
        <v>#N/A</v>
      </c>
      <c r="I46" s="247">
        <f>IF(ISNUMBER(Regressions!I56),ROUND(Regressions!I56, 1), NA())</f>
        <v>3.6</v>
      </c>
      <c r="J46" s="355">
        <f>IF(ISNUMBER(Regressions!K56),ROUND(Regressions!K56, 1), NA())</f>
        <v>97.6</v>
      </c>
      <c r="K46" s="353">
        <f>IF(ISNUMBER(Regressions!L56),ROUND(Regressions!L56, 1), NA())</f>
        <v>97.4</v>
      </c>
      <c r="L46" s="248">
        <f>IF(ISNUMBER(Regressions!M56),ROUND(Regressions!M56, 1), NA())</f>
        <v>90.1</v>
      </c>
      <c r="M46" s="354">
        <f>IF(ISNUMBER(Regressions!N56),ROUND(Regressions!N56, 1), NA())</f>
        <v>7.2</v>
      </c>
      <c r="N46" s="247">
        <f>IF(ISNUMBER(Regressions!O56),ROUND(Regressions!O56, 1), NA())</f>
        <v>2.6</v>
      </c>
      <c r="O46" s="355">
        <f>IF(ISNUMBER(Regressions!Q56),ROUND(Regressions!Q56, 1), NA())</f>
        <v>99.5</v>
      </c>
      <c r="P46" s="353">
        <f>IF(ISNUMBER(Regressions!R56),ROUND(Regressions!R56, 1), NA())</f>
        <v>97.2</v>
      </c>
      <c r="Q46" s="225">
        <f>IF(ISNUMBER(Regressions!S56),ROUND(Regressions!S56, 1), NA())</f>
        <v>61.1</v>
      </c>
      <c r="R46" s="354">
        <f>IF(ISNUMBER(Regressions!T56),ROUND(Regressions!T56, 1), NA())</f>
        <v>36.1</v>
      </c>
      <c r="S46" s="247">
        <f>IF(ISNUMBER(Regressions!U56),ROUND(Regressions!U56, 1), NA())</f>
        <v>2.8</v>
      </c>
    </row>
    <row xmlns:x14ac="http://schemas.microsoft.com/office/spreadsheetml/2009/9/ac" r="47" x14ac:dyDescent="0.2">
      <c r="A47" s="350" t="str">
        <f>IF(ISBLANK(Regressions!A57), " ", Regressions!A57)</f>
        <v>Brazil</v>
      </c>
      <c r="B47" s="351">
        <f>IF(ISBLANK(Regressions!B57), " ", Regressions!B57)</f>
        <v>2012</v>
      </c>
      <c r="C47" s="356" t="str">
        <f>IF(ISBLANK(Regressions!C57), " ", Regressions!C57)</f>
        <v>Urban</v>
      </c>
      <c r="D47" s="352">
        <f>IF(ISBLANK(Regressions!D57), " ", Regressions!D57)</f>
        <v>38987937.093757927</v>
      </c>
      <c r="E47" s="224">
        <f>IF(ISNUMBER(Regressions!E57),ROUND(Regressions!E57, 1), NA())</f>
        <v>99.8</v>
      </c>
      <c r="F47" s="353">
        <f>IF(ISNUMBER(Regressions!F57),ROUND(Regressions!F57, 1), NA())</f>
        <v>96.5</v>
      </c>
      <c r="G47" s="246" t="e">
        <f>IF(ISNUMBER(Regressions!G57),ROUND(Regressions!G57, 1), NA())</f>
        <v>#N/A</v>
      </c>
      <c r="H47" s="354" t="e">
        <f>IF(ISNUMBER(Regressions!H57),ROUND(Regressions!H57, 1), NA())</f>
        <v>#N/A</v>
      </c>
      <c r="I47" s="247">
        <f>IF(ISNUMBER(Regressions!I57),ROUND(Regressions!I57, 1), NA())</f>
        <v>3.5</v>
      </c>
      <c r="J47" s="355">
        <f>IF(ISNUMBER(Regressions!K57),ROUND(Regressions!K57, 1), NA())</f>
        <v>97.5</v>
      </c>
      <c r="K47" s="353">
        <f>IF(ISNUMBER(Regressions!L57),ROUND(Regressions!L57, 1), NA())</f>
        <v>97.3</v>
      </c>
      <c r="L47" s="248">
        <f>IF(ISNUMBER(Regressions!M57),ROUND(Regressions!M57, 1), NA())</f>
        <v>89.8</v>
      </c>
      <c r="M47" s="354">
        <f>IF(ISNUMBER(Regressions!N57),ROUND(Regressions!N57, 1), NA())</f>
        <v>7.5</v>
      </c>
      <c r="N47" s="247">
        <f>IF(ISNUMBER(Regressions!O57),ROUND(Regressions!O57, 1), NA())</f>
        <v>2.7</v>
      </c>
      <c r="O47" s="355">
        <f>IF(ISNUMBER(Regressions!Q57),ROUND(Regressions!Q57, 1), NA())</f>
        <v>99.5</v>
      </c>
      <c r="P47" s="353">
        <f>IF(ISNUMBER(Regressions!R57),ROUND(Regressions!R57, 1), NA())</f>
        <v>97.2</v>
      </c>
      <c r="Q47" s="225">
        <f>IF(ISNUMBER(Regressions!S57),ROUND(Regressions!S57, 1), NA())</f>
        <v>61.1</v>
      </c>
      <c r="R47" s="354">
        <f>IF(ISNUMBER(Regressions!T57),ROUND(Regressions!T57, 1), NA())</f>
        <v>36.1</v>
      </c>
      <c r="S47" s="247">
        <f>IF(ISNUMBER(Regressions!U57),ROUND(Regressions!U57, 1), NA())</f>
        <v>2.8</v>
      </c>
    </row>
    <row xmlns:x14ac="http://schemas.microsoft.com/office/spreadsheetml/2009/9/ac" r="48" x14ac:dyDescent="0.2">
      <c r="A48" s="350" t="str">
        <f>IF(ISBLANK(Regressions!A58), " ", Regressions!A58)</f>
        <v>Brazil</v>
      </c>
      <c r="B48" s="351">
        <f>IF(ISBLANK(Regressions!B58), " ", Regressions!B58)</f>
        <v>2013</v>
      </c>
      <c r="C48" s="356" t="str">
        <f>IF(ISBLANK(Regressions!C58), " ", Regressions!C58)</f>
        <v>Urban</v>
      </c>
      <c r="D48" s="352">
        <f>IF(ISBLANK(Regressions!D58), " ", Regressions!D58)</f>
        <v>38571148.861029051</v>
      </c>
      <c r="E48" s="224">
        <f>IF(ISNUMBER(Regressions!E58),ROUND(Regressions!E58, 1), NA())</f>
        <v>99.8</v>
      </c>
      <c r="F48" s="353">
        <f>IF(ISNUMBER(Regressions!F58),ROUND(Regressions!F58, 1), NA())</f>
        <v>96.5</v>
      </c>
      <c r="G48" s="246" t="e">
        <f>IF(ISNUMBER(Regressions!G58),ROUND(Regressions!G58, 1), NA())</f>
        <v>#N/A</v>
      </c>
      <c r="H48" s="354" t="e">
        <f>IF(ISNUMBER(Regressions!H58),ROUND(Regressions!H58, 1), NA())</f>
        <v>#N/A</v>
      </c>
      <c r="I48" s="247">
        <f>IF(ISNUMBER(Regressions!I58),ROUND(Regressions!I58, 1), NA())</f>
        <v>3.5</v>
      </c>
      <c r="J48" s="355">
        <f>IF(ISNUMBER(Regressions!K58),ROUND(Regressions!K58, 1), NA())</f>
        <v>97.5</v>
      </c>
      <c r="K48" s="353">
        <f>IF(ISNUMBER(Regressions!L58),ROUND(Regressions!L58, 1), NA())</f>
        <v>97.3</v>
      </c>
      <c r="L48" s="248">
        <f>IF(ISNUMBER(Regressions!M58),ROUND(Regressions!M58, 1), NA())</f>
        <v>89.5</v>
      </c>
      <c r="M48" s="354">
        <f>IF(ISNUMBER(Regressions!N58),ROUND(Regressions!N58, 1), NA())</f>
        <v>7.8</v>
      </c>
      <c r="N48" s="247">
        <f>IF(ISNUMBER(Regressions!O58),ROUND(Regressions!O58, 1), NA())</f>
        <v>2.7</v>
      </c>
      <c r="O48" s="355">
        <f>IF(ISNUMBER(Regressions!Q58),ROUND(Regressions!Q58, 1), NA())</f>
        <v>99.5</v>
      </c>
      <c r="P48" s="353">
        <f>IF(ISNUMBER(Regressions!R58),ROUND(Regressions!R58, 1), NA())</f>
        <v>97.2</v>
      </c>
      <c r="Q48" s="225">
        <f>IF(ISNUMBER(Regressions!S58),ROUND(Regressions!S58, 1), NA())</f>
        <v>61.1</v>
      </c>
      <c r="R48" s="354">
        <f>IF(ISNUMBER(Regressions!T58),ROUND(Regressions!T58, 1), NA())</f>
        <v>36.1</v>
      </c>
      <c r="S48" s="247">
        <f>IF(ISNUMBER(Regressions!U58),ROUND(Regressions!U58, 1), NA())</f>
        <v>2.8</v>
      </c>
    </row>
    <row xmlns:x14ac="http://schemas.microsoft.com/office/spreadsheetml/2009/9/ac" r="49" x14ac:dyDescent="0.2">
      <c r="A49" s="350" t="str">
        <f>IF(ISBLANK(Regressions!A59), " ", Regressions!A59)</f>
        <v>Brazil</v>
      </c>
      <c r="B49" s="351">
        <f>IF(ISBLANK(Regressions!B59), " ", Regressions!B59)</f>
        <v>2014</v>
      </c>
      <c r="C49" s="356" t="str">
        <f>IF(ISBLANK(Regressions!C59), " ", Regressions!C59)</f>
        <v>Urban</v>
      </c>
      <c r="D49" s="352">
        <f>IF(ISBLANK(Regressions!D59), " ", Regressions!D59)</f>
        <v>38193501.679306641</v>
      </c>
      <c r="E49" s="224">
        <f>IF(ISNUMBER(Regressions!E59),ROUND(Regressions!E59, 1), NA())</f>
        <v>99.8</v>
      </c>
      <c r="F49" s="353">
        <f>IF(ISNUMBER(Regressions!F59),ROUND(Regressions!F59, 1), NA())</f>
        <v>96.6</v>
      </c>
      <c r="G49" s="246" t="e">
        <f>IF(ISNUMBER(Regressions!G59),ROUND(Regressions!G59, 1), NA())</f>
        <v>#N/A</v>
      </c>
      <c r="H49" s="354" t="e">
        <f>IF(ISNUMBER(Regressions!H59),ROUND(Regressions!H59, 1), NA())</f>
        <v>#N/A</v>
      </c>
      <c r="I49" s="247">
        <f>IF(ISNUMBER(Regressions!I59),ROUND(Regressions!I59, 1), NA())</f>
        <v>3.4</v>
      </c>
      <c r="J49" s="355">
        <f>IF(ISNUMBER(Regressions!K59),ROUND(Regressions!K59, 1), NA())</f>
        <v>97.5</v>
      </c>
      <c r="K49" s="353">
        <f>IF(ISNUMBER(Regressions!L59),ROUND(Regressions!L59, 1), NA())</f>
        <v>97.3</v>
      </c>
      <c r="L49" s="248">
        <f>IF(ISNUMBER(Regressions!M59),ROUND(Regressions!M59, 1), NA())</f>
        <v>89.1</v>
      </c>
      <c r="M49" s="354">
        <f>IF(ISNUMBER(Regressions!N59),ROUND(Regressions!N59, 1), NA())</f>
        <v>8.1</v>
      </c>
      <c r="N49" s="247">
        <f>IF(ISNUMBER(Regressions!O59),ROUND(Regressions!O59, 1), NA())</f>
        <v>2.7</v>
      </c>
      <c r="O49" s="355">
        <f>IF(ISNUMBER(Regressions!Q59),ROUND(Regressions!Q59, 1), NA())</f>
        <v>99.5</v>
      </c>
      <c r="P49" s="353">
        <f>IF(ISNUMBER(Regressions!R59),ROUND(Regressions!R59, 1), NA())</f>
        <v>97.2</v>
      </c>
      <c r="Q49" s="225">
        <f>IF(ISNUMBER(Regressions!S59),ROUND(Regressions!S59, 1), NA())</f>
        <v>61.1</v>
      </c>
      <c r="R49" s="354">
        <f>IF(ISNUMBER(Regressions!T59),ROUND(Regressions!T59, 1), NA())</f>
        <v>36.1</v>
      </c>
      <c r="S49" s="247">
        <f>IF(ISNUMBER(Regressions!U59),ROUND(Regressions!U59, 1), NA())</f>
        <v>2.8</v>
      </c>
    </row>
    <row xmlns:x14ac="http://schemas.microsoft.com/office/spreadsheetml/2009/9/ac" r="50" x14ac:dyDescent="0.2">
      <c r="A50" s="350" t="str">
        <f>IF(ISBLANK(Regressions!A60), " ", Regressions!A60)</f>
        <v>Brazil</v>
      </c>
      <c r="B50" s="351">
        <f>IF(ISBLANK(Regressions!B60), " ", Regressions!B60)</f>
        <v>2015</v>
      </c>
      <c r="C50" s="356" t="str">
        <f>IF(ISBLANK(Regressions!C60), " ", Regressions!C60)</f>
        <v>Urban</v>
      </c>
      <c r="D50" s="352">
        <f>IF(ISBLANK(Regressions!D60), " ", Regressions!D60)</f>
        <v>37898358.163104244</v>
      </c>
      <c r="E50" s="224">
        <f>IF(ISNUMBER(Regressions!E60),ROUND(Regressions!E60, 1), NA())</f>
        <v>99.8</v>
      </c>
      <c r="F50" s="353">
        <f>IF(ISNUMBER(Regressions!F60),ROUND(Regressions!F60, 1), NA())</f>
        <v>96.6</v>
      </c>
      <c r="G50" s="246" t="e">
        <f>IF(ISNUMBER(Regressions!G60),ROUND(Regressions!G60, 1), NA())</f>
        <v>#N/A</v>
      </c>
      <c r="H50" s="354" t="e">
        <f>IF(ISNUMBER(Regressions!H60),ROUND(Regressions!H60, 1), NA())</f>
        <v>#N/A</v>
      </c>
      <c r="I50" s="247">
        <f>IF(ISNUMBER(Regressions!I60),ROUND(Regressions!I60, 1), NA())</f>
        <v>3.4</v>
      </c>
      <c r="J50" s="355">
        <f>IF(ISNUMBER(Regressions!K60),ROUND(Regressions!K60, 1), NA())</f>
        <v>97.4</v>
      </c>
      <c r="K50" s="353">
        <f>IF(ISNUMBER(Regressions!L60),ROUND(Regressions!L60, 1), NA())</f>
        <v>97.2</v>
      </c>
      <c r="L50" s="248">
        <f>IF(ISNUMBER(Regressions!M60),ROUND(Regressions!M60, 1), NA())</f>
        <v>88.8</v>
      </c>
      <c r="M50" s="354">
        <f>IF(ISNUMBER(Regressions!N60),ROUND(Regressions!N60, 1), NA())</f>
        <v>8.4</v>
      </c>
      <c r="N50" s="247">
        <f>IF(ISNUMBER(Regressions!O60),ROUND(Regressions!O60, 1), NA())</f>
        <v>2.8</v>
      </c>
      <c r="O50" s="355">
        <f>IF(ISNUMBER(Regressions!Q60),ROUND(Regressions!Q60, 1), NA())</f>
        <v>99.5</v>
      </c>
      <c r="P50" s="353">
        <f>IF(ISNUMBER(Regressions!R60),ROUND(Regressions!R60, 1), NA())</f>
        <v>97.2</v>
      </c>
      <c r="Q50" s="225">
        <f>IF(ISNUMBER(Regressions!S60),ROUND(Regressions!S60, 1), NA())</f>
        <v>61.1</v>
      </c>
      <c r="R50" s="354">
        <f>IF(ISNUMBER(Regressions!T60),ROUND(Regressions!T60, 1), NA())</f>
        <v>36.1</v>
      </c>
      <c r="S50" s="247">
        <f>IF(ISNUMBER(Regressions!U60),ROUND(Regressions!U60, 1), NA())</f>
        <v>2.8</v>
      </c>
    </row>
    <row xmlns:x14ac="http://schemas.microsoft.com/office/spreadsheetml/2009/9/ac" r="51" x14ac:dyDescent="0.2">
      <c r="A51" s="350" t="str">
        <f>IF(ISBLANK(Regressions!A61), " ", Regressions!A61)</f>
        <v>Brazil</v>
      </c>
      <c r="B51" s="351">
        <f>IF(ISBLANK(Regressions!B61), " ", Regressions!B61)</f>
        <v>2016</v>
      </c>
      <c r="C51" s="356" t="str">
        <f>IF(ISBLANK(Regressions!C61), " ", Regressions!C61)</f>
        <v>Urban</v>
      </c>
      <c r="D51" s="352">
        <f>IF(ISBLANK(Regressions!D61), " ", Regressions!D61)</f>
        <v>37480672.939917602</v>
      </c>
      <c r="E51" s="224">
        <f>IF(ISNUMBER(Regressions!E61),ROUND(Regressions!E61, 1), NA())</f>
        <v>99.8</v>
      </c>
      <c r="F51" s="353">
        <f>IF(ISNUMBER(Regressions!F61),ROUND(Regressions!F61, 1), NA())</f>
        <v>96.7</v>
      </c>
      <c r="G51" s="246" t="e">
        <f>IF(ISNUMBER(Regressions!G61),ROUND(Regressions!G61, 1), NA())</f>
        <v>#N/A</v>
      </c>
      <c r="H51" s="354" t="e">
        <f>IF(ISNUMBER(Regressions!H61),ROUND(Regressions!H61, 1), NA())</f>
        <v>#N/A</v>
      </c>
      <c r="I51" s="247">
        <f>IF(ISNUMBER(Regressions!I61),ROUND(Regressions!I61, 1), NA())</f>
        <v>3.3</v>
      </c>
      <c r="J51" s="355">
        <f>IF(ISNUMBER(Regressions!K61),ROUND(Regressions!K61, 1), NA())</f>
        <v>97.4</v>
      </c>
      <c r="K51" s="353">
        <f>IF(ISNUMBER(Regressions!L61),ROUND(Regressions!L61, 1), NA())</f>
        <v>97.2</v>
      </c>
      <c r="L51" s="248">
        <f>IF(ISNUMBER(Regressions!M61),ROUND(Regressions!M61, 1), NA())</f>
        <v>88.5</v>
      </c>
      <c r="M51" s="354">
        <f>IF(ISNUMBER(Regressions!N61),ROUND(Regressions!N61, 1), NA())</f>
        <v>8.6999999999999993</v>
      </c>
      <c r="N51" s="247">
        <f>IF(ISNUMBER(Regressions!O61),ROUND(Regressions!O61, 1), NA())</f>
        <v>2.8</v>
      </c>
      <c r="O51" s="355">
        <f>IF(ISNUMBER(Regressions!Q61),ROUND(Regressions!Q61, 1), NA())</f>
        <v>99.5</v>
      </c>
      <c r="P51" s="353">
        <f>IF(ISNUMBER(Regressions!R61),ROUND(Regressions!R61, 1), NA())</f>
        <v>97.2</v>
      </c>
      <c r="Q51" s="225">
        <f>IF(ISNUMBER(Regressions!S61),ROUND(Regressions!S61, 1), NA())</f>
        <v>61.1</v>
      </c>
      <c r="R51" s="354">
        <f>IF(ISNUMBER(Regressions!T61),ROUND(Regressions!T61, 1), NA())</f>
        <v>36.1</v>
      </c>
      <c r="S51" s="247">
        <f>IF(ISNUMBER(Regressions!U61),ROUND(Regressions!U61, 1), NA())</f>
        <v>2.8</v>
      </c>
    </row>
    <row xmlns:x14ac="http://schemas.microsoft.com/office/spreadsheetml/2009/9/ac" r="52" x14ac:dyDescent="0.2">
      <c r="A52" s="350" t="str">
        <f>IF(ISBLANK(Regressions!A62), " ", Regressions!A62)</f>
        <v>Brazil</v>
      </c>
      <c r="B52" s="351">
        <f>IF(ISBLANK(Regressions!B62), " ", Regressions!B62)</f>
        <v>2017</v>
      </c>
      <c r="C52" s="356" t="str">
        <f>IF(ISBLANK(Regressions!C62), " ", Regressions!C62)</f>
        <v>Urban</v>
      </c>
      <c r="D52" s="352">
        <f>IF(ISBLANK(Regressions!D62), " ", Regressions!D62)</f>
        <v>37095034.295032337</v>
      </c>
      <c r="E52" s="224">
        <f>IF(ISNUMBER(Regressions!E62),ROUND(Regressions!E62, 1), NA())</f>
        <v>99.8</v>
      </c>
      <c r="F52" s="353">
        <f>IF(ISNUMBER(Regressions!F62),ROUND(Regressions!F62, 1), NA())</f>
        <v>96.7</v>
      </c>
      <c r="G52" s="246" t="e">
        <f>IF(ISNUMBER(Regressions!G62),ROUND(Regressions!G62, 1), NA())</f>
        <v>#N/A</v>
      </c>
      <c r="H52" s="354" t="e">
        <f>IF(ISNUMBER(Regressions!H62),ROUND(Regressions!H62, 1), NA())</f>
        <v>#N/A</v>
      </c>
      <c r="I52" s="247">
        <f>IF(ISNUMBER(Regressions!I62),ROUND(Regressions!I62, 1), NA())</f>
        <v>3.3</v>
      </c>
      <c r="J52" s="355">
        <f>IF(ISNUMBER(Regressions!K62),ROUND(Regressions!K62, 1), NA())</f>
        <v>97.4</v>
      </c>
      <c r="K52" s="353">
        <f>IF(ISNUMBER(Regressions!L62),ROUND(Regressions!L62, 1), NA())</f>
        <v>97.1</v>
      </c>
      <c r="L52" s="248">
        <f>IF(ISNUMBER(Regressions!M62),ROUND(Regressions!M62, 1), NA())</f>
        <v>88.1</v>
      </c>
      <c r="M52" s="354">
        <f>IF(ISNUMBER(Regressions!N62),ROUND(Regressions!N62, 1), NA())</f>
        <v>9</v>
      </c>
      <c r="N52" s="247">
        <f>IF(ISNUMBER(Regressions!O62),ROUND(Regressions!O62, 1), NA())</f>
        <v>2.9</v>
      </c>
      <c r="O52" s="355">
        <f>IF(ISNUMBER(Regressions!Q62),ROUND(Regressions!Q62, 1), NA())</f>
        <v>99.5</v>
      </c>
      <c r="P52" s="353">
        <f>IF(ISNUMBER(Regressions!R62),ROUND(Regressions!R62, 1), NA())</f>
        <v>97.2</v>
      </c>
      <c r="Q52" s="225">
        <f>IF(ISNUMBER(Regressions!S62),ROUND(Regressions!S62, 1), NA())</f>
        <v>61.1</v>
      </c>
      <c r="R52" s="354">
        <f>IF(ISNUMBER(Regressions!T62),ROUND(Regressions!T62, 1), NA())</f>
        <v>36.1</v>
      </c>
      <c r="S52" s="247">
        <f>IF(ISNUMBER(Regressions!U62),ROUND(Regressions!U62, 1), NA())</f>
        <v>2.8</v>
      </c>
    </row>
    <row xmlns:x14ac="http://schemas.microsoft.com/office/spreadsheetml/2009/9/ac" r="53" x14ac:dyDescent="0.2">
      <c r="A53" s="350" t="str">
        <f>IF(ISBLANK(Regressions!A63), " ", Regressions!A63)</f>
        <v>Brazil</v>
      </c>
      <c r="B53" s="351">
        <f>IF(ISBLANK(Regressions!B63), " ", Regressions!B63)</f>
        <v>2018</v>
      </c>
      <c r="C53" s="356" t="str">
        <f>IF(ISBLANK(Regressions!C63), " ", Regressions!C63)</f>
        <v>Urban</v>
      </c>
      <c r="D53" s="352">
        <f>IF(ISBLANK(Regressions!D63), " ", Regressions!D63)</f>
        <v>36682422.664011233</v>
      </c>
      <c r="E53" s="224">
        <f>IF(ISNUMBER(Regressions!E63),ROUND(Regressions!E63, 1), NA())</f>
        <v>99.7</v>
      </c>
      <c r="F53" s="353">
        <f>IF(ISNUMBER(Regressions!F63),ROUND(Regressions!F63, 1), NA())</f>
        <v>96.8</v>
      </c>
      <c r="G53" s="246" t="e">
        <f>IF(ISNUMBER(Regressions!G63),ROUND(Regressions!G63, 1), NA())</f>
        <v>#N/A</v>
      </c>
      <c r="H53" s="354" t="e">
        <f>IF(ISNUMBER(Regressions!H63),ROUND(Regressions!H63, 1), NA())</f>
        <v>#N/A</v>
      </c>
      <c r="I53" s="247">
        <f>IF(ISNUMBER(Regressions!I63),ROUND(Regressions!I63, 1), NA())</f>
        <v>3.2</v>
      </c>
      <c r="J53" s="355">
        <f>IF(ISNUMBER(Regressions!K63),ROUND(Regressions!K63, 1), NA())</f>
        <v>97.3</v>
      </c>
      <c r="K53" s="353">
        <f>IF(ISNUMBER(Regressions!L63),ROUND(Regressions!L63, 1), NA())</f>
        <v>97.1</v>
      </c>
      <c r="L53" s="248">
        <f>IF(ISNUMBER(Regressions!M63),ROUND(Regressions!M63, 1), NA())</f>
        <v>87.8</v>
      </c>
      <c r="M53" s="354">
        <f>IF(ISNUMBER(Regressions!N63),ROUND(Regressions!N63, 1), NA())</f>
        <v>9.3000000000000007</v>
      </c>
      <c r="N53" s="247">
        <f>IF(ISNUMBER(Regressions!O63),ROUND(Regressions!O63, 1), NA())</f>
        <v>2.9</v>
      </c>
      <c r="O53" s="355">
        <f>IF(ISNUMBER(Regressions!Q63),ROUND(Regressions!Q63, 1), NA())</f>
        <v>99.5</v>
      </c>
      <c r="P53" s="353">
        <f>IF(ISNUMBER(Regressions!R63),ROUND(Regressions!R63, 1), NA())</f>
        <v>97.2</v>
      </c>
      <c r="Q53" s="225">
        <f>IF(ISNUMBER(Regressions!S63),ROUND(Regressions!S63, 1), NA())</f>
        <v>61.1</v>
      </c>
      <c r="R53" s="354">
        <f>IF(ISNUMBER(Regressions!T63),ROUND(Regressions!T63, 1), NA())</f>
        <v>36.1</v>
      </c>
      <c r="S53" s="247">
        <f>IF(ISNUMBER(Regressions!U63),ROUND(Regressions!U63, 1), NA())</f>
        <v>2.8</v>
      </c>
    </row>
    <row xmlns:x14ac="http://schemas.microsoft.com/office/spreadsheetml/2009/9/ac" r="54" x14ac:dyDescent="0.2">
      <c r="A54" s="350" t="str">
        <f>IF(ISBLANK(Regressions!A64), " ", Regressions!A64)</f>
        <v>Brazil</v>
      </c>
      <c r="B54" s="351">
        <f>IF(ISBLANK(Regressions!B64), " ", Regressions!B64)</f>
        <v>2019</v>
      </c>
      <c r="C54" s="356" t="str">
        <f>IF(ISBLANK(Regressions!C64), " ", Regressions!C64)</f>
        <v>Urban</v>
      </c>
      <c r="D54" s="352">
        <f>IF(ISBLANK(Regressions!D64), " ", Regressions!D64)</f>
        <v>36482818.615692139</v>
      </c>
      <c r="E54" s="224">
        <f>IF(ISNUMBER(Regressions!E64),ROUND(Regressions!E64, 1), NA())</f>
        <v>99.7</v>
      </c>
      <c r="F54" s="353">
        <f>IF(ISNUMBER(Regressions!F64),ROUND(Regressions!F64, 1), NA())</f>
        <v>96.8</v>
      </c>
      <c r="G54" s="246" t="e">
        <f>IF(ISNUMBER(Regressions!G64),ROUND(Regressions!G64, 1), NA())</f>
        <v>#N/A</v>
      </c>
      <c r="H54" s="354" t="e">
        <f>IF(ISNUMBER(Regressions!H64),ROUND(Regressions!H64, 1), NA())</f>
        <v>#N/A</v>
      </c>
      <c r="I54" s="247">
        <f>IF(ISNUMBER(Regressions!I64),ROUND(Regressions!I64, 1), NA())</f>
        <v>3.2</v>
      </c>
      <c r="J54" s="355">
        <f>IF(ISNUMBER(Regressions!K64),ROUND(Regressions!K64, 1), NA())</f>
        <v>97.3</v>
      </c>
      <c r="K54" s="353">
        <f>IF(ISNUMBER(Regressions!L64),ROUND(Regressions!L64, 1), NA())</f>
        <v>97.1</v>
      </c>
      <c r="L54" s="248">
        <f>IF(ISNUMBER(Regressions!M64),ROUND(Regressions!M64, 1), NA())</f>
        <v>87.4</v>
      </c>
      <c r="M54" s="354">
        <f>IF(ISNUMBER(Regressions!N64),ROUND(Regressions!N64, 1), NA())</f>
        <v>9.6</v>
      </c>
      <c r="N54" s="247">
        <f>IF(ISNUMBER(Regressions!O64),ROUND(Regressions!O64, 1), NA())</f>
        <v>2.9</v>
      </c>
      <c r="O54" s="355">
        <f>IF(ISNUMBER(Regressions!Q64),ROUND(Regressions!Q64, 1), NA())</f>
        <v>99.5</v>
      </c>
      <c r="P54" s="353">
        <f>IF(ISNUMBER(Regressions!R64),ROUND(Regressions!R64, 1), NA())</f>
        <v>97.2</v>
      </c>
      <c r="Q54" s="225">
        <f>IF(ISNUMBER(Regressions!S64),ROUND(Regressions!S64, 1), NA())</f>
        <v>61.1</v>
      </c>
      <c r="R54" s="354">
        <f>IF(ISNUMBER(Regressions!T64),ROUND(Regressions!T64, 1), NA())</f>
        <v>36.1</v>
      </c>
      <c r="S54" s="247">
        <f>IF(ISNUMBER(Regressions!U64),ROUND(Regressions!U64, 1), NA())</f>
        <v>2.8</v>
      </c>
    </row>
    <row xmlns:x14ac="http://schemas.microsoft.com/office/spreadsheetml/2009/9/ac" r="55" ht="13.5" customHeight="true" x14ac:dyDescent="0.2">
      <c r="A55" s="350" t="str">
        <f>IF(ISBLANK(Regressions!A65), " ", Regressions!A65)</f>
        <v>Brazil</v>
      </c>
      <c r="B55" s="351">
        <f>IF(ISBLANK(Regressions!B65), " ", Regressions!B65)</f>
        <v>2020</v>
      </c>
      <c r="C55" s="356" t="str">
        <f>IF(ISBLANK(Regressions!C65), " ", Regressions!C65)</f>
        <v>Urban</v>
      </c>
      <c r="D55" s="352">
        <f>IF(ISBLANK(Regressions!D65), " ", Regressions!D65)</f>
        <v>36461542.781455077</v>
      </c>
      <c r="E55" s="224">
        <f>IF(ISNUMBER(Regressions!E65),ROUND(Regressions!E65, 1), NA())</f>
        <v>99.7</v>
      </c>
      <c r="F55" s="353">
        <f>IF(ISNUMBER(Regressions!F65),ROUND(Regressions!F65, 1), NA())</f>
        <v>96.9</v>
      </c>
      <c r="G55" s="246" t="e">
        <f>IF(ISNUMBER(Regressions!G65),ROUND(Regressions!G65, 1), NA())</f>
        <v>#N/A</v>
      </c>
      <c r="H55" s="354" t="e">
        <f>IF(ISNUMBER(Regressions!H65),ROUND(Regressions!H65, 1), NA())</f>
        <v>#N/A</v>
      </c>
      <c r="I55" s="247">
        <f>IF(ISNUMBER(Regressions!I65),ROUND(Regressions!I65, 1), NA())</f>
        <v>3.1</v>
      </c>
      <c r="J55" s="355">
        <f>IF(ISNUMBER(Regressions!K65),ROUND(Regressions!K65, 1), NA())</f>
        <v>97.3</v>
      </c>
      <c r="K55" s="353">
        <f>IF(ISNUMBER(Regressions!L65),ROUND(Regressions!L65, 1), NA())</f>
        <v>97</v>
      </c>
      <c r="L55" s="248">
        <f>IF(ISNUMBER(Regressions!M65),ROUND(Regressions!M65, 1), NA())</f>
        <v>87.1</v>
      </c>
      <c r="M55" s="354">
        <f>IF(ISNUMBER(Regressions!N65),ROUND(Regressions!N65, 1), NA())</f>
        <v>9.9</v>
      </c>
      <c r="N55" s="247">
        <f>IF(ISNUMBER(Regressions!O65),ROUND(Regressions!O65, 1), NA())</f>
        <v>3</v>
      </c>
      <c r="O55" s="355">
        <f>IF(ISNUMBER(Regressions!Q65),ROUND(Regressions!Q65, 1), NA())</f>
        <v>99.5</v>
      </c>
      <c r="P55" s="353" t="e">
        <f>IF(ISNUMBER(Regressions!R65),ROUND(Regressions!R65, 1), NA())</f>
        <v>#N/A</v>
      </c>
      <c r="Q55" s="225" t="e">
        <f>IF(ISNUMBER(Regressions!S65),ROUND(Regressions!S65, 1), NA())</f>
        <v>#N/A</v>
      </c>
      <c r="R55" s="354" t="e">
        <f>IF(ISNUMBER(Regressions!T65),ROUND(Regressions!T65, 1), NA())</f>
        <v>#N/A</v>
      </c>
      <c r="S55" s="247" t="e">
        <f>IF(ISNUMBER(Regressions!U65),ROUND(Regressions!U65, 1), NA())</f>
        <v>#N/A</v>
      </c>
    </row>
    <row xmlns:x14ac="http://schemas.microsoft.com/office/spreadsheetml/2009/9/ac" r="56" x14ac:dyDescent="0.2">
      <c r="A56" s="410" t="str">
        <f>IF(ISBLANK(Regressions!A66), " ", Regressions!A66)</f>
        <v>Brazil</v>
      </c>
      <c r="B56" s="411">
        <f>IF(ISBLANK(Regressions!B66), " ", Regressions!B66)</f>
        <v>2021</v>
      </c>
      <c r="C56" s="412" t="str">
        <f>IF(ISBLANK(Regressions!C66), " ", Regressions!C66)</f>
        <v>Urban</v>
      </c>
      <c r="D56" s="413">
        <f>IF(ISBLANK(Regressions!D66), " ", Regressions!D66)</f>
        <v>36351936.242825307</v>
      </c>
      <c r="E56" s="416">
        <f>IF(ISNUMBER(Regressions!E66),ROUND(Regressions!E66, 1), NA())</f>
        <v>99.7</v>
      </c>
      <c r="F56" s="414">
        <f>IF(ISNUMBER(Regressions!F66),ROUND(Regressions!F66, 1), NA())</f>
        <v>96.9</v>
      </c>
      <c r="G56" s="417" t="e">
        <f>IF(ISNUMBER(Regressions!G66),ROUND(Regressions!G66, 1), NA())</f>
        <v>#N/A</v>
      </c>
      <c r="H56" s="415" t="e">
        <f>IF(ISNUMBER(Regressions!H66),ROUND(Regressions!H66, 1), NA())</f>
        <v>#N/A</v>
      </c>
      <c r="I56" s="418">
        <f>IF(ISNUMBER(Regressions!I66),ROUND(Regressions!I66, 1), NA())</f>
        <v>3.1</v>
      </c>
      <c r="J56" s="416">
        <f>IF(ISNUMBER(Regressions!K66),ROUND(Regressions!K66, 1), NA())</f>
        <v>97.2</v>
      </c>
      <c r="K56" s="414">
        <f>IF(ISNUMBER(Regressions!L66),ROUND(Regressions!L66, 1), NA())</f>
        <v>97</v>
      </c>
      <c r="L56" s="419">
        <f>IF(ISNUMBER(Regressions!M66),ROUND(Regressions!M66, 1), NA())</f>
        <v>86.8</v>
      </c>
      <c r="M56" s="415">
        <f>IF(ISNUMBER(Regressions!N66),ROUND(Regressions!N66, 1), NA())</f>
        <v>10.199999999999999</v>
      </c>
      <c r="N56" s="418">
        <f>IF(ISNUMBER(Regressions!O66),ROUND(Regressions!O66, 1), NA())</f>
        <v>3</v>
      </c>
      <c r="O56" s="416">
        <f>IF(ISNUMBER(Regressions!Q66),ROUND(Regressions!Q66, 1), NA())</f>
        <v>99.5</v>
      </c>
      <c r="P56" s="414" t="e">
        <f>IF(ISNUMBER(Regressions!R66),ROUND(Regressions!R66, 1), NA())</f>
        <v>#N/A</v>
      </c>
      <c r="Q56" s="420" t="e">
        <f>IF(ISNUMBER(Regressions!S66),ROUND(Regressions!S66, 1), NA())</f>
        <v>#N/A</v>
      </c>
      <c r="R56" s="415" t="e">
        <f>IF(ISNUMBER(Regressions!T66),ROUND(Regressions!T66, 1), NA())</f>
        <v>#N/A</v>
      </c>
      <c r="S56" s="418" t="e">
        <f>IF(ISNUMBER(Regressions!U66),ROUND(Regressions!U66, 1), NA())</f>
        <v>#N/A</v>
      </c>
      <c r="T56" s="409"/>
      <c r="U56" s="409"/>
      <c r="V56" s="409"/>
      <c r="W56" s="409"/>
      <c r="X56" s="409"/>
      <c r="Y56" s="409"/>
      <c r="Z56" s="409"/>
      <c r="AA56" s="409"/>
      <c r="AB56" s="409"/>
      <c r="AC56" s="409"/>
    </row>
    <row xmlns:x14ac="http://schemas.microsoft.com/office/spreadsheetml/2009/9/ac" r="57" x14ac:dyDescent="0.2">
      <c r="A57" s="350" t="str">
        <f>IF(ISBLANK(Regressions!A67), " ", Regressions!A67)</f>
        <v>Brazil</v>
      </c>
      <c r="B57" s="351">
        <f>IF(ISBLANK(Regressions!B67), " ", Regressions!B67)</f>
        <v>2022</v>
      </c>
      <c r="C57" s="356" t="str">
        <f>IF(ISBLANK(Regressions!C67), " ", Regressions!C67)</f>
        <v>Urban</v>
      </c>
      <c r="D57" s="352">
        <f>IF(ISBLANK(Regressions!D67), " ", Regressions!D67)</f>
        <v>36758713.090523683</v>
      </c>
      <c r="E57" s="224">
        <f>IF(ISNUMBER(Regressions!E67),ROUND(Regressions!E67, 1), NA())</f>
        <v>99.7</v>
      </c>
      <c r="F57" s="353">
        <f>IF(ISNUMBER(Regressions!F67),ROUND(Regressions!F67, 1), NA())</f>
        <v>96.9</v>
      </c>
      <c r="G57" s="246" t="e">
        <f>IF(ISNUMBER(Regressions!G67),ROUND(Regressions!G67, 1), NA())</f>
        <v>#N/A</v>
      </c>
      <c r="H57" s="354" t="e">
        <f>IF(ISNUMBER(Regressions!H67),ROUND(Regressions!H67, 1), NA())</f>
        <v>#N/A</v>
      </c>
      <c r="I57" s="247">
        <f>IF(ISNUMBER(Regressions!I67),ROUND(Regressions!I67, 1), NA())</f>
        <v>3.1</v>
      </c>
      <c r="J57" s="355">
        <f>IF(ISNUMBER(Regressions!K67),ROUND(Regressions!K67, 1), NA())</f>
        <v>97.2</v>
      </c>
      <c r="K57" s="353">
        <f>IF(ISNUMBER(Regressions!L67),ROUND(Regressions!L67, 1), NA())</f>
        <v>96.9</v>
      </c>
      <c r="L57" s="248">
        <f>IF(ISNUMBER(Regressions!M67),ROUND(Regressions!M67, 1), NA())</f>
        <v>86.8</v>
      </c>
      <c r="M57" s="354">
        <f>IF(ISNUMBER(Regressions!N67),ROUND(Regressions!N67, 1), NA())</f>
        <v>10.199999999999999</v>
      </c>
      <c r="N57" s="247">
        <f>IF(ISNUMBER(Regressions!O67),ROUND(Regressions!O67, 1), NA())</f>
        <v>3.1</v>
      </c>
      <c r="O57" s="355">
        <f>IF(ISNUMBER(Regressions!Q67),ROUND(Regressions!Q67, 1), NA())</f>
        <v>99.5</v>
      </c>
      <c r="P57" s="353" t="e">
        <f>IF(ISNUMBER(Regressions!R67),ROUND(Regressions!R67, 1), NA())</f>
        <v>#N/A</v>
      </c>
      <c r="Q57" s="225" t="e">
        <f>IF(ISNUMBER(Regressions!S67),ROUND(Regressions!S67, 1), NA())</f>
        <v>#N/A</v>
      </c>
      <c r="R57" s="354" t="e">
        <f>IF(ISNUMBER(Regressions!T67),ROUND(Regressions!T67, 1), NA())</f>
        <v>#N/A</v>
      </c>
      <c r="S57" s="247" t="e">
        <f>IF(ISNUMBER(Regressions!U67),ROUND(Regressions!U67, 1), NA())</f>
        <v>#N/A</v>
      </c>
    </row>
    <row xmlns:x14ac="http://schemas.microsoft.com/office/spreadsheetml/2009/9/ac" r="58" x14ac:dyDescent="0.2">
      <c r="A58" s="357" t="str">
        <f>IF(ISBLANK(Regressions!A68), " ", Regressions!A68)</f>
        <v>Brazil</v>
      </c>
      <c r="B58" s="358">
        <f>IF(ISBLANK(Regressions!B68), " ", Regressions!B68)</f>
        <v>2023</v>
      </c>
      <c r="C58" s="359" t="str">
        <f>IF(ISBLANK(Regressions!C68), " ", Regressions!C68)</f>
        <v>Urban</v>
      </c>
      <c r="D58" s="360">
        <f>IF(ISBLANK(Regressions!D68), " ", Regressions!D68)</f>
        <v>36643045.635118097</v>
      </c>
      <c r="E58" s="361">
        <f>IF(ISNUMBER(Regressions!E68),ROUND(Regressions!E68, 1), NA())</f>
        <v>99.7</v>
      </c>
      <c r="F58" s="362">
        <f>IF(ISNUMBER(Regressions!F68),ROUND(Regressions!F68, 1), NA())</f>
        <v>97</v>
      </c>
      <c r="G58" s="363" t="e">
        <f>IF(ISNUMBER(Regressions!G68),ROUND(Regressions!G68, 1), NA())</f>
        <v>#N/A</v>
      </c>
      <c r="H58" s="364" t="e">
        <f>IF(ISNUMBER(Regressions!H68),ROUND(Regressions!H68, 1), NA())</f>
        <v>#N/A</v>
      </c>
      <c r="I58" s="365">
        <f>IF(ISNUMBER(Regressions!I68),ROUND(Regressions!I68, 1), NA())</f>
        <v>3</v>
      </c>
      <c r="J58" s="366">
        <f>IF(ISNUMBER(Regressions!K68),ROUND(Regressions!K68, 1), NA())</f>
        <v>97.2</v>
      </c>
      <c r="K58" s="362">
        <f>IF(ISNUMBER(Regressions!L68),ROUND(Regressions!L68, 1), NA())</f>
        <v>96.9</v>
      </c>
      <c r="L58" s="367">
        <f>IF(ISNUMBER(Regressions!M68),ROUND(Regressions!M68, 1), NA())</f>
        <v>86.8</v>
      </c>
      <c r="M58" s="364">
        <f>IF(ISNUMBER(Regressions!N68),ROUND(Regressions!N68, 1), NA())</f>
        <v>10.1</v>
      </c>
      <c r="N58" s="365">
        <f>IF(ISNUMBER(Regressions!O68),ROUND(Regressions!O68, 1), NA())</f>
        <v>3.1</v>
      </c>
      <c r="O58" s="366">
        <f>IF(ISNUMBER(Regressions!Q68),ROUND(Regressions!Q68, 1), NA())</f>
        <v>99.5</v>
      </c>
      <c r="P58" s="362" t="e">
        <f>IF(ISNUMBER(Regressions!R68),ROUND(Regressions!R68, 1), NA())</f>
        <v>#N/A</v>
      </c>
      <c r="Q58" s="368" t="e">
        <f>IF(ISNUMBER(Regressions!S68),ROUND(Regressions!S68, 1), NA())</f>
        <v>#N/A</v>
      </c>
      <c r="R58" s="364" t="e">
        <f>IF(ISNUMBER(Regressions!T68),ROUND(Regressions!T68, 1), NA())</f>
        <v>#N/A</v>
      </c>
      <c r="S58" s="365" t="e">
        <f>IF(ISNUMBER(Regressions!U68),ROUND(Regressions!U68, 1), NA())</f>
        <v>#N/A</v>
      </c>
    </row>
    <row xmlns:x14ac="http://schemas.microsoft.com/office/spreadsheetml/2009/9/ac" r="59" hidden="true" x14ac:dyDescent="0.2">
      <c r="A59" s="350" t="str">
        <f>IF(ISBLANK(Regressions!A69), " ", Regressions!A69)</f>
        <v>Brazil</v>
      </c>
      <c r="B59" s="351">
        <f>IF(ISBLANK(Regressions!B69), " ", Regressions!B69)</f>
        <v>2024</v>
      </c>
      <c r="C59" s="356" t="str">
        <f>IF(ISBLANK(Regressions!C69), " ", Regressions!C69)</f>
        <v>Urban</v>
      </c>
      <c r="D59" s="352" t="str">
        <f>IF(ISBLANK(Regressions!D69), " ", Regressions!D69)</f>
        <v> </v>
      </c>
      <c r="E59" s="224" t="e">
        <f>IF(ISNUMBER(Regressions!E69),ROUND(Regressions!E69, 1), NA())</f>
        <v>#N/A</v>
      </c>
      <c r="F59" s="353" t="e">
        <f>IF(ISNUMBER(Regressions!F69),ROUND(Regressions!F69, 1), NA())</f>
        <v>#N/A</v>
      </c>
      <c r="G59" s="246" t="e">
        <f>IF(ISNUMBER(Regressions!G69),ROUND(Regressions!G69, 1), NA())</f>
        <v>#N/A</v>
      </c>
      <c r="H59" s="354" t="e">
        <f>IF(ISNUMBER(Regressions!H69),ROUND(Regressions!H69, 1), NA())</f>
        <v>#N/A</v>
      </c>
      <c r="I59" s="247" t="e">
        <f>IF(ISNUMBER(Regressions!I69),ROUND(Regressions!I69, 1), NA())</f>
        <v>#N/A</v>
      </c>
      <c r="J59" s="355" t="e">
        <f>IF(ISNUMBER(Regressions!K69),ROUND(Regressions!K69, 1), NA())</f>
        <v>#N/A</v>
      </c>
      <c r="K59" s="353" t="e">
        <f>IF(ISNUMBER(Regressions!L69),ROUND(Regressions!L69, 1), NA())</f>
        <v>#N/A</v>
      </c>
      <c r="L59" s="248" t="e">
        <f>IF(ISNUMBER(Regressions!M69),ROUND(Regressions!M69, 1), NA())</f>
        <v>#N/A</v>
      </c>
      <c r="M59" s="354" t="e">
        <f>IF(ISNUMBER(Regressions!N69),ROUND(Regressions!N69, 1), NA())</f>
        <v>#N/A</v>
      </c>
      <c r="N59" s="247" t="e">
        <f>IF(ISNUMBER(Regressions!O69),ROUND(Regressions!O69, 1), NA())</f>
        <v>#N/A</v>
      </c>
      <c r="O59" s="355" t="e">
        <f>IF(ISNUMBER(Regressions!Q69),ROUND(Regressions!Q69, 1), NA())</f>
        <v>#N/A</v>
      </c>
      <c r="P59" s="353" t="e">
        <f>IF(ISNUMBER(Regressions!R69),ROUND(Regressions!R69, 1), NA())</f>
        <v>#N/A</v>
      </c>
      <c r="Q59" s="225" t="e">
        <f>IF(ISNUMBER(Regressions!S69),ROUND(Regressions!S69, 1), NA())</f>
        <v>#N/A</v>
      </c>
      <c r="R59" s="354" t="e">
        <f>IF(ISNUMBER(Regressions!T69),ROUND(Regressions!T69, 1), NA())</f>
        <v>#N/A</v>
      </c>
      <c r="S59" s="247" t="e">
        <f>IF(ISNUMBER(Regressions!U69),ROUND(Regressions!U69, 1), NA())</f>
        <v>#N/A</v>
      </c>
    </row>
    <row xmlns:x14ac="http://schemas.microsoft.com/office/spreadsheetml/2009/9/ac" r="60" hidden="true" x14ac:dyDescent="0.2">
      <c r="A60" s="350" t="str">
        <f>IF(ISBLANK(Regressions!A70), " ", Regressions!A70)</f>
        <v>Brazil</v>
      </c>
      <c r="B60" s="351">
        <f>IF(ISBLANK(Regressions!B70), " ", Regressions!B70)</f>
        <v>2025</v>
      </c>
      <c r="C60" s="356" t="str">
        <f>IF(ISBLANK(Regressions!C70), " ", Regressions!C70)</f>
        <v>Urban</v>
      </c>
      <c r="D60" s="352" t="str">
        <f>IF(ISBLANK(Regressions!D70), " ", Regressions!D70)</f>
        <v> </v>
      </c>
      <c r="E60" s="224" t="e">
        <f>IF(ISNUMBER(Regressions!E70),ROUND(Regressions!E70, 1), NA())</f>
        <v>#N/A</v>
      </c>
      <c r="F60" s="353" t="e">
        <f>IF(ISNUMBER(Regressions!F70),ROUND(Regressions!F70, 1), NA())</f>
        <v>#N/A</v>
      </c>
      <c r="G60" s="246" t="e">
        <f>IF(ISNUMBER(Regressions!G70),ROUND(Regressions!G70, 1), NA())</f>
        <v>#N/A</v>
      </c>
      <c r="H60" s="354" t="e">
        <f>IF(ISNUMBER(Regressions!H70),ROUND(Regressions!H70, 1), NA())</f>
        <v>#N/A</v>
      </c>
      <c r="I60" s="247" t="e">
        <f>IF(ISNUMBER(Regressions!I70),ROUND(Regressions!I70, 1), NA())</f>
        <v>#N/A</v>
      </c>
      <c r="J60" s="355" t="e">
        <f>IF(ISNUMBER(Regressions!K70),ROUND(Regressions!K70, 1), NA())</f>
        <v>#N/A</v>
      </c>
      <c r="K60" s="353" t="e">
        <f>IF(ISNUMBER(Regressions!L70),ROUND(Regressions!L70, 1), NA())</f>
        <v>#N/A</v>
      </c>
      <c r="L60" s="248" t="e">
        <f>IF(ISNUMBER(Regressions!M70),ROUND(Regressions!M70, 1), NA())</f>
        <v>#N/A</v>
      </c>
      <c r="M60" s="354" t="e">
        <f>IF(ISNUMBER(Regressions!N70),ROUND(Regressions!N70, 1), NA())</f>
        <v>#N/A</v>
      </c>
      <c r="N60" s="247" t="e">
        <f>IF(ISNUMBER(Regressions!O70),ROUND(Regressions!O70, 1), NA())</f>
        <v>#N/A</v>
      </c>
      <c r="O60" s="355" t="e">
        <f>IF(ISNUMBER(Regressions!Q70),ROUND(Regressions!Q70, 1), NA())</f>
        <v>#N/A</v>
      </c>
      <c r="P60" s="353" t="e">
        <f>IF(ISNUMBER(Regressions!R70),ROUND(Regressions!R70, 1), NA())</f>
        <v>#N/A</v>
      </c>
      <c r="Q60" s="225" t="e">
        <f>IF(ISNUMBER(Regressions!S70),ROUND(Regressions!S70, 1), NA())</f>
        <v>#N/A</v>
      </c>
      <c r="R60" s="354" t="e">
        <f>IF(ISNUMBER(Regressions!T70),ROUND(Regressions!T70, 1), NA())</f>
        <v>#N/A</v>
      </c>
      <c r="S60" s="247" t="e">
        <f>IF(ISNUMBER(Regressions!U70),ROUND(Regressions!U70, 1), NA())</f>
        <v>#N/A</v>
      </c>
    </row>
    <row xmlns:x14ac="http://schemas.microsoft.com/office/spreadsheetml/2009/9/ac" r="61" hidden="true" x14ac:dyDescent="0.2">
      <c r="A61" s="350" t="str">
        <f>IF(ISBLANK(Regressions!A71), " ", Regressions!A71)</f>
        <v>Brazil</v>
      </c>
      <c r="B61" s="351">
        <f>IF(ISBLANK(Regressions!B71), " ", Regressions!B71)</f>
        <v>2026</v>
      </c>
      <c r="C61" s="356" t="str">
        <f>IF(ISBLANK(Regressions!C71), " ", Regressions!C71)</f>
        <v>Urban</v>
      </c>
      <c r="D61" s="352" t="str">
        <f>IF(ISBLANK(Regressions!D71), " ", Regressions!D71)</f>
        <v> </v>
      </c>
      <c r="E61" s="224" t="e">
        <f>IF(ISNUMBER(Regressions!E71),ROUND(Regressions!E71, 1), NA())</f>
        <v>#N/A</v>
      </c>
      <c r="F61" s="353" t="e">
        <f>IF(ISNUMBER(Regressions!F71),ROUND(Regressions!F71, 1), NA())</f>
        <v>#N/A</v>
      </c>
      <c r="G61" s="246" t="e">
        <f>IF(ISNUMBER(Regressions!G71),ROUND(Regressions!G71, 1), NA())</f>
        <v>#N/A</v>
      </c>
      <c r="H61" s="354" t="e">
        <f>IF(ISNUMBER(Regressions!H71),ROUND(Regressions!H71, 1), NA())</f>
        <v>#N/A</v>
      </c>
      <c r="I61" s="247" t="e">
        <f>IF(ISNUMBER(Regressions!I71),ROUND(Regressions!I71, 1), NA())</f>
        <v>#N/A</v>
      </c>
      <c r="J61" s="355" t="e">
        <f>IF(ISNUMBER(Regressions!K71),ROUND(Regressions!K71, 1), NA())</f>
        <v>#N/A</v>
      </c>
      <c r="K61" s="353" t="e">
        <f>IF(ISNUMBER(Regressions!L71),ROUND(Regressions!L71, 1), NA())</f>
        <v>#N/A</v>
      </c>
      <c r="L61" s="248" t="e">
        <f>IF(ISNUMBER(Regressions!M71),ROUND(Regressions!M71, 1), NA())</f>
        <v>#N/A</v>
      </c>
      <c r="M61" s="354" t="e">
        <f>IF(ISNUMBER(Regressions!N71),ROUND(Regressions!N71, 1), NA())</f>
        <v>#N/A</v>
      </c>
      <c r="N61" s="247" t="e">
        <f>IF(ISNUMBER(Regressions!O71),ROUND(Regressions!O71, 1), NA())</f>
        <v>#N/A</v>
      </c>
      <c r="O61" s="355" t="e">
        <f>IF(ISNUMBER(Regressions!Q71),ROUND(Regressions!Q71, 1), NA())</f>
        <v>#N/A</v>
      </c>
      <c r="P61" s="353" t="e">
        <f>IF(ISNUMBER(Regressions!R71),ROUND(Regressions!R71, 1), NA())</f>
        <v>#N/A</v>
      </c>
      <c r="Q61" s="225" t="e">
        <f>IF(ISNUMBER(Regressions!S71),ROUND(Regressions!S71, 1), NA())</f>
        <v>#N/A</v>
      </c>
      <c r="R61" s="354" t="e">
        <f>IF(ISNUMBER(Regressions!T71),ROUND(Regressions!T71, 1), NA())</f>
        <v>#N/A</v>
      </c>
      <c r="S61" s="247" t="e">
        <f>IF(ISNUMBER(Regressions!U71),ROUND(Regressions!U71, 1), NA())</f>
        <v>#N/A</v>
      </c>
    </row>
    <row xmlns:x14ac="http://schemas.microsoft.com/office/spreadsheetml/2009/9/ac" r="62" hidden="true" x14ac:dyDescent="0.2">
      <c r="A62" s="350" t="str">
        <f>IF(ISBLANK(Regressions!A72), " ", Regressions!A72)</f>
        <v>Brazil</v>
      </c>
      <c r="B62" s="351">
        <f>IF(ISBLANK(Regressions!B72), " ", Regressions!B72)</f>
        <v>2027</v>
      </c>
      <c r="C62" s="356" t="str">
        <f>IF(ISBLANK(Regressions!C72), " ", Regressions!C72)</f>
        <v>Urban</v>
      </c>
      <c r="D62" s="352" t="str">
        <f>IF(ISBLANK(Regressions!D72), " ", Regressions!D72)</f>
        <v> </v>
      </c>
      <c r="E62" s="224" t="e">
        <f>IF(ISNUMBER(Regressions!E72),ROUND(Regressions!E72, 1), NA())</f>
        <v>#N/A</v>
      </c>
      <c r="F62" s="353" t="e">
        <f>IF(ISNUMBER(Regressions!F72),ROUND(Regressions!F72, 1), NA())</f>
        <v>#N/A</v>
      </c>
      <c r="G62" s="246" t="e">
        <f>IF(ISNUMBER(Regressions!G72),ROUND(Regressions!G72, 1), NA())</f>
        <v>#N/A</v>
      </c>
      <c r="H62" s="354" t="e">
        <f>IF(ISNUMBER(Regressions!H72),ROUND(Regressions!H72, 1), NA())</f>
        <v>#N/A</v>
      </c>
      <c r="I62" s="247" t="e">
        <f>IF(ISNUMBER(Regressions!I72),ROUND(Regressions!I72, 1), NA())</f>
        <v>#N/A</v>
      </c>
      <c r="J62" s="355" t="e">
        <f>IF(ISNUMBER(Regressions!K72),ROUND(Regressions!K72, 1), NA())</f>
        <v>#N/A</v>
      </c>
      <c r="K62" s="353" t="e">
        <f>IF(ISNUMBER(Regressions!L72),ROUND(Regressions!L72, 1), NA())</f>
        <v>#N/A</v>
      </c>
      <c r="L62" s="248" t="e">
        <f>IF(ISNUMBER(Regressions!M72),ROUND(Regressions!M72, 1), NA())</f>
        <v>#N/A</v>
      </c>
      <c r="M62" s="354" t="e">
        <f>IF(ISNUMBER(Regressions!N72),ROUND(Regressions!N72, 1), NA())</f>
        <v>#N/A</v>
      </c>
      <c r="N62" s="247" t="e">
        <f>IF(ISNUMBER(Regressions!O72),ROUND(Regressions!O72, 1), NA())</f>
        <v>#N/A</v>
      </c>
      <c r="O62" s="355" t="e">
        <f>IF(ISNUMBER(Regressions!Q72),ROUND(Regressions!Q72, 1), NA())</f>
        <v>#N/A</v>
      </c>
      <c r="P62" s="353" t="e">
        <f>IF(ISNUMBER(Regressions!R72),ROUND(Regressions!R72, 1), NA())</f>
        <v>#N/A</v>
      </c>
      <c r="Q62" s="225" t="e">
        <f>IF(ISNUMBER(Regressions!S72),ROUND(Regressions!S72, 1), NA())</f>
        <v>#N/A</v>
      </c>
      <c r="R62" s="354" t="e">
        <f>IF(ISNUMBER(Regressions!T72),ROUND(Regressions!T72, 1), NA())</f>
        <v>#N/A</v>
      </c>
      <c r="S62" s="247" t="e">
        <f>IF(ISNUMBER(Regressions!U72),ROUND(Regressions!U72, 1), NA())</f>
        <v>#N/A</v>
      </c>
    </row>
    <row xmlns:x14ac="http://schemas.microsoft.com/office/spreadsheetml/2009/9/ac" r="63" hidden="true" x14ac:dyDescent="0.2">
      <c r="A63" s="350" t="str">
        <f>IF(ISBLANK(Regressions!A73), " ", Regressions!A73)</f>
        <v>Brazil</v>
      </c>
      <c r="B63" s="351">
        <f>IF(ISBLANK(Regressions!B73), " ", Regressions!B73)</f>
        <v>2028</v>
      </c>
      <c r="C63" s="356" t="str">
        <f>IF(ISBLANK(Regressions!C73), " ", Regressions!C73)</f>
        <v>Urban</v>
      </c>
      <c r="D63" s="352" t="str">
        <f>IF(ISBLANK(Regressions!D73), " ", Regressions!D73)</f>
        <v> </v>
      </c>
      <c r="E63" s="224" t="e">
        <f>IF(ISNUMBER(Regressions!E73),ROUND(Regressions!E73, 1), NA())</f>
        <v>#N/A</v>
      </c>
      <c r="F63" s="353" t="e">
        <f>IF(ISNUMBER(Regressions!F73),ROUND(Regressions!F73, 1), NA())</f>
        <v>#N/A</v>
      </c>
      <c r="G63" s="246" t="e">
        <f>IF(ISNUMBER(Regressions!G73),ROUND(Regressions!G73, 1), NA())</f>
        <v>#N/A</v>
      </c>
      <c r="H63" s="354" t="e">
        <f>IF(ISNUMBER(Regressions!H73),ROUND(Regressions!H73, 1), NA())</f>
        <v>#N/A</v>
      </c>
      <c r="I63" s="247" t="e">
        <f>IF(ISNUMBER(Regressions!I73),ROUND(Regressions!I73, 1), NA())</f>
        <v>#N/A</v>
      </c>
      <c r="J63" s="355" t="e">
        <f>IF(ISNUMBER(Regressions!K73),ROUND(Regressions!K73, 1), NA())</f>
        <v>#N/A</v>
      </c>
      <c r="K63" s="353" t="e">
        <f>IF(ISNUMBER(Regressions!L73),ROUND(Regressions!L73, 1), NA())</f>
        <v>#N/A</v>
      </c>
      <c r="L63" s="248" t="e">
        <f>IF(ISNUMBER(Regressions!M73),ROUND(Regressions!M73, 1), NA())</f>
        <v>#N/A</v>
      </c>
      <c r="M63" s="354" t="e">
        <f>IF(ISNUMBER(Regressions!N73),ROUND(Regressions!N73, 1), NA())</f>
        <v>#N/A</v>
      </c>
      <c r="N63" s="247" t="e">
        <f>IF(ISNUMBER(Regressions!O73),ROUND(Regressions!O73, 1), NA())</f>
        <v>#N/A</v>
      </c>
      <c r="O63" s="355" t="e">
        <f>IF(ISNUMBER(Regressions!Q73),ROUND(Regressions!Q73, 1), NA())</f>
        <v>#N/A</v>
      </c>
      <c r="P63" s="353" t="e">
        <f>IF(ISNUMBER(Regressions!R73),ROUND(Regressions!R73, 1), NA())</f>
        <v>#N/A</v>
      </c>
      <c r="Q63" s="225" t="e">
        <f>IF(ISNUMBER(Regressions!S73),ROUND(Regressions!S73, 1), NA())</f>
        <v>#N/A</v>
      </c>
      <c r="R63" s="354" t="e">
        <f>IF(ISNUMBER(Regressions!T73),ROUND(Regressions!T73, 1), NA())</f>
        <v>#N/A</v>
      </c>
      <c r="S63" s="247" t="e">
        <f>IF(ISNUMBER(Regressions!U73),ROUND(Regressions!U73, 1), NA())</f>
        <v>#N/A</v>
      </c>
    </row>
    <row xmlns:x14ac="http://schemas.microsoft.com/office/spreadsheetml/2009/9/ac" r="64" hidden="true" x14ac:dyDescent="0.2">
      <c r="A64" s="350" t="str">
        <f>IF(ISBLANK(Regressions!A74), " ", Regressions!A74)</f>
        <v>Brazil</v>
      </c>
      <c r="B64" s="351">
        <f>IF(ISBLANK(Regressions!B74), " ", Regressions!B74)</f>
        <v>2029</v>
      </c>
      <c r="C64" s="356" t="str">
        <f>IF(ISBLANK(Regressions!C74), " ", Regressions!C74)</f>
        <v>Urban</v>
      </c>
      <c r="D64" s="352" t="str">
        <f>IF(ISBLANK(Regressions!D74), " ", Regressions!D74)</f>
        <v> </v>
      </c>
      <c r="E64" s="224" t="e">
        <f>IF(ISNUMBER(Regressions!E74),ROUND(Regressions!E74, 1), NA())</f>
        <v>#N/A</v>
      </c>
      <c r="F64" s="353" t="e">
        <f>IF(ISNUMBER(Regressions!F74),ROUND(Regressions!F74, 1), NA())</f>
        <v>#N/A</v>
      </c>
      <c r="G64" s="246" t="e">
        <f>IF(ISNUMBER(Regressions!G74),ROUND(Regressions!G74, 1), NA())</f>
        <v>#N/A</v>
      </c>
      <c r="H64" s="354" t="e">
        <f>IF(ISNUMBER(Regressions!H74),ROUND(Regressions!H74, 1), NA())</f>
        <v>#N/A</v>
      </c>
      <c r="I64" s="247" t="e">
        <f>IF(ISNUMBER(Regressions!I74),ROUND(Regressions!I74, 1), NA())</f>
        <v>#N/A</v>
      </c>
      <c r="J64" s="355" t="e">
        <f>IF(ISNUMBER(Regressions!K74),ROUND(Regressions!K74, 1), NA())</f>
        <v>#N/A</v>
      </c>
      <c r="K64" s="353" t="e">
        <f>IF(ISNUMBER(Regressions!L74),ROUND(Regressions!L74, 1), NA())</f>
        <v>#N/A</v>
      </c>
      <c r="L64" s="248" t="e">
        <f>IF(ISNUMBER(Regressions!M74),ROUND(Regressions!M74, 1), NA())</f>
        <v>#N/A</v>
      </c>
      <c r="M64" s="354" t="e">
        <f>IF(ISNUMBER(Regressions!N74),ROUND(Regressions!N74, 1), NA())</f>
        <v>#N/A</v>
      </c>
      <c r="N64" s="247" t="e">
        <f>IF(ISNUMBER(Regressions!O74),ROUND(Regressions!O74, 1), NA())</f>
        <v>#N/A</v>
      </c>
      <c r="O64" s="355" t="e">
        <f>IF(ISNUMBER(Regressions!Q74),ROUND(Regressions!Q74, 1), NA())</f>
        <v>#N/A</v>
      </c>
      <c r="P64" s="353" t="e">
        <f>IF(ISNUMBER(Regressions!R74),ROUND(Regressions!R74, 1), NA())</f>
        <v>#N/A</v>
      </c>
      <c r="Q64" s="225" t="e">
        <f>IF(ISNUMBER(Regressions!S74),ROUND(Regressions!S74, 1), NA())</f>
        <v>#N/A</v>
      </c>
      <c r="R64" s="354" t="e">
        <f>IF(ISNUMBER(Regressions!T74),ROUND(Regressions!T74, 1), NA())</f>
        <v>#N/A</v>
      </c>
      <c r="S64" s="247" t="e">
        <f>IF(ISNUMBER(Regressions!U74),ROUND(Regressions!U74, 1), NA())</f>
        <v>#N/A</v>
      </c>
    </row>
    <row xmlns:x14ac="http://schemas.microsoft.com/office/spreadsheetml/2009/9/ac" r="65" hidden="true" x14ac:dyDescent="0.2">
      <c r="A65" s="350" t="str">
        <f>IF(ISBLANK(Regressions!A75), " ", Regressions!A75)</f>
        <v>Brazil</v>
      </c>
      <c r="B65" s="351">
        <f>IF(ISBLANK(Regressions!B75), " ", Regressions!B75)</f>
        <v>2030</v>
      </c>
      <c r="C65" s="356" t="str">
        <f>IF(ISBLANK(Regressions!C75), " ", Regressions!C75)</f>
        <v>Urban</v>
      </c>
      <c r="D65" s="352" t="str">
        <f>IF(ISBLANK(Regressions!D75), " ", Regressions!D75)</f>
        <v> </v>
      </c>
      <c r="E65" s="224" t="e">
        <f>IF(ISNUMBER(Regressions!E75),ROUND(Regressions!E75, 1), NA())</f>
        <v>#N/A</v>
      </c>
      <c r="F65" s="353" t="e">
        <f>IF(ISNUMBER(Regressions!F75),ROUND(Regressions!F75, 1), NA())</f>
        <v>#N/A</v>
      </c>
      <c r="G65" s="246" t="e">
        <f>IF(ISNUMBER(Regressions!G75),ROUND(Regressions!G75, 1), NA())</f>
        <v>#N/A</v>
      </c>
      <c r="H65" s="354" t="e">
        <f>IF(ISNUMBER(Regressions!H75),ROUND(Regressions!H75, 1), NA())</f>
        <v>#N/A</v>
      </c>
      <c r="I65" s="247" t="e">
        <f>IF(ISNUMBER(Regressions!I75),ROUND(Regressions!I75, 1), NA())</f>
        <v>#N/A</v>
      </c>
      <c r="J65" s="355" t="e">
        <f>IF(ISNUMBER(Regressions!K75),ROUND(Regressions!K75, 1), NA())</f>
        <v>#N/A</v>
      </c>
      <c r="K65" s="353" t="e">
        <f>IF(ISNUMBER(Regressions!L75),ROUND(Regressions!L75, 1), NA())</f>
        <v>#N/A</v>
      </c>
      <c r="L65" s="248" t="e">
        <f>IF(ISNUMBER(Regressions!M75),ROUND(Regressions!M75, 1), NA())</f>
        <v>#N/A</v>
      </c>
      <c r="M65" s="354" t="e">
        <f>IF(ISNUMBER(Regressions!N75),ROUND(Regressions!N75, 1), NA())</f>
        <v>#N/A</v>
      </c>
      <c r="N65" s="247" t="e">
        <f>IF(ISNUMBER(Regressions!O75),ROUND(Regressions!O75, 1), NA())</f>
        <v>#N/A</v>
      </c>
      <c r="O65" s="355" t="e">
        <f>IF(ISNUMBER(Regressions!Q75),ROUND(Regressions!Q75, 1), NA())</f>
        <v>#N/A</v>
      </c>
      <c r="P65" s="353" t="e">
        <f>IF(ISNUMBER(Regressions!R75),ROUND(Regressions!R75, 1), NA())</f>
        <v>#N/A</v>
      </c>
      <c r="Q65" s="225" t="e">
        <f>IF(ISNUMBER(Regressions!S75),ROUND(Regressions!S75, 1), NA())</f>
        <v>#N/A</v>
      </c>
      <c r="R65" s="354" t="e">
        <f>IF(ISNUMBER(Regressions!T75),ROUND(Regressions!T75, 1), NA())</f>
        <v>#N/A</v>
      </c>
      <c r="S65" s="247" t="e">
        <f>IF(ISNUMBER(Regressions!U75),ROUND(Regressions!U75, 1), NA())</f>
        <v>#N/A</v>
      </c>
    </row>
    <row xmlns:x14ac="http://schemas.microsoft.com/office/spreadsheetml/2009/9/ac" r="66" x14ac:dyDescent="0.2">
      <c r="A66" s="350" t="str">
        <f>IF(ISBLANK(Regressions!A76), " ", Regressions!A76)</f>
        <v>Brazil</v>
      </c>
      <c r="B66" s="351">
        <f>IF(ISBLANK(Regressions!B76), " ", Regressions!B76)</f>
        <v>2000</v>
      </c>
      <c r="C66" s="356" t="str">
        <f>IF(ISBLANK(Regressions!C76), " ", Regressions!C76)</f>
        <v>Rural</v>
      </c>
      <c r="D66" s="352">
        <f>IF(ISBLANK(Regressions!D76), " ", Regressions!D76)</f>
        <v>8681722.5270593259</v>
      </c>
      <c r="E66" s="224">
        <f>IF(ISNUMBER(Regressions!E76),ROUND(Regressions!E76, 1), NA())</f>
        <v>97</v>
      </c>
      <c r="F66" s="353">
        <f>IF(ISNUMBER(Regressions!F76),ROUND(Regressions!F76, 1), NA())</f>
        <v>44.7</v>
      </c>
      <c r="G66" s="246" t="e">
        <f>IF(ISNUMBER(Regressions!G76),ROUND(Regressions!G76, 1), NA())</f>
        <v>#N/A</v>
      </c>
      <c r="H66" s="354" t="e">
        <f>IF(ISNUMBER(Regressions!H76),ROUND(Regressions!H76, 1), NA())</f>
        <v>#N/A</v>
      </c>
      <c r="I66" s="247">
        <f>IF(ISNUMBER(Regressions!I76),ROUND(Regressions!I76, 1), NA())</f>
        <v>55.3</v>
      </c>
      <c r="J66" s="355">
        <f>IF(ISNUMBER(Regressions!K76),ROUND(Regressions!K76, 1), NA())</f>
        <v>82.4</v>
      </c>
      <c r="K66" s="353">
        <f>IF(ISNUMBER(Regressions!L76),ROUND(Regressions!L76, 1), NA())</f>
        <v>77.099999999999994</v>
      </c>
      <c r="L66" s="248" t="e">
        <f>IF(ISNUMBER(Regressions!M76),ROUND(Regressions!M76, 1), NA())</f>
        <v>#N/A</v>
      </c>
      <c r="M66" s="354" t="e">
        <f>IF(ISNUMBER(Regressions!N76),ROUND(Regressions!N76, 1), NA())</f>
        <v>#N/A</v>
      </c>
      <c r="N66" s="247">
        <f>IF(ISNUMBER(Regressions!O76),ROUND(Regressions!O76, 1), NA())</f>
        <v>22.9</v>
      </c>
      <c r="O66" s="355" t="e">
        <f>IF(ISNUMBER(Regressions!Q76),ROUND(Regressions!Q76, 1), NA())</f>
        <v>#N/A</v>
      </c>
      <c r="P66" s="353" t="e">
        <f>IF(ISNUMBER(Regressions!R76),ROUND(Regressions!R76, 1), NA())</f>
        <v>#N/A</v>
      </c>
      <c r="Q66" s="225" t="e">
        <f>IF(ISNUMBER(Regressions!S76),ROUND(Regressions!S76, 1), NA())</f>
        <v>#N/A</v>
      </c>
      <c r="R66" s="354" t="e">
        <f>IF(ISNUMBER(Regressions!T76),ROUND(Regressions!T76, 1), NA())</f>
        <v>#N/A</v>
      </c>
      <c r="S66" s="247" t="e">
        <f>IF(ISNUMBER(Regressions!U76),ROUND(Regressions!U76, 1), NA())</f>
        <v>#N/A</v>
      </c>
    </row>
    <row xmlns:x14ac="http://schemas.microsoft.com/office/spreadsheetml/2009/9/ac" r="67" x14ac:dyDescent="0.2">
      <c r="A67" s="350" t="str">
        <f>IF(ISBLANK(Regressions!A77), " ", Regressions!A77)</f>
        <v>Brazil</v>
      </c>
      <c r="B67" s="351">
        <f>IF(ISBLANK(Regressions!B77), " ", Regressions!B77)</f>
        <v>2001</v>
      </c>
      <c r="C67" s="356" t="str">
        <f>IF(ISBLANK(Regressions!C77), " ", Regressions!C77)</f>
        <v>Rural</v>
      </c>
      <c r="D67" s="352">
        <f>IF(ISBLANK(Regressions!D77), " ", Regressions!D77)</f>
        <v>8515085.8519256581</v>
      </c>
      <c r="E67" s="224">
        <f>IF(ISNUMBER(Regressions!E77),ROUND(Regressions!E77, 1), NA())</f>
        <v>96.7</v>
      </c>
      <c r="F67" s="353">
        <f>IF(ISNUMBER(Regressions!F77),ROUND(Regressions!F77, 1), NA())</f>
        <v>45.3</v>
      </c>
      <c r="G67" s="246" t="e">
        <f>IF(ISNUMBER(Regressions!G77),ROUND(Regressions!G77, 1), NA())</f>
        <v>#N/A</v>
      </c>
      <c r="H67" s="354" t="e">
        <f>IF(ISNUMBER(Regressions!H77),ROUND(Regressions!H77, 1), NA())</f>
        <v>#N/A</v>
      </c>
      <c r="I67" s="247">
        <f>IF(ISNUMBER(Regressions!I77),ROUND(Regressions!I77, 1), NA())</f>
        <v>54.7</v>
      </c>
      <c r="J67" s="355">
        <f>IF(ISNUMBER(Regressions!K77),ROUND(Regressions!K77, 1), NA())</f>
        <v>83</v>
      </c>
      <c r="K67" s="353">
        <f>IF(ISNUMBER(Regressions!L77),ROUND(Regressions!L77, 1), NA())</f>
        <v>77.7</v>
      </c>
      <c r="L67" s="248" t="e">
        <f>IF(ISNUMBER(Regressions!M77),ROUND(Regressions!M77, 1), NA())</f>
        <v>#N/A</v>
      </c>
      <c r="M67" s="354" t="e">
        <f>IF(ISNUMBER(Regressions!N77),ROUND(Regressions!N77, 1), NA())</f>
        <v>#N/A</v>
      </c>
      <c r="N67" s="247">
        <f>IF(ISNUMBER(Regressions!O77),ROUND(Regressions!O77, 1), NA())</f>
        <v>22.3</v>
      </c>
      <c r="O67" s="355" t="e">
        <f>IF(ISNUMBER(Regressions!Q77),ROUND(Regressions!Q77, 1), NA())</f>
        <v>#N/A</v>
      </c>
      <c r="P67" s="353" t="e">
        <f>IF(ISNUMBER(Regressions!R77),ROUND(Regressions!R77, 1), NA())</f>
        <v>#N/A</v>
      </c>
      <c r="Q67" s="225" t="e">
        <f>IF(ISNUMBER(Regressions!S77),ROUND(Regressions!S77, 1), NA())</f>
        <v>#N/A</v>
      </c>
      <c r="R67" s="354" t="e">
        <f>IF(ISNUMBER(Regressions!T77),ROUND(Regressions!T77, 1), NA())</f>
        <v>#N/A</v>
      </c>
      <c r="S67" s="247" t="e">
        <f>IF(ISNUMBER(Regressions!U77),ROUND(Regressions!U77, 1), NA())</f>
        <v>#N/A</v>
      </c>
    </row>
    <row xmlns:x14ac="http://schemas.microsoft.com/office/spreadsheetml/2009/9/ac" r="68" x14ac:dyDescent="0.2">
      <c r="A68" s="350" t="str">
        <f>IF(ISBLANK(Regressions!A78), " ", Regressions!A78)</f>
        <v>Brazil</v>
      </c>
      <c r="B68" s="351">
        <f>IF(ISBLANK(Regressions!B78), " ", Regressions!B78)</f>
        <v>2002</v>
      </c>
      <c r="C68" s="356" t="str">
        <f>IF(ISBLANK(Regressions!C78), " ", Regressions!C78)</f>
        <v>Rural</v>
      </c>
      <c r="D68" s="352">
        <f>IF(ISBLANK(Regressions!D78), " ", Regressions!D78)</f>
        <v>8364145.4310150146</v>
      </c>
      <c r="E68" s="224">
        <f>IF(ISNUMBER(Regressions!E78),ROUND(Regressions!E78, 1), NA())</f>
        <v>96.4</v>
      </c>
      <c r="F68" s="353">
        <f>IF(ISNUMBER(Regressions!F78),ROUND(Regressions!F78, 1), NA())</f>
        <v>45.9</v>
      </c>
      <c r="G68" s="246" t="e">
        <f>IF(ISNUMBER(Regressions!G78),ROUND(Regressions!G78, 1), NA())</f>
        <v>#N/A</v>
      </c>
      <c r="H68" s="354" t="e">
        <f>IF(ISNUMBER(Regressions!H78),ROUND(Regressions!H78, 1), NA())</f>
        <v>#N/A</v>
      </c>
      <c r="I68" s="247">
        <f>IF(ISNUMBER(Regressions!I78),ROUND(Regressions!I78, 1), NA())</f>
        <v>54.1</v>
      </c>
      <c r="J68" s="355">
        <f>IF(ISNUMBER(Regressions!K78),ROUND(Regressions!K78, 1), NA())</f>
        <v>83.5</v>
      </c>
      <c r="K68" s="353">
        <f>IF(ISNUMBER(Regressions!L78),ROUND(Regressions!L78, 1), NA())</f>
        <v>78.3</v>
      </c>
      <c r="L68" s="248" t="e">
        <f>IF(ISNUMBER(Regressions!M78),ROUND(Regressions!M78, 1), NA())</f>
        <v>#N/A</v>
      </c>
      <c r="M68" s="354" t="e">
        <f>IF(ISNUMBER(Regressions!N78),ROUND(Regressions!N78, 1), NA())</f>
        <v>#N/A</v>
      </c>
      <c r="N68" s="247">
        <f>IF(ISNUMBER(Regressions!O78),ROUND(Regressions!O78, 1), NA())</f>
        <v>21.7</v>
      </c>
      <c r="O68" s="355" t="e">
        <f>IF(ISNUMBER(Regressions!Q78),ROUND(Regressions!Q78, 1), NA())</f>
        <v>#N/A</v>
      </c>
      <c r="P68" s="353" t="e">
        <f>IF(ISNUMBER(Regressions!R78),ROUND(Regressions!R78, 1), NA())</f>
        <v>#N/A</v>
      </c>
      <c r="Q68" s="225" t="e">
        <f>IF(ISNUMBER(Regressions!S78),ROUND(Regressions!S78, 1), NA())</f>
        <v>#N/A</v>
      </c>
      <c r="R68" s="354" t="e">
        <f>IF(ISNUMBER(Regressions!T78),ROUND(Regressions!T78, 1), NA())</f>
        <v>#N/A</v>
      </c>
      <c r="S68" s="247" t="e">
        <f>IF(ISNUMBER(Regressions!U78),ROUND(Regressions!U78, 1), NA())</f>
        <v>#N/A</v>
      </c>
    </row>
    <row xmlns:x14ac="http://schemas.microsoft.com/office/spreadsheetml/2009/9/ac" r="69" x14ac:dyDescent="0.2">
      <c r="A69" s="350" t="str">
        <f>IF(ISBLANK(Regressions!A79), " ", Regressions!A79)</f>
        <v>Brazil</v>
      </c>
      <c r="B69" s="351">
        <f>IF(ISBLANK(Regressions!B79), " ", Regressions!B79)</f>
        <v>2003</v>
      </c>
      <c r="C69" s="356" t="str">
        <f>IF(ISBLANK(Regressions!C79), " ", Regressions!C79)</f>
        <v>Rural</v>
      </c>
      <c r="D69" s="352">
        <f>IF(ISBLANK(Regressions!D79), " ", Regressions!D79)</f>
        <v>8215046.8635839848</v>
      </c>
      <c r="E69" s="224">
        <f>IF(ISNUMBER(Regressions!E79),ROUND(Regressions!E79, 1), NA())</f>
        <v>96.1</v>
      </c>
      <c r="F69" s="353">
        <f>IF(ISNUMBER(Regressions!F79),ROUND(Regressions!F79, 1), NA())</f>
        <v>46.5</v>
      </c>
      <c r="G69" s="246" t="e">
        <f>IF(ISNUMBER(Regressions!G79),ROUND(Regressions!G79, 1), NA())</f>
        <v>#N/A</v>
      </c>
      <c r="H69" s="354" t="e">
        <f>IF(ISNUMBER(Regressions!H79),ROUND(Regressions!H79, 1), NA())</f>
        <v>#N/A</v>
      </c>
      <c r="I69" s="247">
        <f>IF(ISNUMBER(Regressions!I79),ROUND(Regressions!I79, 1), NA())</f>
        <v>53.5</v>
      </c>
      <c r="J69" s="355">
        <f>IF(ISNUMBER(Regressions!K79),ROUND(Regressions!K79, 1), NA())</f>
        <v>84</v>
      </c>
      <c r="K69" s="353">
        <f>IF(ISNUMBER(Regressions!L79),ROUND(Regressions!L79, 1), NA())</f>
        <v>78.900000000000006</v>
      </c>
      <c r="L69" s="248" t="e">
        <f>IF(ISNUMBER(Regressions!M79),ROUND(Regressions!M79, 1), NA())</f>
        <v>#N/A</v>
      </c>
      <c r="M69" s="354" t="e">
        <f>IF(ISNUMBER(Regressions!N79),ROUND(Regressions!N79, 1), NA())</f>
        <v>#N/A</v>
      </c>
      <c r="N69" s="247">
        <f>IF(ISNUMBER(Regressions!O79),ROUND(Regressions!O79, 1), NA())</f>
        <v>21.1</v>
      </c>
      <c r="O69" s="355" t="e">
        <f>IF(ISNUMBER(Regressions!Q79),ROUND(Regressions!Q79, 1), NA())</f>
        <v>#N/A</v>
      </c>
      <c r="P69" s="353" t="e">
        <f>IF(ISNUMBER(Regressions!R79),ROUND(Regressions!R79, 1), NA())</f>
        <v>#N/A</v>
      </c>
      <c r="Q69" s="225" t="e">
        <f>IF(ISNUMBER(Regressions!S79),ROUND(Regressions!S79, 1), NA())</f>
        <v>#N/A</v>
      </c>
      <c r="R69" s="354" t="e">
        <f>IF(ISNUMBER(Regressions!T79),ROUND(Regressions!T79, 1), NA())</f>
        <v>#N/A</v>
      </c>
      <c r="S69" s="247" t="e">
        <f>IF(ISNUMBER(Regressions!U79),ROUND(Regressions!U79, 1), NA())</f>
        <v>#N/A</v>
      </c>
    </row>
    <row xmlns:x14ac="http://schemas.microsoft.com/office/spreadsheetml/2009/9/ac" r="70" x14ac:dyDescent="0.2">
      <c r="A70" s="350" t="str">
        <f>IF(ISBLANK(Regressions!A80), " ", Regressions!A80)</f>
        <v>Brazil</v>
      </c>
      <c r="B70" s="351">
        <f>IF(ISBLANK(Regressions!B80), " ", Regressions!B80)</f>
        <v>2004</v>
      </c>
      <c r="C70" s="356" t="str">
        <f>IF(ISBLANK(Regressions!C80), " ", Regressions!C80)</f>
        <v>Rural</v>
      </c>
      <c r="D70" s="352">
        <f>IF(ISBLANK(Regressions!D80), " ", Regressions!D80)</f>
        <v>8068258.5368463136</v>
      </c>
      <c r="E70" s="224">
        <f>IF(ISNUMBER(Regressions!E80),ROUND(Regressions!E80, 1), NA())</f>
        <v>95.8</v>
      </c>
      <c r="F70" s="353">
        <f>IF(ISNUMBER(Regressions!F80),ROUND(Regressions!F80, 1), NA())</f>
        <v>47.1</v>
      </c>
      <c r="G70" s="246" t="e">
        <f>IF(ISNUMBER(Regressions!G80),ROUND(Regressions!G80, 1), NA())</f>
        <v>#N/A</v>
      </c>
      <c r="H70" s="354" t="e">
        <f>IF(ISNUMBER(Regressions!H80),ROUND(Regressions!H80, 1), NA())</f>
        <v>#N/A</v>
      </c>
      <c r="I70" s="247">
        <f>IF(ISNUMBER(Regressions!I80),ROUND(Regressions!I80, 1), NA())</f>
        <v>52.9</v>
      </c>
      <c r="J70" s="355">
        <f>IF(ISNUMBER(Regressions!K80),ROUND(Regressions!K80, 1), NA())</f>
        <v>84.5</v>
      </c>
      <c r="K70" s="353">
        <f>IF(ISNUMBER(Regressions!L80),ROUND(Regressions!L80, 1), NA())</f>
        <v>79.5</v>
      </c>
      <c r="L70" s="248" t="e">
        <f>IF(ISNUMBER(Regressions!M80),ROUND(Regressions!M80, 1), NA())</f>
        <v>#N/A</v>
      </c>
      <c r="M70" s="354" t="e">
        <f>IF(ISNUMBER(Regressions!N80),ROUND(Regressions!N80, 1), NA())</f>
        <v>#N/A</v>
      </c>
      <c r="N70" s="247">
        <f>IF(ISNUMBER(Regressions!O80),ROUND(Regressions!O80, 1), NA())</f>
        <v>20.5</v>
      </c>
      <c r="O70" s="355" t="e">
        <f>IF(ISNUMBER(Regressions!Q80),ROUND(Regressions!Q80, 1), NA())</f>
        <v>#N/A</v>
      </c>
      <c r="P70" s="353" t="e">
        <f>IF(ISNUMBER(Regressions!R80),ROUND(Regressions!R80, 1), NA())</f>
        <v>#N/A</v>
      </c>
      <c r="Q70" s="225" t="e">
        <f>IF(ISNUMBER(Regressions!S80),ROUND(Regressions!S80, 1), NA())</f>
        <v>#N/A</v>
      </c>
      <c r="R70" s="354" t="e">
        <f>IF(ISNUMBER(Regressions!T80),ROUND(Regressions!T80, 1), NA())</f>
        <v>#N/A</v>
      </c>
      <c r="S70" s="247" t="e">
        <f>IF(ISNUMBER(Regressions!U80),ROUND(Regressions!U80, 1), NA())</f>
        <v>#N/A</v>
      </c>
    </row>
    <row xmlns:x14ac="http://schemas.microsoft.com/office/spreadsheetml/2009/9/ac" r="71" x14ac:dyDescent="0.2">
      <c r="A71" s="350" t="str">
        <f>IF(ISBLANK(Regressions!A81), " ", Regressions!A81)</f>
        <v>Brazil</v>
      </c>
      <c r="B71" s="351">
        <f>IF(ISBLANK(Regressions!B81), " ", Regressions!B81)</f>
        <v>2005</v>
      </c>
      <c r="C71" s="356" t="str">
        <f>IF(ISBLANK(Regressions!C81), " ", Regressions!C81)</f>
        <v>Rural</v>
      </c>
      <c r="D71" s="352">
        <f>IF(ISBLANK(Regressions!D81), " ", Regressions!D81)</f>
        <v>7923780.4508020021</v>
      </c>
      <c r="E71" s="224">
        <f>IF(ISNUMBER(Regressions!E81),ROUND(Regressions!E81, 1), NA())</f>
        <v>95.5</v>
      </c>
      <c r="F71" s="353">
        <f>IF(ISNUMBER(Regressions!F81),ROUND(Regressions!F81, 1), NA())</f>
        <v>47.6</v>
      </c>
      <c r="G71" s="246" t="e">
        <f>IF(ISNUMBER(Regressions!G81),ROUND(Regressions!G81, 1), NA())</f>
        <v>#N/A</v>
      </c>
      <c r="H71" s="354" t="e">
        <f>IF(ISNUMBER(Regressions!H81),ROUND(Regressions!H81, 1), NA())</f>
        <v>#N/A</v>
      </c>
      <c r="I71" s="247">
        <f>IF(ISNUMBER(Regressions!I81),ROUND(Regressions!I81, 1), NA())</f>
        <v>52.4</v>
      </c>
      <c r="J71" s="355">
        <f>IF(ISNUMBER(Regressions!K81),ROUND(Regressions!K81, 1), NA())</f>
        <v>85.1</v>
      </c>
      <c r="K71" s="353">
        <f>IF(ISNUMBER(Regressions!L81),ROUND(Regressions!L81, 1), NA())</f>
        <v>80.099999999999994</v>
      </c>
      <c r="L71" s="248" t="e">
        <f>IF(ISNUMBER(Regressions!M81),ROUND(Regressions!M81, 1), NA())</f>
        <v>#N/A</v>
      </c>
      <c r="M71" s="354" t="e">
        <f>IF(ISNUMBER(Regressions!N81),ROUND(Regressions!N81, 1), NA())</f>
        <v>#N/A</v>
      </c>
      <c r="N71" s="247">
        <f>IF(ISNUMBER(Regressions!O81),ROUND(Regressions!O81, 1), NA())</f>
        <v>19.899999999999999</v>
      </c>
      <c r="O71" s="355" t="e">
        <f>IF(ISNUMBER(Regressions!Q81),ROUND(Regressions!Q81, 1), NA())</f>
        <v>#N/A</v>
      </c>
      <c r="P71" s="353" t="e">
        <f>IF(ISNUMBER(Regressions!R81),ROUND(Regressions!R81, 1), NA())</f>
        <v>#N/A</v>
      </c>
      <c r="Q71" s="225" t="e">
        <f>IF(ISNUMBER(Regressions!S81),ROUND(Regressions!S81, 1), NA())</f>
        <v>#N/A</v>
      </c>
      <c r="R71" s="354" t="e">
        <f>IF(ISNUMBER(Regressions!T81),ROUND(Regressions!T81, 1), NA())</f>
        <v>#N/A</v>
      </c>
      <c r="S71" s="247" t="e">
        <f>IF(ISNUMBER(Regressions!U81),ROUND(Regressions!U81, 1), NA())</f>
        <v>#N/A</v>
      </c>
    </row>
    <row xmlns:x14ac="http://schemas.microsoft.com/office/spreadsheetml/2009/9/ac" r="72" x14ac:dyDescent="0.2">
      <c r="A72" s="350" t="str">
        <f>IF(ISBLANK(Regressions!A82), " ", Regressions!A82)</f>
        <v>Brazil</v>
      </c>
      <c r="B72" s="351">
        <f>IF(ISBLANK(Regressions!B82), " ", Regressions!B82)</f>
        <v>2006</v>
      </c>
      <c r="C72" s="356" t="str">
        <f>IF(ISBLANK(Regressions!C82), " ", Regressions!C82)</f>
        <v>Rural</v>
      </c>
      <c r="D72" s="352">
        <f>IF(ISBLANK(Regressions!D82), " ", Regressions!D82)</f>
        <v>7781147.739945679</v>
      </c>
      <c r="E72" s="224">
        <f>IF(ISNUMBER(Regressions!E82),ROUND(Regressions!E82, 1), NA())</f>
        <v>95.3</v>
      </c>
      <c r="F72" s="353">
        <f>IF(ISNUMBER(Regressions!F82),ROUND(Regressions!F82, 1), NA())</f>
        <v>48.2</v>
      </c>
      <c r="G72" s="246" t="e">
        <f>IF(ISNUMBER(Regressions!G82),ROUND(Regressions!G82, 1), NA())</f>
        <v>#N/A</v>
      </c>
      <c r="H72" s="354" t="e">
        <f>IF(ISNUMBER(Regressions!H82),ROUND(Regressions!H82, 1), NA())</f>
        <v>#N/A</v>
      </c>
      <c r="I72" s="247">
        <f>IF(ISNUMBER(Regressions!I82),ROUND(Regressions!I82, 1), NA())</f>
        <v>51.8</v>
      </c>
      <c r="J72" s="355">
        <f>IF(ISNUMBER(Regressions!K82),ROUND(Regressions!K82, 1), NA())</f>
        <v>85.6</v>
      </c>
      <c r="K72" s="353">
        <f>IF(ISNUMBER(Regressions!L82),ROUND(Regressions!L82, 1), NA())</f>
        <v>80.7</v>
      </c>
      <c r="L72" s="248" t="e">
        <f>IF(ISNUMBER(Regressions!M82),ROUND(Regressions!M82, 1), NA())</f>
        <v>#N/A</v>
      </c>
      <c r="M72" s="354" t="e">
        <f>IF(ISNUMBER(Regressions!N82),ROUND(Regressions!N82, 1), NA())</f>
        <v>#N/A</v>
      </c>
      <c r="N72" s="247">
        <f>IF(ISNUMBER(Regressions!O82),ROUND(Regressions!O82, 1), NA())</f>
        <v>19.3</v>
      </c>
      <c r="O72" s="355" t="e">
        <f>IF(ISNUMBER(Regressions!Q82),ROUND(Regressions!Q82, 1), NA())</f>
        <v>#N/A</v>
      </c>
      <c r="P72" s="353" t="e">
        <f>IF(ISNUMBER(Regressions!R82),ROUND(Regressions!R82, 1), NA())</f>
        <v>#N/A</v>
      </c>
      <c r="Q72" s="225" t="e">
        <f>IF(ISNUMBER(Regressions!S82),ROUND(Regressions!S82, 1), NA())</f>
        <v>#N/A</v>
      </c>
      <c r="R72" s="354" t="e">
        <f>IF(ISNUMBER(Regressions!T82),ROUND(Regressions!T82, 1), NA())</f>
        <v>#N/A</v>
      </c>
      <c r="S72" s="247" t="e">
        <f>IF(ISNUMBER(Regressions!U82),ROUND(Regressions!U82, 1), NA())</f>
        <v>#N/A</v>
      </c>
    </row>
    <row xmlns:x14ac="http://schemas.microsoft.com/office/spreadsheetml/2009/9/ac" r="73" x14ac:dyDescent="0.2">
      <c r="A73" s="350" t="str">
        <f>IF(ISBLANK(Regressions!A83), " ", Regressions!A83)</f>
        <v>Brazil</v>
      </c>
      <c r="B73" s="351">
        <f>IF(ISBLANK(Regressions!B83), " ", Regressions!B83)</f>
        <v>2007</v>
      </c>
      <c r="C73" s="356" t="str">
        <f>IF(ISBLANK(Regressions!C83), " ", Regressions!C83)</f>
        <v>Rural</v>
      </c>
      <c r="D73" s="352">
        <f>IF(ISBLANK(Regressions!D83), " ", Regressions!D83)</f>
        <v>7640360.4042773442</v>
      </c>
      <c r="E73" s="224">
        <f>IF(ISNUMBER(Regressions!E83),ROUND(Regressions!E83, 1), NA())</f>
        <v>95</v>
      </c>
      <c r="F73" s="353">
        <f>IF(ISNUMBER(Regressions!F83),ROUND(Regressions!F83, 1), NA())</f>
        <v>48.8</v>
      </c>
      <c r="G73" s="246" t="e">
        <f>IF(ISNUMBER(Regressions!G83),ROUND(Regressions!G83, 1), NA())</f>
        <v>#N/A</v>
      </c>
      <c r="H73" s="354" t="e">
        <f>IF(ISNUMBER(Regressions!H83),ROUND(Regressions!H83, 1), NA())</f>
        <v>#N/A</v>
      </c>
      <c r="I73" s="247">
        <f>IF(ISNUMBER(Regressions!I83),ROUND(Regressions!I83, 1), NA())</f>
        <v>51.2</v>
      </c>
      <c r="J73" s="355">
        <f>IF(ISNUMBER(Regressions!K83),ROUND(Regressions!K83, 1), NA())</f>
        <v>86.1</v>
      </c>
      <c r="K73" s="353">
        <f>IF(ISNUMBER(Regressions!L83),ROUND(Regressions!L83, 1), NA())</f>
        <v>81.3</v>
      </c>
      <c r="L73" s="248" t="e">
        <f>IF(ISNUMBER(Regressions!M83),ROUND(Regressions!M83, 1), NA())</f>
        <v>#N/A</v>
      </c>
      <c r="M73" s="354" t="e">
        <f>IF(ISNUMBER(Regressions!N83),ROUND(Regressions!N83, 1), NA())</f>
        <v>#N/A</v>
      </c>
      <c r="N73" s="247">
        <f>IF(ISNUMBER(Regressions!O83),ROUND(Regressions!O83, 1), NA())</f>
        <v>18.7</v>
      </c>
      <c r="O73" s="355" t="e">
        <f>IF(ISNUMBER(Regressions!Q83),ROUND(Regressions!Q83, 1), NA())</f>
        <v>#N/A</v>
      </c>
      <c r="P73" s="353" t="e">
        <f>IF(ISNUMBER(Regressions!R83),ROUND(Regressions!R83, 1), NA())</f>
        <v>#N/A</v>
      </c>
      <c r="Q73" s="225" t="e">
        <f>IF(ISNUMBER(Regressions!S83),ROUND(Regressions!S83, 1), NA())</f>
        <v>#N/A</v>
      </c>
      <c r="R73" s="354" t="e">
        <f>IF(ISNUMBER(Regressions!T83),ROUND(Regressions!T83, 1), NA())</f>
        <v>#N/A</v>
      </c>
      <c r="S73" s="247" t="e">
        <f>IF(ISNUMBER(Regressions!U83),ROUND(Regressions!U83, 1), NA())</f>
        <v>#N/A</v>
      </c>
    </row>
    <row xmlns:x14ac="http://schemas.microsoft.com/office/spreadsheetml/2009/9/ac" r="74" x14ac:dyDescent="0.2">
      <c r="A74" s="350" t="str">
        <f>IF(ISBLANK(Regressions!A84), " ", Regressions!A84)</f>
        <v>Brazil</v>
      </c>
      <c r="B74" s="351">
        <f>IF(ISBLANK(Regressions!B84), " ", Regressions!B84)</f>
        <v>2008</v>
      </c>
      <c r="C74" s="356" t="str">
        <f>IF(ISBLANK(Regressions!C84), " ", Regressions!C84)</f>
        <v>Rural</v>
      </c>
      <c r="D74" s="352">
        <f>IF(ISBLANK(Regressions!D84), " ", Regressions!D84)</f>
        <v>7501418.443796997</v>
      </c>
      <c r="E74" s="224">
        <f>IF(ISNUMBER(Regressions!E84),ROUND(Regressions!E84, 1), NA())</f>
        <v>94.7</v>
      </c>
      <c r="F74" s="353">
        <f>IF(ISNUMBER(Regressions!F84),ROUND(Regressions!F84, 1), NA())</f>
        <v>49.4</v>
      </c>
      <c r="G74" s="246" t="e">
        <f>IF(ISNUMBER(Regressions!G84),ROUND(Regressions!G84, 1), NA())</f>
        <v>#N/A</v>
      </c>
      <c r="H74" s="354" t="e">
        <f>IF(ISNUMBER(Regressions!H84),ROUND(Regressions!H84, 1), NA())</f>
        <v>#N/A</v>
      </c>
      <c r="I74" s="247">
        <f>IF(ISNUMBER(Regressions!I84),ROUND(Regressions!I84, 1), NA())</f>
        <v>50.6</v>
      </c>
      <c r="J74" s="355">
        <f>IF(ISNUMBER(Regressions!K84),ROUND(Regressions!K84, 1), NA())</f>
        <v>86.7</v>
      </c>
      <c r="K74" s="353">
        <f>IF(ISNUMBER(Regressions!L84),ROUND(Regressions!L84, 1), NA())</f>
        <v>81.900000000000006</v>
      </c>
      <c r="L74" s="248" t="e">
        <f>IF(ISNUMBER(Regressions!M84),ROUND(Regressions!M84, 1), NA())</f>
        <v>#N/A</v>
      </c>
      <c r="M74" s="354" t="e">
        <f>IF(ISNUMBER(Regressions!N84),ROUND(Regressions!N84, 1), NA())</f>
        <v>#N/A</v>
      </c>
      <c r="N74" s="247">
        <f>IF(ISNUMBER(Regressions!O84),ROUND(Regressions!O84, 1), NA())</f>
        <v>18.100000000000001</v>
      </c>
      <c r="O74" s="355" t="e">
        <f>IF(ISNUMBER(Regressions!Q84),ROUND(Regressions!Q84, 1), NA())</f>
        <v>#N/A</v>
      </c>
      <c r="P74" s="353" t="e">
        <f>IF(ISNUMBER(Regressions!R84),ROUND(Regressions!R84, 1), NA())</f>
        <v>#N/A</v>
      </c>
      <c r="Q74" s="225" t="e">
        <f>IF(ISNUMBER(Regressions!S84),ROUND(Regressions!S84, 1), NA())</f>
        <v>#N/A</v>
      </c>
      <c r="R74" s="354" t="e">
        <f>IF(ISNUMBER(Regressions!T84),ROUND(Regressions!T84, 1), NA())</f>
        <v>#N/A</v>
      </c>
      <c r="S74" s="247" t="e">
        <f>IF(ISNUMBER(Regressions!U84),ROUND(Regressions!U84, 1), NA())</f>
        <v>#N/A</v>
      </c>
    </row>
    <row xmlns:x14ac="http://schemas.microsoft.com/office/spreadsheetml/2009/9/ac" r="75" x14ac:dyDescent="0.2">
      <c r="A75" s="350" t="str">
        <f>IF(ISBLANK(Regressions!A85), " ", Regressions!A85)</f>
        <v>Brazil</v>
      </c>
      <c r="B75" s="351">
        <f>IF(ISBLANK(Regressions!B85), " ", Regressions!B85)</f>
        <v>2009</v>
      </c>
      <c r="C75" s="356" t="str">
        <f>IF(ISBLANK(Regressions!C85), " ", Regressions!C85)</f>
        <v>Rural</v>
      </c>
      <c r="D75" s="352">
        <f>IF(ISBLANK(Regressions!D85), " ", Regressions!D85)</f>
        <v>7365248.0678070066</v>
      </c>
      <c r="E75" s="224">
        <f>IF(ISNUMBER(Regressions!E85),ROUND(Regressions!E85, 1), NA())</f>
        <v>94.4</v>
      </c>
      <c r="F75" s="353">
        <f>IF(ISNUMBER(Regressions!F85),ROUND(Regressions!F85, 1), NA())</f>
        <v>50</v>
      </c>
      <c r="G75" s="246" t="e">
        <f>IF(ISNUMBER(Regressions!G85),ROUND(Regressions!G85, 1), NA())</f>
        <v>#N/A</v>
      </c>
      <c r="H75" s="354" t="e">
        <f>IF(ISNUMBER(Regressions!H85),ROUND(Regressions!H85, 1), NA())</f>
        <v>#N/A</v>
      </c>
      <c r="I75" s="247">
        <f>IF(ISNUMBER(Regressions!I85),ROUND(Regressions!I85, 1), NA())</f>
        <v>50</v>
      </c>
      <c r="J75" s="355">
        <f>IF(ISNUMBER(Regressions!K85),ROUND(Regressions!K85, 1), NA())</f>
        <v>87.2</v>
      </c>
      <c r="K75" s="353">
        <f>IF(ISNUMBER(Regressions!L85),ROUND(Regressions!L85, 1), NA())</f>
        <v>82.5</v>
      </c>
      <c r="L75" s="248">
        <f>IF(ISNUMBER(Regressions!M85),ROUND(Regressions!M85, 1), NA())</f>
        <v>69.900000000000006</v>
      </c>
      <c r="M75" s="354">
        <f>IF(ISNUMBER(Regressions!N85),ROUND(Regressions!N85, 1), NA())</f>
        <v>12.6</v>
      </c>
      <c r="N75" s="247">
        <f>IF(ISNUMBER(Regressions!O85),ROUND(Regressions!O85, 1), NA())</f>
        <v>17.5</v>
      </c>
      <c r="O75" s="355" t="e">
        <f>IF(ISNUMBER(Regressions!Q85),ROUND(Regressions!Q85, 1), NA())</f>
        <v>#N/A</v>
      </c>
      <c r="P75" s="353" t="e">
        <f>IF(ISNUMBER(Regressions!R85),ROUND(Regressions!R85, 1), NA())</f>
        <v>#N/A</v>
      </c>
      <c r="Q75" s="225" t="e">
        <f>IF(ISNUMBER(Regressions!S85),ROUND(Regressions!S85, 1), NA())</f>
        <v>#N/A</v>
      </c>
      <c r="R75" s="354" t="e">
        <f>IF(ISNUMBER(Regressions!T85),ROUND(Regressions!T85, 1), NA())</f>
        <v>#N/A</v>
      </c>
      <c r="S75" s="247" t="e">
        <f>IF(ISNUMBER(Regressions!U85),ROUND(Regressions!U85, 1), NA())</f>
        <v>#N/A</v>
      </c>
    </row>
    <row xmlns:x14ac="http://schemas.microsoft.com/office/spreadsheetml/2009/9/ac" r="76" x14ac:dyDescent="0.2">
      <c r="A76" s="350" t="str">
        <f>IF(ISBLANK(Regressions!A86), " ", Regressions!A86)</f>
        <v>Brazil</v>
      </c>
      <c r="B76" s="351">
        <f>IF(ISBLANK(Regressions!B86), " ", Regressions!B86)</f>
        <v>2010</v>
      </c>
      <c r="C76" s="356" t="str">
        <f>IF(ISBLANK(Regressions!C86), " ", Regressions!C86)</f>
        <v>Rural</v>
      </c>
      <c r="D76" s="352">
        <f>IF(ISBLANK(Regressions!D86), " ", Regressions!D86)</f>
        <v>7230923.0670050047</v>
      </c>
      <c r="E76" s="224">
        <f>IF(ISNUMBER(Regressions!E86),ROUND(Regressions!E86, 1), NA())</f>
        <v>94.1</v>
      </c>
      <c r="F76" s="353">
        <f>IF(ISNUMBER(Regressions!F86),ROUND(Regressions!F86, 1), NA())</f>
        <v>50.6</v>
      </c>
      <c r="G76" s="246" t="e">
        <f>IF(ISNUMBER(Regressions!G86),ROUND(Regressions!G86, 1), NA())</f>
        <v>#N/A</v>
      </c>
      <c r="H76" s="354" t="e">
        <f>IF(ISNUMBER(Regressions!H86),ROUND(Regressions!H86, 1), NA())</f>
        <v>#N/A</v>
      </c>
      <c r="I76" s="247">
        <f>IF(ISNUMBER(Regressions!I86),ROUND(Regressions!I86, 1), NA())</f>
        <v>49.4</v>
      </c>
      <c r="J76" s="355">
        <f>IF(ISNUMBER(Regressions!K86),ROUND(Regressions!K86, 1), NA())</f>
        <v>87.7</v>
      </c>
      <c r="K76" s="353">
        <f>IF(ISNUMBER(Regressions!L86),ROUND(Regressions!L86, 1), NA())</f>
        <v>83.1</v>
      </c>
      <c r="L76" s="248">
        <f>IF(ISNUMBER(Regressions!M86),ROUND(Regressions!M86, 1), NA())</f>
        <v>69.900000000000006</v>
      </c>
      <c r="M76" s="354">
        <f>IF(ISNUMBER(Regressions!N86),ROUND(Regressions!N86, 1), NA())</f>
        <v>13.2</v>
      </c>
      <c r="N76" s="247">
        <f>IF(ISNUMBER(Regressions!O86),ROUND(Regressions!O86, 1), NA())</f>
        <v>16.899999999999999</v>
      </c>
      <c r="O76" s="355" t="e">
        <f>IF(ISNUMBER(Regressions!Q86),ROUND(Regressions!Q86, 1), NA())</f>
        <v>#N/A</v>
      </c>
      <c r="P76" s="353" t="e">
        <f>IF(ISNUMBER(Regressions!R86),ROUND(Regressions!R86, 1), NA())</f>
        <v>#N/A</v>
      </c>
      <c r="Q76" s="225" t="e">
        <f>IF(ISNUMBER(Regressions!S86),ROUND(Regressions!S86, 1), NA())</f>
        <v>#N/A</v>
      </c>
      <c r="R76" s="354" t="e">
        <f>IF(ISNUMBER(Regressions!T86),ROUND(Regressions!T86, 1), NA())</f>
        <v>#N/A</v>
      </c>
      <c r="S76" s="247" t="e">
        <f>IF(ISNUMBER(Regressions!U86),ROUND(Regressions!U86, 1), NA())</f>
        <v>#N/A</v>
      </c>
    </row>
    <row xmlns:x14ac="http://schemas.microsoft.com/office/spreadsheetml/2009/9/ac" r="77" x14ac:dyDescent="0.2">
      <c r="A77" s="350" t="str">
        <f>IF(ISBLANK(Regressions!A87), " ", Regressions!A87)</f>
        <v>Brazil</v>
      </c>
      <c r="B77" s="351">
        <f>IF(ISBLANK(Regressions!B87), " ", Regressions!B87)</f>
        <v>2011</v>
      </c>
      <c r="C77" s="356" t="str">
        <f>IF(ISBLANK(Regressions!C87), " ", Regressions!C87)</f>
        <v>Rural</v>
      </c>
      <c r="D77" s="352">
        <f>IF(ISBLANK(Regressions!D87), " ", Regressions!D87)</f>
        <v>7033300.9945385735</v>
      </c>
      <c r="E77" s="224">
        <f>IF(ISNUMBER(Regressions!E87),ROUND(Regressions!E87, 1), NA())</f>
        <v>93.8</v>
      </c>
      <c r="F77" s="353">
        <f>IF(ISNUMBER(Regressions!F87),ROUND(Regressions!F87, 1), NA())</f>
        <v>51.1</v>
      </c>
      <c r="G77" s="246" t="e">
        <f>IF(ISNUMBER(Regressions!G87),ROUND(Regressions!G87, 1), NA())</f>
        <v>#N/A</v>
      </c>
      <c r="H77" s="354" t="e">
        <f>IF(ISNUMBER(Regressions!H87),ROUND(Regressions!H87, 1), NA())</f>
        <v>#N/A</v>
      </c>
      <c r="I77" s="247">
        <f>IF(ISNUMBER(Regressions!I87),ROUND(Regressions!I87, 1), NA())</f>
        <v>48.9</v>
      </c>
      <c r="J77" s="355">
        <f>IF(ISNUMBER(Regressions!K87),ROUND(Regressions!K87, 1), NA())</f>
        <v>88.3</v>
      </c>
      <c r="K77" s="353">
        <f>IF(ISNUMBER(Regressions!L87),ROUND(Regressions!L87, 1), NA())</f>
        <v>83.7</v>
      </c>
      <c r="L77" s="248">
        <f>IF(ISNUMBER(Regressions!M87),ROUND(Regressions!M87, 1), NA())</f>
        <v>69.900000000000006</v>
      </c>
      <c r="M77" s="354">
        <f>IF(ISNUMBER(Regressions!N87),ROUND(Regressions!N87, 1), NA())</f>
        <v>13.8</v>
      </c>
      <c r="N77" s="247">
        <f>IF(ISNUMBER(Regressions!O87),ROUND(Regressions!O87, 1), NA())</f>
        <v>16.3</v>
      </c>
      <c r="O77" s="355">
        <f>IF(ISNUMBER(Regressions!Q87),ROUND(Regressions!Q87, 1), NA())</f>
        <v>94.9</v>
      </c>
      <c r="P77" s="353">
        <f>IF(ISNUMBER(Regressions!R87),ROUND(Regressions!R87, 1), NA())</f>
        <v>84.2</v>
      </c>
      <c r="Q77" s="225">
        <f>IF(ISNUMBER(Regressions!S87),ROUND(Regressions!S87, 1), NA())</f>
        <v>59.8</v>
      </c>
      <c r="R77" s="354">
        <f>IF(ISNUMBER(Regressions!T87),ROUND(Regressions!T87, 1), NA())</f>
        <v>24.4</v>
      </c>
      <c r="S77" s="247">
        <f>IF(ISNUMBER(Regressions!U87),ROUND(Regressions!U87, 1), NA())</f>
        <v>15.8</v>
      </c>
    </row>
    <row xmlns:x14ac="http://schemas.microsoft.com/office/spreadsheetml/2009/9/ac" r="78" x14ac:dyDescent="0.2">
      <c r="A78" s="350" t="str">
        <f>IF(ISBLANK(Regressions!A88), " ", Regressions!A88)</f>
        <v>Brazil</v>
      </c>
      <c r="B78" s="351">
        <f>IF(ISBLANK(Regressions!B88), " ", Regressions!B88)</f>
        <v>2012</v>
      </c>
      <c r="C78" s="356" t="str">
        <f>IF(ISBLANK(Regressions!C88), " ", Regressions!C88)</f>
        <v>Rural</v>
      </c>
      <c r="D78" s="352">
        <f>IF(ISBLANK(Regressions!D88), " ", Regressions!D88)</f>
        <v>6921814.9062420651</v>
      </c>
      <c r="E78" s="224">
        <f>IF(ISNUMBER(Regressions!E88),ROUND(Regressions!E88, 1), NA())</f>
        <v>93.5</v>
      </c>
      <c r="F78" s="353">
        <f>IF(ISNUMBER(Regressions!F88),ROUND(Regressions!F88, 1), NA())</f>
        <v>51.7</v>
      </c>
      <c r="G78" s="246" t="e">
        <f>IF(ISNUMBER(Regressions!G88),ROUND(Regressions!G88, 1), NA())</f>
        <v>#N/A</v>
      </c>
      <c r="H78" s="354" t="e">
        <f>IF(ISNUMBER(Regressions!H88),ROUND(Regressions!H88, 1), NA())</f>
        <v>#N/A</v>
      </c>
      <c r="I78" s="247">
        <f>IF(ISNUMBER(Regressions!I88),ROUND(Regressions!I88, 1), NA())</f>
        <v>48.3</v>
      </c>
      <c r="J78" s="355">
        <f>IF(ISNUMBER(Regressions!K88),ROUND(Regressions!K88, 1), NA())</f>
        <v>88.8</v>
      </c>
      <c r="K78" s="353">
        <f>IF(ISNUMBER(Regressions!L88),ROUND(Regressions!L88, 1), NA())</f>
        <v>84.3</v>
      </c>
      <c r="L78" s="248">
        <f>IF(ISNUMBER(Regressions!M88),ROUND(Regressions!M88, 1), NA())</f>
        <v>69.900000000000006</v>
      </c>
      <c r="M78" s="354">
        <f>IF(ISNUMBER(Regressions!N88),ROUND(Regressions!N88, 1), NA())</f>
        <v>14.4</v>
      </c>
      <c r="N78" s="247">
        <f>IF(ISNUMBER(Regressions!O88),ROUND(Regressions!O88, 1), NA())</f>
        <v>15.7</v>
      </c>
      <c r="O78" s="355">
        <f>IF(ISNUMBER(Regressions!Q88),ROUND(Regressions!Q88, 1), NA())</f>
        <v>94.9</v>
      </c>
      <c r="P78" s="353">
        <f>IF(ISNUMBER(Regressions!R88),ROUND(Regressions!R88, 1), NA())</f>
        <v>84.2</v>
      </c>
      <c r="Q78" s="225">
        <f>IF(ISNUMBER(Regressions!S88),ROUND(Regressions!S88, 1), NA())</f>
        <v>59.8</v>
      </c>
      <c r="R78" s="354">
        <f>IF(ISNUMBER(Regressions!T88),ROUND(Regressions!T88, 1), NA())</f>
        <v>24.4</v>
      </c>
      <c r="S78" s="247">
        <f>IF(ISNUMBER(Regressions!U88),ROUND(Regressions!U88, 1), NA())</f>
        <v>15.8</v>
      </c>
    </row>
    <row xmlns:x14ac="http://schemas.microsoft.com/office/spreadsheetml/2009/9/ac" r="79" x14ac:dyDescent="0.2">
      <c r="A79" s="350" t="str">
        <f>IF(ISBLANK(Regressions!A89), " ", Regressions!A89)</f>
        <v>Brazil</v>
      </c>
      <c r="B79" s="351">
        <f>IF(ISBLANK(Regressions!B89), " ", Regressions!B89)</f>
        <v>2013</v>
      </c>
      <c r="C79" s="356" t="str">
        <f>IF(ISBLANK(Regressions!C89), " ", Regressions!C89)</f>
        <v>Rural</v>
      </c>
      <c r="D79" s="352">
        <f>IF(ISBLANK(Regressions!D89), " ", Regressions!D89)</f>
        <v>6695371.1389709478</v>
      </c>
      <c r="E79" s="224">
        <f>IF(ISNUMBER(Regressions!E89),ROUND(Regressions!E89, 1), NA())</f>
        <v>93.2</v>
      </c>
      <c r="F79" s="353">
        <f>IF(ISNUMBER(Regressions!F89),ROUND(Regressions!F89, 1), NA())</f>
        <v>52.3</v>
      </c>
      <c r="G79" s="246" t="e">
        <f>IF(ISNUMBER(Regressions!G89),ROUND(Regressions!G89, 1), NA())</f>
        <v>#N/A</v>
      </c>
      <c r="H79" s="354" t="e">
        <f>IF(ISNUMBER(Regressions!H89),ROUND(Regressions!H89, 1), NA())</f>
        <v>#N/A</v>
      </c>
      <c r="I79" s="247">
        <f>IF(ISNUMBER(Regressions!I89),ROUND(Regressions!I89, 1), NA())</f>
        <v>47.7</v>
      </c>
      <c r="J79" s="355">
        <f>IF(ISNUMBER(Regressions!K89),ROUND(Regressions!K89, 1), NA())</f>
        <v>89.3</v>
      </c>
      <c r="K79" s="353">
        <f>IF(ISNUMBER(Regressions!L89),ROUND(Regressions!L89, 1), NA())</f>
        <v>84.9</v>
      </c>
      <c r="L79" s="248">
        <f>IF(ISNUMBER(Regressions!M89),ROUND(Regressions!M89, 1), NA())</f>
        <v>69.900000000000006</v>
      </c>
      <c r="M79" s="354">
        <f>IF(ISNUMBER(Regressions!N89),ROUND(Regressions!N89, 1), NA())</f>
        <v>15</v>
      </c>
      <c r="N79" s="247">
        <f>IF(ISNUMBER(Regressions!O89),ROUND(Regressions!O89, 1), NA())</f>
        <v>15.1</v>
      </c>
      <c r="O79" s="355">
        <f>IF(ISNUMBER(Regressions!Q89),ROUND(Regressions!Q89, 1), NA())</f>
        <v>94.9</v>
      </c>
      <c r="P79" s="353">
        <f>IF(ISNUMBER(Regressions!R89),ROUND(Regressions!R89, 1), NA())</f>
        <v>84.2</v>
      </c>
      <c r="Q79" s="225">
        <f>IF(ISNUMBER(Regressions!S89),ROUND(Regressions!S89, 1), NA())</f>
        <v>59.8</v>
      </c>
      <c r="R79" s="354">
        <f>IF(ISNUMBER(Regressions!T89),ROUND(Regressions!T89, 1), NA())</f>
        <v>24.4</v>
      </c>
      <c r="S79" s="247">
        <f>IF(ISNUMBER(Regressions!U89),ROUND(Regressions!U89, 1), NA())</f>
        <v>15.8</v>
      </c>
    </row>
    <row xmlns:x14ac="http://schemas.microsoft.com/office/spreadsheetml/2009/9/ac" r="80" x14ac:dyDescent="0.2">
      <c r="A80" s="350" t="str">
        <f>IF(ISBLANK(Regressions!A90), " ", Regressions!A90)</f>
        <v>Brazil</v>
      </c>
      <c r="B80" s="351">
        <f>IF(ISBLANK(Regressions!B90), " ", Regressions!B90)</f>
        <v>2014</v>
      </c>
      <c r="C80" s="356" t="str">
        <f>IF(ISBLANK(Regressions!C90), " ", Regressions!C90)</f>
        <v>Rural</v>
      </c>
      <c r="D80" s="352">
        <f>IF(ISBLANK(Regressions!D90), " ", Regressions!D90)</f>
        <v>6481442.3206933597</v>
      </c>
      <c r="E80" s="224">
        <f>IF(ISNUMBER(Regressions!E90),ROUND(Regressions!E90, 1), NA())</f>
        <v>92.9</v>
      </c>
      <c r="F80" s="353">
        <f>IF(ISNUMBER(Regressions!F90),ROUND(Regressions!F90, 1), NA())</f>
        <v>52.9</v>
      </c>
      <c r="G80" s="246" t="e">
        <f>IF(ISNUMBER(Regressions!G90),ROUND(Regressions!G90, 1), NA())</f>
        <v>#N/A</v>
      </c>
      <c r="H80" s="354" t="e">
        <f>IF(ISNUMBER(Regressions!H90),ROUND(Regressions!H90, 1), NA())</f>
        <v>#N/A</v>
      </c>
      <c r="I80" s="247">
        <f>IF(ISNUMBER(Regressions!I90),ROUND(Regressions!I90, 1), NA())</f>
        <v>47.1</v>
      </c>
      <c r="J80" s="355">
        <f>IF(ISNUMBER(Regressions!K90),ROUND(Regressions!K90, 1), NA())</f>
        <v>89.8</v>
      </c>
      <c r="K80" s="353">
        <f>IF(ISNUMBER(Regressions!L90),ROUND(Regressions!L90, 1), NA())</f>
        <v>85.5</v>
      </c>
      <c r="L80" s="248">
        <f>IF(ISNUMBER(Regressions!M90),ROUND(Regressions!M90, 1), NA())</f>
        <v>69.900000000000006</v>
      </c>
      <c r="M80" s="354">
        <f>IF(ISNUMBER(Regressions!N90),ROUND(Regressions!N90, 1), NA())</f>
        <v>15.7</v>
      </c>
      <c r="N80" s="247">
        <f>IF(ISNUMBER(Regressions!O90),ROUND(Regressions!O90, 1), NA())</f>
        <v>14.5</v>
      </c>
      <c r="O80" s="355">
        <f>IF(ISNUMBER(Regressions!Q90),ROUND(Regressions!Q90, 1), NA())</f>
        <v>94.9</v>
      </c>
      <c r="P80" s="353">
        <f>IF(ISNUMBER(Regressions!R90),ROUND(Regressions!R90, 1), NA())</f>
        <v>84.2</v>
      </c>
      <c r="Q80" s="225">
        <f>IF(ISNUMBER(Regressions!S90),ROUND(Regressions!S90, 1), NA())</f>
        <v>59.8</v>
      </c>
      <c r="R80" s="354">
        <f>IF(ISNUMBER(Regressions!T90),ROUND(Regressions!T90, 1), NA())</f>
        <v>24.4</v>
      </c>
      <c r="S80" s="247">
        <f>IF(ISNUMBER(Regressions!U90),ROUND(Regressions!U90, 1), NA())</f>
        <v>15.8</v>
      </c>
    </row>
    <row xmlns:x14ac="http://schemas.microsoft.com/office/spreadsheetml/2009/9/ac" r="81" x14ac:dyDescent="0.2">
      <c r="A81" s="350" t="str">
        <f>IF(ISBLANK(Regressions!A91), " ", Regressions!A91)</f>
        <v>Brazil</v>
      </c>
      <c r="B81" s="351">
        <f>IF(ISBLANK(Regressions!B91), " ", Regressions!B91)</f>
        <v>2015</v>
      </c>
      <c r="C81" s="356" t="str">
        <f>IF(ISBLANK(Regressions!C91), " ", Regressions!C91)</f>
        <v>Rural</v>
      </c>
      <c r="D81" s="352">
        <f>IF(ISBLANK(Regressions!D91), " ", Regressions!D91)</f>
        <v>6287673.8368957518</v>
      </c>
      <c r="E81" s="224">
        <f>IF(ISNUMBER(Regressions!E91),ROUND(Regressions!E91, 1), NA())</f>
        <v>92.6</v>
      </c>
      <c r="F81" s="353">
        <f>IF(ISNUMBER(Regressions!F91),ROUND(Regressions!F91, 1), NA())</f>
        <v>53.5</v>
      </c>
      <c r="G81" s="246" t="e">
        <f>IF(ISNUMBER(Regressions!G91),ROUND(Regressions!G91, 1), NA())</f>
        <v>#N/A</v>
      </c>
      <c r="H81" s="354" t="e">
        <f>IF(ISNUMBER(Regressions!H91),ROUND(Regressions!H91, 1), NA())</f>
        <v>#N/A</v>
      </c>
      <c r="I81" s="247">
        <f>IF(ISNUMBER(Regressions!I91),ROUND(Regressions!I91, 1), NA())</f>
        <v>46.5</v>
      </c>
      <c r="J81" s="355">
        <f>IF(ISNUMBER(Regressions!K91),ROUND(Regressions!K91, 1), NA())</f>
        <v>90.4</v>
      </c>
      <c r="K81" s="353">
        <f>IF(ISNUMBER(Regressions!L91),ROUND(Regressions!L91, 1), NA())</f>
        <v>86.1</v>
      </c>
      <c r="L81" s="248">
        <f>IF(ISNUMBER(Regressions!M91),ROUND(Regressions!M91, 1), NA())</f>
        <v>69.900000000000006</v>
      </c>
      <c r="M81" s="354">
        <f>IF(ISNUMBER(Regressions!N91),ROUND(Regressions!N91, 1), NA())</f>
        <v>16.3</v>
      </c>
      <c r="N81" s="247">
        <f>IF(ISNUMBER(Regressions!O91),ROUND(Regressions!O91, 1), NA())</f>
        <v>13.9</v>
      </c>
      <c r="O81" s="355">
        <f>IF(ISNUMBER(Regressions!Q91),ROUND(Regressions!Q91, 1), NA())</f>
        <v>94.9</v>
      </c>
      <c r="P81" s="353">
        <f>IF(ISNUMBER(Regressions!R91),ROUND(Regressions!R91, 1), NA())</f>
        <v>84.2</v>
      </c>
      <c r="Q81" s="225">
        <f>IF(ISNUMBER(Regressions!S91),ROUND(Regressions!S91, 1), NA())</f>
        <v>59.8</v>
      </c>
      <c r="R81" s="354">
        <f>IF(ISNUMBER(Regressions!T91),ROUND(Regressions!T91, 1), NA())</f>
        <v>24.4</v>
      </c>
      <c r="S81" s="247">
        <f>IF(ISNUMBER(Regressions!U91),ROUND(Regressions!U91, 1), NA())</f>
        <v>15.8</v>
      </c>
    </row>
    <row xmlns:x14ac="http://schemas.microsoft.com/office/spreadsheetml/2009/9/ac" r="82" x14ac:dyDescent="0.2">
      <c r="A82" s="350" t="str">
        <f>IF(ISBLANK(Regressions!A92), " ", Regressions!A92)</f>
        <v>Brazil</v>
      </c>
      <c r="B82" s="351">
        <f>IF(ISBLANK(Regressions!B92), " ", Regressions!B92)</f>
        <v>2016</v>
      </c>
      <c r="C82" s="356" t="str">
        <f>IF(ISBLANK(Regressions!C92), " ", Regressions!C92)</f>
        <v>Rural</v>
      </c>
      <c r="D82" s="352">
        <f>IF(ISBLANK(Regressions!D92), " ", Regressions!D92)</f>
        <v>6080231.0600823974</v>
      </c>
      <c r="E82" s="224">
        <f>IF(ISNUMBER(Regressions!E92),ROUND(Regressions!E92, 1), NA())</f>
        <v>92.3</v>
      </c>
      <c r="F82" s="353">
        <f>IF(ISNUMBER(Regressions!F92),ROUND(Regressions!F92, 1), NA())</f>
        <v>54</v>
      </c>
      <c r="G82" s="246" t="e">
        <f>IF(ISNUMBER(Regressions!G92),ROUND(Regressions!G92, 1), NA())</f>
        <v>#N/A</v>
      </c>
      <c r="H82" s="354" t="e">
        <f>IF(ISNUMBER(Regressions!H92),ROUND(Regressions!H92, 1), NA())</f>
        <v>#N/A</v>
      </c>
      <c r="I82" s="247">
        <f>IF(ISNUMBER(Regressions!I92),ROUND(Regressions!I92, 1), NA())</f>
        <v>46</v>
      </c>
      <c r="J82" s="355">
        <f>IF(ISNUMBER(Regressions!K92),ROUND(Regressions!K92, 1), NA())</f>
        <v>90.9</v>
      </c>
      <c r="K82" s="353">
        <f>IF(ISNUMBER(Regressions!L92),ROUND(Regressions!L92, 1), NA())</f>
        <v>86.7</v>
      </c>
      <c r="L82" s="248">
        <f>IF(ISNUMBER(Regressions!M92),ROUND(Regressions!M92, 1), NA())</f>
        <v>69.900000000000006</v>
      </c>
      <c r="M82" s="354">
        <f>IF(ISNUMBER(Regressions!N92),ROUND(Regressions!N92, 1), NA())</f>
        <v>16.899999999999999</v>
      </c>
      <c r="N82" s="247">
        <f>IF(ISNUMBER(Regressions!O92),ROUND(Regressions!O92, 1), NA())</f>
        <v>13.3</v>
      </c>
      <c r="O82" s="355">
        <f>IF(ISNUMBER(Regressions!Q92),ROUND(Regressions!Q92, 1), NA())</f>
        <v>94.9</v>
      </c>
      <c r="P82" s="353">
        <f>IF(ISNUMBER(Regressions!R92),ROUND(Regressions!R92, 1), NA())</f>
        <v>84.2</v>
      </c>
      <c r="Q82" s="225">
        <f>IF(ISNUMBER(Regressions!S92),ROUND(Regressions!S92, 1), NA())</f>
        <v>59.8</v>
      </c>
      <c r="R82" s="354">
        <f>IF(ISNUMBER(Regressions!T92),ROUND(Regressions!T92, 1), NA())</f>
        <v>24.4</v>
      </c>
      <c r="S82" s="247">
        <f>IF(ISNUMBER(Regressions!U92),ROUND(Regressions!U92, 1), NA())</f>
        <v>15.8</v>
      </c>
    </row>
    <row xmlns:x14ac="http://schemas.microsoft.com/office/spreadsheetml/2009/9/ac" r="83" x14ac:dyDescent="0.2">
      <c r="A83" s="350" t="str">
        <f>IF(ISBLANK(Regressions!A93), " ", Regressions!A93)</f>
        <v>Brazil</v>
      </c>
      <c r="B83" s="351">
        <f>IF(ISBLANK(Regressions!B93), " ", Regressions!B93)</f>
        <v>2017</v>
      </c>
      <c r="C83" s="356" t="str">
        <f>IF(ISBLANK(Regressions!C93), " ", Regressions!C93)</f>
        <v>Rural</v>
      </c>
      <c r="D83" s="352">
        <f>IF(ISBLANK(Regressions!D93), " ", Regressions!D93)</f>
        <v>5884301.7049676524</v>
      </c>
      <c r="E83" s="224">
        <f>IF(ISNUMBER(Regressions!E93),ROUND(Regressions!E93, 1), NA())</f>
        <v>92</v>
      </c>
      <c r="F83" s="353">
        <f>IF(ISNUMBER(Regressions!F93),ROUND(Regressions!F93, 1), NA())</f>
        <v>54.6</v>
      </c>
      <c r="G83" s="246" t="e">
        <f>IF(ISNUMBER(Regressions!G93),ROUND(Regressions!G93, 1), NA())</f>
        <v>#N/A</v>
      </c>
      <c r="H83" s="354" t="e">
        <f>IF(ISNUMBER(Regressions!H93),ROUND(Regressions!H93, 1), NA())</f>
        <v>#N/A</v>
      </c>
      <c r="I83" s="247">
        <f>IF(ISNUMBER(Regressions!I93),ROUND(Regressions!I93, 1), NA())</f>
        <v>45.4</v>
      </c>
      <c r="J83" s="355">
        <f>IF(ISNUMBER(Regressions!K93),ROUND(Regressions!K93, 1), NA())</f>
        <v>91.4</v>
      </c>
      <c r="K83" s="353">
        <f>IF(ISNUMBER(Regressions!L93),ROUND(Regressions!L93, 1), NA())</f>
        <v>87.3</v>
      </c>
      <c r="L83" s="248">
        <f>IF(ISNUMBER(Regressions!M93),ROUND(Regressions!M93, 1), NA())</f>
        <v>69.900000000000006</v>
      </c>
      <c r="M83" s="354">
        <f>IF(ISNUMBER(Regressions!N93),ROUND(Regressions!N93, 1), NA())</f>
        <v>17.5</v>
      </c>
      <c r="N83" s="247">
        <f>IF(ISNUMBER(Regressions!O93),ROUND(Regressions!O93, 1), NA())</f>
        <v>12.7</v>
      </c>
      <c r="O83" s="355">
        <f>IF(ISNUMBER(Regressions!Q93),ROUND(Regressions!Q93, 1), NA())</f>
        <v>94.9</v>
      </c>
      <c r="P83" s="353">
        <f>IF(ISNUMBER(Regressions!R93),ROUND(Regressions!R93, 1), NA())</f>
        <v>84.2</v>
      </c>
      <c r="Q83" s="225">
        <f>IF(ISNUMBER(Regressions!S93),ROUND(Regressions!S93, 1), NA())</f>
        <v>59.8</v>
      </c>
      <c r="R83" s="354">
        <f>IF(ISNUMBER(Regressions!T93),ROUND(Regressions!T93, 1), NA())</f>
        <v>24.4</v>
      </c>
      <c r="S83" s="247">
        <f>IF(ISNUMBER(Regressions!U93),ROUND(Regressions!U93, 1), NA())</f>
        <v>15.8</v>
      </c>
    </row>
    <row xmlns:x14ac="http://schemas.microsoft.com/office/spreadsheetml/2009/9/ac" r="84" x14ac:dyDescent="0.2">
      <c r="A84" s="350" t="str">
        <f>IF(ISBLANK(Regressions!A94), " ", Regressions!A94)</f>
        <v>Brazil</v>
      </c>
      <c r="B84" s="351">
        <f>IF(ISBLANK(Regressions!B94), " ", Regressions!B94)</f>
        <v>2018</v>
      </c>
      <c r="C84" s="356" t="str">
        <f>IF(ISBLANK(Regressions!C94), " ", Regressions!C94)</f>
        <v>Rural</v>
      </c>
      <c r="D84" s="352">
        <f>IF(ISBLANK(Regressions!D94), " ", Regressions!D94)</f>
        <v>5691201.3359887693</v>
      </c>
      <c r="E84" s="224">
        <f>IF(ISNUMBER(Regressions!E94),ROUND(Regressions!E94, 1), NA())</f>
        <v>91.7</v>
      </c>
      <c r="F84" s="353">
        <f>IF(ISNUMBER(Regressions!F94),ROUND(Regressions!F94, 1), NA())</f>
        <v>55.2</v>
      </c>
      <c r="G84" s="246" t="e">
        <f>IF(ISNUMBER(Regressions!G94),ROUND(Regressions!G94, 1), NA())</f>
        <v>#N/A</v>
      </c>
      <c r="H84" s="354" t="e">
        <f>IF(ISNUMBER(Regressions!H94),ROUND(Regressions!H94, 1), NA())</f>
        <v>#N/A</v>
      </c>
      <c r="I84" s="247">
        <f>IF(ISNUMBER(Regressions!I94),ROUND(Regressions!I94, 1), NA())</f>
        <v>44.8</v>
      </c>
      <c r="J84" s="355">
        <f>IF(ISNUMBER(Regressions!K94),ROUND(Regressions!K94, 1), NA())</f>
        <v>92</v>
      </c>
      <c r="K84" s="353">
        <f>IF(ISNUMBER(Regressions!L94),ROUND(Regressions!L94, 1), NA())</f>
        <v>87.9</v>
      </c>
      <c r="L84" s="248" t="e">
        <f>IF(ISNUMBER(Regressions!M94),ROUND(Regressions!M94, 1), NA())</f>
        <v>#N/A</v>
      </c>
      <c r="M84" s="354" t="e">
        <f>IF(ISNUMBER(Regressions!N94),ROUND(Regressions!N94, 1), NA())</f>
        <v>#N/A</v>
      </c>
      <c r="N84" s="247">
        <f>IF(ISNUMBER(Regressions!O94),ROUND(Regressions!O94, 1), NA())</f>
        <v>12.1</v>
      </c>
      <c r="O84" s="355">
        <f>IF(ISNUMBER(Regressions!Q94),ROUND(Regressions!Q94, 1), NA())</f>
        <v>94.9</v>
      </c>
      <c r="P84" s="353">
        <f>IF(ISNUMBER(Regressions!R94),ROUND(Regressions!R94, 1), NA())</f>
        <v>84.2</v>
      </c>
      <c r="Q84" s="225">
        <f>IF(ISNUMBER(Regressions!S94),ROUND(Regressions!S94, 1), NA())</f>
        <v>59.8</v>
      </c>
      <c r="R84" s="354">
        <f>IF(ISNUMBER(Regressions!T94),ROUND(Regressions!T94, 1), NA())</f>
        <v>24.4</v>
      </c>
      <c r="S84" s="247">
        <f>IF(ISNUMBER(Regressions!U94),ROUND(Regressions!U94, 1), NA())</f>
        <v>15.8</v>
      </c>
    </row>
    <row xmlns:x14ac="http://schemas.microsoft.com/office/spreadsheetml/2009/9/ac" r="85" x14ac:dyDescent="0.2">
      <c r="A85" s="350" t="str">
        <f>IF(ISBLANK(Regressions!A95), " ", Regressions!A95)</f>
        <v>Brazil</v>
      </c>
      <c r="B85" s="351">
        <f>IF(ISBLANK(Regressions!B95), " ", Regressions!B95)</f>
        <v>2019</v>
      </c>
      <c r="C85" s="356" t="str">
        <f>IF(ISBLANK(Regressions!C95), " ", Regressions!C95)</f>
        <v>Rural</v>
      </c>
      <c r="D85" s="352">
        <f>IF(ISBLANK(Regressions!D95), " ", Regressions!D95)</f>
        <v>5536461.3843078613</v>
      </c>
      <c r="E85" s="224">
        <f>IF(ISNUMBER(Regressions!E95),ROUND(Regressions!E95, 1), NA())</f>
        <v>91.4</v>
      </c>
      <c r="F85" s="353">
        <f>IF(ISNUMBER(Regressions!F95),ROUND(Regressions!F95, 1), NA())</f>
        <v>55.8</v>
      </c>
      <c r="G85" s="246" t="e">
        <f>IF(ISNUMBER(Regressions!G95),ROUND(Regressions!G95, 1), NA())</f>
        <v>#N/A</v>
      </c>
      <c r="H85" s="354" t="e">
        <f>IF(ISNUMBER(Regressions!H95),ROUND(Regressions!H95, 1), NA())</f>
        <v>#N/A</v>
      </c>
      <c r="I85" s="247">
        <f>IF(ISNUMBER(Regressions!I95),ROUND(Regressions!I95, 1), NA())</f>
        <v>44.2</v>
      </c>
      <c r="J85" s="355">
        <f>IF(ISNUMBER(Regressions!K95),ROUND(Regressions!K95, 1), NA())</f>
        <v>92.5</v>
      </c>
      <c r="K85" s="353">
        <f>IF(ISNUMBER(Regressions!L95),ROUND(Regressions!L95, 1), NA())</f>
        <v>88.5</v>
      </c>
      <c r="L85" s="248" t="e">
        <f>IF(ISNUMBER(Regressions!M95),ROUND(Regressions!M95, 1), NA())</f>
        <v>#N/A</v>
      </c>
      <c r="M85" s="354" t="e">
        <f>IF(ISNUMBER(Regressions!N95),ROUND(Regressions!N95, 1), NA())</f>
        <v>#N/A</v>
      </c>
      <c r="N85" s="247">
        <f>IF(ISNUMBER(Regressions!O95),ROUND(Regressions!O95, 1), NA())</f>
        <v>11.5</v>
      </c>
      <c r="O85" s="355">
        <f>IF(ISNUMBER(Regressions!Q95),ROUND(Regressions!Q95, 1), NA())</f>
        <v>94.9</v>
      </c>
      <c r="P85" s="353">
        <f>IF(ISNUMBER(Regressions!R95),ROUND(Regressions!R95, 1), NA())</f>
        <v>84.2</v>
      </c>
      <c r="Q85" s="225">
        <f>IF(ISNUMBER(Regressions!S95),ROUND(Regressions!S95, 1), NA())</f>
        <v>59.8</v>
      </c>
      <c r="R85" s="354">
        <f>IF(ISNUMBER(Regressions!T95),ROUND(Regressions!T95, 1), NA())</f>
        <v>24.4</v>
      </c>
      <c r="S85" s="247">
        <f>IF(ISNUMBER(Regressions!U95),ROUND(Regressions!U95, 1), NA())</f>
        <v>15.8</v>
      </c>
    </row>
    <row xmlns:x14ac="http://schemas.microsoft.com/office/spreadsheetml/2009/9/ac" r="86" x14ac:dyDescent="0.2">
      <c r="A86" s="350" t="str">
        <f>IF(ISBLANK(Regressions!A96), " ", Regressions!A96)</f>
        <v>Brazil</v>
      </c>
      <c r="B86" s="351">
        <f>IF(ISBLANK(Regressions!B96), " ", Regressions!B96)</f>
        <v>2020</v>
      </c>
      <c r="C86" s="356" t="str">
        <f>IF(ISBLANK(Regressions!C96), " ", Regressions!C96)</f>
        <v>Rural</v>
      </c>
      <c r="D86" s="352">
        <f>IF(ISBLANK(Regressions!D96), " ", Regressions!D96)</f>
        <v>5413141.2185449218</v>
      </c>
      <c r="E86" s="224">
        <f>IF(ISNUMBER(Regressions!E96),ROUND(Regressions!E96, 1), NA())</f>
        <v>91.1</v>
      </c>
      <c r="F86" s="353">
        <f>IF(ISNUMBER(Regressions!F96),ROUND(Regressions!F96, 1), NA())</f>
        <v>56.4</v>
      </c>
      <c r="G86" s="246" t="e">
        <f>IF(ISNUMBER(Regressions!G96),ROUND(Regressions!G96, 1), NA())</f>
        <v>#N/A</v>
      </c>
      <c r="H86" s="354" t="e">
        <f>IF(ISNUMBER(Regressions!H96),ROUND(Regressions!H96, 1), NA())</f>
        <v>#N/A</v>
      </c>
      <c r="I86" s="247">
        <f>IF(ISNUMBER(Regressions!I96),ROUND(Regressions!I96, 1), NA())</f>
        <v>43.6</v>
      </c>
      <c r="J86" s="355">
        <f>IF(ISNUMBER(Regressions!K96),ROUND(Regressions!K96, 1), NA())</f>
        <v>93</v>
      </c>
      <c r="K86" s="353">
        <f>IF(ISNUMBER(Regressions!L96),ROUND(Regressions!L96, 1), NA())</f>
        <v>89.1</v>
      </c>
      <c r="L86" s="248" t="e">
        <f>IF(ISNUMBER(Regressions!M96),ROUND(Regressions!M96, 1), NA())</f>
        <v>#N/A</v>
      </c>
      <c r="M86" s="354" t="e">
        <f>IF(ISNUMBER(Regressions!N96),ROUND(Regressions!N96, 1), NA())</f>
        <v>#N/A</v>
      </c>
      <c r="N86" s="247">
        <f>IF(ISNUMBER(Regressions!O96),ROUND(Regressions!O96, 1), NA())</f>
        <v>10.9</v>
      </c>
      <c r="O86" s="355" t="e">
        <f>IF(ISNUMBER(Regressions!Q96),ROUND(Regressions!Q96, 1), NA())</f>
        <v>#N/A</v>
      </c>
      <c r="P86" s="353" t="e">
        <f>IF(ISNUMBER(Regressions!R96),ROUND(Regressions!R96, 1), NA())</f>
        <v>#N/A</v>
      </c>
      <c r="Q86" s="225" t="e">
        <f>IF(ISNUMBER(Regressions!S96),ROUND(Regressions!S96, 1), NA())</f>
        <v>#N/A</v>
      </c>
      <c r="R86" s="354" t="e">
        <f>IF(ISNUMBER(Regressions!T96),ROUND(Regressions!T96, 1), NA())</f>
        <v>#N/A</v>
      </c>
      <c r="S86" s="247" t="e">
        <f>IF(ISNUMBER(Regressions!U96),ROUND(Regressions!U96, 1), NA())</f>
        <v>#N/A</v>
      </c>
    </row>
    <row xmlns:x14ac="http://schemas.microsoft.com/office/spreadsheetml/2009/9/ac" r="87" x14ac:dyDescent="0.2">
      <c r="A87" s="410" t="str">
        <f>IF(ISBLANK(Regressions!A97), " ", Regressions!A97)</f>
        <v>Brazil</v>
      </c>
      <c r="B87" s="411">
        <f>IF(ISBLANK(Regressions!B97), " ", Regressions!B97)</f>
        <v>2021</v>
      </c>
      <c r="C87" s="412" t="str">
        <f>IF(ISBLANK(Regressions!C97), " ", Regressions!C97)</f>
        <v>Rural</v>
      </c>
      <c r="D87" s="413">
        <f>IF(ISBLANK(Regressions!D97), " ", Regressions!D97)</f>
        <v>5280203.7571746828</v>
      </c>
      <c r="E87" s="416">
        <f>IF(ISNUMBER(Regressions!E97),ROUND(Regressions!E97, 1), NA())</f>
        <v>90.8</v>
      </c>
      <c r="F87" s="414">
        <f>IF(ISNUMBER(Regressions!F97),ROUND(Regressions!F97, 1), NA())</f>
        <v>57</v>
      </c>
      <c r="G87" s="417" t="e">
        <f>IF(ISNUMBER(Regressions!G97),ROUND(Regressions!G97, 1), NA())</f>
        <v>#N/A</v>
      </c>
      <c r="H87" s="415" t="e">
        <f>IF(ISNUMBER(Regressions!H97),ROUND(Regressions!H97, 1), NA())</f>
        <v>#N/A</v>
      </c>
      <c r="I87" s="418">
        <f>IF(ISNUMBER(Regressions!I97),ROUND(Regressions!I97, 1), NA())</f>
        <v>43</v>
      </c>
      <c r="J87" s="416">
        <f>IF(ISNUMBER(Regressions!K97),ROUND(Regressions!K97, 1), NA())</f>
        <v>93.5</v>
      </c>
      <c r="K87" s="414">
        <f>IF(ISNUMBER(Regressions!L97),ROUND(Regressions!L97, 1), NA())</f>
        <v>89.7</v>
      </c>
      <c r="L87" s="419" t="e">
        <f>IF(ISNUMBER(Regressions!M97),ROUND(Regressions!M97, 1), NA())</f>
        <v>#N/A</v>
      </c>
      <c r="M87" s="415" t="e">
        <f>IF(ISNUMBER(Regressions!N97),ROUND(Regressions!N97, 1), NA())</f>
        <v>#N/A</v>
      </c>
      <c r="N87" s="418">
        <f>IF(ISNUMBER(Regressions!O97),ROUND(Regressions!O97, 1), NA())</f>
        <v>10.3</v>
      </c>
      <c r="O87" s="416" t="e">
        <f>IF(ISNUMBER(Regressions!Q97),ROUND(Regressions!Q97, 1), NA())</f>
        <v>#N/A</v>
      </c>
      <c r="P87" s="414" t="e">
        <f>IF(ISNUMBER(Regressions!R97),ROUND(Regressions!R97, 1), NA())</f>
        <v>#N/A</v>
      </c>
      <c r="Q87" s="420" t="e">
        <f>IF(ISNUMBER(Regressions!S97),ROUND(Regressions!S97, 1), NA())</f>
        <v>#N/A</v>
      </c>
      <c r="R87" s="415" t="e">
        <f>IF(ISNUMBER(Regressions!T97),ROUND(Regressions!T97, 1), NA())</f>
        <v>#N/A</v>
      </c>
      <c r="S87" s="418" t="e">
        <f>IF(ISNUMBER(Regressions!U97),ROUND(Regressions!U97, 1), NA())</f>
        <v>#N/A</v>
      </c>
      <c r="T87" s="409"/>
      <c r="U87" s="409"/>
      <c r="V87" s="409"/>
      <c r="W87" s="409"/>
      <c r="X87" s="409"/>
      <c r="Y87" s="409"/>
      <c r="Z87" s="409"/>
      <c r="AA87" s="409"/>
      <c r="AB87" s="409"/>
      <c r="AC87" s="409"/>
    </row>
    <row xmlns:x14ac="http://schemas.microsoft.com/office/spreadsheetml/2009/9/ac" r="88" x14ac:dyDescent="0.2">
      <c r="A88" s="350" t="str">
        <f>IF(ISBLANK(Regressions!A98), " ", Regressions!A98)</f>
        <v>Brazil</v>
      </c>
      <c r="B88" s="351">
        <f>IF(ISBLANK(Regressions!B98), " ", Regressions!B98)</f>
        <v>2022</v>
      </c>
      <c r="C88" s="356" t="str">
        <f>IF(ISBLANK(Regressions!C98), " ", Regressions!C98)</f>
        <v>Rural</v>
      </c>
      <c r="D88" s="352">
        <f>IF(ISBLANK(Regressions!D98), " ", Regressions!D98)</f>
        <v>5224854.9094763184</v>
      </c>
      <c r="E88" s="224">
        <f>IF(ISNUMBER(Regressions!E98),ROUND(Regressions!E98, 1), NA())</f>
        <v>90.5</v>
      </c>
      <c r="F88" s="353">
        <f>IF(ISNUMBER(Regressions!F98),ROUND(Regressions!F98, 1), NA())</f>
        <v>57.5</v>
      </c>
      <c r="G88" s="246" t="e">
        <f>IF(ISNUMBER(Regressions!G98),ROUND(Regressions!G98, 1), NA())</f>
        <v>#N/A</v>
      </c>
      <c r="H88" s="354" t="e">
        <f>IF(ISNUMBER(Regressions!H98),ROUND(Regressions!H98, 1), NA())</f>
        <v>#N/A</v>
      </c>
      <c r="I88" s="247">
        <f>IF(ISNUMBER(Regressions!I98),ROUND(Regressions!I98, 1), NA())</f>
        <v>42.5</v>
      </c>
      <c r="J88" s="355">
        <f>IF(ISNUMBER(Regressions!K98),ROUND(Regressions!K98, 1), NA())</f>
        <v>94.1</v>
      </c>
      <c r="K88" s="353">
        <f>IF(ISNUMBER(Regressions!L98),ROUND(Regressions!L98, 1), NA())</f>
        <v>90.3</v>
      </c>
      <c r="L88" s="248" t="e">
        <f>IF(ISNUMBER(Regressions!M98),ROUND(Regressions!M98, 1), NA())</f>
        <v>#N/A</v>
      </c>
      <c r="M88" s="354" t="e">
        <f>IF(ISNUMBER(Regressions!N98),ROUND(Regressions!N98, 1), NA())</f>
        <v>#N/A</v>
      </c>
      <c r="N88" s="247">
        <f>IF(ISNUMBER(Regressions!O98),ROUND(Regressions!O98, 1), NA())</f>
        <v>9.6999999999999993</v>
      </c>
      <c r="O88" s="355" t="e">
        <f>IF(ISNUMBER(Regressions!Q98),ROUND(Regressions!Q98, 1), NA())</f>
        <v>#N/A</v>
      </c>
      <c r="P88" s="353" t="e">
        <f>IF(ISNUMBER(Regressions!R98),ROUND(Regressions!R98, 1), NA())</f>
        <v>#N/A</v>
      </c>
      <c r="Q88" s="225" t="e">
        <f>IF(ISNUMBER(Regressions!S98),ROUND(Regressions!S98, 1), NA())</f>
        <v>#N/A</v>
      </c>
      <c r="R88" s="354" t="e">
        <f>IF(ISNUMBER(Regressions!T98),ROUND(Regressions!T98, 1), NA())</f>
        <v>#N/A</v>
      </c>
      <c r="S88" s="247" t="e">
        <f>IF(ISNUMBER(Regressions!U98),ROUND(Regressions!U98, 1), NA())</f>
        <v>#N/A</v>
      </c>
    </row>
    <row xmlns:x14ac="http://schemas.microsoft.com/office/spreadsheetml/2009/9/ac" r="89" x14ac:dyDescent="0.2">
      <c r="A89" s="357" t="str">
        <f>IF(ISBLANK(Regressions!A99), " ", Regressions!A99)</f>
        <v>Brazil</v>
      </c>
      <c r="B89" s="358">
        <f>IF(ISBLANK(Regressions!B99), " ", Regressions!B99)</f>
        <v>2023</v>
      </c>
      <c r="C89" s="359" t="str">
        <f>IF(ISBLANK(Regressions!C99), " ", Regressions!C99)</f>
        <v>Rural</v>
      </c>
      <c r="D89" s="360">
        <f>IF(ISBLANK(Regressions!D99), " ", Regressions!D99)</f>
        <v>5097334.3648818973</v>
      </c>
      <c r="E89" s="361">
        <f>IF(ISNUMBER(Regressions!E99),ROUND(Regressions!E99, 1), NA())</f>
        <v>90.2</v>
      </c>
      <c r="F89" s="362">
        <f>IF(ISNUMBER(Regressions!F99),ROUND(Regressions!F99, 1), NA())</f>
        <v>58.1</v>
      </c>
      <c r="G89" s="363" t="e">
        <f>IF(ISNUMBER(Regressions!G99),ROUND(Regressions!G99, 1), NA())</f>
        <v>#N/A</v>
      </c>
      <c r="H89" s="364" t="e">
        <f>IF(ISNUMBER(Regressions!H99),ROUND(Regressions!H99, 1), NA())</f>
        <v>#N/A</v>
      </c>
      <c r="I89" s="365">
        <f>IF(ISNUMBER(Regressions!I99),ROUND(Regressions!I99, 1), NA())</f>
        <v>41.9</v>
      </c>
      <c r="J89" s="366">
        <f>IF(ISNUMBER(Regressions!K99),ROUND(Regressions!K99, 1), NA())</f>
        <v>94.6</v>
      </c>
      <c r="K89" s="362">
        <f>IF(ISNUMBER(Regressions!L99),ROUND(Regressions!L99, 1), NA())</f>
        <v>90.9</v>
      </c>
      <c r="L89" s="367" t="e">
        <f>IF(ISNUMBER(Regressions!M99),ROUND(Regressions!M99, 1), NA())</f>
        <v>#N/A</v>
      </c>
      <c r="M89" s="364" t="e">
        <f>IF(ISNUMBER(Regressions!N99),ROUND(Regressions!N99, 1), NA())</f>
        <v>#N/A</v>
      </c>
      <c r="N89" s="365">
        <f>IF(ISNUMBER(Regressions!O99),ROUND(Regressions!O99, 1), NA())</f>
        <v>9.1</v>
      </c>
      <c r="O89" s="366" t="e">
        <f>IF(ISNUMBER(Regressions!Q99),ROUND(Regressions!Q99, 1), NA())</f>
        <v>#N/A</v>
      </c>
      <c r="P89" s="362" t="e">
        <f>IF(ISNUMBER(Regressions!R99),ROUND(Regressions!R99, 1), NA())</f>
        <v>#N/A</v>
      </c>
      <c r="Q89" s="368" t="e">
        <f>IF(ISNUMBER(Regressions!S99),ROUND(Regressions!S99, 1), NA())</f>
        <v>#N/A</v>
      </c>
      <c r="R89" s="364" t="e">
        <f>IF(ISNUMBER(Regressions!T99),ROUND(Regressions!T99, 1), NA())</f>
        <v>#N/A</v>
      </c>
      <c r="S89" s="365" t="e">
        <f>IF(ISNUMBER(Regressions!U99),ROUND(Regressions!U99, 1), NA())</f>
        <v>#N/A</v>
      </c>
    </row>
    <row xmlns:x14ac="http://schemas.microsoft.com/office/spreadsheetml/2009/9/ac" r="90" hidden="true" x14ac:dyDescent="0.2">
      <c r="A90" s="350" t="str">
        <f>IF(ISBLANK(Regressions!A100), " ", Regressions!A100)</f>
        <v>Brazil</v>
      </c>
      <c r="B90" s="351">
        <f>IF(ISBLANK(Regressions!B100), " ", Regressions!B100)</f>
        <v>2024</v>
      </c>
      <c r="C90" s="356" t="str">
        <f>IF(ISBLANK(Regressions!C100), " ", Regressions!C100)</f>
        <v>Rural</v>
      </c>
      <c r="D90" s="352" t="str">
        <f>IF(ISBLANK(Regressions!D100), " ", Regressions!D100)</f>
        <v> </v>
      </c>
      <c r="E90" s="224" t="e">
        <f>IF(ISNUMBER(Regressions!E100),ROUND(Regressions!E100, 1), NA())</f>
        <v>#N/A</v>
      </c>
      <c r="F90" s="353" t="e">
        <f>IF(ISNUMBER(Regressions!F100),ROUND(Regressions!F100, 1), NA())</f>
        <v>#N/A</v>
      </c>
      <c r="G90" s="246" t="e">
        <f>IF(ISNUMBER(Regressions!G100),ROUND(Regressions!G100, 1), NA())</f>
        <v>#N/A</v>
      </c>
      <c r="H90" s="354" t="e">
        <f>IF(ISNUMBER(Regressions!H100),ROUND(Regressions!H100, 1), NA())</f>
        <v>#N/A</v>
      </c>
      <c r="I90" s="247" t="e">
        <f>IF(ISNUMBER(Regressions!I100),ROUND(Regressions!I100, 1), NA())</f>
        <v>#N/A</v>
      </c>
      <c r="J90" s="355" t="e">
        <f>IF(ISNUMBER(Regressions!K100),ROUND(Regressions!K100, 1), NA())</f>
        <v>#N/A</v>
      </c>
      <c r="K90" s="353" t="e">
        <f>IF(ISNUMBER(Regressions!L100),ROUND(Regressions!L100, 1), NA())</f>
        <v>#N/A</v>
      </c>
      <c r="L90" s="248" t="e">
        <f>IF(ISNUMBER(Regressions!M100),ROUND(Regressions!M100, 1), NA())</f>
        <v>#N/A</v>
      </c>
      <c r="M90" s="354" t="e">
        <f>IF(ISNUMBER(Regressions!N100),ROUND(Regressions!N100, 1), NA())</f>
        <v>#N/A</v>
      </c>
      <c r="N90" s="247" t="e">
        <f>IF(ISNUMBER(Regressions!O100),ROUND(Regressions!O100, 1), NA())</f>
        <v>#N/A</v>
      </c>
      <c r="O90" s="355" t="e">
        <f>IF(ISNUMBER(Regressions!Q100),ROUND(Regressions!Q100, 1), NA())</f>
        <v>#N/A</v>
      </c>
      <c r="P90" s="353" t="e">
        <f>IF(ISNUMBER(Regressions!R100),ROUND(Regressions!R100, 1), NA())</f>
        <v>#N/A</v>
      </c>
      <c r="Q90" s="225" t="e">
        <f>IF(ISNUMBER(Regressions!S100),ROUND(Regressions!S100, 1), NA())</f>
        <v>#N/A</v>
      </c>
      <c r="R90" s="354" t="e">
        <f>IF(ISNUMBER(Regressions!T100),ROUND(Regressions!T100, 1), NA())</f>
        <v>#N/A</v>
      </c>
      <c r="S90" s="247" t="e">
        <f>IF(ISNUMBER(Regressions!U100),ROUND(Regressions!U100, 1), NA())</f>
        <v>#N/A</v>
      </c>
    </row>
    <row xmlns:x14ac="http://schemas.microsoft.com/office/spreadsheetml/2009/9/ac" r="91" hidden="true" x14ac:dyDescent="0.2">
      <c r="A91" s="350" t="str">
        <f>IF(ISBLANK(Regressions!A101), " ", Regressions!A101)</f>
        <v>Brazil</v>
      </c>
      <c r="B91" s="351">
        <f>IF(ISBLANK(Regressions!B101), " ", Regressions!B101)</f>
        <v>2025</v>
      </c>
      <c r="C91" s="356" t="str">
        <f>IF(ISBLANK(Regressions!C101), " ", Regressions!C101)</f>
        <v>Rural</v>
      </c>
      <c r="D91" s="352" t="str">
        <f>IF(ISBLANK(Regressions!D101), " ", Regressions!D101)</f>
        <v> </v>
      </c>
      <c r="E91" s="224" t="e">
        <f>IF(ISNUMBER(Regressions!E101),ROUND(Regressions!E101, 1), NA())</f>
        <v>#N/A</v>
      </c>
      <c r="F91" s="353" t="e">
        <f>IF(ISNUMBER(Regressions!F101),ROUND(Regressions!F101, 1), NA())</f>
        <v>#N/A</v>
      </c>
      <c r="G91" s="246" t="e">
        <f>IF(ISNUMBER(Regressions!G101),ROUND(Regressions!G101, 1), NA())</f>
        <v>#N/A</v>
      </c>
      <c r="H91" s="354" t="e">
        <f>IF(ISNUMBER(Regressions!H101),ROUND(Regressions!H101, 1), NA())</f>
        <v>#N/A</v>
      </c>
      <c r="I91" s="247" t="e">
        <f>IF(ISNUMBER(Regressions!I101),ROUND(Regressions!I101, 1), NA())</f>
        <v>#N/A</v>
      </c>
      <c r="J91" s="355" t="e">
        <f>IF(ISNUMBER(Regressions!K101),ROUND(Regressions!K101, 1), NA())</f>
        <v>#N/A</v>
      </c>
      <c r="K91" s="353" t="e">
        <f>IF(ISNUMBER(Regressions!L101),ROUND(Regressions!L101, 1), NA())</f>
        <v>#N/A</v>
      </c>
      <c r="L91" s="248" t="e">
        <f>IF(ISNUMBER(Regressions!M101),ROUND(Regressions!M101, 1), NA())</f>
        <v>#N/A</v>
      </c>
      <c r="M91" s="354" t="e">
        <f>IF(ISNUMBER(Regressions!N101),ROUND(Regressions!N101, 1), NA())</f>
        <v>#N/A</v>
      </c>
      <c r="N91" s="247" t="e">
        <f>IF(ISNUMBER(Regressions!O101),ROUND(Regressions!O101, 1), NA())</f>
        <v>#N/A</v>
      </c>
      <c r="O91" s="355" t="e">
        <f>IF(ISNUMBER(Regressions!Q101),ROUND(Regressions!Q101, 1), NA())</f>
        <v>#N/A</v>
      </c>
      <c r="P91" s="353" t="e">
        <f>IF(ISNUMBER(Regressions!R101),ROUND(Regressions!R101, 1), NA())</f>
        <v>#N/A</v>
      </c>
      <c r="Q91" s="225" t="e">
        <f>IF(ISNUMBER(Regressions!S101),ROUND(Regressions!S101, 1), NA())</f>
        <v>#N/A</v>
      </c>
      <c r="R91" s="354" t="e">
        <f>IF(ISNUMBER(Regressions!T101),ROUND(Regressions!T101, 1), NA())</f>
        <v>#N/A</v>
      </c>
      <c r="S91" s="247" t="e">
        <f>IF(ISNUMBER(Regressions!U101),ROUND(Regressions!U101, 1), NA())</f>
        <v>#N/A</v>
      </c>
    </row>
    <row xmlns:x14ac="http://schemas.microsoft.com/office/spreadsheetml/2009/9/ac" r="92" hidden="true" x14ac:dyDescent="0.2">
      <c r="A92" s="350" t="str">
        <f>IF(ISBLANK(Regressions!A102), " ", Regressions!A102)</f>
        <v>Brazil</v>
      </c>
      <c r="B92" s="351">
        <f>IF(ISBLANK(Regressions!B102), " ", Regressions!B102)</f>
        <v>2026</v>
      </c>
      <c r="C92" s="356" t="str">
        <f>IF(ISBLANK(Regressions!C102), " ", Regressions!C102)</f>
        <v>Rural</v>
      </c>
      <c r="D92" s="352" t="str">
        <f>IF(ISBLANK(Regressions!D102), " ", Regressions!D102)</f>
        <v> </v>
      </c>
      <c r="E92" s="224" t="e">
        <f>IF(ISNUMBER(Regressions!E102),ROUND(Regressions!E102, 1), NA())</f>
        <v>#N/A</v>
      </c>
      <c r="F92" s="353" t="e">
        <f>IF(ISNUMBER(Regressions!F102),ROUND(Regressions!F102, 1), NA())</f>
        <v>#N/A</v>
      </c>
      <c r="G92" s="246" t="e">
        <f>IF(ISNUMBER(Regressions!G102),ROUND(Regressions!G102, 1), NA())</f>
        <v>#N/A</v>
      </c>
      <c r="H92" s="354" t="e">
        <f>IF(ISNUMBER(Regressions!H102),ROUND(Regressions!H102, 1), NA())</f>
        <v>#N/A</v>
      </c>
      <c r="I92" s="247" t="e">
        <f>IF(ISNUMBER(Regressions!I102),ROUND(Regressions!I102, 1), NA())</f>
        <v>#N/A</v>
      </c>
      <c r="J92" s="355" t="e">
        <f>IF(ISNUMBER(Regressions!K102),ROUND(Regressions!K102, 1), NA())</f>
        <v>#N/A</v>
      </c>
      <c r="K92" s="353" t="e">
        <f>IF(ISNUMBER(Regressions!L102),ROUND(Regressions!L102, 1), NA())</f>
        <v>#N/A</v>
      </c>
      <c r="L92" s="248" t="e">
        <f>IF(ISNUMBER(Regressions!M102),ROUND(Regressions!M102, 1), NA())</f>
        <v>#N/A</v>
      </c>
      <c r="M92" s="354" t="e">
        <f>IF(ISNUMBER(Regressions!N102),ROUND(Regressions!N102, 1), NA())</f>
        <v>#N/A</v>
      </c>
      <c r="N92" s="247" t="e">
        <f>IF(ISNUMBER(Regressions!O102),ROUND(Regressions!O102, 1), NA())</f>
        <v>#N/A</v>
      </c>
      <c r="O92" s="355" t="e">
        <f>IF(ISNUMBER(Regressions!Q102),ROUND(Regressions!Q102, 1), NA())</f>
        <v>#N/A</v>
      </c>
      <c r="P92" s="353" t="e">
        <f>IF(ISNUMBER(Regressions!R102),ROUND(Regressions!R102, 1), NA())</f>
        <v>#N/A</v>
      </c>
      <c r="Q92" s="225" t="e">
        <f>IF(ISNUMBER(Regressions!S102),ROUND(Regressions!S102, 1), NA())</f>
        <v>#N/A</v>
      </c>
      <c r="R92" s="354" t="e">
        <f>IF(ISNUMBER(Regressions!T102),ROUND(Regressions!T102, 1), NA())</f>
        <v>#N/A</v>
      </c>
      <c r="S92" s="247" t="e">
        <f>IF(ISNUMBER(Regressions!U102),ROUND(Regressions!U102, 1), NA())</f>
        <v>#N/A</v>
      </c>
    </row>
    <row xmlns:x14ac="http://schemas.microsoft.com/office/spreadsheetml/2009/9/ac" r="93" hidden="true" x14ac:dyDescent="0.2">
      <c r="A93" s="350" t="str">
        <f>IF(ISBLANK(Regressions!A103), " ", Regressions!A103)</f>
        <v>Brazil</v>
      </c>
      <c r="B93" s="351">
        <f>IF(ISBLANK(Regressions!B103), " ", Regressions!B103)</f>
        <v>2027</v>
      </c>
      <c r="C93" s="356" t="str">
        <f>IF(ISBLANK(Regressions!C103), " ", Regressions!C103)</f>
        <v>Rural</v>
      </c>
      <c r="D93" s="352" t="str">
        <f>IF(ISBLANK(Regressions!D103), " ", Regressions!D103)</f>
        <v> </v>
      </c>
      <c r="E93" s="224" t="e">
        <f>IF(ISNUMBER(Regressions!E103),ROUND(Regressions!E103, 1), NA())</f>
        <v>#N/A</v>
      </c>
      <c r="F93" s="353" t="e">
        <f>IF(ISNUMBER(Regressions!F103),ROUND(Regressions!F103, 1), NA())</f>
        <v>#N/A</v>
      </c>
      <c r="G93" s="246" t="e">
        <f>IF(ISNUMBER(Regressions!G103),ROUND(Regressions!G103, 1), NA())</f>
        <v>#N/A</v>
      </c>
      <c r="H93" s="354" t="e">
        <f>IF(ISNUMBER(Regressions!H103),ROUND(Regressions!H103, 1), NA())</f>
        <v>#N/A</v>
      </c>
      <c r="I93" s="247" t="e">
        <f>IF(ISNUMBER(Regressions!I103),ROUND(Regressions!I103, 1), NA())</f>
        <v>#N/A</v>
      </c>
      <c r="J93" s="355" t="e">
        <f>IF(ISNUMBER(Regressions!K103),ROUND(Regressions!K103, 1), NA())</f>
        <v>#N/A</v>
      </c>
      <c r="K93" s="353" t="e">
        <f>IF(ISNUMBER(Regressions!L103),ROUND(Regressions!L103, 1), NA())</f>
        <v>#N/A</v>
      </c>
      <c r="L93" s="248" t="e">
        <f>IF(ISNUMBER(Regressions!M103),ROUND(Regressions!M103, 1), NA())</f>
        <v>#N/A</v>
      </c>
      <c r="M93" s="354" t="e">
        <f>IF(ISNUMBER(Regressions!N103),ROUND(Regressions!N103, 1), NA())</f>
        <v>#N/A</v>
      </c>
      <c r="N93" s="247" t="e">
        <f>IF(ISNUMBER(Regressions!O103),ROUND(Regressions!O103, 1), NA())</f>
        <v>#N/A</v>
      </c>
      <c r="O93" s="355" t="e">
        <f>IF(ISNUMBER(Regressions!Q103),ROUND(Regressions!Q103, 1), NA())</f>
        <v>#N/A</v>
      </c>
      <c r="P93" s="353" t="e">
        <f>IF(ISNUMBER(Regressions!R103),ROUND(Regressions!R103, 1), NA())</f>
        <v>#N/A</v>
      </c>
      <c r="Q93" s="225" t="e">
        <f>IF(ISNUMBER(Regressions!S103),ROUND(Regressions!S103, 1), NA())</f>
        <v>#N/A</v>
      </c>
      <c r="R93" s="354" t="e">
        <f>IF(ISNUMBER(Regressions!T103),ROUND(Regressions!T103, 1), NA())</f>
        <v>#N/A</v>
      </c>
      <c r="S93" s="247" t="e">
        <f>IF(ISNUMBER(Regressions!U103),ROUND(Regressions!U103, 1), NA())</f>
        <v>#N/A</v>
      </c>
    </row>
    <row xmlns:x14ac="http://schemas.microsoft.com/office/spreadsheetml/2009/9/ac" r="94" hidden="true" x14ac:dyDescent="0.2">
      <c r="A94" s="350" t="str">
        <f>IF(ISBLANK(Regressions!A104), " ", Regressions!A104)</f>
        <v>Brazil</v>
      </c>
      <c r="B94" s="351">
        <f>IF(ISBLANK(Regressions!B104), " ", Regressions!B104)</f>
        <v>2028</v>
      </c>
      <c r="C94" s="356" t="str">
        <f>IF(ISBLANK(Regressions!C104), " ", Regressions!C104)</f>
        <v>Rural</v>
      </c>
      <c r="D94" s="352" t="str">
        <f>IF(ISBLANK(Regressions!D104), " ", Regressions!D104)</f>
        <v> </v>
      </c>
      <c r="E94" s="224" t="e">
        <f>IF(ISNUMBER(Regressions!E104),ROUND(Regressions!E104, 1), NA())</f>
        <v>#N/A</v>
      </c>
      <c r="F94" s="353" t="e">
        <f>IF(ISNUMBER(Regressions!F104),ROUND(Regressions!F104, 1), NA())</f>
        <v>#N/A</v>
      </c>
      <c r="G94" s="246" t="e">
        <f>IF(ISNUMBER(Regressions!G104),ROUND(Regressions!G104, 1), NA())</f>
        <v>#N/A</v>
      </c>
      <c r="H94" s="354" t="e">
        <f>IF(ISNUMBER(Regressions!H104),ROUND(Regressions!H104, 1), NA())</f>
        <v>#N/A</v>
      </c>
      <c r="I94" s="247" t="e">
        <f>IF(ISNUMBER(Regressions!I104),ROUND(Regressions!I104, 1), NA())</f>
        <v>#N/A</v>
      </c>
      <c r="J94" s="355" t="e">
        <f>IF(ISNUMBER(Regressions!K104),ROUND(Regressions!K104, 1), NA())</f>
        <v>#N/A</v>
      </c>
      <c r="K94" s="353" t="e">
        <f>IF(ISNUMBER(Regressions!L104),ROUND(Regressions!L104, 1), NA())</f>
        <v>#N/A</v>
      </c>
      <c r="L94" s="248" t="e">
        <f>IF(ISNUMBER(Regressions!M104),ROUND(Regressions!M104, 1), NA())</f>
        <v>#N/A</v>
      </c>
      <c r="M94" s="354" t="e">
        <f>IF(ISNUMBER(Regressions!N104),ROUND(Regressions!N104, 1), NA())</f>
        <v>#N/A</v>
      </c>
      <c r="N94" s="247" t="e">
        <f>IF(ISNUMBER(Regressions!O104),ROUND(Regressions!O104, 1), NA())</f>
        <v>#N/A</v>
      </c>
      <c r="O94" s="355" t="e">
        <f>IF(ISNUMBER(Regressions!Q104),ROUND(Regressions!Q104, 1), NA())</f>
        <v>#N/A</v>
      </c>
      <c r="P94" s="353" t="e">
        <f>IF(ISNUMBER(Regressions!R104),ROUND(Regressions!R104, 1), NA())</f>
        <v>#N/A</v>
      </c>
      <c r="Q94" s="225" t="e">
        <f>IF(ISNUMBER(Regressions!S104),ROUND(Regressions!S104, 1), NA())</f>
        <v>#N/A</v>
      </c>
      <c r="R94" s="354" t="e">
        <f>IF(ISNUMBER(Regressions!T104),ROUND(Regressions!T104, 1), NA())</f>
        <v>#N/A</v>
      </c>
      <c r="S94" s="247" t="e">
        <f>IF(ISNUMBER(Regressions!U104),ROUND(Regressions!U104, 1), NA())</f>
        <v>#N/A</v>
      </c>
    </row>
    <row xmlns:x14ac="http://schemas.microsoft.com/office/spreadsheetml/2009/9/ac" r="95" hidden="true" x14ac:dyDescent="0.2">
      <c r="A95" s="350" t="str">
        <f>IF(ISBLANK(Regressions!A105), " ", Regressions!A105)</f>
        <v>Brazil</v>
      </c>
      <c r="B95" s="351">
        <f>IF(ISBLANK(Regressions!B105), " ", Regressions!B105)</f>
        <v>2029</v>
      </c>
      <c r="C95" s="356" t="str">
        <f>IF(ISBLANK(Regressions!C105), " ", Regressions!C105)</f>
        <v>Rural</v>
      </c>
      <c r="D95" s="352" t="str">
        <f>IF(ISBLANK(Regressions!D105), " ", Regressions!D105)</f>
        <v> </v>
      </c>
      <c r="E95" s="224" t="e">
        <f>IF(ISNUMBER(Regressions!E105),ROUND(Regressions!E105, 1), NA())</f>
        <v>#N/A</v>
      </c>
      <c r="F95" s="353" t="e">
        <f>IF(ISNUMBER(Regressions!F105),ROUND(Regressions!F105, 1), NA())</f>
        <v>#N/A</v>
      </c>
      <c r="G95" s="246" t="e">
        <f>IF(ISNUMBER(Regressions!G105),ROUND(Regressions!G105, 1), NA())</f>
        <v>#N/A</v>
      </c>
      <c r="H95" s="354" t="e">
        <f>IF(ISNUMBER(Regressions!H105),ROUND(Regressions!H105, 1), NA())</f>
        <v>#N/A</v>
      </c>
      <c r="I95" s="247" t="e">
        <f>IF(ISNUMBER(Regressions!I105),ROUND(Regressions!I105, 1), NA())</f>
        <v>#N/A</v>
      </c>
      <c r="J95" s="355" t="e">
        <f>IF(ISNUMBER(Regressions!K105),ROUND(Regressions!K105, 1), NA())</f>
        <v>#N/A</v>
      </c>
      <c r="K95" s="353" t="e">
        <f>IF(ISNUMBER(Regressions!L105),ROUND(Regressions!L105, 1), NA())</f>
        <v>#N/A</v>
      </c>
      <c r="L95" s="248" t="e">
        <f>IF(ISNUMBER(Regressions!M105),ROUND(Regressions!M105, 1), NA())</f>
        <v>#N/A</v>
      </c>
      <c r="M95" s="354" t="e">
        <f>IF(ISNUMBER(Regressions!N105),ROUND(Regressions!N105, 1), NA())</f>
        <v>#N/A</v>
      </c>
      <c r="N95" s="247" t="e">
        <f>IF(ISNUMBER(Regressions!O105),ROUND(Regressions!O105, 1), NA())</f>
        <v>#N/A</v>
      </c>
      <c r="O95" s="355" t="e">
        <f>IF(ISNUMBER(Regressions!Q105),ROUND(Regressions!Q105, 1), NA())</f>
        <v>#N/A</v>
      </c>
      <c r="P95" s="353" t="e">
        <f>IF(ISNUMBER(Regressions!R105),ROUND(Regressions!R105, 1), NA())</f>
        <v>#N/A</v>
      </c>
      <c r="Q95" s="225" t="e">
        <f>IF(ISNUMBER(Regressions!S105),ROUND(Regressions!S105, 1), NA())</f>
        <v>#N/A</v>
      </c>
      <c r="R95" s="354" t="e">
        <f>IF(ISNUMBER(Regressions!T105),ROUND(Regressions!T105, 1), NA())</f>
        <v>#N/A</v>
      </c>
      <c r="S95" s="247" t="e">
        <f>IF(ISNUMBER(Regressions!U105),ROUND(Regressions!U105, 1), NA())</f>
        <v>#N/A</v>
      </c>
    </row>
    <row xmlns:x14ac="http://schemas.microsoft.com/office/spreadsheetml/2009/9/ac" r="96" hidden="true" x14ac:dyDescent="0.2">
      <c r="A96" s="350" t="str">
        <f>IF(ISBLANK(Regressions!A106), " ", Regressions!A106)</f>
        <v>Brazil</v>
      </c>
      <c r="B96" s="351">
        <f>IF(ISBLANK(Regressions!B106), " ", Regressions!B106)</f>
        <v>2030</v>
      </c>
      <c r="C96" s="356" t="str">
        <f>IF(ISBLANK(Regressions!C106), " ", Regressions!C106)</f>
        <v>Rural</v>
      </c>
      <c r="D96" s="352" t="str">
        <f>IF(ISBLANK(Regressions!D106), " ", Regressions!D106)</f>
        <v> </v>
      </c>
      <c r="E96" s="224" t="e">
        <f>IF(ISNUMBER(Regressions!E106),ROUND(Regressions!E106, 1), NA())</f>
        <v>#N/A</v>
      </c>
      <c r="F96" s="353" t="e">
        <f>IF(ISNUMBER(Regressions!F106),ROUND(Regressions!F106, 1), NA())</f>
        <v>#N/A</v>
      </c>
      <c r="G96" s="246" t="e">
        <f>IF(ISNUMBER(Regressions!G106),ROUND(Regressions!G106, 1), NA())</f>
        <v>#N/A</v>
      </c>
      <c r="H96" s="354" t="e">
        <f>IF(ISNUMBER(Regressions!H106),ROUND(Regressions!H106, 1), NA())</f>
        <v>#N/A</v>
      </c>
      <c r="I96" s="247" t="e">
        <f>IF(ISNUMBER(Regressions!I106),ROUND(Regressions!I106, 1), NA())</f>
        <v>#N/A</v>
      </c>
      <c r="J96" s="355" t="e">
        <f>IF(ISNUMBER(Regressions!K106),ROUND(Regressions!K106, 1), NA())</f>
        <v>#N/A</v>
      </c>
      <c r="K96" s="353" t="e">
        <f>IF(ISNUMBER(Regressions!L106),ROUND(Regressions!L106, 1), NA())</f>
        <v>#N/A</v>
      </c>
      <c r="L96" s="248" t="e">
        <f>IF(ISNUMBER(Regressions!M106),ROUND(Regressions!M106, 1), NA())</f>
        <v>#N/A</v>
      </c>
      <c r="M96" s="354" t="e">
        <f>IF(ISNUMBER(Regressions!N106),ROUND(Regressions!N106, 1), NA())</f>
        <v>#N/A</v>
      </c>
      <c r="N96" s="247" t="e">
        <f>IF(ISNUMBER(Regressions!O106),ROUND(Regressions!O106, 1), NA())</f>
        <v>#N/A</v>
      </c>
      <c r="O96" s="355" t="e">
        <f>IF(ISNUMBER(Regressions!Q106),ROUND(Regressions!Q106, 1), NA())</f>
        <v>#N/A</v>
      </c>
      <c r="P96" s="353" t="e">
        <f>IF(ISNUMBER(Regressions!R106),ROUND(Regressions!R106, 1), NA())</f>
        <v>#N/A</v>
      </c>
      <c r="Q96" s="225" t="e">
        <f>IF(ISNUMBER(Regressions!S106),ROUND(Regressions!S106, 1), NA())</f>
        <v>#N/A</v>
      </c>
      <c r="R96" s="354" t="e">
        <f>IF(ISNUMBER(Regressions!T106),ROUND(Regressions!T106, 1), NA())</f>
        <v>#N/A</v>
      </c>
      <c r="S96" s="247" t="e">
        <f>IF(ISNUMBER(Regressions!U106),ROUND(Regressions!U106, 1), NA())</f>
        <v>#N/A</v>
      </c>
    </row>
    <row xmlns:x14ac="http://schemas.microsoft.com/office/spreadsheetml/2009/9/ac" r="97" x14ac:dyDescent="0.2">
      <c r="A97" s="350" t="str">
        <f>IF(ISBLANK(Regressions!A107), " ", Regressions!A107)</f>
        <v>Brazil</v>
      </c>
      <c r="B97" s="351">
        <f>IF(ISBLANK(Regressions!B107), " ", Regressions!B107)</f>
        <v>2000</v>
      </c>
      <c r="C97" s="356" t="str">
        <f>IF(ISBLANK(Regressions!C107), " ", Regressions!C107)</f>
        <v>Pre-primary</v>
      </c>
      <c r="D97" s="352">
        <f>IF(ISBLANK(Regressions!D107), " ", Regressions!D107)</f>
        <v>6022635</v>
      </c>
      <c r="E97" s="224">
        <f>IF(ISNUMBER(Regressions!E107),ROUND(Regressions!E107, 1), NA())</f>
        <v>98.7</v>
      </c>
      <c r="F97" s="353">
        <f>IF(ISNUMBER(Regressions!F107),ROUND(Regressions!F107, 1), NA())</f>
        <v>75.2</v>
      </c>
      <c r="G97" s="246" t="e">
        <f>IF(ISNUMBER(Regressions!G107),ROUND(Regressions!G107, 1), NA())</f>
        <v>#N/A</v>
      </c>
      <c r="H97" s="354" t="e">
        <f>IF(ISNUMBER(Regressions!H107),ROUND(Regressions!H107, 1), NA())</f>
        <v>#N/A</v>
      </c>
      <c r="I97" s="247">
        <f>IF(ISNUMBER(Regressions!I107),ROUND(Regressions!I107, 1), NA())</f>
        <v>24.8</v>
      </c>
      <c r="J97" s="355">
        <f>IF(ISNUMBER(Regressions!K107),ROUND(Regressions!K107, 1), NA())</f>
        <v>92.3</v>
      </c>
      <c r="K97" s="353">
        <f>IF(ISNUMBER(Regressions!L107),ROUND(Regressions!L107, 1), NA())</f>
        <v>90.6</v>
      </c>
      <c r="L97" s="248" t="e">
        <f>IF(ISNUMBER(Regressions!M107),ROUND(Regressions!M107, 1), NA())</f>
        <v>#N/A</v>
      </c>
      <c r="M97" s="354" t="e">
        <f>IF(ISNUMBER(Regressions!N107),ROUND(Regressions!N107, 1), NA())</f>
        <v>#N/A</v>
      </c>
      <c r="N97" s="247">
        <f>IF(ISNUMBER(Regressions!O107),ROUND(Regressions!O107, 1), NA())</f>
        <v>9.4</v>
      </c>
      <c r="O97" s="355" t="e">
        <f>IF(ISNUMBER(Regressions!Q107),ROUND(Regressions!Q107, 1), NA())</f>
        <v>#N/A</v>
      </c>
      <c r="P97" s="353" t="e">
        <f>IF(ISNUMBER(Regressions!R107),ROUND(Regressions!R107, 1), NA())</f>
        <v>#N/A</v>
      </c>
      <c r="Q97" s="225" t="e">
        <f>IF(ISNUMBER(Regressions!S107),ROUND(Regressions!S107, 1), NA())</f>
        <v>#N/A</v>
      </c>
      <c r="R97" s="354" t="e">
        <f>IF(ISNUMBER(Regressions!T107),ROUND(Regressions!T107, 1), NA())</f>
        <v>#N/A</v>
      </c>
      <c r="S97" s="247" t="e">
        <f>IF(ISNUMBER(Regressions!U107),ROUND(Regressions!U107, 1), NA())</f>
        <v>#N/A</v>
      </c>
    </row>
    <row xmlns:x14ac="http://schemas.microsoft.com/office/spreadsheetml/2009/9/ac" r="98" x14ac:dyDescent="0.2">
      <c r="A98" s="350" t="str">
        <f>IF(ISBLANK(Regressions!A108), " ", Regressions!A108)</f>
        <v>Brazil</v>
      </c>
      <c r="B98" s="351">
        <f>IF(ISBLANK(Regressions!B108), " ", Regressions!B108)</f>
        <v>2001</v>
      </c>
      <c r="C98" s="356" t="str">
        <f>IF(ISBLANK(Regressions!C108), " ", Regressions!C108)</f>
        <v>Pre-primary</v>
      </c>
      <c r="D98" s="352">
        <f>IF(ISBLANK(Regressions!D108), " ", Regressions!D108)</f>
        <v>6022635</v>
      </c>
      <c r="E98" s="224">
        <f>IF(ISNUMBER(Regressions!E108),ROUND(Regressions!E108, 1), NA())</f>
        <v>98.6</v>
      </c>
      <c r="F98" s="353">
        <f>IF(ISNUMBER(Regressions!F108),ROUND(Regressions!F108, 1), NA())</f>
        <v>75.5</v>
      </c>
      <c r="G98" s="246" t="e">
        <f>IF(ISNUMBER(Regressions!G108),ROUND(Regressions!G108, 1), NA())</f>
        <v>#N/A</v>
      </c>
      <c r="H98" s="354" t="e">
        <f>IF(ISNUMBER(Regressions!H108),ROUND(Regressions!H108, 1), NA())</f>
        <v>#N/A</v>
      </c>
      <c r="I98" s="247">
        <f>IF(ISNUMBER(Regressions!I108),ROUND(Regressions!I108, 1), NA())</f>
        <v>24.5</v>
      </c>
      <c r="J98" s="355">
        <f>IF(ISNUMBER(Regressions!K108),ROUND(Regressions!K108, 1), NA())</f>
        <v>92.5</v>
      </c>
      <c r="K98" s="353">
        <f>IF(ISNUMBER(Regressions!L108),ROUND(Regressions!L108, 1), NA())</f>
        <v>90.7</v>
      </c>
      <c r="L98" s="248" t="e">
        <f>IF(ISNUMBER(Regressions!M108),ROUND(Regressions!M108, 1), NA())</f>
        <v>#N/A</v>
      </c>
      <c r="M98" s="354" t="e">
        <f>IF(ISNUMBER(Regressions!N108),ROUND(Regressions!N108, 1), NA())</f>
        <v>#N/A</v>
      </c>
      <c r="N98" s="247">
        <f>IF(ISNUMBER(Regressions!O108),ROUND(Regressions!O108, 1), NA())</f>
        <v>9.3000000000000007</v>
      </c>
      <c r="O98" s="355" t="e">
        <f>IF(ISNUMBER(Regressions!Q108),ROUND(Regressions!Q108, 1), NA())</f>
        <v>#N/A</v>
      </c>
      <c r="P98" s="353" t="e">
        <f>IF(ISNUMBER(Regressions!R108),ROUND(Regressions!R108, 1), NA())</f>
        <v>#N/A</v>
      </c>
      <c r="Q98" s="225" t="e">
        <f>IF(ISNUMBER(Regressions!S108),ROUND(Regressions!S108, 1), NA())</f>
        <v>#N/A</v>
      </c>
      <c r="R98" s="354" t="e">
        <f>IF(ISNUMBER(Regressions!T108),ROUND(Regressions!T108, 1), NA())</f>
        <v>#N/A</v>
      </c>
      <c r="S98" s="247" t="e">
        <f>IF(ISNUMBER(Regressions!U108),ROUND(Regressions!U108, 1), NA())</f>
        <v>#N/A</v>
      </c>
    </row>
    <row xmlns:x14ac="http://schemas.microsoft.com/office/spreadsheetml/2009/9/ac" r="99" x14ac:dyDescent="0.2">
      <c r="A99" s="350" t="str">
        <f>IF(ISBLANK(Regressions!A109), " ", Regressions!A109)</f>
        <v>Brazil</v>
      </c>
      <c r="B99" s="351">
        <f>IF(ISBLANK(Regressions!B109), " ", Regressions!B109)</f>
        <v>2002</v>
      </c>
      <c r="C99" s="356" t="str">
        <f>IF(ISBLANK(Regressions!C109), " ", Regressions!C109)</f>
        <v>Pre-primary</v>
      </c>
      <c r="D99" s="352">
        <f>IF(ISBLANK(Regressions!D109), " ", Regressions!D109)</f>
        <v>6022635</v>
      </c>
      <c r="E99" s="224">
        <f>IF(ISNUMBER(Regressions!E109),ROUND(Regressions!E109, 1), NA())</f>
        <v>98.5</v>
      </c>
      <c r="F99" s="353">
        <f>IF(ISNUMBER(Regressions!F109),ROUND(Regressions!F109, 1), NA())</f>
        <v>75.900000000000006</v>
      </c>
      <c r="G99" s="246" t="e">
        <f>IF(ISNUMBER(Regressions!G109),ROUND(Regressions!G109, 1), NA())</f>
        <v>#N/A</v>
      </c>
      <c r="H99" s="354" t="e">
        <f>IF(ISNUMBER(Regressions!H109),ROUND(Regressions!H109, 1), NA())</f>
        <v>#N/A</v>
      </c>
      <c r="I99" s="247">
        <f>IF(ISNUMBER(Regressions!I109),ROUND(Regressions!I109, 1), NA())</f>
        <v>24.1</v>
      </c>
      <c r="J99" s="355">
        <f>IF(ISNUMBER(Regressions!K109),ROUND(Regressions!K109, 1), NA())</f>
        <v>92.7</v>
      </c>
      <c r="K99" s="353">
        <f>IF(ISNUMBER(Regressions!L109),ROUND(Regressions!L109, 1), NA())</f>
        <v>90.9</v>
      </c>
      <c r="L99" s="248" t="e">
        <f>IF(ISNUMBER(Regressions!M109),ROUND(Regressions!M109, 1), NA())</f>
        <v>#N/A</v>
      </c>
      <c r="M99" s="354" t="e">
        <f>IF(ISNUMBER(Regressions!N109),ROUND(Regressions!N109, 1), NA())</f>
        <v>#N/A</v>
      </c>
      <c r="N99" s="247">
        <f>IF(ISNUMBER(Regressions!O109),ROUND(Regressions!O109, 1), NA())</f>
        <v>9.1</v>
      </c>
      <c r="O99" s="355" t="e">
        <f>IF(ISNUMBER(Regressions!Q109),ROUND(Regressions!Q109, 1), NA())</f>
        <v>#N/A</v>
      </c>
      <c r="P99" s="353" t="e">
        <f>IF(ISNUMBER(Regressions!R109),ROUND(Regressions!R109, 1), NA())</f>
        <v>#N/A</v>
      </c>
      <c r="Q99" s="225" t="e">
        <f>IF(ISNUMBER(Regressions!S109),ROUND(Regressions!S109, 1), NA())</f>
        <v>#N/A</v>
      </c>
      <c r="R99" s="354" t="e">
        <f>IF(ISNUMBER(Regressions!T109),ROUND(Regressions!T109, 1), NA())</f>
        <v>#N/A</v>
      </c>
      <c r="S99" s="247" t="e">
        <f>IF(ISNUMBER(Regressions!U109),ROUND(Regressions!U109, 1), NA())</f>
        <v>#N/A</v>
      </c>
    </row>
    <row xmlns:x14ac="http://schemas.microsoft.com/office/spreadsheetml/2009/9/ac" r="100" x14ac:dyDescent="0.2">
      <c r="A100" s="350" t="str">
        <f>IF(ISBLANK(Regressions!A110), " ", Regressions!A110)</f>
        <v>Brazil</v>
      </c>
      <c r="B100" s="351">
        <f>IF(ISBLANK(Regressions!B110), " ", Regressions!B110)</f>
        <v>2003</v>
      </c>
      <c r="C100" s="356" t="str">
        <f>IF(ISBLANK(Regressions!C110), " ", Regressions!C110)</f>
        <v>Pre-primary</v>
      </c>
      <c r="D100" s="352">
        <f>IF(ISBLANK(Regressions!D110), " ", Regressions!D110)</f>
        <v>6022635</v>
      </c>
      <c r="E100" s="224">
        <f>IF(ISNUMBER(Regressions!E110),ROUND(Regressions!E110, 1), NA())</f>
        <v>98.3</v>
      </c>
      <c r="F100" s="353">
        <f>IF(ISNUMBER(Regressions!F110),ROUND(Regressions!F110, 1), NA())</f>
        <v>76.3</v>
      </c>
      <c r="G100" s="246" t="e">
        <f>IF(ISNUMBER(Regressions!G110),ROUND(Regressions!G110, 1), NA())</f>
        <v>#N/A</v>
      </c>
      <c r="H100" s="354" t="e">
        <f>IF(ISNUMBER(Regressions!H110),ROUND(Regressions!H110, 1), NA())</f>
        <v>#N/A</v>
      </c>
      <c r="I100" s="247">
        <f>IF(ISNUMBER(Regressions!I110),ROUND(Regressions!I110, 1), NA())</f>
        <v>23.7</v>
      </c>
      <c r="J100" s="355">
        <f>IF(ISNUMBER(Regressions!K110),ROUND(Regressions!K110, 1), NA())</f>
        <v>92.8</v>
      </c>
      <c r="K100" s="353">
        <f>IF(ISNUMBER(Regressions!L110),ROUND(Regressions!L110, 1), NA())</f>
        <v>91.1</v>
      </c>
      <c r="L100" s="248" t="e">
        <f>IF(ISNUMBER(Regressions!M110),ROUND(Regressions!M110, 1), NA())</f>
        <v>#N/A</v>
      </c>
      <c r="M100" s="354" t="e">
        <f>IF(ISNUMBER(Regressions!N110),ROUND(Regressions!N110, 1), NA())</f>
        <v>#N/A</v>
      </c>
      <c r="N100" s="247">
        <f>IF(ISNUMBER(Regressions!O110),ROUND(Regressions!O110, 1), NA())</f>
        <v>8.9</v>
      </c>
      <c r="O100" s="355" t="e">
        <f>IF(ISNUMBER(Regressions!Q110),ROUND(Regressions!Q110, 1), NA())</f>
        <v>#N/A</v>
      </c>
      <c r="P100" s="353" t="e">
        <f>IF(ISNUMBER(Regressions!R110),ROUND(Regressions!R110, 1), NA())</f>
        <v>#N/A</v>
      </c>
      <c r="Q100" s="225" t="e">
        <f>IF(ISNUMBER(Regressions!S110),ROUND(Regressions!S110, 1), NA())</f>
        <v>#N/A</v>
      </c>
      <c r="R100" s="354" t="e">
        <f>IF(ISNUMBER(Regressions!T110),ROUND(Regressions!T110, 1), NA())</f>
        <v>#N/A</v>
      </c>
      <c r="S100" s="247" t="e">
        <f>IF(ISNUMBER(Regressions!U110),ROUND(Regressions!U110, 1), NA())</f>
        <v>#N/A</v>
      </c>
    </row>
    <row xmlns:x14ac="http://schemas.microsoft.com/office/spreadsheetml/2009/9/ac" r="101" x14ac:dyDescent="0.2">
      <c r="A101" s="350" t="str">
        <f>IF(ISBLANK(Regressions!A111), " ", Regressions!A111)</f>
        <v>Brazil</v>
      </c>
      <c r="B101" s="351">
        <f>IF(ISBLANK(Regressions!B111), " ", Regressions!B111)</f>
        <v>2004</v>
      </c>
      <c r="C101" s="356" t="str">
        <f>IF(ISBLANK(Regressions!C111), " ", Regressions!C111)</f>
        <v>Pre-primary</v>
      </c>
      <c r="D101" s="352">
        <f>IF(ISBLANK(Regressions!D111), " ", Regressions!D111)</f>
        <v>6022635</v>
      </c>
      <c r="E101" s="224">
        <f>IF(ISNUMBER(Regressions!E111),ROUND(Regressions!E111, 1), NA())</f>
        <v>98.2</v>
      </c>
      <c r="F101" s="353">
        <f>IF(ISNUMBER(Regressions!F111),ROUND(Regressions!F111, 1), NA())</f>
        <v>76.7</v>
      </c>
      <c r="G101" s="246" t="e">
        <f>IF(ISNUMBER(Regressions!G111),ROUND(Regressions!G111, 1), NA())</f>
        <v>#N/A</v>
      </c>
      <c r="H101" s="354" t="e">
        <f>IF(ISNUMBER(Regressions!H111),ROUND(Regressions!H111, 1), NA())</f>
        <v>#N/A</v>
      </c>
      <c r="I101" s="247">
        <f>IF(ISNUMBER(Regressions!I111),ROUND(Regressions!I111, 1), NA())</f>
        <v>23.3</v>
      </c>
      <c r="J101" s="355">
        <f>IF(ISNUMBER(Regressions!K111),ROUND(Regressions!K111, 1), NA())</f>
        <v>93</v>
      </c>
      <c r="K101" s="353">
        <f>IF(ISNUMBER(Regressions!L111),ROUND(Regressions!L111, 1), NA())</f>
        <v>91.2</v>
      </c>
      <c r="L101" s="248" t="e">
        <f>IF(ISNUMBER(Regressions!M111),ROUND(Regressions!M111, 1), NA())</f>
        <v>#N/A</v>
      </c>
      <c r="M101" s="354" t="e">
        <f>IF(ISNUMBER(Regressions!N111),ROUND(Regressions!N111, 1), NA())</f>
        <v>#N/A</v>
      </c>
      <c r="N101" s="247">
        <f>IF(ISNUMBER(Regressions!O111),ROUND(Regressions!O111, 1), NA())</f>
        <v>8.8000000000000007</v>
      </c>
      <c r="O101" s="355" t="e">
        <f>IF(ISNUMBER(Regressions!Q111),ROUND(Regressions!Q111, 1), NA())</f>
        <v>#N/A</v>
      </c>
      <c r="P101" s="353" t="e">
        <f>IF(ISNUMBER(Regressions!R111),ROUND(Regressions!R111, 1), NA())</f>
        <v>#N/A</v>
      </c>
      <c r="Q101" s="225" t="e">
        <f>IF(ISNUMBER(Regressions!S111),ROUND(Regressions!S111, 1), NA())</f>
        <v>#N/A</v>
      </c>
      <c r="R101" s="354" t="e">
        <f>IF(ISNUMBER(Regressions!T111),ROUND(Regressions!T111, 1), NA())</f>
        <v>#N/A</v>
      </c>
      <c r="S101" s="247" t="e">
        <f>IF(ISNUMBER(Regressions!U111),ROUND(Regressions!U111, 1), NA())</f>
        <v>#N/A</v>
      </c>
    </row>
    <row xmlns:x14ac="http://schemas.microsoft.com/office/spreadsheetml/2009/9/ac" r="102" x14ac:dyDescent="0.2">
      <c r="A102" s="350" t="str">
        <f>IF(ISBLANK(Regressions!A112), " ", Regressions!A112)</f>
        <v>Brazil</v>
      </c>
      <c r="B102" s="351">
        <f>IF(ISBLANK(Regressions!B112), " ", Regressions!B112)</f>
        <v>2005</v>
      </c>
      <c r="C102" s="356" t="str">
        <f>IF(ISBLANK(Regressions!C112), " ", Regressions!C112)</f>
        <v>Pre-primary</v>
      </c>
      <c r="D102" s="352">
        <f>IF(ISBLANK(Regressions!D112), " ", Regressions!D112)</f>
        <v>6022635</v>
      </c>
      <c r="E102" s="224">
        <f>IF(ISNUMBER(Regressions!E112),ROUND(Regressions!E112, 1), NA())</f>
        <v>98.1</v>
      </c>
      <c r="F102" s="353">
        <f>IF(ISNUMBER(Regressions!F112),ROUND(Regressions!F112, 1), NA())</f>
        <v>77.099999999999994</v>
      </c>
      <c r="G102" s="246" t="e">
        <f>IF(ISNUMBER(Regressions!G112),ROUND(Regressions!G112, 1), NA())</f>
        <v>#N/A</v>
      </c>
      <c r="H102" s="354" t="e">
        <f>IF(ISNUMBER(Regressions!H112),ROUND(Regressions!H112, 1), NA())</f>
        <v>#N/A</v>
      </c>
      <c r="I102" s="247">
        <f>IF(ISNUMBER(Regressions!I112),ROUND(Regressions!I112, 1), NA())</f>
        <v>22.9</v>
      </c>
      <c r="J102" s="355">
        <f>IF(ISNUMBER(Regressions!K112),ROUND(Regressions!K112, 1), NA())</f>
        <v>93.2</v>
      </c>
      <c r="K102" s="353">
        <f>IF(ISNUMBER(Regressions!L112),ROUND(Regressions!L112, 1), NA())</f>
        <v>91.4</v>
      </c>
      <c r="L102" s="248" t="e">
        <f>IF(ISNUMBER(Regressions!M112),ROUND(Regressions!M112, 1), NA())</f>
        <v>#N/A</v>
      </c>
      <c r="M102" s="354" t="e">
        <f>IF(ISNUMBER(Regressions!N112),ROUND(Regressions!N112, 1), NA())</f>
        <v>#N/A</v>
      </c>
      <c r="N102" s="247">
        <f>IF(ISNUMBER(Regressions!O112),ROUND(Regressions!O112, 1), NA())</f>
        <v>8.6</v>
      </c>
      <c r="O102" s="355" t="e">
        <f>IF(ISNUMBER(Regressions!Q112),ROUND(Regressions!Q112, 1), NA())</f>
        <v>#N/A</v>
      </c>
      <c r="P102" s="353" t="e">
        <f>IF(ISNUMBER(Regressions!R112),ROUND(Regressions!R112, 1), NA())</f>
        <v>#N/A</v>
      </c>
      <c r="Q102" s="225" t="e">
        <f>IF(ISNUMBER(Regressions!S112),ROUND(Regressions!S112, 1), NA())</f>
        <v>#N/A</v>
      </c>
      <c r="R102" s="354" t="e">
        <f>IF(ISNUMBER(Regressions!T112),ROUND(Regressions!T112, 1), NA())</f>
        <v>#N/A</v>
      </c>
      <c r="S102" s="247" t="e">
        <f>IF(ISNUMBER(Regressions!U112),ROUND(Regressions!U112, 1), NA())</f>
        <v>#N/A</v>
      </c>
    </row>
    <row xmlns:x14ac="http://schemas.microsoft.com/office/spreadsheetml/2009/9/ac" r="103" x14ac:dyDescent="0.2">
      <c r="A103" s="350" t="str">
        <f>IF(ISBLANK(Regressions!A113), " ", Regressions!A113)</f>
        <v>Brazil</v>
      </c>
      <c r="B103" s="351">
        <f>IF(ISBLANK(Regressions!B113), " ", Regressions!B113)</f>
        <v>2006</v>
      </c>
      <c r="C103" s="356" t="str">
        <f>IF(ISBLANK(Regressions!C113), " ", Regressions!C113)</f>
        <v>Pre-primary</v>
      </c>
      <c r="D103" s="352">
        <f>IF(ISBLANK(Regressions!D113), " ", Regressions!D113)</f>
        <v>6022635</v>
      </c>
      <c r="E103" s="224">
        <f>IF(ISNUMBER(Regressions!E113),ROUND(Regressions!E113, 1), NA())</f>
        <v>97.9</v>
      </c>
      <c r="F103" s="353">
        <f>IF(ISNUMBER(Regressions!F113),ROUND(Regressions!F113, 1), NA())</f>
        <v>77.400000000000006</v>
      </c>
      <c r="G103" s="246" t="e">
        <f>IF(ISNUMBER(Regressions!G113),ROUND(Regressions!G113, 1), NA())</f>
        <v>#N/A</v>
      </c>
      <c r="H103" s="354" t="e">
        <f>IF(ISNUMBER(Regressions!H113),ROUND(Regressions!H113, 1), NA())</f>
        <v>#N/A</v>
      </c>
      <c r="I103" s="247">
        <f>IF(ISNUMBER(Regressions!I113),ROUND(Regressions!I113, 1), NA())</f>
        <v>22.6</v>
      </c>
      <c r="J103" s="355">
        <f>IF(ISNUMBER(Regressions!K113),ROUND(Regressions!K113, 1), NA())</f>
        <v>93.3</v>
      </c>
      <c r="K103" s="353">
        <f>IF(ISNUMBER(Regressions!L113),ROUND(Regressions!L113, 1), NA())</f>
        <v>91.6</v>
      </c>
      <c r="L103" s="248" t="e">
        <f>IF(ISNUMBER(Regressions!M113),ROUND(Regressions!M113, 1), NA())</f>
        <v>#N/A</v>
      </c>
      <c r="M103" s="354" t="e">
        <f>IF(ISNUMBER(Regressions!N113),ROUND(Regressions!N113, 1), NA())</f>
        <v>#N/A</v>
      </c>
      <c r="N103" s="247">
        <f>IF(ISNUMBER(Regressions!O113),ROUND(Regressions!O113, 1), NA())</f>
        <v>8.4</v>
      </c>
      <c r="O103" s="355" t="e">
        <f>IF(ISNUMBER(Regressions!Q113),ROUND(Regressions!Q113, 1), NA())</f>
        <v>#N/A</v>
      </c>
      <c r="P103" s="353" t="e">
        <f>IF(ISNUMBER(Regressions!R113),ROUND(Regressions!R113, 1), NA())</f>
        <v>#N/A</v>
      </c>
      <c r="Q103" s="225" t="e">
        <f>IF(ISNUMBER(Regressions!S113),ROUND(Regressions!S113, 1), NA())</f>
        <v>#N/A</v>
      </c>
      <c r="R103" s="354" t="e">
        <f>IF(ISNUMBER(Regressions!T113),ROUND(Regressions!T113, 1), NA())</f>
        <v>#N/A</v>
      </c>
      <c r="S103" s="247" t="e">
        <f>IF(ISNUMBER(Regressions!U113),ROUND(Regressions!U113, 1), NA())</f>
        <v>#N/A</v>
      </c>
    </row>
    <row xmlns:x14ac="http://schemas.microsoft.com/office/spreadsheetml/2009/9/ac" r="104" x14ac:dyDescent="0.2">
      <c r="A104" s="350" t="str">
        <f>IF(ISBLANK(Regressions!A114), " ", Regressions!A114)</f>
        <v>Brazil</v>
      </c>
      <c r="B104" s="351">
        <f>IF(ISBLANK(Regressions!B114), " ", Regressions!B114)</f>
        <v>2007</v>
      </c>
      <c r="C104" s="356" t="str">
        <f>IF(ISBLANK(Regressions!C114), " ", Regressions!C114)</f>
        <v>Pre-primary</v>
      </c>
      <c r="D104" s="352">
        <f>IF(ISBLANK(Regressions!D114), " ", Regressions!D114)</f>
        <v>6022635</v>
      </c>
      <c r="E104" s="224">
        <f>IF(ISNUMBER(Regressions!E114),ROUND(Regressions!E114, 1), NA())</f>
        <v>97.8</v>
      </c>
      <c r="F104" s="353">
        <f>IF(ISNUMBER(Regressions!F114),ROUND(Regressions!F114, 1), NA())</f>
        <v>77.8</v>
      </c>
      <c r="G104" s="246" t="e">
        <f>IF(ISNUMBER(Regressions!G114),ROUND(Regressions!G114, 1), NA())</f>
        <v>#N/A</v>
      </c>
      <c r="H104" s="354" t="e">
        <f>IF(ISNUMBER(Regressions!H114),ROUND(Regressions!H114, 1), NA())</f>
        <v>#N/A</v>
      </c>
      <c r="I104" s="247">
        <f>IF(ISNUMBER(Regressions!I114),ROUND(Regressions!I114, 1), NA())</f>
        <v>22.2</v>
      </c>
      <c r="J104" s="355">
        <f>IF(ISNUMBER(Regressions!K114),ROUND(Regressions!K114, 1), NA())</f>
        <v>93.5</v>
      </c>
      <c r="K104" s="353">
        <f>IF(ISNUMBER(Regressions!L114),ROUND(Regressions!L114, 1), NA())</f>
        <v>91.7</v>
      </c>
      <c r="L104" s="248" t="e">
        <f>IF(ISNUMBER(Regressions!M114),ROUND(Regressions!M114, 1), NA())</f>
        <v>#N/A</v>
      </c>
      <c r="M104" s="354" t="e">
        <f>IF(ISNUMBER(Regressions!N114),ROUND(Regressions!N114, 1), NA())</f>
        <v>#N/A</v>
      </c>
      <c r="N104" s="247">
        <f>IF(ISNUMBER(Regressions!O114),ROUND(Regressions!O114, 1), NA())</f>
        <v>8.3000000000000007</v>
      </c>
      <c r="O104" s="355" t="e">
        <f>IF(ISNUMBER(Regressions!Q114),ROUND(Regressions!Q114, 1), NA())</f>
        <v>#N/A</v>
      </c>
      <c r="P104" s="353" t="e">
        <f>IF(ISNUMBER(Regressions!R114),ROUND(Regressions!R114, 1), NA())</f>
        <v>#N/A</v>
      </c>
      <c r="Q104" s="225" t="e">
        <f>IF(ISNUMBER(Regressions!S114),ROUND(Regressions!S114, 1), NA())</f>
        <v>#N/A</v>
      </c>
      <c r="R104" s="354" t="e">
        <f>IF(ISNUMBER(Regressions!T114),ROUND(Regressions!T114, 1), NA())</f>
        <v>#N/A</v>
      </c>
      <c r="S104" s="247" t="e">
        <f>IF(ISNUMBER(Regressions!U114),ROUND(Regressions!U114, 1), NA())</f>
        <v>#N/A</v>
      </c>
    </row>
    <row xmlns:x14ac="http://schemas.microsoft.com/office/spreadsheetml/2009/9/ac" r="105" x14ac:dyDescent="0.2">
      <c r="A105" s="350" t="str">
        <f>IF(ISBLANK(Regressions!A115), " ", Regressions!A115)</f>
        <v>Brazil</v>
      </c>
      <c r="B105" s="351">
        <f>IF(ISBLANK(Regressions!B115), " ", Regressions!B115)</f>
        <v>2008</v>
      </c>
      <c r="C105" s="356" t="str">
        <f>IF(ISBLANK(Regressions!C115), " ", Regressions!C115)</f>
        <v>Pre-primary</v>
      </c>
      <c r="D105" s="352">
        <f>IF(ISBLANK(Regressions!D115), " ", Regressions!D115)</f>
        <v>6022635</v>
      </c>
      <c r="E105" s="224">
        <f>IF(ISNUMBER(Regressions!E115),ROUND(Regressions!E115, 1), NA())</f>
        <v>97.6</v>
      </c>
      <c r="F105" s="353">
        <f>IF(ISNUMBER(Regressions!F115),ROUND(Regressions!F115, 1), NA())</f>
        <v>78.2</v>
      </c>
      <c r="G105" s="246" t="e">
        <f>IF(ISNUMBER(Regressions!G115),ROUND(Regressions!G115, 1), NA())</f>
        <v>#N/A</v>
      </c>
      <c r="H105" s="354" t="e">
        <f>IF(ISNUMBER(Regressions!H115),ROUND(Regressions!H115, 1), NA())</f>
        <v>#N/A</v>
      </c>
      <c r="I105" s="247">
        <f>IF(ISNUMBER(Regressions!I115),ROUND(Regressions!I115, 1), NA())</f>
        <v>21.8</v>
      </c>
      <c r="J105" s="355">
        <f>IF(ISNUMBER(Regressions!K115),ROUND(Regressions!K115, 1), NA())</f>
        <v>93.7</v>
      </c>
      <c r="K105" s="353">
        <f>IF(ISNUMBER(Regressions!L115),ROUND(Regressions!L115, 1), NA())</f>
        <v>91.9</v>
      </c>
      <c r="L105" s="248" t="e">
        <f>IF(ISNUMBER(Regressions!M115),ROUND(Regressions!M115, 1), NA())</f>
        <v>#N/A</v>
      </c>
      <c r="M105" s="354" t="e">
        <f>IF(ISNUMBER(Regressions!N115),ROUND(Regressions!N115, 1), NA())</f>
        <v>#N/A</v>
      </c>
      <c r="N105" s="247">
        <f>IF(ISNUMBER(Regressions!O115),ROUND(Regressions!O115, 1), NA())</f>
        <v>8.1</v>
      </c>
      <c r="O105" s="355" t="e">
        <f>IF(ISNUMBER(Regressions!Q115),ROUND(Regressions!Q115, 1), NA())</f>
        <v>#N/A</v>
      </c>
      <c r="P105" s="353" t="e">
        <f>IF(ISNUMBER(Regressions!R115),ROUND(Regressions!R115, 1), NA())</f>
        <v>#N/A</v>
      </c>
      <c r="Q105" s="225" t="e">
        <f>IF(ISNUMBER(Regressions!S115),ROUND(Regressions!S115, 1), NA())</f>
        <v>#N/A</v>
      </c>
      <c r="R105" s="354" t="e">
        <f>IF(ISNUMBER(Regressions!T115),ROUND(Regressions!T115, 1), NA())</f>
        <v>#N/A</v>
      </c>
      <c r="S105" s="247" t="e">
        <f>IF(ISNUMBER(Regressions!U115),ROUND(Regressions!U115, 1), NA())</f>
        <v>#N/A</v>
      </c>
    </row>
    <row xmlns:x14ac="http://schemas.microsoft.com/office/spreadsheetml/2009/9/ac" r="106" x14ac:dyDescent="0.2">
      <c r="A106" s="350" t="str">
        <f>IF(ISBLANK(Regressions!A116), " ", Regressions!A116)</f>
        <v>Brazil</v>
      </c>
      <c r="B106" s="351">
        <f>IF(ISBLANK(Regressions!B116), " ", Regressions!B116)</f>
        <v>2009</v>
      </c>
      <c r="C106" s="356" t="str">
        <f>IF(ISBLANK(Regressions!C116), " ", Regressions!C116)</f>
        <v>Pre-primary</v>
      </c>
      <c r="D106" s="352">
        <f>IF(ISBLANK(Regressions!D116), " ", Regressions!D116)</f>
        <v>6022635</v>
      </c>
      <c r="E106" s="224">
        <f>IF(ISNUMBER(Regressions!E116),ROUND(Regressions!E116, 1), NA())</f>
        <v>97.5</v>
      </c>
      <c r="F106" s="353">
        <f>IF(ISNUMBER(Regressions!F116),ROUND(Regressions!F116, 1), NA())</f>
        <v>78.599999999999994</v>
      </c>
      <c r="G106" s="246" t="e">
        <f>IF(ISNUMBER(Regressions!G116),ROUND(Regressions!G116, 1), NA())</f>
        <v>#N/A</v>
      </c>
      <c r="H106" s="354" t="e">
        <f>IF(ISNUMBER(Regressions!H116),ROUND(Regressions!H116, 1), NA())</f>
        <v>#N/A</v>
      </c>
      <c r="I106" s="247">
        <f>IF(ISNUMBER(Regressions!I116),ROUND(Regressions!I116, 1), NA())</f>
        <v>21.4</v>
      </c>
      <c r="J106" s="355">
        <f>IF(ISNUMBER(Regressions!K116),ROUND(Regressions!K116, 1), NA())</f>
        <v>93.8</v>
      </c>
      <c r="K106" s="353">
        <f>IF(ISNUMBER(Regressions!L116),ROUND(Regressions!L116, 1), NA())</f>
        <v>92</v>
      </c>
      <c r="L106" s="248" t="e">
        <f>IF(ISNUMBER(Regressions!M116),ROUND(Regressions!M116, 1), NA())</f>
        <v>#N/A</v>
      </c>
      <c r="M106" s="354" t="e">
        <f>IF(ISNUMBER(Regressions!N116),ROUND(Regressions!N116, 1), NA())</f>
        <v>#N/A</v>
      </c>
      <c r="N106" s="247">
        <f>IF(ISNUMBER(Regressions!O116),ROUND(Regressions!O116, 1), NA())</f>
        <v>8</v>
      </c>
      <c r="O106" s="355" t="e">
        <f>IF(ISNUMBER(Regressions!Q116),ROUND(Regressions!Q116, 1), NA())</f>
        <v>#N/A</v>
      </c>
      <c r="P106" s="353" t="e">
        <f>IF(ISNUMBER(Regressions!R116),ROUND(Regressions!R116, 1), NA())</f>
        <v>#N/A</v>
      </c>
      <c r="Q106" s="225" t="e">
        <f>IF(ISNUMBER(Regressions!S116),ROUND(Regressions!S116, 1), NA())</f>
        <v>#N/A</v>
      </c>
      <c r="R106" s="354" t="e">
        <f>IF(ISNUMBER(Regressions!T116),ROUND(Regressions!T116, 1), NA())</f>
        <v>#N/A</v>
      </c>
      <c r="S106" s="247" t="e">
        <f>IF(ISNUMBER(Regressions!U116),ROUND(Regressions!U116, 1), NA())</f>
        <v>#N/A</v>
      </c>
    </row>
    <row xmlns:x14ac="http://schemas.microsoft.com/office/spreadsheetml/2009/9/ac" r="107" x14ac:dyDescent="0.2">
      <c r="A107" s="350" t="str">
        <f>IF(ISBLANK(Regressions!A117), " ", Regressions!A117)</f>
        <v>Brazil</v>
      </c>
      <c r="B107" s="351">
        <f>IF(ISBLANK(Regressions!B117), " ", Regressions!B117)</f>
        <v>2010</v>
      </c>
      <c r="C107" s="356" t="str">
        <f>IF(ISBLANK(Regressions!C117), " ", Regressions!C117)</f>
        <v>Pre-primary</v>
      </c>
      <c r="D107" s="352">
        <f>IF(ISBLANK(Regressions!D117), " ", Regressions!D117)</f>
        <v>6022635</v>
      </c>
      <c r="E107" s="224">
        <f>IF(ISNUMBER(Regressions!E117),ROUND(Regressions!E117, 1), NA())</f>
        <v>97.4</v>
      </c>
      <c r="F107" s="353">
        <f>IF(ISNUMBER(Regressions!F117),ROUND(Regressions!F117, 1), NA())</f>
        <v>79</v>
      </c>
      <c r="G107" s="246" t="e">
        <f>IF(ISNUMBER(Regressions!G117),ROUND(Regressions!G117, 1), NA())</f>
        <v>#N/A</v>
      </c>
      <c r="H107" s="354" t="e">
        <f>IF(ISNUMBER(Regressions!H117),ROUND(Regressions!H117, 1), NA())</f>
        <v>#N/A</v>
      </c>
      <c r="I107" s="247">
        <f>IF(ISNUMBER(Regressions!I117),ROUND(Regressions!I117, 1), NA())</f>
        <v>21</v>
      </c>
      <c r="J107" s="355">
        <f>IF(ISNUMBER(Regressions!K117),ROUND(Regressions!K117, 1), NA())</f>
        <v>94</v>
      </c>
      <c r="K107" s="353">
        <f>IF(ISNUMBER(Regressions!L117),ROUND(Regressions!L117, 1), NA())</f>
        <v>92.2</v>
      </c>
      <c r="L107" s="248" t="e">
        <f>IF(ISNUMBER(Regressions!M117),ROUND(Regressions!M117, 1), NA())</f>
        <v>#N/A</v>
      </c>
      <c r="M107" s="354" t="e">
        <f>IF(ISNUMBER(Regressions!N117),ROUND(Regressions!N117, 1), NA())</f>
        <v>#N/A</v>
      </c>
      <c r="N107" s="247">
        <f>IF(ISNUMBER(Regressions!O117),ROUND(Regressions!O117, 1), NA())</f>
        <v>7.8</v>
      </c>
      <c r="O107" s="355" t="e">
        <f>IF(ISNUMBER(Regressions!Q117),ROUND(Regressions!Q117, 1), NA())</f>
        <v>#N/A</v>
      </c>
      <c r="P107" s="353" t="e">
        <f>IF(ISNUMBER(Regressions!R117),ROUND(Regressions!R117, 1), NA())</f>
        <v>#N/A</v>
      </c>
      <c r="Q107" s="225" t="e">
        <f>IF(ISNUMBER(Regressions!S117),ROUND(Regressions!S117, 1), NA())</f>
        <v>#N/A</v>
      </c>
      <c r="R107" s="354" t="e">
        <f>IF(ISNUMBER(Regressions!T117),ROUND(Regressions!T117, 1), NA())</f>
        <v>#N/A</v>
      </c>
      <c r="S107" s="247" t="e">
        <f>IF(ISNUMBER(Regressions!U117),ROUND(Regressions!U117, 1), NA())</f>
        <v>#N/A</v>
      </c>
    </row>
    <row xmlns:x14ac="http://schemas.microsoft.com/office/spreadsheetml/2009/9/ac" r="108" x14ac:dyDescent="0.2">
      <c r="A108" s="350" t="str">
        <f>IF(ISBLANK(Regressions!A118), " ", Regressions!A118)</f>
        <v>Brazil</v>
      </c>
      <c r="B108" s="351">
        <f>IF(ISBLANK(Regressions!B118), " ", Regressions!B118)</f>
        <v>2011</v>
      </c>
      <c r="C108" s="356" t="str">
        <f>IF(ISBLANK(Regressions!C118), " ", Regressions!C118)</f>
        <v>Pre-primary</v>
      </c>
      <c r="D108" s="352">
        <f>IF(ISBLANK(Regressions!D118), " ", Regressions!D118)</f>
        <v>6011504</v>
      </c>
      <c r="E108" s="224">
        <f>IF(ISNUMBER(Regressions!E118),ROUND(Regressions!E118, 1), NA())</f>
        <v>97.2</v>
      </c>
      <c r="F108" s="353">
        <f>IF(ISNUMBER(Regressions!F118),ROUND(Regressions!F118, 1), NA())</f>
        <v>79.400000000000006</v>
      </c>
      <c r="G108" s="246" t="e">
        <f>IF(ISNUMBER(Regressions!G118),ROUND(Regressions!G118, 1), NA())</f>
        <v>#N/A</v>
      </c>
      <c r="H108" s="354" t="e">
        <f>IF(ISNUMBER(Regressions!H118),ROUND(Regressions!H118, 1), NA())</f>
        <v>#N/A</v>
      </c>
      <c r="I108" s="247">
        <f>IF(ISNUMBER(Regressions!I118),ROUND(Regressions!I118, 1), NA())</f>
        <v>20.6</v>
      </c>
      <c r="J108" s="355">
        <f>IF(ISNUMBER(Regressions!K118),ROUND(Regressions!K118, 1), NA())</f>
        <v>94.2</v>
      </c>
      <c r="K108" s="353">
        <f>IF(ISNUMBER(Regressions!L118),ROUND(Regressions!L118, 1), NA())</f>
        <v>92.4</v>
      </c>
      <c r="L108" s="248" t="e">
        <f>IF(ISNUMBER(Regressions!M118),ROUND(Regressions!M118, 1), NA())</f>
        <v>#N/A</v>
      </c>
      <c r="M108" s="354" t="e">
        <f>IF(ISNUMBER(Regressions!N118),ROUND(Regressions!N118, 1), NA())</f>
        <v>#N/A</v>
      </c>
      <c r="N108" s="247">
        <f>IF(ISNUMBER(Regressions!O118),ROUND(Regressions!O118, 1), NA())</f>
        <v>7.6</v>
      </c>
      <c r="O108" s="355">
        <f>IF(ISNUMBER(Regressions!Q118),ROUND(Regressions!Q118, 1), NA())</f>
        <v>98.2</v>
      </c>
      <c r="P108" s="353">
        <f>IF(ISNUMBER(Regressions!R118),ROUND(Regressions!R118, 1), NA())</f>
        <v>94</v>
      </c>
      <c r="Q108" s="225">
        <f>IF(ISNUMBER(Regressions!S118),ROUND(Regressions!S118, 1), NA())</f>
        <v>77</v>
      </c>
      <c r="R108" s="354">
        <f>IF(ISNUMBER(Regressions!T118),ROUND(Regressions!T118, 1), NA())</f>
        <v>17</v>
      </c>
      <c r="S108" s="247">
        <f>IF(ISNUMBER(Regressions!U118),ROUND(Regressions!U118, 1), NA())</f>
        <v>6</v>
      </c>
    </row>
    <row xmlns:x14ac="http://schemas.microsoft.com/office/spreadsheetml/2009/9/ac" r="109" x14ac:dyDescent="0.2">
      <c r="A109" s="350" t="str">
        <f>IF(ISBLANK(Regressions!A119), " ", Regressions!A119)</f>
        <v>Brazil</v>
      </c>
      <c r="B109" s="351">
        <f>IF(ISBLANK(Regressions!B119), " ", Regressions!B119)</f>
        <v>2012</v>
      </c>
      <c r="C109" s="356" t="str">
        <f>IF(ISBLANK(Regressions!C119), " ", Regressions!C119)</f>
        <v>Pre-primary</v>
      </c>
      <c r="D109" s="352">
        <f>IF(ISBLANK(Regressions!D119), " ", Regressions!D119)</f>
        <v>5984293</v>
      </c>
      <c r="E109" s="224">
        <f>IF(ISNUMBER(Regressions!E119),ROUND(Regressions!E119, 1), NA())</f>
        <v>97.1</v>
      </c>
      <c r="F109" s="353">
        <f>IF(ISNUMBER(Regressions!F119),ROUND(Regressions!F119, 1), NA())</f>
        <v>79.7</v>
      </c>
      <c r="G109" s="246" t="e">
        <f>IF(ISNUMBER(Regressions!G119),ROUND(Regressions!G119, 1), NA())</f>
        <v>#N/A</v>
      </c>
      <c r="H109" s="354" t="e">
        <f>IF(ISNUMBER(Regressions!H119),ROUND(Regressions!H119, 1), NA())</f>
        <v>#N/A</v>
      </c>
      <c r="I109" s="247">
        <f>IF(ISNUMBER(Regressions!I119),ROUND(Regressions!I119, 1), NA())</f>
        <v>20.3</v>
      </c>
      <c r="J109" s="355">
        <f>IF(ISNUMBER(Regressions!K119),ROUND(Regressions!K119, 1), NA())</f>
        <v>94.4</v>
      </c>
      <c r="K109" s="353">
        <f>IF(ISNUMBER(Regressions!L119),ROUND(Regressions!L119, 1), NA())</f>
        <v>92.5</v>
      </c>
      <c r="L109" s="248" t="e">
        <f>IF(ISNUMBER(Regressions!M119),ROUND(Regressions!M119, 1), NA())</f>
        <v>#N/A</v>
      </c>
      <c r="M109" s="354" t="e">
        <f>IF(ISNUMBER(Regressions!N119),ROUND(Regressions!N119, 1), NA())</f>
        <v>#N/A</v>
      </c>
      <c r="N109" s="247">
        <f>IF(ISNUMBER(Regressions!O119),ROUND(Regressions!O119, 1), NA())</f>
        <v>7.5</v>
      </c>
      <c r="O109" s="355">
        <f>IF(ISNUMBER(Regressions!Q119),ROUND(Regressions!Q119, 1), NA())</f>
        <v>98.2</v>
      </c>
      <c r="P109" s="353">
        <f>IF(ISNUMBER(Regressions!R119),ROUND(Regressions!R119, 1), NA())</f>
        <v>94</v>
      </c>
      <c r="Q109" s="225">
        <f>IF(ISNUMBER(Regressions!S119),ROUND(Regressions!S119, 1), NA())</f>
        <v>77</v>
      </c>
      <c r="R109" s="354">
        <f>IF(ISNUMBER(Regressions!T119),ROUND(Regressions!T119, 1), NA())</f>
        <v>17</v>
      </c>
      <c r="S109" s="247">
        <f>IF(ISNUMBER(Regressions!U119),ROUND(Regressions!U119, 1), NA())</f>
        <v>6</v>
      </c>
    </row>
    <row xmlns:x14ac="http://schemas.microsoft.com/office/spreadsheetml/2009/9/ac" r="110" x14ac:dyDescent="0.2">
      <c r="A110" s="350" t="str">
        <f>IF(ISBLANK(Regressions!A120), " ", Regressions!A120)</f>
        <v>Brazil</v>
      </c>
      <c r="B110" s="351">
        <f>IF(ISBLANK(Regressions!B120), " ", Regressions!B120)</f>
        <v>2013</v>
      </c>
      <c r="C110" s="356" t="str">
        <f>IF(ISBLANK(Regressions!C120), " ", Regressions!C120)</f>
        <v>Pre-primary</v>
      </c>
      <c r="D110" s="352">
        <f>IF(ISBLANK(Regressions!D120), " ", Regressions!D120)</f>
        <v>6078564</v>
      </c>
      <c r="E110" s="224">
        <f>IF(ISNUMBER(Regressions!E120),ROUND(Regressions!E120, 1), NA())</f>
        <v>97</v>
      </c>
      <c r="F110" s="353">
        <f>IF(ISNUMBER(Regressions!F120),ROUND(Regressions!F120, 1), NA())</f>
        <v>80.099999999999994</v>
      </c>
      <c r="G110" s="246" t="e">
        <f>IF(ISNUMBER(Regressions!G120),ROUND(Regressions!G120, 1), NA())</f>
        <v>#N/A</v>
      </c>
      <c r="H110" s="354" t="e">
        <f>IF(ISNUMBER(Regressions!H120),ROUND(Regressions!H120, 1), NA())</f>
        <v>#N/A</v>
      </c>
      <c r="I110" s="247">
        <f>IF(ISNUMBER(Regressions!I120),ROUND(Regressions!I120, 1), NA())</f>
        <v>19.899999999999999</v>
      </c>
      <c r="J110" s="355">
        <f>IF(ISNUMBER(Regressions!K120),ROUND(Regressions!K120, 1), NA())</f>
        <v>94.5</v>
      </c>
      <c r="K110" s="353">
        <f>IF(ISNUMBER(Regressions!L120),ROUND(Regressions!L120, 1), NA())</f>
        <v>92.7</v>
      </c>
      <c r="L110" s="248" t="e">
        <f>IF(ISNUMBER(Regressions!M120),ROUND(Regressions!M120, 1), NA())</f>
        <v>#N/A</v>
      </c>
      <c r="M110" s="354" t="e">
        <f>IF(ISNUMBER(Regressions!N120),ROUND(Regressions!N120, 1), NA())</f>
        <v>#N/A</v>
      </c>
      <c r="N110" s="247">
        <f>IF(ISNUMBER(Regressions!O120),ROUND(Regressions!O120, 1), NA())</f>
        <v>7.3</v>
      </c>
      <c r="O110" s="355">
        <f>IF(ISNUMBER(Regressions!Q120),ROUND(Regressions!Q120, 1), NA())</f>
        <v>98.2</v>
      </c>
      <c r="P110" s="353">
        <f>IF(ISNUMBER(Regressions!R120),ROUND(Regressions!R120, 1), NA())</f>
        <v>94</v>
      </c>
      <c r="Q110" s="225">
        <f>IF(ISNUMBER(Regressions!S120),ROUND(Regressions!S120, 1), NA())</f>
        <v>77</v>
      </c>
      <c r="R110" s="354">
        <f>IF(ISNUMBER(Regressions!T120),ROUND(Regressions!T120, 1), NA())</f>
        <v>17</v>
      </c>
      <c r="S110" s="247">
        <f>IF(ISNUMBER(Regressions!U120),ROUND(Regressions!U120, 1), NA())</f>
        <v>6</v>
      </c>
    </row>
    <row xmlns:x14ac="http://schemas.microsoft.com/office/spreadsheetml/2009/9/ac" r="111" x14ac:dyDescent="0.2">
      <c r="A111" s="350" t="str">
        <f>IF(ISBLANK(Regressions!A121), " ", Regressions!A121)</f>
        <v>Brazil</v>
      </c>
      <c r="B111" s="351">
        <f>IF(ISBLANK(Regressions!B121), " ", Regressions!B121)</f>
        <v>2014</v>
      </c>
      <c r="C111" s="356" t="str">
        <f>IF(ISBLANK(Regressions!C121), " ", Regressions!C121)</f>
        <v>Pre-primary</v>
      </c>
      <c r="D111" s="352">
        <f>IF(ISBLANK(Regressions!D121), " ", Regressions!D121)</f>
        <v>5997049</v>
      </c>
      <c r="E111" s="224">
        <f>IF(ISNUMBER(Regressions!E121),ROUND(Regressions!E121, 1), NA())</f>
        <v>96.8</v>
      </c>
      <c r="F111" s="353">
        <f>IF(ISNUMBER(Regressions!F121),ROUND(Regressions!F121, 1), NA())</f>
        <v>80.5</v>
      </c>
      <c r="G111" s="246" t="e">
        <f>IF(ISNUMBER(Regressions!G121),ROUND(Regressions!G121, 1), NA())</f>
        <v>#N/A</v>
      </c>
      <c r="H111" s="354" t="e">
        <f>IF(ISNUMBER(Regressions!H121),ROUND(Regressions!H121, 1), NA())</f>
        <v>#N/A</v>
      </c>
      <c r="I111" s="247">
        <f>IF(ISNUMBER(Regressions!I121),ROUND(Regressions!I121, 1), NA())</f>
        <v>19.5</v>
      </c>
      <c r="J111" s="355">
        <f>IF(ISNUMBER(Regressions!K121),ROUND(Regressions!K121, 1), NA())</f>
        <v>94.7</v>
      </c>
      <c r="K111" s="353">
        <f>IF(ISNUMBER(Regressions!L121),ROUND(Regressions!L121, 1), NA())</f>
        <v>92.9</v>
      </c>
      <c r="L111" s="248" t="e">
        <f>IF(ISNUMBER(Regressions!M121),ROUND(Regressions!M121, 1), NA())</f>
        <v>#N/A</v>
      </c>
      <c r="M111" s="354" t="e">
        <f>IF(ISNUMBER(Regressions!N121),ROUND(Regressions!N121, 1), NA())</f>
        <v>#N/A</v>
      </c>
      <c r="N111" s="247">
        <f>IF(ISNUMBER(Regressions!O121),ROUND(Regressions!O121, 1), NA())</f>
        <v>7.1</v>
      </c>
      <c r="O111" s="355">
        <f>IF(ISNUMBER(Regressions!Q121),ROUND(Regressions!Q121, 1), NA())</f>
        <v>98.2</v>
      </c>
      <c r="P111" s="353">
        <f>IF(ISNUMBER(Regressions!R121),ROUND(Regressions!R121, 1), NA())</f>
        <v>94</v>
      </c>
      <c r="Q111" s="225">
        <f>IF(ISNUMBER(Regressions!S121),ROUND(Regressions!S121, 1), NA())</f>
        <v>77</v>
      </c>
      <c r="R111" s="354">
        <f>IF(ISNUMBER(Regressions!T121),ROUND(Regressions!T121, 1), NA())</f>
        <v>17</v>
      </c>
      <c r="S111" s="247">
        <f>IF(ISNUMBER(Regressions!U121),ROUND(Regressions!U121, 1), NA())</f>
        <v>6</v>
      </c>
    </row>
    <row xmlns:x14ac="http://schemas.microsoft.com/office/spreadsheetml/2009/9/ac" r="112" x14ac:dyDescent="0.2">
      <c r="A112" s="350" t="str">
        <f>IF(ISBLANK(Regressions!A122), " ", Regressions!A122)</f>
        <v>Brazil</v>
      </c>
      <c r="B112" s="351">
        <f>IF(ISBLANK(Regressions!B122), " ", Regressions!B122)</f>
        <v>2015</v>
      </c>
      <c r="C112" s="356" t="str">
        <f>IF(ISBLANK(Regressions!C122), " ", Regressions!C122)</f>
        <v>Pre-primary</v>
      </c>
      <c r="D112" s="352">
        <f>IF(ISBLANK(Regressions!D122), " ", Regressions!D122)</f>
        <v>5966098</v>
      </c>
      <c r="E112" s="224">
        <f>IF(ISNUMBER(Regressions!E122),ROUND(Regressions!E122, 1), NA())</f>
        <v>96.7</v>
      </c>
      <c r="F112" s="353">
        <f>IF(ISNUMBER(Regressions!F122),ROUND(Regressions!F122, 1), NA())</f>
        <v>80.900000000000006</v>
      </c>
      <c r="G112" s="246" t="e">
        <f>IF(ISNUMBER(Regressions!G122),ROUND(Regressions!G122, 1), NA())</f>
        <v>#N/A</v>
      </c>
      <c r="H112" s="354" t="e">
        <f>IF(ISNUMBER(Regressions!H122),ROUND(Regressions!H122, 1), NA())</f>
        <v>#N/A</v>
      </c>
      <c r="I112" s="247">
        <f>IF(ISNUMBER(Regressions!I122),ROUND(Regressions!I122, 1), NA())</f>
        <v>19.100000000000001</v>
      </c>
      <c r="J112" s="355">
        <f>IF(ISNUMBER(Regressions!K122),ROUND(Regressions!K122, 1), NA())</f>
        <v>94.9</v>
      </c>
      <c r="K112" s="353">
        <f>IF(ISNUMBER(Regressions!L122),ROUND(Regressions!L122, 1), NA())</f>
        <v>93</v>
      </c>
      <c r="L112" s="248" t="e">
        <f>IF(ISNUMBER(Regressions!M122),ROUND(Regressions!M122, 1), NA())</f>
        <v>#N/A</v>
      </c>
      <c r="M112" s="354" t="e">
        <f>IF(ISNUMBER(Regressions!N122),ROUND(Regressions!N122, 1), NA())</f>
        <v>#N/A</v>
      </c>
      <c r="N112" s="247">
        <f>IF(ISNUMBER(Regressions!O122),ROUND(Regressions!O122, 1), NA())</f>
        <v>7</v>
      </c>
      <c r="O112" s="355">
        <f>IF(ISNUMBER(Regressions!Q122),ROUND(Regressions!Q122, 1), NA())</f>
        <v>98.2</v>
      </c>
      <c r="P112" s="353">
        <f>IF(ISNUMBER(Regressions!R122),ROUND(Regressions!R122, 1), NA())</f>
        <v>94</v>
      </c>
      <c r="Q112" s="225">
        <f>IF(ISNUMBER(Regressions!S122),ROUND(Regressions!S122, 1), NA())</f>
        <v>77</v>
      </c>
      <c r="R112" s="354">
        <f>IF(ISNUMBER(Regressions!T122),ROUND(Regressions!T122, 1), NA())</f>
        <v>17</v>
      </c>
      <c r="S112" s="247">
        <f>IF(ISNUMBER(Regressions!U122),ROUND(Regressions!U122, 1), NA())</f>
        <v>6</v>
      </c>
    </row>
    <row xmlns:x14ac="http://schemas.microsoft.com/office/spreadsheetml/2009/9/ac" r="113" x14ac:dyDescent="0.2">
      <c r="A113" s="350" t="str">
        <f>IF(ISBLANK(Regressions!A123), " ", Regressions!A123)</f>
        <v>Brazil</v>
      </c>
      <c r="B113" s="351">
        <f>IF(ISBLANK(Regressions!B123), " ", Regressions!B123)</f>
        <v>2016</v>
      </c>
      <c r="C113" s="356" t="str">
        <f>IF(ISBLANK(Regressions!C123), " ", Regressions!C123)</f>
        <v>Pre-primary</v>
      </c>
      <c r="D113" s="352">
        <f>IF(ISBLANK(Regressions!D123), " ", Regressions!D123)</f>
        <v>5791892</v>
      </c>
      <c r="E113" s="224">
        <f>IF(ISNUMBER(Regressions!E123),ROUND(Regressions!E123, 1), NA())</f>
        <v>96.6</v>
      </c>
      <c r="F113" s="353">
        <f>IF(ISNUMBER(Regressions!F123),ROUND(Regressions!F123, 1), NA())</f>
        <v>81.3</v>
      </c>
      <c r="G113" s="246" t="e">
        <f>IF(ISNUMBER(Regressions!G123),ROUND(Regressions!G123, 1), NA())</f>
        <v>#N/A</v>
      </c>
      <c r="H113" s="354" t="e">
        <f>IF(ISNUMBER(Regressions!H123),ROUND(Regressions!H123, 1), NA())</f>
        <v>#N/A</v>
      </c>
      <c r="I113" s="247">
        <f>IF(ISNUMBER(Regressions!I123),ROUND(Regressions!I123, 1), NA())</f>
        <v>18.7</v>
      </c>
      <c r="J113" s="355">
        <f>IF(ISNUMBER(Regressions!K123),ROUND(Regressions!K123, 1), NA())</f>
        <v>95</v>
      </c>
      <c r="K113" s="353">
        <f>IF(ISNUMBER(Regressions!L123),ROUND(Regressions!L123, 1), NA())</f>
        <v>93.2</v>
      </c>
      <c r="L113" s="248" t="e">
        <f>IF(ISNUMBER(Regressions!M123),ROUND(Regressions!M123, 1), NA())</f>
        <v>#N/A</v>
      </c>
      <c r="M113" s="354" t="e">
        <f>IF(ISNUMBER(Regressions!N123),ROUND(Regressions!N123, 1), NA())</f>
        <v>#N/A</v>
      </c>
      <c r="N113" s="247">
        <f>IF(ISNUMBER(Regressions!O123),ROUND(Regressions!O123, 1), NA())</f>
        <v>6.8</v>
      </c>
      <c r="O113" s="355">
        <f>IF(ISNUMBER(Regressions!Q123),ROUND(Regressions!Q123, 1), NA())</f>
        <v>98.2</v>
      </c>
      <c r="P113" s="353">
        <f>IF(ISNUMBER(Regressions!R123),ROUND(Regressions!R123, 1), NA())</f>
        <v>94</v>
      </c>
      <c r="Q113" s="225">
        <f>IF(ISNUMBER(Regressions!S123),ROUND(Regressions!S123, 1), NA())</f>
        <v>77</v>
      </c>
      <c r="R113" s="354">
        <f>IF(ISNUMBER(Regressions!T123),ROUND(Regressions!T123, 1), NA())</f>
        <v>17</v>
      </c>
      <c r="S113" s="247">
        <f>IF(ISNUMBER(Regressions!U123),ROUND(Regressions!U123, 1), NA())</f>
        <v>6</v>
      </c>
    </row>
    <row xmlns:x14ac="http://schemas.microsoft.com/office/spreadsheetml/2009/9/ac" r="114" x14ac:dyDescent="0.2">
      <c r="A114" s="350" t="str">
        <f>IF(ISBLANK(Regressions!A124), " ", Regressions!A124)</f>
        <v>Brazil</v>
      </c>
      <c r="B114" s="351">
        <f>IF(ISBLANK(Regressions!B124), " ", Regressions!B124)</f>
        <v>2017</v>
      </c>
      <c r="C114" s="356" t="str">
        <f>IF(ISBLANK(Regressions!C124), " ", Regressions!C124)</f>
        <v>Pre-primary</v>
      </c>
      <c r="D114" s="352">
        <f>IF(ISBLANK(Regressions!D124), " ", Regressions!D124)</f>
        <v>5869889</v>
      </c>
      <c r="E114" s="224">
        <f>IF(ISNUMBER(Regressions!E124),ROUND(Regressions!E124, 1), NA())</f>
        <v>96.4</v>
      </c>
      <c r="F114" s="353">
        <f>IF(ISNUMBER(Regressions!F124),ROUND(Regressions!F124, 1), NA())</f>
        <v>81.7</v>
      </c>
      <c r="G114" s="246" t="e">
        <f>IF(ISNUMBER(Regressions!G124),ROUND(Regressions!G124, 1), NA())</f>
        <v>#N/A</v>
      </c>
      <c r="H114" s="354" t="e">
        <f>IF(ISNUMBER(Regressions!H124),ROUND(Regressions!H124, 1), NA())</f>
        <v>#N/A</v>
      </c>
      <c r="I114" s="247">
        <f>IF(ISNUMBER(Regressions!I124),ROUND(Regressions!I124, 1), NA())</f>
        <v>18.3</v>
      </c>
      <c r="J114" s="355">
        <f>IF(ISNUMBER(Regressions!K124),ROUND(Regressions!K124, 1), NA())</f>
        <v>95.2</v>
      </c>
      <c r="K114" s="353">
        <f>IF(ISNUMBER(Regressions!L124),ROUND(Regressions!L124, 1), NA())</f>
        <v>93.4</v>
      </c>
      <c r="L114" s="248" t="e">
        <f>IF(ISNUMBER(Regressions!M124),ROUND(Regressions!M124, 1), NA())</f>
        <v>#N/A</v>
      </c>
      <c r="M114" s="354" t="e">
        <f>IF(ISNUMBER(Regressions!N124),ROUND(Regressions!N124, 1), NA())</f>
        <v>#N/A</v>
      </c>
      <c r="N114" s="247">
        <f>IF(ISNUMBER(Regressions!O124),ROUND(Regressions!O124, 1), NA())</f>
        <v>6.6</v>
      </c>
      <c r="O114" s="355">
        <f>IF(ISNUMBER(Regressions!Q124),ROUND(Regressions!Q124, 1), NA())</f>
        <v>98.2</v>
      </c>
      <c r="P114" s="353">
        <f>IF(ISNUMBER(Regressions!R124),ROUND(Regressions!R124, 1), NA())</f>
        <v>94</v>
      </c>
      <c r="Q114" s="225">
        <f>IF(ISNUMBER(Regressions!S124),ROUND(Regressions!S124, 1), NA())</f>
        <v>77</v>
      </c>
      <c r="R114" s="354">
        <f>IF(ISNUMBER(Regressions!T124),ROUND(Regressions!T124, 1), NA())</f>
        <v>17</v>
      </c>
      <c r="S114" s="247">
        <f>IF(ISNUMBER(Regressions!U124),ROUND(Regressions!U124, 1), NA())</f>
        <v>6</v>
      </c>
    </row>
    <row xmlns:x14ac="http://schemas.microsoft.com/office/spreadsheetml/2009/9/ac" r="115" x14ac:dyDescent="0.2">
      <c r="A115" s="350" t="str">
        <f>IF(ISBLANK(Regressions!A125), " ", Regressions!A125)</f>
        <v>Brazil</v>
      </c>
      <c r="B115" s="351">
        <f>IF(ISBLANK(Regressions!B125), " ", Regressions!B125)</f>
        <v>2018</v>
      </c>
      <c r="C115" s="356" t="str">
        <f>IF(ISBLANK(Regressions!C125), " ", Regressions!C125)</f>
        <v>Pre-primary</v>
      </c>
      <c r="D115" s="352">
        <f>IF(ISBLANK(Regressions!D125), " ", Regressions!D125)</f>
        <v>5914406</v>
      </c>
      <c r="E115" s="224">
        <f>IF(ISNUMBER(Regressions!E125),ROUND(Regressions!E125, 1), NA())</f>
        <v>96.3</v>
      </c>
      <c r="F115" s="353">
        <f>IF(ISNUMBER(Regressions!F125),ROUND(Regressions!F125, 1), NA())</f>
        <v>82</v>
      </c>
      <c r="G115" s="246" t="e">
        <f>IF(ISNUMBER(Regressions!G125),ROUND(Regressions!G125, 1), NA())</f>
        <v>#N/A</v>
      </c>
      <c r="H115" s="354" t="e">
        <f>IF(ISNUMBER(Regressions!H125),ROUND(Regressions!H125, 1), NA())</f>
        <v>#N/A</v>
      </c>
      <c r="I115" s="247">
        <f>IF(ISNUMBER(Regressions!I125),ROUND(Regressions!I125, 1), NA())</f>
        <v>18</v>
      </c>
      <c r="J115" s="355">
        <f>IF(ISNUMBER(Regressions!K125),ROUND(Regressions!K125, 1), NA())</f>
        <v>95.4</v>
      </c>
      <c r="K115" s="353">
        <f>IF(ISNUMBER(Regressions!L125),ROUND(Regressions!L125, 1), NA())</f>
        <v>93.5</v>
      </c>
      <c r="L115" s="248" t="e">
        <f>IF(ISNUMBER(Regressions!M125),ROUND(Regressions!M125, 1), NA())</f>
        <v>#N/A</v>
      </c>
      <c r="M115" s="354" t="e">
        <f>IF(ISNUMBER(Regressions!N125),ROUND(Regressions!N125, 1), NA())</f>
        <v>#N/A</v>
      </c>
      <c r="N115" s="247">
        <f>IF(ISNUMBER(Regressions!O125),ROUND(Regressions!O125, 1), NA())</f>
        <v>6.5</v>
      </c>
      <c r="O115" s="355">
        <f>IF(ISNUMBER(Regressions!Q125),ROUND(Regressions!Q125, 1), NA())</f>
        <v>98.2</v>
      </c>
      <c r="P115" s="353">
        <f>IF(ISNUMBER(Regressions!R125),ROUND(Regressions!R125, 1), NA())</f>
        <v>94</v>
      </c>
      <c r="Q115" s="225">
        <f>IF(ISNUMBER(Regressions!S125),ROUND(Regressions!S125, 1), NA())</f>
        <v>77</v>
      </c>
      <c r="R115" s="354">
        <f>IF(ISNUMBER(Regressions!T125),ROUND(Regressions!T125, 1), NA())</f>
        <v>17</v>
      </c>
      <c r="S115" s="247">
        <f>IF(ISNUMBER(Regressions!U125),ROUND(Regressions!U125, 1), NA())</f>
        <v>6</v>
      </c>
    </row>
    <row xmlns:x14ac="http://schemas.microsoft.com/office/spreadsheetml/2009/9/ac" r="116" x14ac:dyDescent="0.2">
      <c r="A116" s="350" t="str">
        <f>IF(ISBLANK(Regressions!A126), " ", Regressions!A126)</f>
        <v>Brazil</v>
      </c>
      <c r="B116" s="351">
        <f>IF(ISBLANK(Regressions!B126), " ", Regressions!B126)</f>
        <v>2019</v>
      </c>
      <c r="C116" s="356" t="str">
        <f>IF(ISBLANK(Regressions!C126), " ", Regressions!C126)</f>
        <v>Pre-primary</v>
      </c>
      <c r="D116" s="352">
        <f>IF(ISBLANK(Regressions!D126), " ", Regressions!D126)</f>
        <v>6008827</v>
      </c>
      <c r="E116" s="224">
        <f>IF(ISNUMBER(Regressions!E126),ROUND(Regressions!E126, 1), NA())</f>
        <v>96.1</v>
      </c>
      <c r="F116" s="353">
        <f>IF(ISNUMBER(Regressions!F126),ROUND(Regressions!F126, 1), NA())</f>
        <v>82.4</v>
      </c>
      <c r="G116" s="246" t="e">
        <f>IF(ISNUMBER(Regressions!G126),ROUND(Regressions!G126, 1), NA())</f>
        <v>#N/A</v>
      </c>
      <c r="H116" s="354" t="e">
        <f>IF(ISNUMBER(Regressions!H126),ROUND(Regressions!H126, 1), NA())</f>
        <v>#N/A</v>
      </c>
      <c r="I116" s="247">
        <f>IF(ISNUMBER(Regressions!I126),ROUND(Regressions!I126, 1), NA())</f>
        <v>17.600000000000001</v>
      </c>
      <c r="J116" s="355">
        <f>IF(ISNUMBER(Regressions!K126),ROUND(Regressions!K126, 1), NA())</f>
        <v>95.5</v>
      </c>
      <c r="K116" s="353">
        <f>IF(ISNUMBER(Regressions!L126),ROUND(Regressions!L126, 1), NA())</f>
        <v>93.7</v>
      </c>
      <c r="L116" s="248" t="e">
        <f>IF(ISNUMBER(Regressions!M126),ROUND(Regressions!M126, 1), NA())</f>
        <v>#N/A</v>
      </c>
      <c r="M116" s="354" t="e">
        <f>IF(ISNUMBER(Regressions!N126),ROUND(Regressions!N126, 1), NA())</f>
        <v>#N/A</v>
      </c>
      <c r="N116" s="247">
        <f>IF(ISNUMBER(Regressions!O126),ROUND(Regressions!O126, 1), NA())</f>
        <v>6.3</v>
      </c>
      <c r="O116" s="355">
        <f>IF(ISNUMBER(Regressions!Q126),ROUND(Regressions!Q126, 1), NA())</f>
        <v>98.2</v>
      </c>
      <c r="P116" s="353">
        <f>IF(ISNUMBER(Regressions!R126),ROUND(Regressions!R126, 1), NA())</f>
        <v>94</v>
      </c>
      <c r="Q116" s="225">
        <f>IF(ISNUMBER(Regressions!S126),ROUND(Regressions!S126, 1), NA())</f>
        <v>77</v>
      </c>
      <c r="R116" s="354">
        <f>IF(ISNUMBER(Regressions!T126),ROUND(Regressions!T126, 1), NA())</f>
        <v>17</v>
      </c>
      <c r="S116" s="247">
        <f>IF(ISNUMBER(Regressions!U126),ROUND(Regressions!U126, 1), NA())</f>
        <v>6</v>
      </c>
    </row>
    <row xmlns:x14ac="http://schemas.microsoft.com/office/spreadsheetml/2009/9/ac" r="117" x14ac:dyDescent="0.2">
      <c r="A117" s="350" t="str">
        <f>IF(ISBLANK(Regressions!A127), " ", Regressions!A127)</f>
        <v>Brazil</v>
      </c>
      <c r="B117" s="351">
        <f>IF(ISBLANK(Regressions!B127), " ", Regressions!B127)</f>
        <v>2020</v>
      </c>
      <c r="C117" s="356" t="str">
        <f>IF(ISBLANK(Regressions!C127), " ", Regressions!C127)</f>
        <v>Pre-primary</v>
      </c>
      <c r="D117" s="352">
        <f>IF(ISBLANK(Regressions!D127), " ", Regressions!D127)</f>
        <v>6024770</v>
      </c>
      <c r="E117" s="224">
        <f>IF(ISNUMBER(Regressions!E127),ROUND(Regressions!E127, 1), NA())</f>
        <v>96</v>
      </c>
      <c r="F117" s="353">
        <f>IF(ISNUMBER(Regressions!F127),ROUND(Regressions!F127, 1), NA())</f>
        <v>82.8</v>
      </c>
      <c r="G117" s="246" t="e">
        <f>IF(ISNUMBER(Regressions!G127),ROUND(Regressions!G127, 1), NA())</f>
        <v>#N/A</v>
      </c>
      <c r="H117" s="354" t="e">
        <f>IF(ISNUMBER(Regressions!H127),ROUND(Regressions!H127, 1), NA())</f>
        <v>#N/A</v>
      </c>
      <c r="I117" s="247">
        <f>IF(ISNUMBER(Regressions!I127),ROUND(Regressions!I127, 1), NA())</f>
        <v>17.2</v>
      </c>
      <c r="J117" s="355">
        <f>IF(ISNUMBER(Regressions!K127),ROUND(Regressions!K127, 1), NA())</f>
        <v>95.7</v>
      </c>
      <c r="K117" s="353">
        <f>IF(ISNUMBER(Regressions!L127),ROUND(Regressions!L127, 1), NA())</f>
        <v>93.9</v>
      </c>
      <c r="L117" s="248" t="e">
        <f>IF(ISNUMBER(Regressions!M127),ROUND(Regressions!M127, 1), NA())</f>
        <v>#N/A</v>
      </c>
      <c r="M117" s="354" t="e">
        <f>IF(ISNUMBER(Regressions!N127),ROUND(Regressions!N127, 1), NA())</f>
        <v>#N/A</v>
      </c>
      <c r="N117" s="247">
        <f>IF(ISNUMBER(Regressions!O127),ROUND(Regressions!O127, 1), NA())</f>
        <v>6.1</v>
      </c>
      <c r="O117" s="355" t="e">
        <f>IF(ISNUMBER(Regressions!Q127),ROUND(Regressions!Q127, 1), NA())</f>
        <v>#N/A</v>
      </c>
      <c r="P117" s="353" t="e">
        <f>IF(ISNUMBER(Regressions!R127),ROUND(Regressions!R127, 1), NA())</f>
        <v>#N/A</v>
      </c>
      <c r="Q117" s="225" t="e">
        <f>IF(ISNUMBER(Regressions!S127),ROUND(Regressions!S127, 1), NA())</f>
        <v>#N/A</v>
      </c>
      <c r="R117" s="354" t="e">
        <f>IF(ISNUMBER(Regressions!T127),ROUND(Regressions!T127, 1), NA())</f>
        <v>#N/A</v>
      </c>
      <c r="S117" s="247" t="e">
        <f>IF(ISNUMBER(Regressions!U127),ROUND(Regressions!U127, 1), NA())</f>
        <v>#N/A</v>
      </c>
    </row>
    <row xmlns:x14ac="http://schemas.microsoft.com/office/spreadsheetml/2009/9/ac" r="118" x14ac:dyDescent="0.2">
      <c r="A118" s="410" t="str">
        <f>IF(ISBLANK(Regressions!A128), " ", Regressions!A128)</f>
        <v>Brazil</v>
      </c>
      <c r="B118" s="411">
        <f>IF(ISBLANK(Regressions!B128), " ", Regressions!B128)</f>
        <v>2021</v>
      </c>
      <c r="C118" s="412" t="str">
        <f>IF(ISBLANK(Regressions!C128), " ", Regressions!C128)</f>
        <v>Pre-primary</v>
      </c>
      <c r="D118" s="413">
        <f>IF(ISBLANK(Regressions!D128), " ", Regressions!D128)</f>
        <v>6020791</v>
      </c>
      <c r="E118" s="416">
        <f>IF(ISNUMBER(Regressions!E128),ROUND(Regressions!E128, 1), NA())</f>
        <v>95.9</v>
      </c>
      <c r="F118" s="414">
        <f>IF(ISNUMBER(Regressions!F128),ROUND(Regressions!F128, 1), NA())</f>
        <v>83.2</v>
      </c>
      <c r="G118" s="417" t="e">
        <f>IF(ISNUMBER(Regressions!G128),ROUND(Regressions!G128, 1), NA())</f>
        <v>#N/A</v>
      </c>
      <c r="H118" s="415" t="e">
        <f>IF(ISNUMBER(Regressions!H128),ROUND(Regressions!H128, 1), NA())</f>
        <v>#N/A</v>
      </c>
      <c r="I118" s="418">
        <f>IF(ISNUMBER(Regressions!I128),ROUND(Regressions!I128, 1), NA())</f>
        <v>16.8</v>
      </c>
      <c r="J118" s="416">
        <f>IF(ISNUMBER(Regressions!K128),ROUND(Regressions!K128, 1), NA())</f>
        <v>95.9</v>
      </c>
      <c r="K118" s="414">
        <f>IF(ISNUMBER(Regressions!L128),ROUND(Regressions!L128, 1), NA())</f>
        <v>94</v>
      </c>
      <c r="L118" s="419" t="e">
        <f>IF(ISNUMBER(Regressions!M128),ROUND(Regressions!M128, 1), NA())</f>
        <v>#N/A</v>
      </c>
      <c r="M118" s="415" t="e">
        <f>IF(ISNUMBER(Regressions!N128),ROUND(Regressions!N128, 1), NA())</f>
        <v>#N/A</v>
      </c>
      <c r="N118" s="418">
        <f>IF(ISNUMBER(Regressions!O128),ROUND(Regressions!O128, 1), NA())</f>
        <v>6</v>
      </c>
      <c r="O118" s="416" t="e">
        <f>IF(ISNUMBER(Regressions!Q128),ROUND(Regressions!Q128, 1), NA())</f>
        <v>#N/A</v>
      </c>
      <c r="P118" s="414" t="e">
        <f>IF(ISNUMBER(Regressions!R128),ROUND(Regressions!R128, 1), NA())</f>
        <v>#N/A</v>
      </c>
      <c r="Q118" s="420" t="e">
        <f>IF(ISNUMBER(Regressions!S128),ROUND(Regressions!S128, 1), NA())</f>
        <v>#N/A</v>
      </c>
      <c r="R118" s="415" t="e">
        <f>IF(ISNUMBER(Regressions!T128),ROUND(Regressions!T128, 1), NA())</f>
        <v>#N/A</v>
      </c>
      <c r="S118" s="418" t="e">
        <f>IF(ISNUMBER(Regressions!U128),ROUND(Regressions!U128, 1), NA())</f>
        <v>#N/A</v>
      </c>
      <c r="T118" s="409"/>
      <c r="U118" s="409"/>
      <c r="V118" s="409"/>
      <c r="W118" s="409"/>
      <c r="X118" s="409"/>
      <c r="Y118" s="409"/>
      <c r="Z118" s="409"/>
      <c r="AA118" s="409"/>
      <c r="AB118" s="409"/>
      <c r="AC118" s="409"/>
    </row>
    <row xmlns:x14ac="http://schemas.microsoft.com/office/spreadsheetml/2009/9/ac" r="119" x14ac:dyDescent="0.2">
      <c r="A119" s="350" t="str">
        <f>IF(ISBLANK(Regressions!A129), " ", Regressions!A129)</f>
        <v>Brazil</v>
      </c>
      <c r="B119" s="351">
        <f>IF(ISBLANK(Regressions!B129), " ", Regressions!B129)</f>
        <v>2022</v>
      </c>
      <c r="C119" s="356" t="str">
        <f>IF(ISBLANK(Regressions!C129), " ", Regressions!C129)</f>
        <v>Pre-primary</v>
      </c>
      <c r="D119" s="352">
        <f>IF(ISBLANK(Regressions!D129), " ", Regressions!D129)</f>
        <v>5774822</v>
      </c>
      <c r="E119" s="224">
        <f>IF(ISNUMBER(Regressions!E129),ROUND(Regressions!E129, 1), NA())</f>
        <v>95.7</v>
      </c>
      <c r="F119" s="353">
        <f>IF(ISNUMBER(Regressions!F129),ROUND(Regressions!F129, 1), NA())</f>
        <v>83.6</v>
      </c>
      <c r="G119" s="246" t="e">
        <f>IF(ISNUMBER(Regressions!G129),ROUND(Regressions!G129, 1), NA())</f>
        <v>#N/A</v>
      </c>
      <c r="H119" s="354" t="e">
        <f>IF(ISNUMBER(Regressions!H129),ROUND(Regressions!H129, 1), NA())</f>
        <v>#N/A</v>
      </c>
      <c r="I119" s="247">
        <f>IF(ISNUMBER(Regressions!I129),ROUND(Regressions!I129, 1), NA())</f>
        <v>16.399999999999999</v>
      </c>
      <c r="J119" s="355">
        <f>IF(ISNUMBER(Regressions!K129),ROUND(Regressions!K129, 1), NA())</f>
        <v>96</v>
      </c>
      <c r="K119" s="353">
        <f>IF(ISNUMBER(Regressions!L129),ROUND(Regressions!L129, 1), NA())</f>
        <v>94.2</v>
      </c>
      <c r="L119" s="248" t="e">
        <f>IF(ISNUMBER(Regressions!M129),ROUND(Regressions!M129, 1), NA())</f>
        <v>#N/A</v>
      </c>
      <c r="M119" s="354" t="e">
        <f>IF(ISNUMBER(Regressions!N129),ROUND(Regressions!N129, 1), NA())</f>
        <v>#N/A</v>
      </c>
      <c r="N119" s="247">
        <f>IF(ISNUMBER(Regressions!O129),ROUND(Regressions!O129, 1), NA())</f>
        <v>5.8</v>
      </c>
      <c r="O119" s="355" t="e">
        <f>IF(ISNUMBER(Regressions!Q129),ROUND(Regressions!Q129, 1), NA())</f>
        <v>#N/A</v>
      </c>
      <c r="P119" s="353" t="e">
        <f>IF(ISNUMBER(Regressions!R129),ROUND(Regressions!R129, 1), NA())</f>
        <v>#N/A</v>
      </c>
      <c r="Q119" s="225" t="e">
        <f>IF(ISNUMBER(Regressions!S129),ROUND(Regressions!S129, 1), NA())</f>
        <v>#N/A</v>
      </c>
      <c r="R119" s="354" t="e">
        <f>IF(ISNUMBER(Regressions!T129),ROUND(Regressions!T129, 1), NA())</f>
        <v>#N/A</v>
      </c>
      <c r="S119" s="247" t="e">
        <f>IF(ISNUMBER(Regressions!U129),ROUND(Regressions!U129, 1), NA())</f>
        <v>#N/A</v>
      </c>
    </row>
    <row xmlns:x14ac="http://schemas.microsoft.com/office/spreadsheetml/2009/9/ac" r="120" x14ac:dyDescent="0.2">
      <c r="A120" s="357" t="str">
        <f>IF(ISBLANK(Regressions!A130), " ", Regressions!A130)</f>
        <v>Brazil</v>
      </c>
      <c r="B120" s="358">
        <f>IF(ISBLANK(Regressions!B130), " ", Regressions!B130)</f>
        <v>2023</v>
      </c>
      <c r="C120" s="359" t="str">
        <f>IF(ISBLANK(Regressions!C130), " ", Regressions!C130)</f>
        <v>Pre-primary</v>
      </c>
      <c r="D120" s="360">
        <f>IF(ISBLANK(Regressions!D130), " ", Regressions!D130)</f>
        <v>5838408</v>
      </c>
      <c r="E120" s="361">
        <f>IF(ISNUMBER(Regressions!E130),ROUND(Regressions!E130, 1), NA())</f>
        <v>95.6</v>
      </c>
      <c r="F120" s="362">
        <f>IF(ISNUMBER(Regressions!F130),ROUND(Regressions!F130, 1), NA())</f>
        <v>84</v>
      </c>
      <c r="G120" s="363" t="e">
        <f>IF(ISNUMBER(Regressions!G130),ROUND(Regressions!G130, 1), NA())</f>
        <v>#N/A</v>
      </c>
      <c r="H120" s="364" t="e">
        <f>IF(ISNUMBER(Regressions!H130),ROUND(Regressions!H130, 1), NA())</f>
        <v>#N/A</v>
      </c>
      <c r="I120" s="365">
        <f>IF(ISNUMBER(Regressions!I130),ROUND(Regressions!I130, 1), NA())</f>
        <v>16</v>
      </c>
      <c r="J120" s="366">
        <f>IF(ISNUMBER(Regressions!K130),ROUND(Regressions!K130, 1), NA())</f>
        <v>96.2</v>
      </c>
      <c r="K120" s="362">
        <f>IF(ISNUMBER(Regressions!L130),ROUND(Regressions!L130, 1), NA())</f>
        <v>94.4</v>
      </c>
      <c r="L120" s="367" t="e">
        <f>IF(ISNUMBER(Regressions!M130),ROUND(Regressions!M130, 1), NA())</f>
        <v>#N/A</v>
      </c>
      <c r="M120" s="364" t="e">
        <f>IF(ISNUMBER(Regressions!N130),ROUND(Regressions!N130, 1), NA())</f>
        <v>#N/A</v>
      </c>
      <c r="N120" s="365">
        <f>IF(ISNUMBER(Regressions!O130),ROUND(Regressions!O130, 1), NA())</f>
        <v>5.6</v>
      </c>
      <c r="O120" s="366" t="e">
        <f>IF(ISNUMBER(Regressions!Q130),ROUND(Regressions!Q130, 1), NA())</f>
        <v>#N/A</v>
      </c>
      <c r="P120" s="362" t="e">
        <f>IF(ISNUMBER(Regressions!R130),ROUND(Regressions!R130, 1), NA())</f>
        <v>#N/A</v>
      </c>
      <c r="Q120" s="368" t="e">
        <f>IF(ISNUMBER(Regressions!S130),ROUND(Regressions!S130, 1), NA())</f>
        <v>#N/A</v>
      </c>
      <c r="R120" s="364" t="e">
        <f>IF(ISNUMBER(Regressions!T130),ROUND(Regressions!T130, 1), NA())</f>
        <v>#N/A</v>
      </c>
      <c r="S120" s="365" t="e">
        <f>IF(ISNUMBER(Regressions!U130),ROUND(Regressions!U130, 1), NA())</f>
        <v>#N/A</v>
      </c>
    </row>
    <row xmlns:x14ac="http://schemas.microsoft.com/office/spreadsheetml/2009/9/ac" r="121" hidden="true" x14ac:dyDescent="0.2">
      <c r="A121" s="350" t="str">
        <f>IF(ISBLANK(Regressions!A131), " ", Regressions!A131)</f>
        <v>Brazil</v>
      </c>
      <c r="B121" s="351">
        <f>IF(ISBLANK(Regressions!B131), " ", Regressions!B131)</f>
        <v>2024</v>
      </c>
      <c r="C121" s="356" t="str">
        <f>IF(ISBLANK(Regressions!C131), " ", Regressions!C131)</f>
        <v>Pre-primary</v>
      </c>
      <c r="D121" s="352" t="str">
        <f>IF(ISBLANK(Regressions!D131), " ", Regressions!D131)</f>
        <v> </v>
      </c>
      <c r="E121" s="224" t="e">
        <f>IF(ISNUMBER(Regressions!E131),ROUND(Regressions!E131, 1), NA())</f>
        <v>#N/A</v>
      </c>
      <c r="F121" s="353" t="e">
        <f>IF(ISNUMBER(Regressions!F131),ROUND(Regressions!F131, 1), NA())</f>
        <v>#N/A</v>
      </c>
      <c r="G121" s="246" t="e">
        <f>IF(ISNUMBER(Regressions!G131),ROUND(Regressions!G131, 1), NA())</f>
        <v>#N/A</v>
      </c>
      <c r="H121" s="354" t="e">
        <f>IF(ISNUMBER(Regressions!H131),ROUND(Regressions!H131, 1), NA())</f>
        <v>#N/A</v>
      </c>
      <c r="I121" s="247" t="e">
        <f>IF(ISNUMBER(Regressions!I131),ROUND(Regressions!I131, 1), NA())</f>
        <v>#N/A</v>
      </c>
      <c r="J121" s="355" t="e">
        <f>IF(ISNUMBER(Regressions!K131),ROUND(Regressions!K131, 1), NA())</f>
        <v>#N/A</v>
      </c>
      <c r="K121" s="353" t="e">
        <f>IF(ISNUMBER(Regressions!L131),ROUND(Regressions!L131, 1), NA())</f>
        <v>#N/A</v>
      </c>
      <c r="L121" s="248" t="e">
        <f>IF(ISNUMBER(Regressions!M131),ROUND(Regressions!M131, 1), NA())</f>
        <v>#N/A</v>
      </c>
      <c r="M121" s="354" t="e">
        <f>IF(ISNUMBER(Regressions!N131),ROUND(Regressions!N131, 1), NA())</f>
        <v>#N/A</v>
      </c>
      <c r="N121" s="247" t="e">
        <f>IF(ISNUMBER(Regressions!O131),ROUND(Regressions!O131, 1), NA())</f>
        <v>#N/A</v>
      </c>
      <c r="O121" s="355" t="e">
        <f>IF(ISNUMBER(Regressions!Q131),ROUND(Regressions!Q131, 1), NA())</f>
        <v>#N/A</v>
      </c>
      <c r="P121" s="353" t="e">
        <f>IF(ISNUMBER(Regressions!R131),ROUND(Regressions!R131, 1), NA())</f>
        <v>#N/A</v>
      </c>
      <c r="Q121" s="225" t="e">
        <f>IF(ISNUMBER(Regressions!S131),ROUND(Regressions!S131, 1), NA())</f>
        <v>#N/A</v>
      </c>
      <c r="R121" s="354" t="e">
        <f>IF(ISNUMBER(Regressions!T131),ROUND(Regressions!T131, 1), NA())</f>
        <v>#N/A</v>
      </c>
      <c r="S121" s="247" t="e">
        <f>IF(ISNUMBER(Regressions!U131),ROUND(Regressions!U131, 1), NA())</f>
        <v>#N/A</v>
      </c>
    </row>
    <row xmlns:x14ac="http://schemas.microsoft.com/office/spreadsheetml/2009/9/ac" r="122" hidden="true" x14ac:dyDescent="0.2">
      <c r="A122" s="350" t="str">
        <f>IF(ISBLANK(Regressions!A132), " ", Regressions!A132)</f>
        <v>Brazil</v>
      </c>
      <c r="B122" s="351">
        <f>IF(ISBLANK(Regressions!B132), " ", Regressions!B132)</f>
        <v>2025</v>
      </c>
      <c r="C122" s="356" t="str">
        <f>IF(ISBLANK(Regressions!C132), " ", Regressions!C132)</f>
        <v>Pre-primary</v>
      </c>
      <c r="D122" s="352" t="str">
        <f>IF(ISBLANK(Regressions!D132), " ", Regressions!D132)</f>
        <v> </v>
      </c>
      <c r="E122" s="224" t="e">
        <f>IF(ISNUMBER(Regressions!E132),ROUND(Regressions!E132, 1), NA())</f>
        <v>#N/A</v>
      </c>
      <c r="F122" s="353" t="e">
        <f>IF(ISNUMBER(Regressions!F132),ROUND(Regressions!F132, 1), NA())</f>
        <v>#N/A</v>
      </c>
      <c r="G122" s="246" t="e">
        <f>IF(ISNUMBER(Regressions!G132),ROUND(Regressions!G132, 1), NA())</f>
        <v>#N/A</v>
      </c>
      <c r="H122" s="354" t="e">
        <f>IF(ISNUMBER(Regressions!H132),ROUND(Regressions!H132, 1), NA())</f>
        <v>#N/A</v>
      </c>
      <c r="I122" s="247" t="e">
        <f>IF(ISNUMBER(Regressions!I132),ROUND(Regressions!I132, 1), NA())</f>
        <v>#N/A</v>
      </c>
      <c r="J122" s="355" t="e">
        <f>IF(ISNUMBER(Regressions!K132),ROUND(Regressions!K132, 1), NA())</f>
        <v>#N/A</v>
      </c>
      <c r="K122" s="353" t="e">
        <f>IF(ISNUMBER(Regressions!L132),ROUND(Regressions!L132, 1), NA())</f>
        <v>#N/A</v>
      </c>
      <c r="L122" s="248" t="e">
        <f>IF(ISNUMBER(Regressions!M132),ROUND(Regressions!M132, 1), NA())</f>
        <v>#N/A</v>
      </c>
      <c r="M122" s="354" t="e">
        <f>IF(ISNUMBER(Regressions!N132),ROUND(Regressions!N132, 1), NA())</f>
        <v>#N/A</v>
      </c>
      <c r="N122" s="247" t="e">
        <f>IF(ISNUMBER(Regressions!O132),ROUND(Regressions!O132, 1), NA())</f>
        <v>#N/A</v>
      </c>
      <c r="O122" s="355" t="e">
        <f>IF(ISNUMBER(Regressions!Q132),ROUND(Regressions!Q132, 1), NA())</f>
        <v>#N/A</v>
      </c>
      <c r="P122" s="353" t="e">
        <f>IF(ISNUMBER(Regressions!R132),ROUND(Regressions!R132, 1), NA())</f>
        <v>#N/A</v>
      </c>
      <c r="Q122" s="225" t="e">
        <f>IF(ISNUMBER(Regressions!S132),ROUND(Regressions!S132, 1), NA())</f>
        <v>#N/A</v>
      </c>
      <c r="R122" s="354" t="e">
        <f>IF(ISNUMBER(Regressions!T132),ROUND(Regressions!T132, 1), NA())</f>
        <v>#N/A</v>
      </c>
      <c r="S122" s="247" t="e">
        <f>IF(ISNUMBER(Regressions!U132),ROUND(Regressions!U132, 1), NA())</f>
        <v>#N/A</v>
      </c>
    </row>
    <row xmlns:x14ac="http://schemas.microsoft.com/office/spreadsheetml/2009/9/ac" r="123" hidden="true" x14ac:dyDescent="0.2">
      <c r="A123" s="350" t="str">
        <f>IF(ISBLANK(Regressions!A133), " ", Regressions!A133)</f>
        <v>Brazil</v>
      </c>
      <c r="B123" s="351">
        <f>IF(ISBLANK(Regressions!B133), " ", Regressions!B133)</f>
        <v>2026</v>
      </c>
      <c r="C123" s="356" t="str">
        <f>IF(ISBLANK(Regressions!C133), " ", Regressions!C133)</f>
        <v>Pre-primary</v>
      </c>
      <c r="D123" s="352" t="str">
        <f>IF(ISBLANK(Regressions!D133), " ", Regressions!D133)</f>
        <v> </v>
      </c>
      <c r="E123" s="224" t="e">
        <f>IF(ISNUMBER(Regressions!E133),ROUND(Regressions!E133, 1), NA())</f>
        <v>#N/A</v>
      </c>
      <c r="F123" s="353" t="e">
        <f>IF(ISNUMBER(Regressions!F133),ROUND(Regressions!F133, 1), NA())</f>
        <v>#N/A</v>
      </c>
      <c r="G123" s="246" t="e">
        <f>IF(ISNUMBER(Regressions!G133),ROUND(Regressions!G133, 1), NA())</f>
        <v>#N/A</v>
      </c>
      <c r="H123" s="354" t="e">
        <f>IF(ISNUMBER(Regressions!H133),ROUND(Regressions!H133, 1), NA())</f>
        <v>#N/A</v>
      </c>
      <c r="I123" s="247" t="e">
        <f>IF(ISNUMBER(Regressions!I133),ROUND(Regressions!I133, 1), NA())</f>
        <v>#N/A</v>
      </c>
      <c r="J123" s="355" t="e">
        <f>IF(ISNUMBER(Regressions!K133),ROUND(Regressions!K133, 1), NA())</f>
        <v>#N/A</v>
      </c>
      <c r="K123" s="353" t="e">
        <f>IF(ISNUMBER(Regressions!L133),ROUND(Regressions!L133, 1), NA())</f>
        <v>#N/A</v>
      </c>
      <c r="L123" s="248" t="e">
        <f>IF(ISNUMBER(Regressions!M133),ROUND(Regressions!M133, 1), NA())</f>
        <v>#N/A</v>
      </c>
      <c r="M123" s="354" t="e">
        <f>IF(ISNUMBER(Regressions!N133),ROUND(Regressions!N133, 1), NA())</f>
        <v>#N/A</v>
      </c>
      <c r="N123" s="247" t="e">
        <f>IF(ISNUMBER(Regressions!O133),ROUND(Regressions!O133, 1), NA())</f>
        <v>#N/A</v>
      </c>
      <c r="O123" s="355" t="e">
        <f>IF(ISNUMBER(Regressions!Q133),ROUND(Regressions!Q133, 1), NA())</f>
        <v>#N/A</v>
      </c>
      <c r="P123" s="353" t="e">
        <f>IF(ISNUMBER(Regressions!R133),ROUND(Regressions!R133, 1), NA())</f>
        <v>#N/A</v>
      </c>
      <c r="Q123" s="225" t="e">
        <f>IF(ISNUMBER(Regressions!S133),ROUND(Regressions!S133, 1), NA())</f>
        <v>#N/A</v>
      </c>
      <c r="R123" s="354" t="e">
        <f>IF(ISNUMBER(Regressions!T133),ROUND(Regressions!T133, 1), NA())</f>
        <v>#N/A</v>
      </c>
      <c r="S123" s="247" t="e">
        <f>IF(ISNUMBER(Regressions!U133),ROUND(Regressions!U133, 1), NA())</f>
        <v>#N/A</v>
      </c>
    </row>
    <row xmlns:x14ac="http://schemas.microsoft.com/office/spreadsheetml/2009/9/ac" r="124" hidden="true" x14ac:dyDescent="0.2">
      <c r="A124" s="350" t="str">
        <f>IF(ISBLANK(Regressions!A134), " ", Regressions!A134)</f>
        <v>Brazil</v>
      </c>
      <c r="B124" s="351">
        <f>IF(ISBLANK(Regressions!B134), " ", Regressions!B134)</f>
        <v>2027</v>
      </c>
      <c r="C124" s="356" t="str">
        <f>IF(ISBLANK(Regressions!C134), " ", Regressions!C134)</f>
        <v>Pre-primary</v>
      </c>
      <c r="D124" s="352" t="str">
        <f>IF(ISBLANK(Regressions!D134), " ", Regressions!D134)</f>
        <v> </v>
      </c>
      <c r="E124" s="224" t="e">
        <f>IF(ISNUMBER(Regressions!E134),ROUND(Regressions!E134, 1), NA())</f>
        <v>#N/A</v>
      </c>
      <c r="F124" s="353" t="e">
        <f>IF(ISNUMBER(Regressions!F134),ROUND(Regressions!F134, 1), NA())</f>
        <v>#N/A</v>
      </c>
      <c r="G124" s="246" t="e">
        <f>IF(ISNUMBER(Regressions!G134),ROUND(Regressions!G134, 1), NA())</f>
        <v>#N/A</v>
      </c>
      <c r="H124" s="354" t="e">
        <f>IF(ISNUMBER(Regressions!H134),ROUND(Regressions!H134, 1), NA())</f>
        <v>#N/A</v>
      </c>
      <c r="I124" s="247" t="e">
        <f>IF(ISNUMBER(Regressions!I134),ROUND(Regressions!I134, 1), NA())</f>
        <v>#N/A</v>
      </c>
      <c r="J124" s="355" t="e">
        <f>IF(ISNUMBER(Regressions!K134),ROUND(Regressions!K134, 1), NA())</f>
        <v>#N/A</v>
      </c>
      <c r="K124" s="353" t="e">
        <f>IF(ISNUMBER(Regressions!L134),ROUND(Regressions!L134, 1), NA())</f>
        <v>#N/A</v>
      </c>
      <c r="L124" s="248" t="e">
        <f>IF(ISNUMBER(Regressions!M134),ROUND(Regressions!M134, 1), NA())</f>
        <v>#N/A</v>
      </c>
      <c r="M124" s="354" t="e">
        <f>IF(ISNUMBER(Regressions!N134),ROUND(Regressions!N134, 1), NA())</f>
        <v>#N/A</v>
      </c>
      <c r="N124" s="247" t="e">
        <f>IF(ISNUMBER(Regressions!O134),ROUND(Regressions!O134, 1), NA())</f>
        <v>#N/A</v>
      </c>
      <c r="O124" s="355" t="e">
        <f>IF(ISNUMBER(Regressions!Q134),ROUND(Regressions!Q134, 1), NA())</f>
        <v>#N/A</v>
      </c>
      <c r="P124" s="353" t="e">
        <f>IF(ISNUMBER(Regressions!R134),ROUND(Regressions!R134, 1), NA())</f>
        <v>#N/A</v>
      </c>
      <c r="Q124" s="225" t="e">
        <f>IF(ISNUMBER(Regressions!S134),ROUND(Regressions!S134, 1), NA())</f>
        <v>#N/A</v>
      </c>
      <c r="R124" s="354" t="e">
        <f>IF(ISNUMBER(Regressions!T134),ROUND(Regressions!T134, 1), NA())</f>
        <v>#N/A</v>
      </c>
      <c r="S124" s="247" t="e">
        <f>IF(ISNUMBER(Regressions!U134),ROUND(Regressions!U134, 1), NA())</f>
        <v>#N/A</v>
      </c>
    </row>
    <row xmlns:x14ac="http://schemas.microsoft.com/office/spreadsheetml/2009/9/ac" r="125" hidden="true" x14ac:dyDescent="0.2">
      <c r="A125" s="350" t="str">
        <f>IF(ISBLANK(Regressions!A135), " ", Regressions!A135)</f>
        <v>Brazil</v>
      </c>
      <c r="B125" s="351">
        <f>IF(ISBLANK(Regressions!B135), " ", Regressions!B135)</f>
        <v>2028</v>
      </c>
      <c r="C125" s="356" t="str">
        <f>IF(ISBLANK(Regressions!C135), " ", Regressions!C135)</f>
        <v>Pre-primary</v>
      </c>
      <c r="D125" s="352" t="str">
        <f>IF(ISBLANK(Regressions!D135), " ", Regressions!D135)</f>
        <v> </v>
      </c>
      <c r="E125" s="224" t="e">
        <f>IF(ISNUMBER(Regressions!E135),ROUND(Regressions!E135, 1), NA())</f>
        <v>#N/A</v>
      </c>
      <c r="F125" s="353" t="e">
        <f>IF(ISNUMBER(Regressions!F135),ROUND(Regressions!F135, 1), NA())</f>
        <v>#N/A</v>
      </c>
      <c r="G125" s="246" t="e">
        <f>IF(ISNUMBER(Regressions!G135),ROUND(Regressions!G135, 1), NA())</f>
        <v>#N/A</v>
      </c>
      <c r="H125" s="354" t="e">
        <f>IF(ISNUMBER(Regressions!H135),ROUND(Regressions!H135, 1), NA())</f>
        <v>#N/A</v>
      </c>
      <c r="I125" s="247" t="e">
        <f>IF(ISNUMBER(Regressions!I135),ROUND(Regressions!I135, 1), NA())</f>
        <v>#N/A</v>
      </c>
      <c r="J125" s="355" t="e">
        <f>IF(ISNUMBER(Regressions!K135),ROUND(Regressions!K135, 1), NA())</f>
        <v>#N/A</v>
      </c>
      <c r="K125" s="353" t="e">
        <f>IF(ISNUMBER(Regressions!L135),ROUND(Regressions!L135, 1), NA())</f>
        <v>#N/A</v>
      </c>
      <c r="L125" s="248" t="e">
        <f>IF(ISNUMBER(Regressions!M135),ROUND(Regressions!M135, 1), NA())</f>
        <v>#N/A</v>
      </c>
      <c r="M125" s="354" t="e">
        <f>IF(ISNUMBER(Regressions!N135),ROUND(Regressions!N135, 1), NA())</f>
        <v>#N/A</v>
      </c>
      <c r="N125" s="247" t="e">
        <f>IF(ISNUMBER(Regressions!O135),ROUND(Regressions!O135, 1), NA())</f>
        <v>#N/A</v>
      </c>
      <c r="O125" s="355" t="e">
        <f>IF(ISNUMBER(Regressions!Q135),ROUND(Regressions!Q135, 1), NA())</f>
        <v>#N/A</v>
      </c>
      <c r="P125" s="353" t="e">
        <f>IF(ISNUMBER(Regressions!R135),ROUND(Regressions!R135, 1), NA())</f>
        <v>#N/A</v>
      </c>
      <c r="Q125" s="225" t="e">
        <f>IF(ISNUMBER(Regressions!S135),ROUND(Regressions!S135, 1), NA())</f>
        <v>#N/A</v>
      </c>
      <c r="R125" s="354" t="e">
        <f>IF(ISNUMBER(Regressions!T135),ROUND(Regressions!T135, 1), NA())</f>
        <v>#N/A</v>
      </c>
      <c r="S125" s="247" t="e">
        <f>IF(ISNUMBER(Regressions!U135),ROUND(Regressions!U135, 1), NA())</f>
        <v>#N/A</v>
      </c>
    </row>
    <row xmlns:x14ac="http://schemas.microsoft.com/office/spreadsheetml/2009/9/ac" r="126" hidden="true" x14ac:dyDescent="0.2">
      <c r="A126" s="350" t="str">
        <f>IF(ISBLANK(Regressions!A136), " ", Regressions!A136)</f>
        <v>Brazil</v>
      </c>
      <c r="B126" s="351">
        <f>IF(ISBLANK(Regressions!B136), " ", Regressions!B136)</f>
        <v>2029</v>
      </c>
      <c r="C126" s="356" t="str">
        <f>IF(ISBLANK(Regressions!C136), " ", Regressions!C136)</f>
        <v>Pre-primary</v>
      </c>
      <c r="D126" s="352" t="str">
        <f>IF(ISBLANK(Regressions!D136), " ", Regressions!D136)</f>
        <v> </v>
      </c>
      <c r="E126" s="224" t="e">
        <f>IF(ISNUMBER(Regressions!E136),ROUND(Regressions!E136, 1), NA())</f>
        <v>#N/A</v>
      </c>
      <c r="F126" s="353" t="e">
        <f>IF(ISNUMBER(Regressions!F136),ROUND(Regressions!F136, 1), NA())</f>
        <v>#N/A</v>
      </c>
      <c r="G126" s="246" t="e">
        <f>IF(ISNUMBER(Regressions!G136),ROUND(Regressions!G136, 1), NA())</f>
        <v>#N/A</v>
      </c>
      <c r="H126" s="354" t="e">
        <f>IF(ISNUMBER(Regressions!H136),ROUND(Regressions!H136, 1), NA())</f>
        <v>#N/A</v>
      </c>
      <c r="I126" s="247" t="e">
        <f>IF(ISNUMBER(Regressions!I136),ROUND(Regressions!I136, 1), NA())</f>
        <v>#N/A</v>
      </c>
      <c r="J126" s="355" t="e">
        <f>IF(ISNUMBER(Regressions!K136),ROUND(Regressions!K136, 1), NA())</f>
        <v>#N/A</v>
      </c>
      <c r="K126" s="353" t="e">
        <f>IF(ISNUMBER(Regressions!L136),ROUND(Regressions!L136, 1), NA())</f>
        <v>#N/A</v>
      </c>
      <c r="L126" s="248" t="e">
        <f>IF(ISNUMBER(Regressions!M136),ROUND(Regressions!M136, 1), NA())</f>
        <v>#N/A</v>
      </c>
      <c r="M126" s="354" t="e">
        <f>IF(ISNUMBER(Regressions!N136),ROUND(Regressions!N136, 1), NA())</f>
        <v>#N/A</v>
      </c>
      <c r="N126" s="247" t="e">
        <f>IF(ISNUMBER(Regressions!O136),ROUND(Regressions!O136, 1), NA())</f>
        <v>#N/A</v>
      </c>
      <c r="O126" s="355" t="e">
        <f>IF(ISNUMBER(Regressions!Q136),ROUND(Regressions!Q136, 1), NA())</f>
        <v>#N/A</v>
      </c>
      <c r="P126" s="353" t="e">
        <f>IF(ISNUMBER(Regressions!R136),ROUND(Regressions!R136, 1), NA())</f>
        <v>#N/A</v>
      </c>
      <c r="Q126" s="225" t="e">
        <f>IF(ISNUMBER(Regressions!S136),ROUND(Regressions!S136, 1), NA())</f>
        <v>#N/A</v>
      </c>
      <c r="R126" s="354" t="e">
        <f>IF(ISNUMBER(Regressions!T136),ROUND(Regressions!T136, 1), NA())</f>
        <v>#N/A</v>
      </c>
      <c r="S126" s="247" t="e">
        <f>IF(ISNUMBER(Regressions!U136),ROUND(Regressions!U136, 1), NA())</f>
        <v>#N/A</v>
      </c>
    </row>
    <row xmlns:x14ac="http://schemas.microsoft.com/office/spreadsheetml/2009/9/ac" r="127" hidden="true" x14ac:dyDescent="0.2">
      <c r="A127" s="350" t="str">
        <f>IF(ISBLANK(Regressions!A137), " ", Regressions!A137)</f>
        <v>Brazil</v>
      </c>
      <c r="B127" s="351">
        <f>IF(ISBLANK(Regressions!B137), " ", Regressions!B137)</f>
        <v>2030</v>
      </c>
      <c r="C127" s="356" t="str">
        <f>IF(ISBLANK(Regressions!C137), " ", Regressions!C137)</f>
        <v>Pre-primary</v>
      </c>
      <c r="D127" s="352" t="str">
        <f>IF(ISBLANK(Regressions!D137), " ", Regressions!D137)</f>
        <v> </v>
      </c>
      <c r="E127" s="224" t="e">
        <f>IF(ISNUMBER(Regressions!E137),ROUND(Regressions!E137, 1), NA())</f>
        <v>#N/A</v>
      </c>
      <c r="F127" s="353" t="e">
        <f>IF(ISNUMBER(Regressions!F137),ROUND(Regressions!F137, 1), NA())</f>
        <v>#N/A</v>
      </c>
      <c r="G127" s="246" t="e">
        <f>IF(ISNUMBER(Regressions!G137),ROUND(Regressions!G137, 1), NA())</f>
        <v>#N/A</v>
      </c>
      <c r="H127" s="354" t="e">
        <f>IF(ISNUMBER(Regressions!H137),ROUND(Regressions!H137, 1), NA())</f>
        <v>#N/A</v>
      </c>
      <c r="I127" s="247" t="e">
        <f>IF(ISNUMBER(Regressions!I137),ROUND(Regressions!I137, 1), NA())</f>
        <v>#N/A</v>
      </c>
      <c r="J127" s="355" t="e">
        <f>IF(ISNUMBER(Regressions!K137),ROUND(Regressions!K137, 1), NA())</f>
        <v>#N/A</v>
      </c>
      <c r="K127" s="353" t="e">
        <f>IF(ISNUMBER(Regressions!L137),ROUND(Regressions!L137, 1), NA())</f>
        <v>#N/A</v>
      </c>
      <c r="L127" s="248" t="e">
        <f>IF(ISNUMBER(Regressions!M137),ROUND(Regressions!M137, 1), NA())</f>
        <v>#N/A</v>
      </c>
      <c r="M127" s="354" t="e">
        <f>IF(ISNUMBER(Regressions!N137),ROUND(Regressions!N137, 1), NA())</f>
        <v>#N/A</v>
      </c>
      <c r="N127" s="247" t="e">
        <f>IF(ISNUMBER(Regressions!O137),ROUND(Regressions!O137, 1), NA())</f>
        <v>#N/A</v>
      </c>
      <c r="O127" s="355" t="e">
        <f>IF(ISNUMBER(Regressions!Q137),ROUND(Regressions!Q137, 1), NA())</f>
        <v>#N/A</v>
      </c>
      <c r="P127" s="353" t="e">
        <f>IF(ISNUMBER(Regressions!R137),ROUND(Regressions!R137, 1), NA())</f>
        <v>#N/A</v>
      </c>
      <c r="Q127" s="225" t="e">
        <f>IF(ISNUMBER(Regressions!S137),ROUND(Regressions!S137, 1), NA())</f>
        <v>#N/A</v>
      </c>
      <c r="R127" s="354" t="e">
        <f>IF(ISNUMBER(Regressions!T137),ROUND(Regressions!T137, 1), NA())</f>
        <v>#N/A</v>
      </c>
      <c r="S127" s="247" t="e">
        <f>IF(ISNUMBER(Regressions!U137),ROUND(Regressions!U137, 1), NA())</f>
        <v>#N/A</v>
      </c>
    </row>
    <row xmlns:x14ac="http://schemas.microsoft.com/office/spreadsheetml/2009/9/ac" r="128" x14ac:dyDescent="0.2">
      <c r="A128" s="350" t="str">
        <f>IF(ISBLANK(Regressions!A138), " ", Regressions!A138)</f>
        <v>Brazil</v>
      </c>
      <c r="B128" s="351">
        <f>IF(ISBLANK(Regressions!B138), " ", Regressions!B138)</f>
        <v>2000</v>
      </c>
      <c r="C128" s="356" t="str">
        <f>IF(ISBLANK(Regressions!C138), " ", Regressions!C138)</f>
        <v>Primary</v>
      </c>
      <c r="D128" s="352">
        <f>IF(ISBLANK(Regressions!D138), " ", Regressions!D138)</f>
        <v>15307040</v>
      </c>
      <c r="E128" s="224">
        <f>IF(ISNUMBER(Regressions!E138),ROUND(Regressions!E138, 1), NA())</f>
        <v>97.8</v>
      </c>
      <c r="F128" s="353">
        <f>IF(ISNUMBER(Regressions!F138),ROUND(Regressions!F138, 1), NA())</f>
        <v>62.3</v>
      </c>
      <c r="G128" s="246" t="e">
        <f>IF(ISNUMBER(Regressions!G138),ROUND(Regressions!G138, 1), NA())</f>
        <v>#N/A</v>
      </c>
      <c r="H128" s="354" t="e">
        <f>IF(ISNUMBER(Regressions!H138),ROUND(Regressions!H138, 1), NA())</f>
        <v>#N/A</v>
      </c>
      <c r="I128" s="247">
        <f>IF(ISNUMBER(Regressions!I138),ROUND(Regressions!I138, 1), NA())</f>
        <v>37.700000000000003</v>
      </c>
      <c r="J128" s="355">
        <f>IF(ISNUMBER(Regressions!K138),ROUND(Regressions!K138, 1), NA())</f>
        <v>88.3</v>
      </c>
      <c r="K128" s="353">
        <f>IF(ISNUMBER(Regressions!L138),ROUND(Regressions!L138, 1), NA())</f>
        <v>83.4</v>
      </c>
      <c r="L128" s="248" t="e">
        <f>IF(ISNUMBER(Regressions!M138),ROUND(Regressions!M138, 1), NA())</f>
        <v>#N/A</v>
      </c>
      <c r="M128" s="354" t="e">
        <f>IF(ISNUMBER(Regressions!N138),ROUND(Regressions!N138, 1), NA())</f>
        <v>#N/A</v>
      </c>
      <c r="N128" s="247">
        <f>IF(ISNUMBER(Regressions!O138),ROUND(Regressions!O138, 1), NA())</f>
        <v>16.600000000000001</v>
      </c>
      <c r="O128" s="355" t="e">
        <f>IF(ISNUMBER(Regressions!Q138),ROUND(Regressions!Q138, 1), NA())</f>
        <v>#N/A</v>
      </c>
      <c r="P128" s="353" t="e">
        <f>IF(ISNUMBER(Regressions!R138),ROUND(Regressions!R138, 1), NA())</f>
        <v>#N/A</v>
      </c>
      <c r="Q128" s="225" t="e">
        <f>IF(ISNUMBER(Regressions!S138),ROUND(Regressions!S138, 1), NA())</f>
        <v>#N/A</v>
      </c>
      <c r="R128" s="354" t="e">
        <f>IF(ISNUMBER(Regressions!T138),ROUND(Regressions!T138, 1), NA())</f>
        <v>#N/A</v>
      </c>
      <c r="S128" s="247" t="e">
        <f>IF(ISNUMBER(Regressions!U138),ROUND(Regressions!U138, 1), NA())</f>
        <v>#N/A</v>
      </c>
    </row>
    <row xmlns:x14ac="http://schemas.microsoft.com/office/spreadsheetml/2009/9/ac" r="129" x14ac:dyDescent="0.2">
      <c r="A129" s="350" t="str">
        <f>IF(ISBLANK(Regressions!A139), " ", Regressions!A139)</f>
        <v>Brazil</v>
      </c>
      <c r="B129" s="351">
        <f>IF(ISBLANK(Regressions!B139), " ", Regressions!B139)</f>
        <v>2001</v>
      </c>
      <c r="C129" s="356" t="str">
        <f>IF(ISBLANK(Regressions!C139), " ", Regressions!C139)</f>
        <v>Primary</v>
      </c>
      <c r="D129" s="352">
        <f>IF(ISBLANK(Regressions!D139), " ", Regressions!D139)</f>
        <v>15307040</v>
      </c>
      <c r="E129" s="224">
        <f>IF(ISNUMBER(Regressions!E139),ROUND(Regressions!E139, 1), NA())</f>
        <v>97.7</v>
      </c>
      <c r="F129" s="353">
        <f>IF(ISNUMBER(Regressions!F139),ROUND(Regressions!F139, 1), NA())</f>
        <v>63.3</v>
      </c>
      <c r="G129" s="246" t="e">
        <f>IF(ISNUMBER(Regressions!G139),ROUND(Regressions!G139, 1), NA())</f>
        <v>#N/A</v>
      </c>
      <c r="H129" s="354" t="e">
        <f>IF(ISNUMBER(Regressions!H139),ROUND(Regressions!H139, 1), NA())</f>
        <v>#N/A</v>
      </c>
      <c r="I129" s="247">
        <f>IF(ISNUMBER(Regressions!I139),ROUND(Regressions!I139, 1), NA())</f>
        <v>36.700000000000003</v>
      </c>
      <c r="J129" s="355">
        <f>IF(ISNUMBER(Regressions!K139),ROUND(Regressions!K139, 1), NA())</f>
        <v>88.7</v>
      </c>
      <c r="K129" s="353">
        <f>IF(ISNUMBER(Regressions!L139),ROUND(Regressions!L139, 1), NA())</f>
        <v>84</v>
      </c>
      <c r="L129" s="248" t="e">
        <f>IF(ISNUMBER(Regressions!M139),ROUND(Regressions!M139, 1), NA())</f>
        <v>#N/A</v>
      </c>
      <c r="M129" s="354" t="e">
        <f>IF(ISNUMBER(Regressions!N139),ROUND(Regressions!N139, 1), NA())</f>
        <v>#N/A</v>
      </c>
      <c r="N129" s="247">
        <f>IF(ISNUMBER(Regressions!O139),ROUND(Regressions!O139, 1), NA())</f>
        <v>16</v>
      </c>
      <c r="O129" s="355" t="e">
        <f>IF(ISNUMBER(Regressions!Q139),ROUND(Regressions!Q139, 1), NA())</f>
        <v>#N/A</v>
      </c>
      <c r="P129" s="353" t="e">
        <f>IF(ISNUMBER(Regressions!R139),ROUND(Regressions!R139, 1), NA())</f>
        <v>#N/A</v>
      </c>
      <c r="Q129" s="225" t="e">
        <f>IF(ISNUMBER(Regressions!S139),ROUND(Regressions!S139, 1), NA())</f>
        <v>#N/A</v>
      </c>
      <c r="R129" s="354" t="e">
        <f>IF(ISNUMBER(Regressions!T139),ROUND(Regressions!T139, 1), NA())</f>
        <v>#N/A</v>
      </c>
      <c r="S129" s="247" t="e">
        <f>IF(ISNUMBER(Regressions!U139),ROUND(Regressions!U139, 1), NA())</f>
        <v>#N/A</v>
      </c>
    </row>
    <row xmlns:x14ac="http://schemas.microsoft.com/office/spreadsheetml/2009/9/ac" r="130" x14ac:dyDescent="0.2">
      <c r="A130" s="350" t="str">
        <f>IF(ISBLANK(Regressions!A140), " ", Regressions!A140)</f>
        <v>Brazil</v>
      </c>
      <c r="B130" s="351">
        <f>IF(ISBLANK(Regressions!B140), " ", Regressions!B140)</f>
        <v>2002</v>
      </c>
      <c r="C130" s="356" t="str">
        <f>IF(ISBLANK(Regressions!C140), " ", Regressions!C140)</f>
        <v>Primary</v>
      </c>
      <c r="D130" s="352">
        <f>IF(ISBLANK(Regressions!D140), " ", Regressions!D140)</f>
        <v>15307040</v>
      </c>
      <c r="E130" s="224">
        <f>IF(ISNUMBER(Regressions!E140),ROUND(Regressions!E140, 1), NA())</f>
        <v>97.6</v>
      </c>
      <c r="F130" s="353">
        <f>IF(ISNUMBER(Regressions!F140),ROUND(Regressions!F140, 1), NA())</f>
        <v>64.400000000000006</v>
      </c>
      <c r="G130" s="246" t="e">
        <f>IF(ISNUMBER(Regressions!G140),ROUND(Regressions!G140, 1), NA())</f>
        <v>#N/A</v>
      </c>
      <c r="H130" s="354" t="e">
        <f>IF(ISNUMBER(Regressions!H140),ROUND(Regressions!H140, 1), NA())</f>
        <v>#N/A</v>
      </c>
      <c r="I130" s="247">
        <f>IF(ISNUMBER(Regressions!I140),ROUND(Regressions!I140, 1), NA())</f>
        <v>35.6</v>
      </c>
      <c r="J130" s="355">
        <f>IF(ISNUMBER(Regressions!K140),ROUND(Regressions!K140, 1), NA())</f>
        <v>89.1</v>
      </c>
      <c r="K130" s="353">
        <f>IF(ISNUMBER(Regressions!L140),ROUND(Regressions!L140, 1), NA())</f>
        <v>84.6</v>
      </c>
      <c r="L130" s="248" t="e">
        <f>IF(ISNUMBER(Regressions!M140),ROUND(Regressions!M140, 1), NA())</f>
        <v>#N/A</v>
      </c>
      <c r="M130" s="354" t="e">
        <f>IF(ISNUMBER(Regressions!N140),ROUND(Regressions!N140, 1), NA())</f>
        <v>#N/A</v>
      </c>
      <c r="N130" s="247">
        <f>IF(ISNUMBER(Regressions!O140),ROUND(Regressions!O140, 1), NA())</f>
        <v>15.4</v>
      </c>
      <c r="O130" s="355" t="e">
        <f>IF(ISNUMBER(Regressions!Q140),ROUND(Regressions!Q140, 1), NA())</f>
        <v>#N/A</v>
      </c>
      <c r="P130" s="353" t="e">
        <f>IF(ISNUMBER(Regressions!R140),ROUND(Regressions!R140, 1), NA())</f>
        <v>#N/A</v>
      </c>
      <c r="Q130" s="225" t="e">
        <f>IF(ISNUMBER(Regressions!S140),ROUND(Regressions!S140, 1), NA())</f>
        <v>#N/A</v>
      </c>
      <c r="R130" s="354" t="e">
        <f>IF(ISNUMBER(Regressions!T140),ROUND(Regressions!T140, 1), NA())</f>
        <v>#N/A</v>
      </c>
      <c r="S130" s="247" t="e">
        <f>IF(ISNUMBER(Regressions!U140),ROUND(Regressions!U140, 1), NA())</f>
        <v>#N/A</v>
      </c>
    </row>
    <row xmlns:x14ac="http://schemas.microsoft.com/office/spreadsheetml/2009/9/ac" r="131" x14ac:dyDescent="0.2">
      <c r="A131" s="350" t="str">
        <f>IF(ISBLANK(Regressions!A141), " ", Regressions!A141)</f>
        <v>Brazil</v>
      </c>
      <c r="B131" s="351">
        <f>IF(ISBLANK(Regressions!B141), " ", Regressions!B141)</f>
        <v>2003</v>
      </c>
      <c r="C131" s="356" t="str">
        <f>IF(ISBLANK(Regressions!C141), " ", Regressions!C141)</f>
        <v>Primary</v>
      </c>
      <c r="D131" s="352">
        <f>IF(ISBLANK(Regressions!D141), " ", Regressions!D141)</f>
        <v>15307040</v>
      </c>
      <c r="E131" s="224">
        <f>IF(ISNUMBER(Regressions!E141),ROUND(Regressions!E141, 1), NA())</f>
        <v>97.5</v>
      </c>
      <c r="F131" s="353">
        <f>IF(ISNUMBER(Regressions!F141),ROUND(Regressions!F141, 1), NA())</f>
        <v>65.5</v>
      </c>
      <c r="G131" s="246" t="e">
        <f>IF(ISNUMBER(Regressions!G141),ROUND(Regressions!G141, 1), NA())</f>
        <v>#N/A</v>
      </c>
      <c r="H131" s="354" t="e">
        <f>IF(ISNUMBER(Regressions!H141),ROUND(Regressions!H141, 1), NA())</f>
        <v>#N/A</v>
      </c>
      <c r="I131" s="247">
        <f>IF(ISNUMBER(Regressions!I141),ROUND(Regressions!I141, 1), NA())</f>
        <v>34.5</v>
      </c>
      <c r="J131" s="355">
        <f>IF(ISNUMBER(Regressions!K141),ROUND(Regressions!K141, 1), NA())</f>
        <v>89.6</v>
      </c>
      <c r="K131" s="353">
        <f>IF(ISNUMBER(Regressions!L141),ROUND(Regressions!L141, 1), NA())</f>
        <v>85.2</v>
      </c>
      <c r="L131" s="248" t="e">
        <f>IF(ISNUMBER(Regressions!M141),ROUND(Regressions!M141, 1), NA())</f>
        <v>#N/A</v>
      </c>
      <c r="M131" s="354" t="e">
        <f>IF(ISNUMBER(Regressions!N141),ROUND(Regressions!N141, 1), NA())</f>
        <v>#N/A</v>
      </c>
      <c r="N131" s="247">
        <f>IF(ISNUMBER(Regressions!O141),ROUND(Regressions!O141, 1), NA())</f>
        <v>14.8</v>
      </c>
      <c r="O131" s="355" t="e">
        <f>IF(ISNUMBER(Regressions!Q141),ROUND(Regressions!Q141, 1), NA())</f>
        <v>#N/A</v>
      </c>
      <c r="P131" s="353" t="e">
        <f>IF(ISNUMBER(Regressions!R141),ROUND(Regressions!R141, 1), NA())</f>
        <v>#N/A</v>
      </c>
      <c r="Q131" s="225" t="e">
        <f>IF(ISNUMBER(Regressions!S141),ROUND(Regressions!S141, 1), NA())</f>
        <v>#N/A</v>
      </c>
      <c r="R131" s="354" t="e">
        <f>IF(ISNUMBER(Regressions!T141),ROUND(Regressions!T141, 1), NA())</f>
        <v>#N/A</v>
      </c>
      <c r="S131" s="247" t="e">
        <f>IF(ISNUMBER(Regressions!U141),ROUND(Regressions!U141, 1), NA())</f>
        <v>#N/A</v>
      </c>
    </row>
    <row xmlns:x14ac="http://schemas.microsoft.com/office/spreadsheetml/2009/9/ac" r="132" x14ac:dyDescent="0.2">
      <c r="A132" s="350" t="str">
        <f>IF(ISBLANK(Regressions!A142), " ", Regressions!A142)</f>
        <v>Brazil</v>
      </c>
      <c r="B132" s="351">
        <f>IF(ISBLANK(Regressions!B142), " ", Regressions!B142)</f>
        <v>2004</v>
      </c>
      <c r="C132" s="356" t="str">
        <f>IF(ISBLANK(Regressions!C142), " ", Regressions!C142)</f>
        <v>Primary</v>
      </c>
      <c r="D132" s="352">
        <f>IF(ISBLANK(Regressions!D142), " ", Regressions!D142)</f>
        <v>15307040</v>
      </c>
      <c r="E132" s="224">
        <f>IF(ISNUMBER(Regressions!E142),ROUND(Regressions!E142, 1), NA())</f>
        <v>97.5</v>
      </c>
      <c r="F132" s="353">
        <f>IF(ISNUMBER(Regressions!F142),ROUND(Regressions!F142, 1), NA())</f>
        <v>66.5</v>
      </c>
      <c r="G132" s="246" t="e">
        <f>IF(ISNUMBER(Regressions!G142),ROUND(Regressions!G142, 1), NA())</f>
        <v>#N/A</v>
      </c>
      <c r="H132" s="354" t="e">
        <f>IF(ISNUMBER(Regressions!H142),ROUND(Regressions!H142, 1), NA())</f>
        <v>#N/A</v>
      </c>
      <c r="I132" s="247">
        <f>IF(ISNUMBER(Regressions!I142),ROUND(Regressions!I142, 1), NA())</f>
        <v>33.5</v>
      </c>
      <c r="J132" s="355">
        <f>IF(ISNUMBER(Regressions!K142),ROUND(Regressions!K142, 1), NA())</f>
        <v>90</v>
      </c>
      <c r="K132" s="353">
        <f>IF(ISNUMBER(Regressions!L142),ROUND(Regressions!L142, 1), NA())</f>
        <v>85.8</v>
      </c>
      <c r="L132" s="248" t="e">
        <f>IF(ISNUMBER(Regressions!M142),ROUND(Regressions!M142, 1), NA())</f>
        <v>#N/A</v>
      </c>
      <c r="M132" s="354" t="e">
        <f>IF(ISNUMBER(Regressions!N142),ROUND(Regressions!N142, 1), NA())</f>
        <v>#N/A</v>
      </c>
      <c r="N132" s="247">
        <f>IF(ISNUMBER(Regressions!O142),ROUND(Regressions!O142, 1), NA())</f>
        <v>14.2</v>
      </c>
      <c r="O132" s="355" t="e">
        <f>IF(ISNUMBER(Regressions!Q142),ROUND(Regressions!Q142, 1), NA())</f>
        <v>#N/A</v>
      </c>
      <c r="P132" s="353" t="e">
        <f>IF(ISNUMBER(Regressions!R142),ROUND(Regressions!R142, 1), NA())</f>
        <v>#N/A</v>
      </c>
      <c r="Q132" s="225" t="e">
        <f>IF(ISNUMBER(Regressions!S142),ROUND(Regressions!S142, 1), NA())</f>
        <v>#N/A</v>
      </c>
      <c r="R132" s="354" t="e">
        <f>IF(ISNUMBER(Regressions!T142),ROUND(Regressions!T142, 1), NA())</f>
        <v>#N/A</v>
      </c>
      <c r="S132" s="247" t="e">
        <f>IF(ISNUMBER(Regressions!U142),ROUND(Regressions!U142, 1), NA())</f>
        <v>#N/A</v>
      </c>
    </row>
    <row xmlns:x14ac="http://schemas.microsoft.com/office/spreadsheetml/2009/9/ac" r="133" x14ac:dyDescent="0.2">
      <c r="A133" s="350" t="str">
        <f>IF(ISBLANK(Regressions!A143), " ", Regressions!A143)</f>
        <v>Brazil</v>
      </c>
      <c r="B133" s="351">
        <f>IF(ISBLANK(Regressions!B143), " ", Regressions!B143)</f>
        <v>2005</v>
      </c>
      <c r="C133" s="356" t="str">
        <f>IF(ISBLANK(Regressions!C143), " ", Regressions!C143)</f>
        <v>Primary</v>
      </c>
      <c r="D133" s="352">
        <f>IF(ISBLANK(Regressions!D143), " ", Regressions!D143)</f>
        <v>15307040</v>
      </c>
      <c r="E133" s="224">
        <f>IF(ISNUMBER(Regressions!E143),ROUND(Regressions!E143, 1), NA())</f>
        <v>97.4</v>
      </c>
      <c r="F133" s="353">
        <f>IF(ISNUMBER(Regressions!F143),ROUND(Regressions!F143, 1), NA())</f>
        <v>67.599999999999994</v>
      </c>
      <c r="G133" s="246" t="e">
        <f>IF(ISNUMBER(Regressions!G143),ROUND(Regressions!G143, 1), NA())</f>
        <v>#N/A</v>
      </c>
      <c r="H133" s="354" t="e">
        <f>IF(ISNUMBER(Regressions!H143),ROUND(Regressions!H143, 1), NA())</f>
        <v>#N/A</v>
      </c>
      <c r="I133" s="247">
        <f>IF(ISNUMBER(Regressions!I143),ROUND(Regressions!I143, 1), NA())</f>
        <v>32.4</v>
      </c>
      <c r="J133" s="355">
        <f>IF(ISNUMBER(Regressions!K143),ROUND(Regressions!K143, 1), NA())</f>
        <v>90.4</v>
      </c>
      <c r="K133" s="353">
        <f>IF(ISNUMBER(Regressions!L143),ROUND(Regressions!L143, 1), NA())</f>
        <v>86.4</v>
      </c>
      <c r="L133" s="248" t="e">
        <f>IF(ISNUMBER(Regressions!M143),ROUND(Regressions!M143, 1), NA())</f>
        <v>#N/A</v>
      </c>
      <c r="M133" s="354" t="e">
        <f>IF(ISNUMBER(Regressions!N143),ROUND(Regressions!N143, 1), NA())</f>
        <v>#N/A</v>
      </c>
      <c r="N133" s="247">
        <f>IF(ISNUMBER(Regressions!O143),ROUND(Regressions!O143, 1), NA())</f>
        <v>13.6</v>
      </c>
      <c r="O133" s="355" t="e">
        <f>IF(ISNUMBER(Regressions!Q143),ROUND(Regressions!Q143, 1), NA())</f>
        <v>#N/A</v>
      </c>
      <c r="P133" s="353" t="e">
        <f>IF(ISNUMBER(Regressions!R143),ROUND(Regressions!R143, 1), NA())</f>
        <v>#N/A</v>
      </c>
      <c r="Q133" s="225" t="e">
        <f>IF(ISNUMBER(Regressions!S143),ROUND(Regressions!S143, 1), NA())</f>
        <v>#N/A</v>
      </c>
      <c r="R133" s="354" t="e">
        <f>IF(ISNUMBER(Regressions!T143),ROUND(Regressions!T143, 1), NA())</f>
        <v>#N/A</v>
      </c>
      <c r="S133" s="247" t="e">
        <f>IF(ISNUMBER(Regressions!U143),ROUND(Regressions!U143, 1), NA())</f>
        <v>#N/A</v>
      </c>
    </row>
    <row xmlns:x14ac="http://schemas.microsoft.com/office/spreadsheetml/2009/9/ac" r="134" x14ac:dyDescent="0.2">
      <c r="A134" s="350" t="str">
        <f>IF(ISBLANK(Regressions!A144), " ", Regressions!A144)</f>
        <v>Brazil</v>
      </c>
      <c r="B134" s="351">
        <f>IF(ISBLANK(Regressions!B144), " ", Regressions!B144)</f>
        <v>2006</v>
      </c>
      <c r="C134" s="356" t="str">
        <f>IF(ISBLANK(Regressions!C144), " ", Regressions!C144)</f>
        <v>Primary</v>
      </c>
      <c r="D134" s="352">
        <f>IF(ISBLANK(Regressions!D144), " ", Regressions!D144)</f>
        <v>15307040</v>
      </c>
      <c r="E134" s="224">
        <f>IF(ISNUMBER(Regressions!E144),ROUND(Regressions!E144, 1), NA())</f>
        <v>97.3</v>
      </c>
      <c r="F134" s="353">
        <f>IF(ISNUMBER(Regressions!F144),ROUND(Regressions!F144, 1), NA())</f>
        <v>68.7</v>
      </c>
      <c r="G134" s="246" t="e">
        <f>IF(ISNUMBER(Regressions!G144),ROUND(Regressions!G144, 1), NA())</f>
        <v>#N/A</v>
      </c>
      <c r="H134" s="354" t="e">
        <f>IF(ISNUMBER(Regressions!H144),ROUND(Regressions!H144, 1), NA())</f>
        <v>#N/A</v>
      </c>
      <c r="I134" s="247">
        <f>IF(ISNUMBER(Regressions!I144),ROUND(Regressions!I144, 1), NA())</f>
        <v>31.3</v>
      </c>
      <c r="J134" s="355">
        <f>IF(ISNUMBER(Regressions!K144),ROUND(Regressions!K144, 1), NA())</f>
        <v>90.8</v>
      </c>
      <c r="K134" s="353">
        <f>IF(ISNUMBER(Regressions!L144),ROUND(Regressions!L144, 1), NA())</f>
        <v>87</v>
      </c>
      <c r="L134" s="248" t="e">
        <f>IF(ISNUMBER(Regressions!M144),ROUND(Regressions!M144, 1), NA())</f>
        <v>#N/A</v>
      </c>
      <c r="M134" s="354" t="e">
        <f>IF(ISNUMBER(Regressions!N144),ROUND(Regressions!N144, 1), NA())</f>
        <v>#N/A</v>
      </c>
      <c r="N134" s="247">
        <f>IF(ISNUMBER(Regressions!O144),ROUND(Regressions!O144, 1), NA())</f>
        <v>13</v>
      </c>
      <c r="O134" s="355" t="e">
        <f>IF(ISNUMBER(Regressions!Q144),ROUND(Regressions!Q144, 1), NA())</f>
        <v>#N/A</v>
      </c>
      <c r="P134" s="353" t="e">
        <f>IF(ISNUMBER(Regressions!R144),ROUND(Regressions!R144, 1), NA())</f>
        <v>#N/A</v>
      </c>
      <c r="Q134" s="225" t="e">
        <f>IF(ISNUMBER(Regressions!S144),ROUND(Regressions!S144, 1), NA())</f>
        <v>#N/A</v>
      </c>
      <c r="R134" s="354" t="e">
        <f>IF(ISNUMBER(Regressions!T144),ROUND(Regressions!T144, 1), NA())</f>
        <v>#N/A</v>
      </c>
      <c r="S134" s="247" t="e">
        <f>IF(ISNUMBER(Regressions!U144),ROUND(Regressions!U144, 1), NA())</f>
        <v>#N/A</v>
      </c>
    </row>
    <row xmlns:x14ac="http://schemas.microsoft.com/office/spreadsheetml/2009/9/ac" r="135" x14ac:dyDescent="0.2">
      <c r="A135" s="350" t="str">
        <f>IF(ISBLANK(Regressions!A145), " ", Regressions!A145)</f>
        <v>Brazil</v>
      </c>
      <c r="B135" s="351">
        <f>IF(ISBLANK(Regressions!B145), " ", Regressions!B145)</f>
        <v>2007</v>
      </c>
      <c r="C135" s="356" t="str">
        <f>IF(ISBLANK(Regressions!C145), " ", Regressions!C145)</f>
        <v>Primary</v>
      </c>
      <c r="D135" s="352">
        <f>IF(ISBLANK(Regressions!D145), " ", Regressions!D145)</f>
        <v>15307040</v>
      </c>
      <c r="E135" s="224">
        <f>IF(ISNUMBER(Regressions!E145),ROUND(Regressions!E145, 1), NA())</f>
        <v>97.3</v>
      </c>
      <c r="F135" s="353">
        <f>IF(ISNUMBER(Regressions!F145),ROUND(Regressions!F145, 1), NA())</f>
        <v>69.7</v>
      </c>
      <c r="G135" s="246" t="e">
        <f>IF(ISNUMBER(Regressions!G145),ROUND(Regressions!G145, 1), NA())</f>
        <v>#N/A</v>
      </c>
      <c r="H135" s="354" t="e">
        <f>IF(ISNUMBER(Regressions!H145),ROUND(Regressions!H145, 1), NA())</f>
        <v>#N/A</v>
      </c>
      <c r="I135" s="247">
        <f>IF(ISNUMBER(Regressions!I145),ROUND(Regressions!I145, 1), NA())</f>
        <v>30.3</v>
      </c>
      <c r="J135" s="355">
        <f>IF(ISNUMBER(Regressions!K145),ROUND(Regressions!K145, 1), NA())</f>
        <v>91.2</v>
      </c>
      <c r="K135" s="353">
        <f>IF(ISNUMBER(Regressions!L145),ROUND(Regressions!L145, 1), NA())</f>
        <v>87.6</v>
      </c>
      <c r="L135" s="248">
        <f>IF(ISNUMBER(Regressions!M145),ROUND(Regressions!M145, 1), NA())</f>
        <v>83.4</v>
      </c>
      <c r="M135" s="354">
        <f>IF(ISNUMBER(Regressions!N145),ROUND(Regressions!N145, 1), NA())</f>
        <v>4.3</v>
      </c>
      <c r="N135" s="247">
        <f>IF(ISNUMBER(Regressions!O145),ROUND(Regressions!O145, 1), NA())</f>
        <v>12.4</v>
      </c>
      <c r="O135" s="355" t="e">
        <f>IF(ISNUMBER(Regressions!Q145),ROUND(Regressions!Q145, 1), NA())</f>
        <v>#N/A</v>
      </c>
      <c r="P135" s="353" t="e">
        <f>IF(ISNUMBER(Regressions!R145),ROUND(Regressions!R145, 1), NA())</f>
        <v>#N/A</v>
      </c>
      <c r="Q135" s="225" t="e">
        <f>IF(ISNUMBER(Regressions!S145),ROUND(Regressions!S145, 1), NA())</f>
        <v>#N/A</v>
      </c>
      <c r="R135" s="354" t="e">
        <f>IF(ISNUMBER(Regressions!T145),ROUND(Regressions!T145, 1), NA())</f>
        <v>#N/A</v>
      </c>
      <c r="S135" s="247" t="e">
        <f>IF(ISNUMBER(Regressions!U145),ROUND(Regressions!U145, 1), NA())</f>
        <v>#N/A</v>
      </c>
    </row>
    <row xmlns:x14ac="http://schemas.microsoft.com/office/spreadsheetml/2009/9/ac" r="136" x14ac:dyDescent="0.2">
      <c r="A136" s="350" t="str">
        <f>IF(ISBLANK(Regressions!A146), " ", Regressions!A146)</f>
        <v>Brazil</v>
      </c>
      <c r="B136" s="351">
        <f>IF(ISBLANK(Regressions!B146), " ", Regressions!B146)</f>
        <v>2008</v>
      </c>
      <c r="C136" s="356" t="str">
        <f>IF(ISBLANK(Regressions!C146), " ", Regressions!C146)</f>
        <v>Primary</v>
      </c>
      <c r="D136" s="352">
        <f>IF(ISBLANK(Regressions!D146), " ", Regressions!D146)</f>
        <v>15307040</v>
      </c>
      <c r="E136" s="224">
        <f>IF(ISNUMBER(Regressions!E146),ROUND(Regressions!E146, 1), NA())</f>
        <v>97.2</v>
      </c>
      <c r="F136" s="353">
        <f>IF(ISNUMBER(Regressions!F146),ROUND(Regressions!F146, 1), NA())</f>
        <v>70.8</v>
      </c>
      <c r="G136" s="246" t="e">
        <f>IF(ISNUMBER(Regressions!G146),ROUND(Regressions!G146, 1), NA())</f>
        <v>#N/A</v>
      </c>
      <c r="H136" s="354" t="e">
        <f>IF(ISNUMBER(Regressions!H146),ROUND(Regressions!H146, 1), NA())</f>
        <v>#N/A</v>
      </c>
      <c r="I136" s="247">
        <f>IF(ISNUMBER(Regressions!I146),ROUND(Regressions!I146, 1), NA())</f>
        <v>29.2</v>
      </c>
      <c r="J136" s="355">
        <f>IF(ISNUMBER(Regressions!K146),ROUND(Regressions!K146, 1), NA())</f>
        <v>91.7</v>
      </c>
      <c r="K136" s="353">
        <f>IF(ISNUMBER(Regressions!L146),ROUND(Regressions!L146, 1), NA())</f>
        <v>88.2</v>
      </c>
      <c r="L136" s="248">
        <f>IF(ISNUMBER(Regressions!M146),ROUND(Regressions!M146, 1), NA())</f>
        <v>83.4</v>
      </c>
      <c r="M136" s="354">
        <f>IF(ISNUMBER(Regressions!N146),ROUND(Regressions!N146, 1), NA())</f>
        <v>4.9000000000000004</v>
      </c>
      <c r="N136" s="247">
        <f>IF(ISNUMBER(Regressions!O146),ROUND(Regressions!O146, 1), NA())</f>
        <v>11.8</v>
      </c>
      <c r="O136" s="355" t="e">
        <f>IF(ISNUMBER(Regressions!Q146),ROUND(Regressions!Q146, 1), NA())</f>
        <v>#N/A</v>
      </c>
      <c r="P136" s="353" t="e">
        <f>IF(ISNUMBER(Regressions!R146),ROUND(Regressions!R146, 1), NA())</f>
        <v>#N/A</v>
      </c>
      <c r="Q136" s="225" t="e">
        <f>IF(ISNUMBER(Regressions!S146),ROUND(Regressions!S146, 1), NA())</f>
        <v>#N/A</v>
      </c>
      <c r="R136" s="354" t="e">
        <f>IF(ISNUMBER(Regressions!T146),ROUND(Regressions!T146, 1), NA())</f>
        <v>#N/A</v>
      </c>
      <c r="S136" s="247" t="e">
        <f>IF(ISNUMBER(Regressions!U146),ROUND(Regressions!U146, 1), NA())</f>
        <v>#N/A</v>
      </c>
    </row>
    <row xmlns:x14ac="http://schemas.microsoft.com/office/spreadsheetml/2009/9/ac" r="137" x14ac:dyDescent="0.2">
      <c r="A137" s="350" t="str">
        <f>IF(ISBLANK(Regressions!A147), " ", Regressions!A147)</f>
        <v>Brazil</v>
      </c>
      <c r="B137" s="351">
        <f>IF(ISBLANK(Regressions!B147), " ", Regressions!B147)</f>
        <v>2009</v>
      </c>
      <c r="C137" s="356" t="str">
        <f>IF(ISBLANK(Regressions!C147), " ", Regressions!C147)</f>
        <v>Primary</v>
      </c>
      <c r="D137" s="352">
        <f>IF(ISBLANK(Regressions!D147), " ", Regressions!D147)</f>
        <v>15307040</v>
      </c>
      <c r="E137" s="224">
        <f>IF(ISNUMBER(Regressions!E147),ROUND(Regressions!E147, 1), NA())</f>
        <v>97.1</v>
      </c>
      <c r="F137" s="353">
        <f>IF(ISNUMBER(Regressions!F147),ROUND(Regressions!F147, 1), NA())</f>
        <v>71.900000000000006</v>
      </c>
      <c r="G137" s="246" t="e">
        <f>IF(ISNUMBER(Regressions!G147),ROUND(Regressions!G147, 1), NA())</f>
        <v>#N/A</v>
      </c>
      <c r="H137" s="354" t="e">
        <f>IF(ISNUMBER(Regressions!H147),ROUND(Regressions!H147, 1), NA())</f>
        <v>#N/A</v>
      </c>
      <c r="I137" s="247">
        <f>IF(ISNUMBER(Regressions!I147),ROUND(Regressions!I147, 1), NA())</f>
        <v>28.1</v>
      </c>
      <c r="J137" s="355">
        <f>IF(ISNUMBER(Regressions!K147),ROUND(Regressions!K147, 1), NA())</f>
        <v>92.1</v>
      </c>
      <c r="K137" s="353">
        <f>IF(ISNUMBER(Regressions!L147),ROUND(Regressions!L147, 1), NA())</f>
        <v>88.8</v>
      </c>
      <c r="L137" s="248">
        <f>IF(ISNUMBER(Regressions!M147),ROUND(Regressions!M147, 1), NA())</f>
        <v>83.4</v>
      </c>
      <c r="M137" s="354">
        <f>IF(ISNUMBER(Regressions!N147),ROUND(Regressions!N147, 1), NA())</f>
        <v>5.5</v>
      </c>
      <c r="N137" s="247">
        <f>IF(ISNUMBER(Regressions!O147),ROUND(Regressions!O147, 1), NA())</f>
        <v>11.2</v>
      </c>
      <c r="O137" s="355" t="e">
        <f>IF(ISNUMBER(Regressions!Q147),ROUND(Regressions!Q147, 1), NA())</f>
        <v>#N/A</v>
      </c>
      <c r="P137" s="353">
        <f>IF(ISNUMBER(Regressions!R147),ROUND(Regressions!R147, 1), NA())</f>
        <v>95.8</v>
      </c>
      <c r="Q137" s="225" t="e">
        <f>IF(ISNUMBER(Regressions!S147),ROUND(Regressions!S147, 1), NA())</f>
        <v>#N/A</v>
      </c>
      <c r="R137" s="354" t="e">
        <f>IF(ISNUMBER(Regressions!T147),ROUND(Regressions!T147, 1), NA())</f>
        <v>#N/A</v>
      </c>
      <c r="S137" s="247">
        <f>IF(ISNUMBER(Regressions!U147),ROUND(Regressions!U147, 1), NA())</f>
        <v>4.2</v>
      </c>
    </row>
    <row xmlns:x14ac="http://schemas.microsoft.com/office/spreadsheetml/2009/9/ac" r="138" x14ac:dyDescent="0.2">
      <c r="A138" s="350" t="str">
        <f>IF(ISBLANK(Regressions!A148), " ", Regressions!A148)</f>
        <v>Brazil</v>
      </c>
      <c r="B138" s="351">
        <f>IF(ISBLANK(Regressions!B148), " ", Regressions!B148)</f>
        <v>2010</v>
      </c>
      <c r="C138" s="356" t="str">
        <f>IF(ISBLANK(Regressions!C148), " ", Regressions!C148)</f>
        <v>Primary</v>
      </c>
      <c r="D138" s="352">
        <f>IF(ISBLANK(Regressions!D148), " ", Regressions!D148)</f>
        <v>15307040</v>
      </c>
      <c r="E138" s="224">
        <f>IF(ISNUMBER(Regressions!E148),ROUND(Regressions!E148, 1), NA())</f>
        <v>97.1</v>
      </c>
      <c r="F138" s="353">
        <f>IF(ISNUMBER(Regressions!F148),ROUND(Regressions!F148, 1), NA())</f>
        <v>72.900000000000006</v>
      </c>
      <c r="G138" s="246" t="e">
        <f>IF(ISNUMBER(Regressions!G148),ROUND(Regressions!G148, 1), NA())</f>
        <v>#N/A</v>
      </c>
      <c r="H138" s="354" t="e">
        <f>IF(ISNUMBER(Regressions!H148),ROUND(Regressions!H148, 1), NA())</f>
        <v>#N/A</v>
      </c>
      <c r="I138" s="247">
        <f>IF(ISNUMBER(Regressions!I148),ROUND(Regressions!I148, 1), NA())</f>
        <v>27.1</v>
      </c>
      <c r="J138" s="355">
        <f>IF(ISNUMBER(Regressions!K148),ROUND(Regressions!K148, 1), NA())</f>
        <v>92.5</v>
      </c>
      <c r="K138" s="353">
        <f>IF(ISNUMBER(Regressions!L148),ROUND(Regressions!L148, 1), NA())</f>
        <v>89.4</v>
      </c>
      <c r="L138" s="248">
        <f>IF(ISNUMBER(Regressions!M148),ROUND(Regressions!M148, 1), NA())</f>
        <v>83.4</v>
      </c>
      <c r="M138" s="354">
        <f>IF(ISNUMBER(Regressions!N148),ROUND(Regressions!N148, 1), NA())</f>
        <v>6.1</v>
      </c>
      <c r="N138" s="247">
        <f>IF(ISNUMBER(Regressions!O148),ROUND(Regressions!O148, 1), NA())</f>
        <v>10.6</v>
      </c>
      <c r="O138" s="355" t="e">
        <f>IF(ISNUMBER(Regressions!Q148),ROUND(Regressions!Q148, 1), NA())</f>
        <v>#N/A</v>
      </c>
      <c r="P138" s="353">
        <f>IF(ISNUMBER(Regressions!R148),ROUND(Regressions!R148, 1), NA())</f>
        <v>95.8</v>
      </c>
      <c r="Q138" s="225" t="e">
        <f>IF(ISNUMBER(Regressions!S148),ROUND(Regressions!S148, 1), NA())</f>
        <v>#N/A</v>
      </c>
      <c r="R138" s="354" t="e">
        <f>IF(ISNUMBER(Regressions!T148),ROUND(Regressions!T148, 1), NA())</f>
        <v>#N/A</v>
      </c>
      <c r="S138" s="247">
        <f>IF(ISNUMBER(Regressions!U148),ROUND(Regressions!U148, 1), NA())</f>
        <v>4.2</v>
      </c>
    </row>
    <row xmlns:x14ac="http://schemas.microsoft.com/office/spreadsheetml/2009/9/ac" r="139" x14ac:dyDescent="0.2">
      <c r="A139" s="350" t="str">
        <f>IF(ISBLANK(Regressions!A149), " ", Regressions!A149)</f>
        <v>Brazil</v>
      </c>
      <c r="B139" s="351">
        <f>IF(ISBLANK(Regressions!B149), " ", Regressions!B149)</f>
        <v>2011</v>
      </c>
      <c r="C139" s="356" t="str">
        <f>IF(ISBLANK(Regressions!C149), " ", Regressions!C149)</f>
        <v>Primary</v>
      </c>
      <c r="D139" s="352">
        <f>IF(ISBLANK(Regressions!D149), " ", Regressions!D149)</f>
        <v>15244987</v>
      </c>
      <c r="E139" s="224">
        <f>IF(ISNUMBER(Regressions!E149),ROUND(Regressions!E149, 1), NA())</f>
        <v>97</v>
      </c>
      <c r="F139" s="353">
        <f>IF(ISNUMBER(Regressions!F149),ROUND(Regressions!F149, 1), NA())</f>
        <v>74</v>
      </c>
      <c r="G139" s="246" t="e">
        <f>IF(ISNUMBER(Regressions!G149),ROUND(Regressions!G149, 1), NA())</f>
        <v>#N/A</v>
      </c>
      <c r="H139" s="354" t="e">
        <f>IF(ISNUMBER(Regressions!H149),ROUND(Regressions!H149, 1), NA())</f>
        <v>#N/A</v>
      </c>
      <c r="I139" s="247">
        <f>IF(ISNUMBER(Regressions!I149),ROUND(Regressions!I149, 1), NA())</f>
        <v>26</v>
      </c>
      <c r="J139" s="355">
        <f>IF(ISNUMBER(Regressions!K149),ROUND(Regressions!K149, 1), NA())</f>
        <v>92.9</v>
      </c>
      <c r="K139" s="353">
        <f>IF(ISNUMBER(Regressions!L149),ROUND(Regressions!L149, 1), NA())</f>
        <v>90</v>
      </c>
      <c r="L139" s="248">
        <f>IF(ISNUMBER(Regressions!M149),ROUND(Regressions!M149, 1), NA())</f>
        <v>83.4</v>
      </c>
      <c r="M139" s="354">
        <f>IF(ISNUMBER(Regressions!N149),ROUND(Regressions!N149, 1), NA())</f>
        <v>6.7</v>
      </c>
      <c r="N139" s="247">
        <f>IF(ISNUMBER(Regressions!O149),ROUND(Regressions!O149, 1), NA())</f>
        <v>10</v>
      </c>
      <c r="O139" s="355">
        <f>IF(ISNUMBER(Regressions!Q149),ROUND(Regressions!Q149, 1), NA())</f>
        <v>99.1</v>
      </c>
      <c r="P139" s="353">
        <f>IF(ISNUMBER(Regressions!R149),ROUND(Regressions!R149, 1), NA())</f>
        <v>95.8</v>
      </c>
      <c r="Q139" s="225">
        <f>IF(ISNUMBER(Regressions!S149),ROUND(Regressions!S149, 1), NA())</f>
        <v>61.2</v>
      </c>
      <c r="R139" s="354">
        <f>IF(ISNUMBER(Regressions!T149),ROUND(Regressions!T149, 1), NA())</f>
        <v>34.5</v>
      </c>
      <c r="S139" s="247">
        <f>IF(ISNUMBER(Regressions!U149),ROUND(Regressions!U149, 1), NA())</f>
        <v>4.2</v>
      </c>
    </row>
    <row xmlns:x14ac="http://schemas.microsoft.com/office/spreadsheetml/2009/9/ac" r="140" x14ac:dyDescent="0.2">
      <c r="A140" s="350" t="str">
        <f>IF(ISBLANK(Regressions!A150), " ", Regressions!A150)</f>
        <v>Brazil</v>
      </c>
      <c r="B140" s="351">
        <f>IF(ISBLANK(Regressions!B150), " ", Regressions!B150)</f>
        <v>2012</v>
      </c>
      <c r="C140" s="356" t="str">
        <f>IF(ISBLANK(Regressions!C150), " ", Regressions!C150)</f>
        <v>Primary</v>
      </c>
      <c r="D140" s="352">
        <f>IF(ISBLANK(Regressions!D150), " ", Regressions!D150)</f>
        <v>15398497</v>
      </c>
      <c r="E140" s="224">
        <f>IF(ISNUMBER(Regressions!E150),ROUND(Regressions!E150, 1), NA())</f>
        <v>96.9</v>
      </c>
      <c r="F140" s="353">
        <f>IF(ISNUMBER(Regressions!F150),ROUND(Regressions!F150, 1), NA())</f>
        <v>75</v>
      </c>
      <c r="G140" s="246" t="e">
        <f>IF(ISNUMBER(Regressions!G150),ROUND(Regressions!G150, 1), NA())</f>
        <v>#N/A</v>
      </c>
      <c r="H140" s="354" t="e">
        <f>IF(ISNUMBER(Regressions!H150),ROUND(Regressions!H150, 1), NA())</f>
        <v>#N/A</v>
      </c>
      <c r="I140" s="247">
        <f>IF(ISNUMBER(Regressions!I150),ROUND(Regressions!I150, 1), NA())</f>
        <v>25</v>
      </c>
      <c r="J140" s="355">
        <f>IF(ISNUMBER(Regressions!K150),ROUND(Regressions!K150, 1), NA())</f>
        <v>93.3</v>
      </c>
      <c r="K140" s="353">
        <f>IF(ISNUMBER(Regressions!L150),ROUND(Regressions!L150, 1), NA())</f>
        <v>90.6</v>
      </c>
      <c r="L140" s="248">
        <f>IF(ISNUMBER(Regressions!M150),ROUND(Regressions!M150, 1), NA())</f>
        <v>83.6</v>
      </c>
      <c r="M140" s="354">
        <f>IF(ISNUMBER(Regressions!N150),ROUND(Regressions!N150, 1), NA())</f>
        <v>7</v>
      </c>
      <c r="N140" s="247">
        <f>IF(ISNUMBER(Regressions!O150),ROUND(Regressions!O150, 1), NA())</f>
        <v>9.4</v>
      </c>
      <c r="O140" s="355">
        <f>IF(ISNUMBER(Regressions!Q150),ROUND(Regressions!Q150, 1), NA())</f>
        <v>99.1</v>
      </c>
      <c r="P140" s="353">
        <f>IF(ISNUMBER(Regressions!R150),ROUND(Regressions!R150, 1), NA())</f>
        <v>95.8</v>
      </c>
      <c r="Q140" s="225">
        <f>IF(ISNUMBER(Regressions!S150),ROUND(Regressions!S150, 1), NA())</f>
        <v>61.2</v>
      </c>
      <c r="R140" s="354">
        <f>IF(ISNUMBER(Regressions!T150),ROUND(Regressions!T150, 1), NA())</f>
        <v>34.5</v>
      </c>
      <c r="S140" s="247">
        <f>IF(ISNUMBER(Regressions!U150),ROUND(Regressions!U150, 1), NA())</f>
        <v>4.2</v>
      </c>
    </row>
    <row xmlns:x14ac="http://schemas.microsoft.com/office/spreadsheetml/2009/9/ac" r="141" x14ac:dyDescent="0.2">
      <c r="A141" s="350" t="str">
        <f>IF(ISBLANK(Regressions!A151), " ", Regressions!A151)</f>
        <v>Brazil</v>
      </c>
      <c r="B141" s="351">
        <f>IF(ISBLANK(Regressions!B151), " ", Regressions!B151)</f>
        <v>2013</v>
      </c>
      <c r="C141" s="356" t="str">
        <f>IF(ISBLANK(Regressions!C151), " ", Regressions!C151)</f>
        <v>Primary</v>
      </c>
      <c r="D141" s="352">
        <f>IF(ISBLANK(Regressions!D151), " ", Regressions!D151)</f>
        <v>15244597</v>
      </c>
      <c r="E141" s="224">
        <f>IF(ISNUMBER(Regressions!E151),ROUND(Regressions!E151, 1), NA())</f>
        <v>96.8</v>
      </c>
      <c r="F141" s="353">
        <f>IF(ISNUMBER(Regressions!F151),ROUND(Regressions!F151, 1), NA())</f>
        <v>76.099999999999994</v>
      </c>
      <c r="G141" s="246" t="e">
        <f>IF(ISNUMBER(Regressions!G151),ROUND(Regressions!G151, 1), NA())</f>
        <v>#N/A</v>
      </c>
      <c r="H141" s="354" t="e">
        <f>IF(ISNUMBER(Regressions!H151),ROUND(Regressions!H151, 1), NA())</f>
        <v>#N/A</v>
      </c>
      <c r="I141" s="247">
        <f>IF(ISNUMBER(Regressions!I151),ROUND(Regressions!I151, 1), NA())</f>
        <v>23.9</v>
      </c>
      <c r="J141" s="355">
        <f>IF(ISNUMBER(Regressions!K151),ROUND(Regressions!K151, 1), NA())</f>
        <v>93.8</v>
      </c>
      <c r="K141" s="353">
        <f>IF(ISNUMBER(Regressions!L151),ROUND(Regressions!L151, 1), NA())</f>
        <v>91.2</v>
      </c>
      <c r="L141" s="248">
        <f>IF(ISNUMBER(Regressions!M151),ROUND(Regressions!M151, 1), NA())</f>
        <v>83.9</v>
      </c>
      <c r="M141" s="354">
        <f>IF(ISNUMBER(Regressions!N151),ROUND(Regressions!N151, 1), NA())</f>
        <v>7.3</v>
      </c>
      <c r="N141" s="247">
        <f>IF(ISNUMBER(Regressions!O151),ROUND(Regressions!O151, 1), NA())</f>
        <v>8.8000000000000007</v>
      </c>
      <c r="O141" s="355">
        <f>IF(ISNUMBER(Regressions!Q151),ROUND(Regressions!Q151, 1), NA())</f>
        <v>99.1</v>
      </c>
      <c r="P141" s="353">
        <f>IF(ISNUMBER(Regressions!R151),ROUND(Regressions!R151, 1), NA())</f>
        <v>95.8</v>
      </c>
      <c r="Q141" s="225">
        <f>IF(ISNUMBER(Regressions!S151),ROUND(Regressions!S151, 1), NA())</f>
        <v>61.2</v>
      </c>
      <c r="R141" s="354">
        <f>IF(ISNUMBER(Regressions!T151),ROUND(Regressions!T151, 1), NA())</f>
        <v>34.5</v>
      </c>
      <c r="S141" s="247">
        <f>IF(ISNUMBER(Regressions!U151),ROUND(Regressions!U151, 1), NA())</f>
        <v>4.2</v>
      </c>
    </row>
    <row xmlns:x14ac="http://schemas.microsoft.com/office/spreadsheetml/2009/9/ac" r="142" x14ac:dyDescent="0.2">
      <c r="A142" s="350" t="str">
        <f>IF(ISBLANK(Regressions!A152), " ", Regressions!A152)</f>
        <v>Brazil</v>
      </c>
      <c r="B142" s="351">
        <f>IF(ISBLANK(Regressions!B152), " ", Regressions!B152)</f>
        <v>2014</v>
      </c>
      <c r="C142" s="356" t="str">
        <f>IF(ISBLANK(Regressions!C152), " ", Regressions!C152)</f>
        <v>Primary</v>
      </c>
      <c r="D142" s="352">
        <f>IF(ISBLANK(Regressions!D152), " ", Regressions!D152)</f>
        <v>15075009</v>
      </c>
      <c r="E142" s="224">
        <f>IF(ISNUMBER(Regressions!E152),ROUND(Regressions!E152, 1), NA())</f>
        <v>96.8</v>
      </c>
      <c r="F142" s="353">
        <f>IF(ISNUMBER(Regressions!F152),ROUND(Regressions!F152, 1), NA())</f>
        <v>77.2</v>
      </c>
      <c r="G142" s="246" t="e">
        <f>IF(ISNUMBER(Regressions!G152),ROUND(Regressions!G152, 1), NA())</f>
        <v>#N/A</v>
      </c>
      <c r="H142" s="354" t="e">
        <f>IF(ISNUMBER(Regressions!H152),ROUND(Regressions!H152, 1), NA())</f>
        <v>#N/A</v>
      </c>
      <c r="I142" s="247">
        <f>IF(ISNUMBER(Regressions!I152),ROUND(Regressions!I152, 1), NA())</f>
        <v>22.8</v>
      </c>
      <c r="J142" s="355">
        <f>IF(ISNUMBER(Regressions!K152),ROUND(Regressions!K152, 1), NA())</f>
        <v>94.2</v>
      </c>
      <c r="K142" s="353">
        <f>IF(ISNUMBER(Regressions!L152),ROUND(Regressions!L152, 1), NA())</f>
        <v>91.8</v>
      </c>
      <c r="L142" s="248">
        <f>IF(ISNUMBER(Regressions!M152),ROUND(Regressions!M152, 1), NA())</f>
        <v>84.2</v>
      </c>
      <c r="M142" s="354">
        <f>IF(ISNUMBER(Regressions!N152),ROUND(Regressions!N152, 1), NA())</f>
        <v>7.6</v>
      </c>
      <c r="N142" s="247">
        <f>IF(ISNUMBER(Regressions!O152),ROUND(Regressions!O152, 1), NA())</f>
        <v>8.1999999999999993</v>
      </c>
      <c r="O142" s="355">
        <f>IF(ISNUMBER(Regressions!Q152),ROUND(Regressions!Q152, 1), NA())</f>
        <v>99.1</v>
      </c>
      <c r="P142" s="353">
        <f>IF(ISNUMBER(Regressions!R152),ROUND(Regressions!R152, 1), NA())</f>
        <v>95.8</v>
      </c>
      <c r="Q142" s="225">
        <f>IF(ISNUMBER(Regressions!S152),ROUND(Regressions!S152, 1), NA())</f>
        <v>61.2</v>
      </c>
      <c r="R142" s="354">
        <f>IF(ISNUMBER(Regressions!T152),ROUND(Regressions!T152, 1), NA())</f>
        <v>34.5</v>
      </c>
      <c r="S142" s="247">
        <f>IF(ISNUMBER(Regressions!U152),ROUND(Regressions!U152, 1), NA())</f>
        <v>4.2</v>
      </c>
    </row>
    <row xmlns:x14ac="http://schemas.microsoft.com/office/spreadsheetml/2009/9/ac" r="143" x14ac:dyDescent="0.2">
      <c r="A143" s="350" t="str">
        <f>IF(ISBLANK(Regressions!A153), " ", Regressions!A153)</f>
        <v>Brazil</v>
      </c>
      <c r="B143" s="351">
        <f>IF(ISBLANK(Regressions!B153), " ", Regressions!B153)</f>
        <v>2015</v>
      </c>
      <c r="C143" s="356" t="str">
        <f>IF(ISBLANK(Regressions!C153), " ", Regressions!C153)</f>
        <v>Primary</v>
      </c>
      <c r="D143" s="352">
        <f>IF(ISBLANK(Regressions!D153), " ", Regressions!D153)</f>
        <v>14932515</v>
      </c>
      <c r="E143" s="224">
        <f>IF(ISNUMBER(Regressions!E153),ROUND(Regressions!E153, 1), NA())</f>
        <v>96.7</v>
      </c>
      <c r="F143" s="353">
        <f>IF(ISNUMBER(Regressions!F153),ROUND(Regressions!F153, 1), NA())</f>
        <v>78.2</v>
      </c>
      <c r="G143" s="246" t="e">
        <f>IF(ISNUMBER(Regressions!G153),ROUND(Regressions!G153, 1), NA())</f>
        <v>#N/A</v>
      </c>
      <c r="H143" s="354" t="e">
        <f>IF(ISNUMBER(Regressions!H153),ROUND(Regressions!H153, 1), NA())</f>
        <v>#N/A</v>
      </c>
      <c r="I143" s="247">
        <f>IF(ISNUMBER(Regressions!I153),ROUND(Regressions!I153, 1), NA())</f>
        <v>21.8</v>
      </c>
      <c r="J143" s="355">
        <f>IF(ISNUMBER(Regressions!K153),ROUND(Regressions!K153, 1), NA())</f>
        <v>94.6</v>
      </c>
      <c r="K143" s="353">
        <f>IF(ISNUMBER(Regressions!L153),ROUND(Regressions!L153, 1), NA())</f>
        <v>92.4</v>
      </c>
      <c r="L143" s="248">
        <f>IF(ISNUMBER(Regressions!M153),ROUND(Regressions!M153, 1), NA())</f>
        <v>84.5</v>
      </c>
      <c r="M143" s="354">
        <f>IF(ISNUMBER(Regressions!N153),ROUND(Regressions!N153, 1), NA())</f>
        <v>8</v>
      </c>
      <c r="N143" s="247">
        <f>IF(ISNUMBER(Regressions!O153),ROUND(Regressions!O153, 1), NA())</f>
        <v>7.6</v>
      </c>
      <c r="O143" s="355">
        <f>IF(ISNUMBER(Regressions!Q153),ROUND(Regressions!Q153, 1), NA())</f>
        <v>99.1</v>
      </c>
      <c r="P143" s="353">
        <f>IF(ISNUMBER(Regressions!R153),ROUND(Regressions!R153, 1), NA())</f>
        <v>95.8</v>
      </c>
      <c r="Q143" s="225">
        <f>IF(ISNUMBER(Regressions!S153),ROUND(Regressions!S153, 1), NA())</f>
        <v>61.2</v>
      </c>
      <c r="R143" s="354">
        <f>IF(ISNUMBER(Regressions!T153),ROUND(Regressions!T153, 1), NA())</f>
        <v>34.5</v>
      </c>
      <c r="S143" s="247">
        <f>IF(ISNUMBER(Regressions!U153),ROUND(Regressions!U153, 1), NA())</f>
        <v>4.2</v>
      </c>
    </row>
    <row xmlns:x14ac="http://schemas.microsoft.com/office/spreadsheetml/2009/9/ac" r="144" x14ac:dyDescent="0.2">
      <c r="A144" s="350" t="str">
        <f>IF(ISBLANK(Regressions!A154), " ", Regressions!A154)</f>
        <v>Brazil</v>
      </c>
      <c r="B144" s="351">
        <f>IF(ISBLANK(Regressions!B154), " ", Regressions!B154)</f>
        <v>2016</v>
      </c>
      <c r="C144" s="356" t="str">
        <f>IF(ISBLANK(Regressions!C154), " ", Regressions!C154)</f>
        <v>Primary</v>
      </c>
      <c r="D144" s="352">
        <f>IF(ISBLANK(Regressions!D154), " ", Regressions!D154)</f>
        <v>14820601</v>
      </c>
      <c r="E144" s="224">
        <f>IF(ISNUMBER(Regressions!E154),ROUND(Regressions!E154, 1), NA())</f>
        <v>96.6</v>
      </c>
      <c r="F144" s="353">
        <f>IF(ISNUMBER(Regressions!F154),ROUND(Regressions!F154, 1), NA())</f>
        <v>79.3</v>
      </c>
      <c r="G144" s="246" t="e">
        <f>IF(ISNUMBER(Regressions!G154),ROUND(Regressions!G154, 1), NA())</f>
        <v>#N/A</v>
      </c>
      <c r="H144" s="354" t="e">
        <f>IF(ISNUMBER(Regressions!H154),ROUND(Regressions!H154, 1), NA())</f>
        <v>#N/A</v>
      </c>
      <c r="I144" s="247">
        <f>IF(ISNUMBER(Regressions!I154),ROUND(Regressions!I154, 1), NA())</f>
        <v>20.7</v>
      </c>
      <c r="J144" s="355">
        <f>IF(ISNUMBER(Regressions!K154),ROUND(Regressions!K154, 1), NA())</f>
        <v>95</v>
      </c>
      <c r="K144" s="353">
        <f>IF(ISNUMBER(Regressions!L154),ROUND(Regressions!L154, 1), NA())</f>
        <v>93</v>
      </c>
      <c r="L144" s="248">
        <f>IF(ISNUMBER(Regressions!M154),ROUND(Regressions!M154, 1), NA())</f>
        <v>84.7</v>
      </c>
      <c r="M144" s="354">
        <f>IF(ISNUMBER(Regressions!N154),ROUND(Regressions!N154, 1), NA())</f>
        <v>8.3000000000000007</v>
      </c>
      <c r="N144" s="247">
        <f>IF(ISNUMBER(Regressions!O154),ROUND(Regressions!O154, 1), NA())</f>
        <v>7</v>
      </c>
      <c r="O144" s="355">
        <f>IF(ISNUMBER(Regressions!Q154),ROUND(Regressions!Q154, 1), NA())</f>
        <v>99.1</v>
      </c>
      <c r="P144" s="353">
        <f>IF(ISNUMBER(Regressions!R154),ROUND(Regressions!R154, 1), NA())</f>
        <v>95.8</v>
      </c>
      <c r="Q144" s="225">
        <f>IF(ISNUMBER(Regressions!S154),ROUND(Regressions!S154, 1), NA())</f>
        <v>61.2</v>
      </c>
      <c r="R144" s="354">
        <f>IF(ISNUMBER(Regressions!T154),ROUND(Regressions!T154, 1), NA())</f>
        <v>34.5</v>
      </c>
      <c r="S144" s="247">
        <f>IF(ISNUMBER(Regressions!U154),ROUND(Regressions!U154, 1), NA())</f>
        <v>4.2</v>
      </c>
    </row>
    <row xmlns:x14ac="http://schemas.microsoft.com/office/spreadsheetml/2009/9/ac" r="145" x14ac:dyDescent="0.2">
      <c r="A145" s="350" t="str">
        <f>IF(ISBLANK(Regressions!A155), " ", Regressions!A155)</f>
        <v>Brazil</v>
      </c>
      <c r="B145" s="351">
        <f>IF(ISBLANK(Regressions!B155), " ", Regressions!B155)</f>
        <v>2017</v>
      </c>
      <c r="C145" s="356" t="str">
        <f>IF(ISBLANK(Regressions!C155), " ", Regressions!C155)</f>
        <v>Primary</v>
      </c>
      <c r="D145" s="352">
        <f>IF(ISBLANK(Regressions!D155), " ", Regressions!D155)</f>
        <v>14668091</v>
      </c>
      <c r="E145" s="224">
        <f>IF(ISNUMBER(Regressions!E155),ROUND(Regressions!E155, 1), NA())</f>
        <v>96.6</v>
      </c>
      <c r="F145" s="353">
        <f>IF(ISNUMBER(Regressions!F155),ROUND(Regressions!F155, 1), NA())</f>
        <v>80.400000000000006</v>
      </c>
      <c r="G145" s="246" t="e">
        <f>IF(ISNUMBER(Regressions!G155),ROUND(Regressions!G155, 1), NA())</f>
        <v>#N/A</v>
      </c>
      <c r="H145" s="354" t="e">
        <f>IF(ISNUMBER(Regressions!H155),ROUND(Regressions!H155, 1), NA())</f>
        <v>#N/A</v>
      </c>
      <c r="I145" s="247">
        <f>IF(ISNUMBER(Regressions!I155),ROUND(Regressions!I155, 1), NA())</f>
        <v>19.600000000000001</v>
      </c>
      <c r="J145" s="355">
        <f>IF(ISNUMBER(Regressions!K155),ROUND(Regressions!K155, 1), NA())</f>
        <v>95.4</v>
      </c>
      <c r="K145" s="353">
        <f>IF(ISNUMBER(Regressions!L155),ROUND(Regressions!L155, 1), NA())</f>
        <v>93.6</v>
      </c>
      <c r="L145" s="248">
        <f>IF(ISNUMBER(Regressions!M155),ROUND(Regressions!M155, 1), NA())</f>
        <v>85</v>
      </c>
      <c r="M145" s="354">
        <f>IF(ISNUMBER(Regressions!N155),ROUND(Regressions!N155, 1), NA())</f>
        <v>8.6</v>
      </c>
      <c r="N145" s="247">
        <f>IF(ISNUMBER(Regressions!O155),ROUND(Regressions!O155, 1), NA())</f>
        <v>6.4</v>
      </c>
      <c r="O145" s="355">
        <f>IF(ISNUMBER(Regressions!Q155),ROUND(Regressions!Q155, 1), NA())</f>
        <v>99.1</v>
      </c>
      <c r="P145" s="353">
        <f>IF(ISNUMBER(Regressions!R155),ROUND(Regressions!R155, 1), NA())</f>
        <v>95.8</v>
      </c>
      <c r="Q145" s="225">
        <f>IF(ISNUMBER(Regressions!S155),ROUND(Regressions!S155, 1), NA())</f>
        <v>61.2</v>
      </c>
      <c r="R145" s="354">
        <f>IF(ISNUMBER(Regressions!T155),ROUND(Regressions!T155, 1), NA())</f>
        <v>34.5</v>
      </c>
      <c r="S145" s="247">
        <f>IF(ISNUMBER(Regressions!U155),ROUND(Regressions!U155, 1), NA())</f>
        <v>4.2</v>
      </c>
    </row>
    <row xmlns:x14ac="http://schemas.microsoft.com/office/spreadsheetml/2009/9/ac" r="146" x14ac:dyDescent="0.2">
      <c r="A146" s="350" t="str">
        <f>IF(ISBLANK(Regressions!A156), " ", Regressions!A156)</f>
        <v>Brazil</v>
      </c>
      <c r="B146" s="351">
        <f>IF(ISBLANK(Regressions!B156), " ", Regressions!B156)</f>
        <v>2018</v>
      </c>
      <c r="C146" s="356" t="str">
        <f>IF(ISBLANK(Regressions!C156), " ", Regressions!C156)</f>
        <v>Primary</v>
      </c>
      <c r="D146" s="352">
        <f>IF(ISBLANK(Regressions!D156), " ", Regressions!D156)</f>
        <v>14685536</v>
      </c>
      <c r="E146" s="224">
        <f>IF(ISNUMBER(Regressions!E156),ROUND(Regressions!E156, 1), NA())</f>
        <v>96.5</v>
      </c>
      <c r="F146" s="353">
        <f>IF(ISNUMBER(Regressions!F156),ROUND(Regressions!F156, 1), NA())</f>
        <v>81.400000000000006</v>
      </c>
      <c r="G146" s="246" t="e">
        <f>IF(ISNUMBER(Regressions!G156),ROUND(Regressions!G156, 1), NA())</f>
        <v>#N/A</v>
      </c>
      <c r="H146" s="354" t="e">
        <f>IF(ISNUMBER(Regressions!H156),ROUND(Regressions!H156, 1), NA())</f>
        <v>#N/A</v>
      </c>
      <c r="I146" s="247">
        <f>IF(ISNUMBER(Regressions!I156),ROUND(Regressions!I156, 1), NA())</f>
        <v>18.600000000000001</v>
      </c>
      <c r="J146" s="355">
        <f>IF(ISNUMBER(Regressions!K156),ROUND(Regressions!K156, 1), NA())</f>
        <v>95.9</v>
      </c>
      <c r="K146" s="353">
        <f>IF(ISNUMBER(Regressions!L156),ROUND(Regressions!L156, 1), NA())</f>
        <v>94.2</v>
      </c>
      <c r="L146" s="248">
        <f>IF(ISNUMBER(Regressions!M156),ROUND(Regressions!M156, 1), NA())</f>
        <v>85.3</v>
      </c>
      <c r="M146" s="354">
        <f>IF(ISNUMBER(Regressions!N156),ROUND(Regressions!N156, 1), NA())</f>
        <v>8.9</v>
      </c>
      <c r="N146" s="247">
        <f>IF(ISNUMBER(Regressions!O156),ROUND(Regressions!O156, 1), NA())</f>
        <v>5.8</v>
      </c>
      <c r="O146" s="355">
        <f>IF(ISNUMBER(Regressions!Q156),ROUND(Regressions!Q156, 1), NA())</f>
        <v>99.1</v>
      </c>
      <c r="P146" s="353">
        <f>IF(ISNUMBER(Regressions!R156),ROUND(Regressions!R156, 1), NA())</f>
        <v>95.8</v>
      </c>
      <c r="Q146" s="225">
        <f>IF(ISNUMBER(Regressions!S156),ROUND(Regressions!S156, 1), NA())</f>
        <v>61.2</v>
      </c>
      <c r="R146" s="354">
        <f>IF(ISNUMBER(Regressions!T156),ROUND(Regressions!T156, 1), NA())</f>
        <v>34.5</v>
      </c>
      <c r="S146" s="247">
        <f>IF(ISNUMBER(Regressions!U156),ROUND(Regressions!U156, 1), NA())</f>
        <v>4.2</v>
      </c>
    </row>
    <row xmlns:x14ac="http://schemas.microsoft.com/office/spreadsheetml/2009/9/ac" r="147" x14ac:dyDescent="0.2">
      <c r="A147" s="350" t="str">
        <f>IF(ISBLANK(Regressions!A157), " ", Regressions!A157)</f>
        <v>Brazil</v>
      </c>
      <c r="B147" s="351">
        <f>IF(ISBLANK(Regressions!B157), " ", Regressions!B157)</f>
        <v>2019</v>
      </c>
      <c r="C147" s="356" t="str">
        <f>IF(ISBLANK(Regressions!C157), " ", Regressions!C157)</f>
        <v>Primary</v>
      </c>
      <c r="D147" s="352">
        <f>IF(ISBLANK(Regressions!D157), " ", Regressions!D157)</f>
        <v>14608209</v>
      </c>
      <c r="E147" s="224">
        <f>IF(ISNUMBER(Regressions!E157),ROUND(Regressions!E157, 1), NA())</f>
        <v>96.4</v>
      </c>
      <c r="F147" s="353">
        <f>IF(ISNUMBER(Regressions!F157),ROUND(Regressions!F157, 1), NA())</f>
        <v>82.5</v>
      </c>
      <c r="G147" s="246" t="e">
        <f>IF(ISNUMBER(Regressions!G157),ROUND(Regressions!G157, 1), NA())</f>
        <v>#N/A</v>
      </c>
      <c r="H147" s="354" t="e">
        <f>IF(ISNUMBER(Regressions!H157),ROUND(Regressions!H157, 1), NA())</f>
        <v>#N/A</v>
      </c>
      <c r="I147" s="247">
        <f>IF(ISNUMBER(Regressions!I157),ROUND(Regressions!I157, 1), NA())</f>
        <v>17.5</v>
      </c>
      <c r="J147" s="355">
        <f>IF(ISNUMBER(Regressions!K157),ROUND(Regressions!K157, 1), NA())</f>
        <v>96.3</v>
      </c>
      <c r="K147" s="353">
        <f>IF(ISNUMBER(Regressions!L157),ROUND(Regressions!L157, 1), NA())</f>
        <v>94.8</v>
      </c>
      <c r="L147" s="248">
        <f>IF(ISNUMBER(Regressions!M157),ROUND(Regressions!M157, 1), NA())</f>
        <v>85.6</v>
      </c>
      <c r="M147" s="354">
        <f>IF(ISNUMBER(Regressions!N157),ROUND(Regressions!N157, 1), NA())</f>
        <v>9.3000000000000007</v>
      </c>
      <c r="N147" s="247">
        <f>IF(ISNUMBER(Regressions!O157),ROUND(Regressions!O157, 1), NA())</f>
        <v>5.2</v>
      </c>
      <c r="O147" s="355">
        <f>IF(ISNUMBER(Regressions!Q157),ROUND(Regressions!Q157, 1), NA())</f>
        <v>99.1</v>
      </c>
      <c r="P147" s="353">
        <f>IF(ISNUMBER(Regressions!R157),ROUND(Regressions!R157, 1), NA())</f>
        <v>95.8</v>
      </c>
      <c r="Q147" s="225">
        <f>IF(ISNUMBER(Regressions!S157),ROUND(Regressions!S157, 1), NA())</f>
        <v>61.2</v>
      </c>
      <c r="R147" s="354">
        <f>IF(ISNUMBER(Regressions!T157),ROUND(Regressions!T157, 1), NA())</f>
        <v>34.5</v>
      </c>
      <c r="S147" s="247">
        <f>IF(ISNUMBER(Regressions!U157),ROUND(Regressions!U157, 1), NA())</f>
        <v>4.2</v>
      </c>
    </row>
    <row xmlns:x14ac="http://schemas.microsoft.com/office/spreadsheetml/2009/9/ac" r="148" x14ac:dyDescent="0.2">
      <c r="A148" s="350" t="str">
        <f>IF(ISBLANK(Regressions!A158), " ", Regressions!A158)</f>
        <v>Brazil</v>
      </c>
      <c r="B148" s="351">
        <f>IF(ISBLANK(Regressions!B158), " ", Regressions!B158)</f>
        <v>2020</v>
      </c>
      <c r="C148" s="356" t="str">
        <f>IF(ISBLANK(Regressions!C158), " ", Regressions!C158)</f>
        <v>Primary</v>
      </c>
      <c r="D148" s="352">
        <f>IF(ISBLANK(Regressions!D158), " ", Regressions!D158)</f>
        <v>14565756</v>
      </c>
      <c r="E148" s="224">
        <f>IF(ISNUMBER(Regressions!E158),ROUND(Regressions!E158, 1), NA())</f>
        <v>96.4</v>
      </c>
      <c r="F148" s="353">
        <f>IF(ISNUMBER(Regressions!F158),ROUND(Regressions!F158, 1), NA())</f>
        <v>83.5</v>
      </c>
      <c r="G148" s="246" t="e">
        <f>IF(ISNUMBER(Regressions!G158),ROUND(Regressions!G158, 1), NA())</f>
        <v>#N/A</v>
      </c>
      <c r="H148" s="354" t="e">
        <f>IF(ISNUMBER(Regressions!H158),ROUND(Regressions!H158, 1), NA())</f>
        <v>#N/A</v>
      </c>
      <c r="I148" s="247">
        <f>IF(ISNUMBER(Regressions!I158),ROUND(Regressions!I158, 1), NA())</f>
        <v>16.5</v>
      </c>
      <c r="J148" s="355">
        <f>IF(ISNUMBER(Regressions!K158),ROUND(Regressions!K158, 1), NA())</f>
        <v>96.7</v>
      </c>
      <c r="K148" s="353">
        <f>IF(ISNUMBER(Regressions!L158),ROUND(Regressions!L158, 1), NA())</f>
        <v>95.4</v>
      </c>
      <c r="L148" s="248">
        <f>IF(ISNUMBER(Regressions!M158),ROUND(Regressions!M158, 1), NA())</f>
        <v>85.8</v>
      </c>
      <c r="M148" s="354">
        <f>IF(ISNUMBER(Regressions!N158),ROUND(Regressions!N158, 1), NA())</f>
        <v>9.6</v>
      </c>
      <c r="N148" s="247">
        <f>IF(ISNUMBER(Regressions!O158),ROUND(Regressions!O158, 1), NA())</f>
        <v>4.5999999999999996</v>
      </c>
      <c r="O148" s="355" t="e">
        <f>IF(ISNUMBER(Regressions!Q158),ROUND(Regressions!Q158, 1), NA())</f>
        <v>#N/A</v>
      </c>
      <c r="P148" s="353">
        <f>IF(ISNUMBER(Regressions!R158),ROUND(Regressions!R158, 1), NA())</f>
        <v>95.8</v>
      </c>
      <c r="Q148" s="225" t="e">
        <f>IF(ISNUMBER(Regressions!S158),ROUND(Regressions!S158, 1), NA())</f>
        <v>#N/A</v>
      </c>
      <c r="R148" s="354" t="e">
        <f>IF(ISNUMBER(Regressions!T158),ROUND(Regressions!T158, 1), NA())</f>
        <v>#N/A</v>
      </c>
      <c r="S148" s="247">
        <f>IF(ISNUMBER(Regressions!U158),ROUND(Regressions!U158, 1), NA())</f>
        <v>4.2</v>
      </c>
    </row>
    <row xmlns:x14ac="http://schemas.microsoft.com/office/spreadsheetml/2009/9/ac" r="149" x14ac:dyDescent="0.2">
      <c r="A149" s="410" t="str">
        <f>IF(ISBLANK(Regressions!A159), " ", Regressions!A159)</f>
        <v>Brazil</v>
      </c>
      <c r="B149" s="411">
        <f>IF(ISBLANK(Regressions!B159), " ", Regressions!B159)</f>
        <v>2021</v>
      </c>
      <c r="C149" s="412" t="str">
        <f>IF(ISBLANK(Regressions!C159), " ", Regressions!C159)</f>
        <v>Primary</v>
      </c>
      <c r="D149" s="413">
        <f>IF(ISBLANK(Regressions!D159), " ", Regressions!D159)</f>
        <v>14691377</v>
      </c>
      <c r="E149" s="416">
        <f>IF(ISNUMBER(Regressions!E159),ROUND(Regressions!E159, 1), NA())</f>
        <v>96.3</v>
      </c>
      <c r="F149" s="414">
        <f>IF(ISNUMBER(Regressions!F159),ROUND(Regressions!F159, 1), NA())</f>
        <v>84.6</v>
      </c>
      <c r="G149" s="417" t="e">
        <f>IF(ISNUMBER(Regressions!G159),ROUND(Regressions!G159, 1), NA())</f>
        <v>#N/A</v>
      </c>
      <c r="H149" s="415" t="e">
        <f>IF(ISNUMBER(Regressions!H159),ROUND(Regressions!H159, 1), NA())</f>
        <v>#N/A</v>
      </c>
      <c r="I149" s="418">
        <f>IF(ISNUMBER(Regressions!I159),ROUND(Regressions!I159, 1), NA())</f>
        <v>15.4</v>
      </c>
      <c r="J149" s="416">
        <f>IF(ISNUMBER(Regressions!K159),ROUND(Regressions!K159, 1), NA())</f>
        <v>97.1</v>
      </c>
      <c r="K149" s="414">
        <f>IF(ISNUMBER(Regressions!L159),ROUND(Regressions!L159, 1), NA())</f>
        <v>96</v>
      </c>
      <c r="L149" s="419">
        <f>IF(ISNUMBER(Regressions!M159),ROUND(Regressions!M159, 1), NA())</f>
        <v>86.1</v>
      </c>
      <c r="M149" s="415">
        <f>IF(ISNUMBER(Regressions!N159),ROUND(Regressions!N159, 1), NA())</f>
        <v>9.9</v>
      </c>
      <c r="N149" s="418">
        <f>IF(ISNUMBER(Regressions!O159),ROUND(Regressions!O159, 1), NA())</f>
        <v>4</v>
      </c>
      <c r="O149" s="416" t="e">
        <f>IF(ISNUMBER(Regressions!Q159),ROUND(Regressions!Q159, 1), NA())</f>
        <v>#N/A</v>
      </c>
      <c r="P149" s="414">
        <f>IF(ISNUMBER(Regressions!R159),ROUND(Regressions!R159, 1), NA())</f>
        <v>95.8</v>
      </c>
      <c r="Q149" s="420" t="e">
        <f>IF(ISNUMBER(Regressions!S159),ROUND(Regressions!S159, 1), NA())</f>
        <v>#N/A</v>
      </c>
      <c r="R149" s="415" t="e">
        <f>IF(ISNUMBER(Regressions!T159),ROUND(Regressions!T159, 1), NA())</f>
        <v>#N/A</v>
      </c>
      <c r="S149" s="418">
        <f>IF(ISNUMBER(Regressions!U159),ROUND(Regressions!U159, 1), NA())</f>
        <v>4.2</v>
      </c>
      <c r="T149" s="409"/>
      <c r="U149" s="409"/>
      <c r="V149" s="409"/>
      <c r="W149" s="409"/>
      <c r="X149" s="409"/>
      <c r="Y149" s="409"/>
      <c r="Z149" s="409"/>
      <c r="AA149" s="409"/>
      <c r="AB149" s="409"/>
      <c r="AC149" s="409"/>
    </row>
    <row xmlns:x14ac="http://schemas.microsoft.com/office/spreadsheetml/2009/9/ac" r="150" x14ac:dyDescent="0.2">
      <c r="A150" s="350" t="str">
        <f>IF(ISBLANK(Regressions!A160), " ", Regressions!A160)</f>
        <v>Brazil</v>
      </c>
      <c r="B150" s="351">
        <f>IF(ISBLANK(Regressions!B160), " ", Regressions!B160)</f>
        <v>2022</v>
      </c>
      <c r="C150" s="356" t="str">
        <f>IF(ISBLANK(Regressions!C160), " ", Regressions!C160)</f>
        <v>Primary</v>
      </c>
      <c r="D150" s="352">
        <f>IF(ISBLANK(Regressions!D160), " ", Regressions!D160)</f>
        <v>14764121</v>
      </c>
      <c r="E150" s="224">
        <f>IF(ISNUMBER(Regressions!E160),ROUND(Regressions!E160, 1), NA())</f>
        <v>96.2</v>
      </c>
      <c r="F150" s="353">
        <f>IF(ISNUMBER(Regressions!F160),ROUND(Regressions!F160, 1), NA())</f>
        <v>85.7</v>
      </c>
      <c r="G150" s="246" t="e">
        <f>IF(ISNUMBER(Regressions!G160),ROUND(Regressions!G160, 1), NA())</f>
        <v>#N/A</v>
      </c>
      <c r="H150" s="354" t="e">
        <f>IF(ISNUMBER(Regressions!H160),ROUND(Regressions!H160, 1), NA())</f>
        <v>#N/A</v>
      </c>
      <c r="I150" s="247">
        <f>IF(ISNUMBER(Regressions!I160),ROUND(Regressions!I160, 1), NA())</f>
        <v>14.3</v>
      </c>
      <c r="J150" s="355">
        <f>IF(ISNUMBER(Regressions!K160),ROUND(Regressions!K160, 1), NA())</f>
        <v>97.5</v>
      </c>
      <c r="K150" s="353">
        <f>IF(ISNUMBER(Regressions!L160),ROUND(Regressions!L160, 1), NA())</f>
        <v>96.6</v>
      </c>
      <c r="L150" s="248">
        <f>IF(ISNUMBER(Regressions!M160),ROUND(Regressions!M160, 1), NA())</f>
        <v>86.1</v>
      </c>
      <c r="M150" s="354">
        <f>IF(ISNUMBER(Regressions!N160),ROUND(Regressions!N160, 1), NA())</f>
        <v>10.5</v>
      </c>
      <c r="N150" s="247">
        <f>IF(ISNUMBER(Regressions!O160),ROUND(Regressions!O160, 1), NA())</f>
        <v>3.4</v>
      </c>
      <c r="O150" s="355" t="e">
        <f>IF(ISNUMBER(Regressions!Q160),ROUND(Regressions!Q160, 1), NA())</f>
        <v>#N/A</v>
      </c>
      <c r="P150" s="353">
        <f>IF(ISNUMBER(Regressions!R160),ROUND(Regressions!R160, 1), NA())</f>
        <v>95.8</v>
      </c>
      <c r="Q150" s="225" t="e">
        <f>IF(ISNUMBER(Regressions!S160),ROUND(Regressions!S160, 1), NA())</f>
        <v>#N/A</v>
      </c>
      <c r="R150" s="354" t="e">
        <f>IF(ISNUMBER(Regressions!T160),ROUND(Regressions!T160, 1), NA())</f>
        <v>#N/A</v>
      </c>
      <c r="S150" s="247">
        <f>IF(ISNUMBER(Regressions!U160),ROUND(Regressions!U160, 1), NA())</f>
        <v>4.2</v>
      </c>
    </row>
    <row xmlns:x14ac="http://schemas.microsoft.com/office/spreadsheetml/2009/9/ac" r="151" x14ac:dyDescent="0.2">
      <c r="A151" s="357" t="str">
        <f>IF(ISBLANK(Regressions!A161), " ", Regressions!A161)</f>
        <v>Brazil</v>
      </c>
      <c r="B151" s="358">
        <f>IF(ISBLANK(Regressions!B161), " ", Regressions!B161)</f>
        <v>2023</v>
      </c>
      <c r="C151" s="359" t="str">
        <f>IF(ISBLANK(Regressions!C161), " ", Regressions!C161)</f>
        <v>Primary</v>
      </c>
      <c r="D151" s="360">
        <f>IF(ISBLANK(Regressions!D161), " ", Regressions!D161)</f>
        <v>14645416</v>
      </c>
      <c r="E151" s="361">
        <f>IF(ISNUMBER(Regressions!E161),ROUND(Regressions!E161, 1), NA())</f>
        <v>96.1</v>
      </c>
      <c r="F151" s="362">
        <f>IF(ISNUMBER(Regressions!F161),ROUND(Regressions!F161, 1), NA())</f>
        <v>86.7</v>
      </c>
      <c r="G151" s="363" t="e">
        <f>IF(ISNUMBER(Regressions!G161),ROUND(Regressions!G161, 1), NA())</f>
        <v>#N/A</v>
      </c>
      <c r="H151" s="364" t="e">
        <f>IF(ISNUMBER(Regressions!H161),ROUND(Regressions!H161, 1), NA())</f>
        <v>#N/A</v>
      </c>
      <c r="I151" s="365">
        <f>IF(ISNUMBER(Regressions!I161),ROUND(Regressions!I161, 1), NA())</f>
        <v>13.3</v>
      </c>
      <c r="J151" s="366">
        <f>IF(ISNUMBER(Regressions!K161),ROUND(Regressions!K161, 1), NA())</f>
        <v>98</v>
      </c>
      <c r="K151" s="362">
        <f>IF(ISNUMBER(Regressions!L161),ROUND(Regressions!L161, 1), NA())</f>
        <v>97.2</v>
      </c>
      <c r="L151" s="367">
        <f>IF(ISNUMBER(Regressions!M161),ROUND(Regressions!M161, 1), NA())</f>
        <v>86.1</v>
      </c>
      <c r="M151" s="364">
        <f>IF(ISNUMBER(Regressions!N161),ROUND(Regressions!N161, 1), NA())</f>
        <v>11.1</v>
      </c>
      <c r="N151" s="365">
        <f>IF(ISNUMBER(Regressions!O161),ROUND(Regressions!O161, 1), NA())</f>
        <v>2.8</v>
      </c>
      <c r="O151" s="366" t="e">
        <f>IF(ISNUMBER(Regressions!Q161),ROUND(Regressions!Q161, 1), NA())</f>
        <v>#N/A</v>
      </c>
      <c r="P151" s="362">
        <f>IF(ISNUMBER(Regressions!R161),ROUND(Regressions!R161, 1), NA())</f>
        <v>95.8</v>
      </c>
      <c r="Q151" s="368" t="e">
        <f>IF(ISNUMBER(Regressions!S161),ROUND(Regressions!S161, 1), NA())</f>
        <v>#N/A</v>
      </c>
      <c r="R151" s="364" t="e">
        <f>IF(ISNUMBER(Regressions!T161),ROUND(Regressions!T161, 1), NA())</f>
        <v>#N/A</v>
      </c>
      <c r="S151" s="365">
        <f>IF(ISNUMBER(Regressions!U161),ROUND(Regressions!U161, 1), NA())</f>
        <v>4.2</v>
      </c>
    </row>
    <row xmlns:x14ac="http://schemas.microsoft.com/office/spreadsheetml/2009/9/ac" r="152" hidden="true" x14ac:dyDescent="0.2">
      <c r="A152" s="350" t="str">
        <f>IF(ISBLANK(Regressions!A162), " ", Regressions!A162)</f>
        <v>Brazil</v>
      </c>
      <c r="B152" s="351">
        <f>IF(ISBLANK(Regressions!B162), " ", Regressions!B162)</f>
        <v>2024</v>
      </c>
      <c r="C152" s="356" t="str">
        <f>IF(ISBLANK(Regressions!C162), " ", Regressions!C162)</f>
        <v>Primary</v>
      </c>
      <c r="D152" s="352" t="str">
        <f>IF(ISBLANK(Regressions!D162), " ", Regressions!D162)</f>
        <v> </v>
      </c>
      <c r="E152" s="224" t="e">
        <f>IF(ISNUMBER(Regressions!E162),ROUND(Regressions!E162, 1), NA())</f>
        <v>#N/A</v>
      </c>
      <c r="F152" s="353" t="e">
        <f>IF(ISNUMBER(Regressions!F162),ROUND(Regressions!F162, 1), NA())</f>
        <v>#N/A</v>
      </c>
      <c r="G152" s="246" t="e">
        <f>IF(ISNUMBER(Regressions!G162),ROUND(Regressions!G162, 1), NA())</f>
        <v>#N/A</v>
      </c>
      <c r="H152" s="354" t="e">
        <f>IF(ISNUMBER(Regressions!H162),ROUND(Regressions!H162, 1), NA())</f>
        <v>#N/A</v>
      </c>
      <c r="I152" s="247" t="e">
        <f>IF(ISNUMBER(Regressions!I162),ROUND(Regressions!I162, 1), NA())</f>
        <v>#N/A</v>
      </c>
      <c r="J152" s="355" t="e">
        <f>IF(ISNUMBER(Regressions!K162),ROUND(Regressions!K162, 1), NA())</f>
        <v>#N/A</v>
      </c>
      <c r="K152" s="353" t="e">
        <f>IF(ISNUMBER(Regressions!L162),ROUND(Regressions!L162, 1), NA())</f>
        <v>#N/A</v>
      </c>
      <c r="L152" s="248" t="e">
        <f>IF(ISNUMBER(Regressions!M162),ROUND(Regressions!M162, 1), NA())</f>
        <v>#N/A</v>
      </c>
      <c r="M152" s="354" t="e">
        <f>IF(ISNUMBER(Regressions!N162),ROUND(Regressions!N162, 1), NA())</f>
        <v>#N/A</v>
      </c>
      <c r="N152" s="247" t="e">
        <f>IF(ISNUMBER(Regressions!O162),ROUND(Regressions!O162, 1), NA())</f>
        <v>#N/A</v>
      </c>
      <c r="O152" s="355" t="e">
        <f>IF(ISNUMBER(Regressions!Q162),ROUND(Regressions!Q162, 1), NA())</f>
        <v>#N/A</v>
      </c>
      <c r="P152" s="353" t="e">
        <f>IF(ISNUMBER(Regressions!R162),ROUND(Regressions!R162, 1), NA())</f>
        <v>#N/A</v>
      </c>
      <c r="Q152" s="225" t="e">
        <f>IF(ISNUMBER(Regressions!S162),ROUND(Regressions!S162, 1), NA())</f>
        <v>#N/A</v>
      </c>
      <c r="R152" s="354" t="e">
        <f>IF(ISNUMBER(Regressions!T162),ROUND(Regressions!T162, 1), NA())</f>
        <v>#N/A</v>
      </c>
      <c r="S152" s="247" t="e">
        <f>IF(ISNUMBER(Regressions!U162),ROUND(Regressions!U162, 1), NA())</f>
        <v>#N/A</v>
      </c>
    </row>
    <row xmlns:x14ac="http://schemas.microsoft.com/office/spreadsheetml/2009/9/ac" r="153" hidden="true" x14ac:dyDescent="0.2">
      <c r="A153" s="350" t="str">
        <f>IF(ISBLANK(Regressions!A163), " ", Regressions!A163)</f>
        <v>Brazil</v>
      </c>
      <c r="B153" s="351">
        <f>IF(ISBLANK(Regressions!B163), " ", Regressions!B163)</f>
        <v>2025</v>
      </c>
      <c r="C153" s="356" t="str">
        <f>IF(ISBLANK(Regressions!C163), " ", Regressions!C163)</f>
        <v>Primary</v>
      </c>
      <c r="D153" s="352" t="str">
        <f>IF(ISBLANK(Regressions!D163), " ", Regressions!D163)</f>
        <v> </v>
      </c>
      <c r="E153" s="224" t="e">
        <f>IF(ISNUMBER(Regressions!E163),ROUND(Regressions!E163, 1), NA())</f>
        <v>#N/A</v>
      </c>
      <c r="F153" s="353" t="e">
        <f>IF(ISNUMBER(Regressions!F163),ROUND(Regressions!F163, 1), NA())</f>
        <v>#N/A</v>
      </c>
      <c r="G153" s="246" t="e">
        <f>IF(ISNUMBER(Regressions!G163),ROUND(Regressions!G163, 1), NA())</f>
        <v>#N/A</v>
      </c>
      <c r="H153" s="354" t="e">
        <f>IF(ISNUMBER(Regressions!H163),ROUND(Regressions!H163, 1), NA())</f>
        <v>#N/A</v>
      </c>
      <c r="I153" s="247" t="e">
        <f>IF(ISNUMBER(Regressions!I163),ROUND(Regressions!I163, 1), NA())</f>
        <v>#N/A</v>
      </c>
      <c r="J153" s="355" t="e">
        <f>IF(ISNUMBER(Regressions!K163),ROUND(Regressions!K163, 1), NA())</f>
        <v>#N/A</v>
      </c>
      <c r="K153" s="353" t="e">
        <f>IF(ISNUMBER(Regressions!L163),ROUND(Regressions!L163, 1), NA())</f>
        <v>#N/A</v>
      </c>
      <c r="L153" s="248" t="e">
        <f>IF(ISNUMBER(Regressions!M163),ROUND(Regressions!M163, 1), NA())</f>
        <v>#N/A</v>
      </c>
      <c r="M153" s="354" t="e">
        <f>IF(ISNUMBER(Regressions!N163),ROUND(Regressions!N163, 1), NA())</f>
        <v>#N/A</v>
      </c>
      <c r="N153" s="247" t="e">
        <f>IF(ISNUMBER(Regressions!O163),ROUND(Regressions!O163, 1), NA())</f>
        <v>#N/A</v>
      </c>
      <c r="O153" s="355" t="e">
        <f>IF(ISNUMBER(Regressions!Q163),ROUND(Regressions!Q163, 1), NA())</f>
        <v>#N/A</v>
      </c>
      <c r="P153" s="353" t="e">
        <f>IF(ISNUMBER(Regressions!R163),ROUND(Regressions!R163, 1), NA())</f>
        <v>#N/A</v>
      </c>
      <c r="Q153" s="225" t="e">
        <f>IF(ISNUMBER(Regressions!S163),ROUND(Regressions!S163, 1), NA())</f>
        <v>#N/A</v>
      </c>
      <c r="R153" s="354" t="e">
        <f>IF(ISNUMBER(Regressions!T163),ROUND(Regressions!T163, 1), NA())</f>
        <v>#N/A</v>
      </c>
      <c r="S153" s="247" t="e">
        <f>IF(ISNUMBER(Regressions!U163),ROUND(Regressions!U163, 1), NA())</f>
        <v>#N/A</v>
      </c>
    </row>
    <row xmlns:x14ac="http://schemas.microsoft.com/office/spreadsheetml/2009/9/ac" r="154" hidden="true" x14ac:dyDescent="0.2">
      <c r="A154" s="350" t="str">
        <f>IF(ISBLANK(Regressions!A164), " ", Regressions!A164)</f>
        <v>Brazil</v>
      </c>
      <c r="B154" s="351">
        <f>IF(ISBLANK(Regressions!B164), " ", Regressions!B164)</f>
        <v>2026</v>
      </c>
      <c r="C154" s="356" t="str">
        <f>IF(ISBLANK(Regressions!C164), " ", Regressions!C164)</f>
        <v>Primary</v>
      </c>
      <c r="D154" s="352" t="str">
        <f>IF(ISBLANK(Regressions!D164), " ", Regressions!D164)</f>
        <v> </v>
      </c>
      <c r="E154" s="224" t="e">
        <f>IF(ISNUMBER(Regressions!E164),ROUND(Regressions!E164, 1), NA())</f>
        <v>#N/A</v>
      </c>
      <c r="F154" s="353" t="e">
        <f>IF(ISNUMBER(Regressions!F164),ROUND(Regressions!F164, 1), NA())</f>
        <v>#N/A</v>
      </c>
      <c r="G154" s="246" t="e">
        <f>IF(ISNUMBER(Regressions!G164),ROUND(Regressions!G164, 1), NA())</f>
        <v>#N/A</v>
      </c>
      <c r="H154" s="354" t="e">
        <f>IF(ISNUMBER(Regressions!H164),ROUND(Regressions!H164, 1), NA())</f>
        <v>#N/A</v>
      </c>
      <c r="I154" s="247" t="e">
        <f>IF(ISNUMBER(Regressions!I164),ROUND(Regressions!I164, 1), NA())</f>
        <v>#N/A</v>
      </c>
      <c r="J154" s="355" t="e">
        <f>IF(ISNUMBER(Regressions!K164),ROUND(Regressions!K164, 1), NA())</f>
        <v>#N/A</v>
      </c>
      <c r="K154" s="353" t="e">
        <f>IF(ISNUMBER(Regressions!L164),ROUND(Regressions!L164, 1), NA())</f>
        <v>#N/A</v>
      </c>
      <c r="L154" s="248" t="e">
        <f>IF(ISNUMBER(Regressions!M164),ROUND(Regressions!M164, 1), NA())</f>
        <v>#N/A</v>
      </c>
      <c r="M154" s="354" t="e">
        <f>IF(ISNUMBER(Regressions!N164),ROUND(Regressions!N164, 1), NA())</f>
        <v>#N/A</v>
      </c>
      <c r="N154" s="247" t="e">
        <f>IF(ISNUMBER(Regressions!O164),ROUND(Regressions!O164, 1), NA())</f>
        <v>#N/A</v>
      </c>
      <c r="O154" s="355" t="e">
        <f>IF(ISNUMBER(Regressions!Q164),ROUND(Regressions!Q164, 1), NA())</f>
        <v>#N/A</v>
      </c>
      <c r="P154" s="353" t="e">
        <f>IF(ISNUMBER(Regressions!R164),ROUND(Regressions!R164, 1), NA())</f>
        <v>#N/A</v>
      </c>
      <c r="Q154" s="225" t="e">
        <f>IF(ISNUMBER(Regressions!S164),ROUND(Regressions!S164, 1), NA())</f>
        <v>#N/A</v>
      </c>
      <c r="R154" s="354" t="e">
        <f>IF(ISNUMBER(Regressions!T164),ROUND(Regressions!T164, 1), NA())</f>
        <v>#N/A</v>
      </c>
      <c r="S154" s="247" t="e">
        <f>IF(ISNUMBER(Regressions!U164),ROUND(Regressions!U164, 1), NA())</f>
        <v>#N/A</v>
      </c>
    </row>
    <row xmlns:x14ac="http://schemas.microsoft.com/office/spreadsheetml/2009/9/ac" r="155" hidden="true" x14ac:dyDescent="0.2">
      <c r="A155" s="350" t="str">
        <f>IF(ISBLANK(Regressions!A165), " ", Regressions!A165)</f>
        <v>Brazil</v>
      </c>
      <c r="B155" s="351">
        <f>IF(ISBLANK(Regressions!B165), " ", Regressions!B165)</f>
        <v>2027</v>
      </c>
      <c r="C155" s="356" t="str">
        <f>IF(ISBLANK(Regressions!C165), " ", Regressions!C165)</f>
        <v>Primary</v>
      </c>
      <c r="D155" s="352" t="str">
        <f>IF(ISBLANK(Regressions!D165), " ", Regressions!D165)</f>
        <v> </v>
      </c>
      <c r="E155" s="224" t="e">
        <f>IF(ISNUMBER(Regressions!E165),ROUND(Regressions!E165, 1), NA())</f>
        <v>#N/A</v>
      </c>
      <c r="F155" s="353" t="e">
        <f>IF(ISNUMBER(Regressions!F165),ROUND(Regressions!F165, 1), NA())</f>
        <v>#N/A</v>
      </c>
      <c r="G155" s="246" t="e">
        <f>IF(ISNUMBER(Regressions!G165),ROUND(Regressions!G165, 1), NA())</f>
        <v>#N/A</v>
      </c>
      <c r="H155" s="354" t="e">
        <f>IF(ISNUMBER(Regressions!H165),ROUND(Regressions!H165, 1), NA())</f>
        <v>#N/A</v>
      </c>
      <c r="I155" s="247" t="e">
        <f>IF(ISNUMBER(Regressions!I165),ROUND(Regressions!I165, 1), NA())</f>
        <v>#N/A</v>
      </c>
      <c r="J155" s="355" t="e">
        <f>IF(ISNUMBER(Regressions!K165),ROUND(Regressions!K165, 1), NA())</f>
        <v>#N/A</v>
      </c>
      <c r="K155" s="353" t="e">
        <f>IF(ISNUMBER(Regressions!L165),ROUND(Regressions!L165, 1), NA())</f>
        <v>#N/A</v>
      </c>
      <c r="L155" s="248" t="e">
        <f>IF(ISNUMBER(Regressions!M165),ROUND(Regressions!M165, 1), NA())</f>
        <v>#N/A</v>
      </c>
      <c r="M155" s="354" t="e">
        <f>IF(ISNUMBER(Regressions!N165),ROUND(Regressions!N165, 1), NA())</f>
        <v>#N/A</v>
      </c>
      <c r="N155" s="247" t="e">
        <f>IF(ISNUMBER(Regressions!O165),ROUND(Regressions!O165, 1), NA())</f>
        <v>#N/A</v>
      </c>
      <c r="O155" s="355" t="e">
        <f>IF(ISNUMBER(Regressions!Q165),ROUND(Regressions!Q165, 1), NA())</f>
        <v>#N/A</v>
      </c>
      <c r="P155" s="353" t="e">
        <f>IF(ISNUMBER(Regressions!R165),ROUND(Regressions!R165, 1), NA())</f>
        <v>#N/A</v>
      </c>
      <c r="Q155" s="225" t="e">
        <f>IF(ISNUMBER(Regressions!S165),ROUND(Regressions!S165, 1), NA())</f>
        <v>#N/A</v>
      </c>
      <c r="R155" s="354" t="e">
        <f>IF(ISNUMBER(Regressions!T165),ROUND(Regressions!T165, 1), NA())</f>
        <v>#N/A</v>
      </c>
      <c r="S155" s="247" t="e">
        <f>IF(ISNUMBER(Regressions!U165),ROUND(Regressions!U165, 1), NA())</f>
        <v>#N/A</v>
      </c>
    </row>
    <row xmlns:x14ac="http://schemas.microsoft.com/office/spreadsheetml/2009/9/ac" r="156" hidden="true" x14ac:dyDescent="0.2">
      <c r="A156" s="350" t="str">
        <f>IF(ISBLANK(Regressions!A166), " ", Regressions!A166)</f>
        <v>Brazil</v>
      </c>
      <c r="B156" s="351">
        <f>IF(ISBLANK(Regressions!B166), " ", Regressions!B166)</f>
        <v>2028</v>
      </c>
      <c r="C156" s="356" t="str">
        <f>IF(ISBLANK(Regressions!C166), " ", Regressions!C166)</f>
        <v>Primary</v>
      </c>
      <c r="D156" s="352" t="str">
        <f>IF(ISBLANK(Regressions!D166), " ", Regressions!D166)</f>
        <v> </v>
      </c>
      <c r="E156" s="224" t="e">
        <f>IF(ISNUMBER(Regressions!E166),ROUND(Regressions!E166, 1), NA())</f>
        <v>#N/A</v>
      </c>
      <c r="F156" s="353" t="e">
        <f>IF(ISNUMBER(Regressions!F166),ROUND(Regressions!F166, 1), NA())</f>
        <v>#N/A</v>
      </c>
      <c r="G156" s="246" t="e">
        <f>IF(ISNUMBER(Regressions!G166),ROUND(Regressions!G166, 1), NA())</f>
        <v>#N/A</v>
      </c>
      <c r="H156" s="354" t="e">
        <f>IF(ISNUMBER(Regressions!H166),ROUND(Regressions!H166, 1), NA())</f>
        <v>#N/A</v>
      </c>
      <c r="I156" s="247" t="e">
        <f>IF(ISNUMBER(Regressions!I166),ROUND(Regressions!I166, 1), NA())</f>
        <v>#N/A</v>
      </c>
      <c r="J156" s="355" t="e">
        <f>IF(ISNUMBER(Regressions!K166),ROUND(Regressions!K166, 1), NA())</f>
        <v>#N/A</v>
      </c>
      <c r="K156" s="353" t="e">
        <f>IF(ISNUMBER(Regressions!L166),ROUND(Regressions!L166, 1), NA())</f>
        <v>#N/A</v>
      </c>
      <c r="L156" s="248" t="e">
        <f>IF(ISNUMBER(Regressions!M166),ROUND(Regressions!M166, 1), NA())</f>
        <v>#N/A</v>
      </c>
      <c r="M156" s="354" t="e">
        <f>IF(ISNUMBER(Regressions!N166),ROUND(Regressions!N166, 1), NA())</f>
        <v>#N/A</v>
      </c>
      <c r="N156" s="247" t="e">
        <f>IF(ISNUMBER(Regressions!O166),ROUND(Regressions!O166, 1), NA())</f>
        <v>#N/A</v>
      </c>
      <c r="O156" s="355" t="e">
        <f>IF(ISNUMBER(Regressions!Q166),ROUND(Regressions!Q166, 1), NA())</f>
        <v>#N/A</v>
      </c>
      <c r="P156" s="353" t="e">
        <f>IF(ISNUMBER(Regressions!R166),ROUND(Regressions!R166, 1), NA())</f>
        <v>#N/A</v>
      </c>
      <c r="Q156" s="225" t="e">
        <f>IF(ISNUMBER(Regressions!S166),ROUND(Regressions!S166, 1), NA())</f>
        <v>#N/A</v>
      </c>
      <c r="R156" s="354" t="e">
        <f>IF(ISNUMBER(Regressions!T166),ROUND(Regressions!T166, 1), NA())</f>
        <v>#N/A</v>
      </c>
      <c r="S156" s="247" t="e">
        <f>IF(ISNUMBER(Regressions!U166),ROUND(Regressions!U166, 1), NA())</f>
        <v>#N/A</v>
      </c>
    </row>
    <row xmlns:x14ac="http://schemas.microsoft.com/office/spreadsheetml/2009/9/ac" r="157" hidden="true" x14ac:dyDescent="0.2">
      <c r="A157" s="350" t="str">
        <f>IF(ISBLANK(Regressions!A167), " ", Regressions!A167)</f>
        <v>Brazil</v>
      </c>
      <c r="B157" s="351">
        <f>IF(ISBLANK(Regressions!B167), " ", Regressions!B167)</f>
        <v>2029</v>
      </c>
      <c r="C157" s="356" t="str">
        <f>IF(ISBLANK(Regressions!C167), " ", Regressions!C167)</f>
        <v>Primary</v>
      </c>
      <c r="D157" s="352" t="str">
        <f>IF(ISBLANK(Regressions!D167), " ", Regressions!D167)</f>
        <v> </v>
      </c>
      <c r="E157" s="224" t="e">
        <f>IF(ISNUMBER(Regressions!E167),ROUND(Regressions!E167, 1), NA())</f>
        <v>#N/A</v>
      </c>
      <c r="F157" s="353" t="e">
        <f>IF(ISNUMBER(Regressions!F167),ROUND(Regressions!F167, 1), NA())</f>
        <v>#N/A</v>
      </c>
      <c r="G157" s="246" t="e">
        <f>IF(ISNUMBER(Regressions!G167),ROUND(Regressions!G167, 1), NA())</f>
        <v>#N/A</v>
      </c>
      <c r="H157" s="354" t="e">
        <f>IF(ISNUMBER(Regressions!H167),ROUND(Regressions!H167, 1), NA())</f>
        <v>#N/A</v>
      </c>
      <c r="I157" s="247" t="e">
        <f>IF(ISNUMBER(Regressions!I167),ROUND(Regressions!I167, 1), NA())</f>
        <v>#N/A</v>
      </c>
      <c r="J157" s="355" t="e">
        <f>IF(ISNUMBER(Regressions!K167),ROUND(Regressions!K167, 1), NA())</f>
        <v>#N/A</v>
      </c>
      <c r="K157" s="353" t="e">
        <f>IF(ISNUMBER(Regressions!L167),ROUND(Regressions!L167, 1), NA())</f>
        <v>#N/A</v>
      </c>
      <c r="L157" s="248" t="e">
        <f>IF(ISNUMBER(Regressions!M167),ROUND(Regressions!M167, 1), NA())</f>
        <v>#N/A</v>
      </c>
      <c r="M157" s="354" t="e">
        <f>IF(ISNUMBER(Regressions!N167),ROUND(Regressions!N167, 1), NA())</f>
        <v>#N/A</v>
      </c>
      <c r="N157" s="247" t="e">
        <f>IF(ISNUMBER(Regressions!O167),ROUND(Regressions!O167, 1), NA())</f>
        <v>#N/A</v>
      </c>
      <c r="O157" s="355" t="e">
        <f>IF(ISNUMBER(Regressions!Q167),ROUND(Regressions!Q167, 1), NA())</f>
        <v>#N/A</v>
      </c>
      <c r="P157" s="353" t="e">
        <f>IF(ISNUMBER(Regressions!R167),ROUND(Regressions!R167, 1), NA())</f>
        <v>#N/A</v>
      </c>
      <c r="Q157" s="225" t="e">
        <f>IF(ISNUMBER(Regressions!S167),ROUND(Regressions!S167, 1), NA())</f>
        <v>#N/A</v>
      </c>
      <c r="R157" s="354" t="e">
        <f>IF(ISNUMBER(Regressions!T167),ROUND(Regressions!T167, 1), NA())</f>
        <v>#N/A</v>
      </c>
      <c r="S157" s="247" t="e">
        <f>IF(ISNUMBER(Regressions!U167),ROUND(Regressions!U167, 1), NA())</f>
        <v>#N/A</v>
      </c>
    </row>
    <row xmlns:x14ac="http://schemas.microsoft.com/office/spreadsheetml/2009/9/ac" r="158" hidden="true" x14ac:dyDescent="0.2">
      <c r="A158" s="350" t="str">
        <f>IF(ISBLANK(Regressions!A168), " ", Regressions!A168)</f>
        <v>Brazil</v>
      </c>
      <c r="B158" s="351">
        <f>IF(ISBLANK(Regressions!B168), " ", Regressions!B168)</f>
        <v>2030</v>
      </c>
      <c r="C158" s="356" t="str">
        <f>IF(ISBLANK(Regressions!C168), " ", Regressions!C168)</f>
        <v>Primary</v>
      </c>
      <c r="D158" s="352" t="str">
        <f>IF(ISBLANK(Regressions!D168), " ", Regressions!D168)</f>
        <v> </v>
      </c>
      <c r="E158" s="224" t="e">
        <f>IF(ISNUMBER(Regressions!E168),ROUND(Regressions!E168, 1), NA())</f>
        <v>#N/A</v>
      </c>
      <c r="F158" s="353" t="e">
        <f>IF(ISNUMBER(Regressions!F168),ROUND(Regressions!F168, 1), NA())</f>
        <v>#N/A</v>
      </c>
      <c r="G158" s="246" t="e">
        <f>IF(ISNUMBER(Regressions!G168),ROUND(Regressions!G168, 1), NA())</f>
        <v>#N/A</v>
      </c>
      <c r="H158" s="354" t="e">
        <f>IF(ISNUMBER(Regressions!H168),ROUND(Regressions!H168, 1), NA())</f>
        <v>#N/A</v>
      </c>
      <c r="I158" s="247" t="e">
        <f>IF(ISNUMBER(Regressions!I168),ROUND(Regressions!I168, 1), NA())</f>
        <v>#N/A</v>
      </c>
      <c r="J158" s="355" t="e">
        <f>IF(ISNUMBER(Regressions!K168),ROUND(Regressions!K168, 1), NA())</f>
        <v>#N/A</v>
      </c>
      <c r="K158" s="353" t="e">
        <f>IF(ISNUMBER(Regressions!L168),ROUND(Regressions!L168, 1), NA())</f>
        <v>#N/A</v>
      </c>
      <c r="L158" s="248" t="e">
        <f>IF(ISNUMBER(Regressions!M168),ROUND(Regressions!M168, 1), NA())</f>
        <v>#N/A</v>
      </c>
      <c r="M158" s="354" t="e">
        <f>IF(ISNUMBER(Regressions!N168),ROUND(Regressions!N168, 1), NA())</f>
        <v>#N/A</v>
      </c>
      <c r="N158" s="247" t="e">
        <f>IF(ISNUMBER(Regressions!O168),ROUND(Regressions!O168, 1), NA())</f>
        <v>#N/A</v>
      </c>
      <c r="O158" s="355" t="e">
        <f>IF(ISNUMBER(Regressions!Q168),ROUND(Regressions!Q168, 1), NA())</f>
        <v>#N/A</v>
      </c>
      <c r="P158" s="353" t="e">
        <f>IF(ISNUMBER(Regressions!R168),ROUND(Regressions!R168, 1), NA())</f>
        <v>#N/A</v>
      </c>
      <c r="Q158" s="225" t="e">
        <f>IF(ISNUMBER(Regressions!S168),ROUND(Regressions!S168, 1), NA())</f>
        <v>#N/A</v>
      </c>
      <c r="R158" s="354" t="e">
        <f>IF(ISNUMBER(Regressions!T168),ROUND(Regressions!T168, 1), NA())</f>
        <v>#N/A</v>
      </c>
      <c r="S158" s="247" t="e">
        <f>IF(ISNUMBER(Regressions!U168),ROUND(Regressions!U168, 1), NA())</f>
        <v>#N/A</v>
      </c>
    </row>
    <row xmlns:x14ac="http://schemas.microsoft.com/office/spreadsheetml/2009/9/ac" r="159" x14ac:dyDescent="0.2">
      <c r="A159" s="350" t="str">
        <f>IF(ISBLANK(Regressions!A169), " ", Regressions!A169)</f>
        <v>Brazil</v>
      </c>
      <c r="B159" s="351">
        <f>IF(ISBLANK(Regressions!B169), " ", Regressions!B169)</f>
        <v>2000</v>
      </c>
      <c r="C159" s="356" t="str">
        <f>IF(ISBLANK(Regressions!C169), " ", Regressions!C169)</f>
        <v>Secondary</v>
      </c>
      <c r="D159" s="352">
        <f>IF(ISBLANK(Regressions!D169), " ", Regressions!D169)</f>
        <v>24830064</v>
      </c>
      <c r="E159" s="224">
        <f>IF(ISNUMBER(Regressions!E169),ROUND(Regressions!E169, 1), NA())</f>
        <v>100</v>
      </c>
      <c r="F159" s="353">
        <f>IF(ISNUMBER(Regressions!F169),ROUND(Regressions!F169, 1), NA())</f>
        <v>96.5</v>
      </c>
      <c r="G159" s="246" t="e">
        <f>IF(ISNUMBER(Regressions!G169),ROUND(Regressions!G169, 1), NA())</f>
        <v>#N/A</v>
      </c>
      <c r="H159" s="354" t="e">
        <f>IF(ISNUMBER(Regressions!H169),ROUND(Regressions!H169, 1), NA())</f>
        <v>#N/A</v>
      </c>
      <c r="I159" s="247">
        <f>IF(ISNUMBER(Regressions!I169),ROUND(Regressions!I169, 1), NA())</f>
        <v>3.5</v>
      </c>
      <c r="J159" s="355">
        <f>IF(ISNUMBER(Regressions!K169),ROUND(Regressions!K169, 1), NA())</f>
        <v>99.1</v>
      </c>
      <c r="K159" s="353">
        <f>IF(ISNUMBER(Regressions!L169),ROUND(Regressions!L169, 1), NA())</f>
        <v>98.9</v>
      </c>
      <c r="L159" s="248" t="e">
        <f>IF(ISNUMBER(Regressions!M169),ROUND(Regressions!M169, 1), NA())</f>
        <v>#N/A</v>
      </c>
      <c r="M159" s="354" t="e">
        <f>IF(ISNUMBER(Regressions!N169),ROUND(Regressions!N169, 1), NA())</f>
        <v>#N/A</v>
      </c>
      <c r="N159" s="247">
        <f>IF(ISNUMBER(Regressions!O169),ROUND(Regressions!O169, 1), NA())</f>
        <v>1.1000000000000001</v>
      </c>
      <c r="O159" s="355" t="e">
        <f>IF(ISNUMBER(Regressions!Q169),ROUND(Regressions!Q169, 1), NA())</f>
        <v>#N/A</v>
      </c>
      <c r="P159" s="353" t="e">
        <f>IF(ISNUMBER(Regressions!R169),ROUND(Regressions!R169, 1), NA())</f>
        <v>#N/A</v>
      </c>
      <c r="Q159" s="225" t="e">
        <f>IF(ISNUMBER(Regressions!S169),ROUND(Regressions!S169, 1), NA())</f>
        <v>#N/A</v>
      </c>
      <c r="R159" s="354" t="e">
        <f>IF(ISNUMBER(Regressions!T169),ROUND(Regressions!T169, 1), NA())</f>
        <v>#N/A</v>
      </c>
      <c r="S159" s="247" t="e">
        <f>IF(ISNUMBER(Regressions!U169),ROUND(Regressions!U169, 1), NA())</f>
        <v>#N/A</v>
      </c>
    </row>
    <row xmlns:x14ac="http://schemas.microsoft.com/office/spreadsheetml/2009/9/ac" r="160" x14ac:dyDescent="0.2">
      <c r="A160" s="350" t="str">
        <f>IF(ISBLANK(Regressions!A170), " ", Regressions!A170)</f>
        <v>Brazil</v>
      </c>
      <c r="B160" s="351">
        <f>IF(ISBLANK(Regressions!B170), " ", Regressions!B170)</f>
        <v>2001</v>
      </c>
      <c r="C160" s="356" t="str">
        <f>IF(ISBLANK(Regressions!C170), " ", Regressions!C170)</f>
        <v>Secondary</v>
      </c>
      <c r="D160" s="352">
        <f>IF(ISBLANK(Regressions!D170), " ", Regressions!D170)</f>
        <v>24830064</v>
      </c>
      <c r="E160" s="224">
        <f>IF(ISNUMBER(Regressions!E170),ROUND(Regressions!E170, 1), NA())</f>
        <v>100</v>
      </c>
      <c r="F160" s="353">
        <f>IF(ISNUMBER(Regressions!F170),ROUND(Regressions!F170, 1), NA())</f>
        <v>96.3</v>
      </c>
      <c r="G160" s="246" t="e">
        <f>IF(ISNUMBER(Regressions!G170),ROUND(Regressions!G170, 1), NA())</f>
        <v>#N/A</v>
      </c>
      <c r="H160" s="354" t="e">
        <f>IF(ISNUMBER(Regressions!H170),ROUND(Regressions!H170, 1), NA())</f>
        <v>#N/A</v>
      </c>
      <c r="I160" s="247">
        <f>IF(ISNUMBER(Regressions!I170),ROUND(Regressions!I170, 1), NA())</f>
        <v>3.7</v>
      </c>
      <c r="J160" s="355">
        <f>IF(ISNUMBER(Regressions!K170),ROUND(Regressions!K170, 1), NA())</f>
        <v>98.9</v>
      </c>
      <c r="K160" s="353">
        <f>IF(ISNUMBER(Regressions!L170),ROUND(Regressions!L170, 1), NA())</f>
        <v>98.8</v>
      </c>
      <c r="L160" s="248" t="e">
        <f>IF(ISNUMBER(Regressions!M170),ROUND(Regressions!M170, 1), NA())</f>
        <v>#N/A</v>
      </c>
      <c r="M160" s="354" t="e">
        <f>IF(ISNUMBER(Regressions!N170),ROUND(Regressions!N170, 1), NA())</f>
        <v>#N/A</v>
      </c>
      <c r="N160" s="247">
        <f>IF(ISNUMBER(Regressions!O170),ROUND(Regressions!O170, 1), NA())</f>
        <v>1.2</v>
      </c>
      <c r="O160" s="355" t="e">
        <f>IF(ISNUMBER(Regressions!Q170),ROUND(Regressions!Q170, 1), NA())</f>
        <v>#N/A</v>
      </c>
      <c r="P160" s="353" t="e">
        <f>IF(ISNUMBER(Regressions!R170),ROUND(Regressions!R170, 1), NA())</f>
        <v>#N/A</v>
      </c>
      <c r="Q160" s="225" t="e">
        <f>IF(ISNUMBER(Regressions!S170),ROUND(Regressions!S170, 1), NA())</f>
        <v>#N/A</v>
      </c>
      <c r="R160" s="354" t="e">
        <f>IF(ISNUMBER(Regressions!T170),ROUND(Regressions!T170, 1), NA())</f>
        <v>#N/A</v>
      </c>
      <c r="S160" s="247" t="e">
        <f>IF(ISNUMBER(Regressions!U170),ROUND(Regressions!U170, 1), NA())</f>
        <v>#N/A</v>
      </c>
    </row>
    <row xmlns:x14ac="http://schemas.microsoft.com/office/spreadsheetml/2009/9/ac" r="161" x14ac:dyDescent="0.2">
      <c r="A161" s="350" t="str">
        <f>IF(ISBLANK(Regressions!A171), " ", Regressions!A171)</f>
        <v>Brazil</v>
      </c>
      <c r="B161" s="351">
        <f>IF(ISBLANK(Regressions!B171), " ", Regressions!B171)</f>
        <v>2002</v>
      </c>
      <c r="C161" s="356" t="str">
        <f>IF(ISBLANK(Regressions!C171), " ", Regressions!C171)</f>
        <v>Secondary</v>
      </c>
      <c r="D161" s="352">
        <f>IF(ISBLANK(Regressions!D171), " ", Regressions!D171)</f>
        <v>24830064</v>
      </c>
      <c r="E161" s="224">
        <f>IF(ISNUMBER(Regressions!E171),ROUND(Regressions!E171, 1), NA())</f>
        <v>100</v>
      </c>
      <c r="F161" s="353">
        <f>IF(ISNUMBER(Regressions!F171),ROUND(Regressions!F171, 1), NA())</f>
        <v>96.1</v>
      </c>
      <c r="G161" s="246" t="e">
        <f>IF(ISNUMBER(Regressions!G171),ROUND(Regressions!G171, 1), NA())</f>
        <v>#N/A</v>
      </c>
      <c r="H161" s="354" t="e">
        <f>IF(ISNUMBER(Regressions!H171),ROUND(Regressions!H171, 1), NA())</f>
        <v>#N/A</v>
      </c>
      <c r="I161" s="247">
        <f>IF(ISNUMBER(Regressions!I171),ROUND(Regressions!I171, 1), NA())</f>
        <v>3.9</v>
      </c>
      <c r="J161" s="355">
        <f>IF(ISNUMBER(Regressions!K171),ROUND(Regressions!K171, 1), NA())</f>
        <v>98.8</v>
      </c>
      <c r="K161" s="353">
        <f>IF(ISNUMBER(Regressions!L171),ROUND(Regressions!L171, 1), NA())</f>
        <v>98.6</v>
      </c>
      <c r="L161" s="248" t="e">
        <f>IF(ISNUMBER(Regressions!M171),ROUND(Regressions!M171, 1), NA())</f>
        <v>#N/A</v>
      </c>
      <c r="M161" s="354" t="e">
        <f>IF(ISNUMBER(Regressions!N171),ROUND(Regressions!N171, 1), NA())</f>
        <v>#N/A</v>
      </c>
      <c r="N161" s="247">
        <f>IF(ISNUMBER(Regressions!O171),ROUND(Regressions!O171, 1), NA())</f>
        <v>1.4</v>
      </c>
      <c r="O161" s="355" t="e">
        <f>IF(ISNUMBER(Regressions!Q171),ROUND(Regressions!Q171, 1), NA())</f>
        <v>#N/A</v>
      </c>
      <c r="P161" s="353" t="e">
        <f>IF(ISNUMBER(Regressions!R171),ROUND(Regressions!R171, 1), NA())</f>
        <v>#N/A</v>
      </c>
      <c r="Q161" s="225" t="e">
        <f>IF(ISNUMBER(Regressions!S171),ROUND(Regressions!S171, 1), NA())</f>
        <v>#N/A</v>
      </c>
      <c r="R161" s="354" t="e">
        <f>IF(ISNUMBER(Regressions!T171),ROUND(Regressions!T171, 1), NA())</f>
        <v>#N/A</v>
      </c>
      <c r="S161" s="247" t="e">
        <f>IF(ISNUMBER(Regressions!U171),ROUND(Regressions!U171, 1), NA())</f>
        <v>#N/A</v>
      </c>
    </row>
    <row xmlns:x14ac="http://schemas.microsoft.com/office/spreadsheetml/2009/9/ac" r="162" x14ac:dyDescent="0.2">
      <c r="A162" s="350" t="str">
        <f>IF(ISBLANK(Regressions!A172), " ", Regressions!A172)</f>
        <v>Brazil</v>
      </c>
      <c r="B162" s="351">
        <f>IF(ISBLANK(Regressions!B172), " ", Regressions!B172)</f>
        <v>2003</v>
      </c>
      <c r="C162" s="356" t="str">
        <f>IF(ISBLANK(Regressions!C172), " ", Regressions!C172)</f>
        <v>Secondary</v>
      </c>
      <c r="D162" s="352">
        <f>IF(ISBLANK(Regressions!D172), " ", Regressions!D172)</f>
        <v>24830064</v>
      </c>
      <c r="E162" s="224">
        <f>IF(ISNUMBER(Regressions!E172),ROUND(Regressions!E172, 1), NA())</f>
        <v>99.9</v>
      </c>
      <c r="F162" s="353">
        <f>IF(ISNUMBER(Regressions!F172),ROUND(Regressions!F172, 1), NA())</f>
        <v>95.9</v>
      </c>
      <c r="G162" s="246" t="e">
        <f>IF(ISNUMBER(Regressions!G172),ROUND(Regressions!G172, 1), NA())</f>
        <v>#N/A</v>
      </c>
      <c r="H162" s="354" t="e">
        <f>IF(ISNUMBER(Regressions!H172),ROUND(Regressions!H172, 1), NA())</f>
        <v>#N/A</v>
      </c>
      <c r="I162" s="247">
        <f>IF(ISNUMBER(Regressions!I172),ROUND(Regressions!I172, 1), NA())</f>
        <v>4.0999999999999996</v>
      </c>
      <c r="J162" s="355">
        <f>IF(ISNUMBER(Regressions!K172),ROUND(Regressions!K172, 1), NA())</f>
        <v>98.7</v>
      </c>
      <c r="K162" s="353">
        <f>IF(ISNUMBER(Regressions!L172),ROUND(Regressions!L172, 1), NA())</f>
        <v>98.5</v>
      </c>
      <c r="L162" s="248" t="e">
        <f>IF(ISNUMBER(Regressions!M172),ROUND(Regressions!M172, 1), NA())</f>
        <v>#N/A</v>
      </c>
      <c r="M162" s="354" t="e">
        <f>IF(ISNUMBER(Regressions!N172),ROUND(Regressions!N172, 1), NA())</f>
        <v>#N/A</v>
      </c>
      <c r="N162" s="247">
        <f>IF(ISNUMBER(Regressions!O172),ROUND(Regressions!O172, 1), NA())</f>
        <v>1.5</v>
      </c>
      <c r="O162" s="355" t="e">
        <f>IF(ISNUMBER(Regressions!Q172),ROUND(Regressions!Q172, 1), NA())</f>
        <v>#N/A</v>
      </c>
      <c r="P162" s="353" t="e">
        <f>IF(ISNUMBER(Regressions!R172),ROUND(Regressions!R172, 1), NA())</f>
        <v>#N/A</v>
      </c>
      <c r="Q162" s="225" t="e">
        <f>IF(ISNUMBER(Regressions!S172),ROUND(Regressions!S172, 1), NA())</f>
        <v>#N/A</v>
      </c>
      <c r="R162" s="354" t="e">
        <f>IF(ISNUMBER(Regressions!T172),ROUND(Regressions!T172, 1), NA())</f>
        <v>#N/A</v>
      </c>
      <c r="S162" s="247" t="e">
        <f>IF(ISNUMBER(Regressions!U172),ROUND(Regressions!U172, 1), NA())</f>
        <v>#N/A</v>
      </c>
    </row>
    <row xmlns:x14ac="http://schemas.microsoft.com/office/spreadsheetml/2009/9/ac" r="163" x14ac:dyDescent="0.2">
      <c r="A163" s="350" t="str">
        <f>IF(ISBLANK(Regressions!A173), " ", Regressions!A173)</f>
        <v>Brazil</v>
      </c>
      <c r="B163" s="351">
        <f>IF(ISBLANK(Regressions!B173), " ", Regressions!B173)</f>
        <v>2004</v>
      </c>
      <c r="C163" s="356" t="str">
        <f>IF(ISBLANK(Regressions!C173), " ", Regressions!C173)</f>
        <v>Secondary</v>
      </c>
      <c r="D163" s="352">
        <f>IF(ISBLANK(Regressions!D173), " ", Regressions!D173)</f>
        <v>24830064</v>
      </c>
      <c r="E163" s="224">
        <f>IF(ISNUMBER(Regressions!E173),ROUND(Regressions!E173, 1), NA())</f>
        <v>99.9</v>
      </c>
      <c r="F163" s="353">
        <f>IF(ISNUMBER(Regressions!F173),ROUND(Regressions!F173, 1), NA())</f>
        <v>95.7</v>
      </c>
      <c r="G163" s="246" t="e">
        <f>IF(ISNUMBER(Regressions!G173),ROUND(Regressions!G173, 1), NA())</f>
        <v>#N/A</v>
      </c>
      <c r="H163" s="354" t="e">
        <f>IF(ISNUMBER(Regressions!H173),ROUND(Regressions!H173, 1), NA())</f>
        <v>#N/A</v>
      </c>
      <c r="I163" s="247">
        <f>IF(ISNUMBER(Regressions!I173),ROUND(Regressions!I173, 1), NA())</f>
        <v>4.3</v>
      </c>
      <c r="J163" s="355">
        <f>IF(ISNUMBER(Regressions!K173),ROUND(Regressions!K173, 1), NA())</f>
        <v>98.6</v>
      </c>
      <c r="K163" s="353">
        <f>IF(ISNUMBER(Regressions!L173),ROUND(Regressions!L173, 1), NA())</f>
        <v>98.3</v>
      </c>
      <c r="L163" s="248" t="e">
        <f>IF(ISNUMBER(Regressions!M173),ROUND(Regressions!M173, 1), NA())</f>
        <v>#N/A</v>
      </c>
      <c r="M163" s="354" t="e">
        <f>IF(ISNUMBER(Regressions!N173),ROUND(Regressions!N173, 1), NA())</f>
        <v>#N/A</v>
      </c>
      <c r="N163" s="247">
        <f>IF(ISNUMBER(Regressions!O173),ROUND(Regressions!O173, 1), NA())</f>
        <v>1.7</v>
      </c>
      <c r="O163" s="355" t="e">
        <f>IF(ISNUMBER(Regressions!Q173),ROUND(Regressions!Q173, 1), NA())</f>
        <v>#N/A</v>
      </c>
      <c r="P163" s="353" t="e">
        <f>IF(ISNUMBER(Regressions!R173),ROUND(Regressions!R173, 1), NA())</f>
        <v>#N/A</v>
      </c>
      <c r="Q163" s="225" t="e">
        <f>IF(ISNUMBER(Regressions!S173),ROUND(Regressions!S173, 1), NA())</f>
        <v>#N/A</v>
      </c>
      <c r="R163" s="354" t="e">
        <f>IF(ISNUMBER(Regressions!T173),ROUND(Regressions!T173, 1), NA())</f>
        <v>#N/A</v>
      </c>
      <c r="S163" s="247" t="e">
        <f>IF(ISNUMBER(Regressions!U173),ROUND(Regressions!U173, 1), NA())</f>
        <v>#N/A</v>
      </c>
    </row>
    <row xmlns:x14ac="http://schemas.microsoft.com/office/spreadsheetml/2009/9/ac" r="164" x14ac:dyDescent="0.2">
      <c r="A164" s="350" t="str">
        <f>IF(ISBLANK(Regressions!A174), " ", Regressions!A174)</f>
        <v>Brazil</v>
      </c>
      <c r="B164" s="351">
        <f>IF(ISBLANK(Regressions!B174), " ", Regressions!B174)</f>
        <v>2005</v>
      </c>
      <c r="C164" s="356" t="str">
        <f>IF(ISBLANK(Regressions!C174), " ", Regressions!C174)</f>
        <v>Secondary</v>
      </c>
      <c r="D164" s="352">
        <f>IF(ISBLANK(Regressions!D174), " ", Regressions!D174)</f>
        <v>24830064</v>
      </c>
      <c r="E164" s="224">
        <f>IF(ISNUMBER(Regressions!E174),ROUND(Regressions!E174, 1), NA())</f>
        <v>99.8</v>
      </c>
      <c r="F164" s="353">
        <f>IF(ISNUMBER(Regressions!F174),ROUND(Regressions!F174, 1), NA())</f>
        <v>95.5</v>
      </c>
      <c r="G164" s="246" t="e">
        <f>IF(ISNUMBER(Regressions!G174),ROUND(Regressions!G174, 1), NA())</f>
        <v>#N/A</v>
      </c>
      <c r="H164" s="354" t="e">
        <f>IF(ISNUMBER(Regressions!H174),ROUND(Regressions!H174, 1), NA())</f>
        <v>#N/A</v>
      </c>
      <c r="I164" s="247">
        <f>IF(ISNUMBER(Regressions!I174),ROUND(Regressions!I174, 1), NA())</f>
        <v>4.5</v>
      </c>
      <c r="J164" s="355">
        <f>IF(ISNUMBER(Regressions!K174),ROUND(Regressions!K174, 1), NA())</f>
        <v>98.4</v>
      </c>
      <c r="K164" s="353">
        <f>IF(ISNUMBER(Regressions!L174),ROUND(Regressions!L174, 1), NA())</f>
        <v>98.2</v>
      </c>
      <c r="L164" s="248" t="e">
        <f>IF(ISNUMBER(Regressions!M174),ROUND(Regressions!M174, 1), NA())</f>
        <v>#N/A</v>
      </c>
      <c r="M164" s="354" t="e">
        <f>IF(ISNUMBER(Regressions!N174),ROUND(Regressions!N174, 1), NA())</f>
        <v>#N/A</v>
      </c>
      <c r="N164" s="247">
        <f>IF(ISNUMBER(Regressions!O174),ROUND(Regressions!O174, 1), NA())</f>
        <v>1.8</v>
      </c>
      <c r="O164" s="355" t="e">
        <f>IF(ISNUMBER(Regressions!Q174),ROUND(Regressions!Q174, 1), NA())</f>
        <v>#N/A</v>
      </c>
      <c r="P164" s="353" t="e">
        <f>IF(ISNUMBER(Regressions!R174),ROUND(Regressions!R174, 1), NA())</f>
        <v>#N/A</v>
      </c>
      <c r="Q164" s="225" t="e">
        <f>IF(ISNUMBER(Regressions!S174),ROUND(Regressions!S174, 1), NA())</f>
        <v>#N/A</v>
      </c>
      <c r="R164" s="354" t="e">
        <f>IF(ISNUMBER(Regressions!T174),ROUND(Regressions!T174, 1), NA())</f>
        <v>#N/A</v>
      </c>
      <c r="S164" s="247" t="e">
        <f>IF(ISNUMBER(Regressions!U174),ROUND(Regressions!U174, 1), NA())</f>
        <v>#N/A</v>
      </c>
    </row>
    <row xmlns:x14ac="http://schemas.microsoft.com/office/spreadsheetml/2009/9/ac" r="165" x14ac:dyDescent="0.2">
      <c r="A165" s="350" t="str">
        <f>IF(ISBLANK(Regressions!A175), " ", Regressions!A175)</f>
        <v>Brazil</v>
      </c>
      <c r="B165" s="351">
        <f>IF(ISBLANK(Regressions!B175), " ", Regressions!B175)</f>
        <v>2006</v>
      </c>
      <c r="C165" s="356" t="str">
        <f>IF(ISBLANK(Regressions!C175), " ", Regressions!C175)</f>
        <v>Secondary</v>
      </c>
      <c r="D165" s="352">
        <f>IF(ISBLANK(Regressions!D175), " ", Regressions!D175)</f>
        <v>24830064</v>
      </c>
      <c r="E165" s="224">
        <f>IF(ISNUMBER(Regressions!E175),ROUND(Regressions!E175, 1), NA())</f>
        <v>99.8</v>
      </c>
      <c r="F165" s="353">
        <f>IF(ISNUMBER(Regressions!F175),ROUND(Regressions!F175, 1), NA())</f>
        <v>95.3</v>
      </c>
      <c r="G165" s="246" t="e">
        <f>IF(ISNUMBER(Regressions!G175),ROUND(Regressions!G175, 1), NA())</f>
        <v>#N/A</v>
      </c>
      <c r="H165" s="354" t="e">
        <f>IF(ISNUMBER(Regressions!H175),ROUND(Regressions!H175, 1), NA())</f>
        <v>#N/A</v>
      </c>
      <c r="I165" s="247">
        <f>IF(ISNUMBER(Regressions!I175),ROUND(Regressions!I175, 1), NA())</f>
        <v>4.7</v>
      </c>
      <c r="J165" s="355">
        <f>IF(ISNUMBER(Regressions!K175),ROUND(Regressions!K175, 1), NA())</f>
        <v>98.3</v>
      </c>
      <c r="K165" s="353">
        <f>IF(ISNUMBER(Regressions!L175),ROUND(Regressions!L175, 1), NA())</f>
        <v>98</v>
      </c>
      <c r="L165" s="248" t="e">
        <f>IF(ISNUMBER(Regressions!M175),ROUND(Regressions!M175, 1), NA())</f>
        <v>#N/A</v>
      </c>
      <c r="M165" s="354" t="e">
        <f>IF(ISNUMBER(Regressions!N175),ROUND(Regressions!N175, 1), NA())</f>
        <v>#N/A</v>
      </c>
      <c r="N165" s="247">
        <f>IF(ISNUMBER(Regressions!O175),ROUND(Regressions!O175, 1), NA())</f>
        <v>2</v>
      </c>
      <c r="O165" s="355" t="e">
        <f>IF(ISNUMBER(Regressions!Q175),ROUND(Regressions!Q175, 1), NA())</f>
        <v>#N/A</v>
      </c>
      <c r="P165" s="353" t="e">
        <f>IF(ISNUMBER(Regressions!R175),ROUND(Regressions!R175, 1), NA())</f>
        <v>#N/A</v>
      </c>
      <c r="Q165" s="225" t="e">
        <f>IF(ISNUMBER(Regressions!S175),ROUND(Regressions!S175, 1), NA())</f>
        <v>#N/A</v>
      </c>
      <c r="R165" s="354" t="e">
        <f>IF(ISNUMBER(Regressions!T175),ROUND(Regressions!T175, 1), NA())</f>
        <v>#N/A</v>
      </c>
      <c r="S165" s="247" t="e">
        <f>IF(ISNUMBER(Regressions!U175),ROUND(Regressions!U175, 1), NA())</f>
        <v>#N/A</v>
      </c>
    </row>
    <row xmlns:x14ac="http://schemas.microsoft.com/office/spreadsheetml/2009/9/ac" r="166" x14ac:dyDescent="0.2">
      <c r="A166" s="350" t="str">
        <f>IF(ISBLANK(Regressions!A176), " ", Regressions!A176)</f>
        <v>Brazil</v>
      </c>
      <c r="B166" s="351">
        <f>IF(ISBLANK(Regressions!B176), " ", Regressions!B176)</f>
        <v>2007</v>
      </c>
      <c r="C166" s="356" t="str">
        <f>IF(ISBLANK(Regressions!C176), " ", Regressions!C176)</f>
        <v>Secondary</v>
      </c>
      <c r="D166" s="352">
        <f>IF(ISBLANK(Regressions!D176), " ", Regressions!D176)</f>
        <v>24830064</v>
      </c>
      <c r="E166" s="224">
        <f>IF(ISNUMBER(Regressions!E176),ROUND(Regressions!E176, 1), NA())</f>
        <v>99.8</v>
      </c>
      <c r="F166" s="353">
        <f>IF(ISNUMBER(Regressions!F176),ROUND(Regressions!F176, 1), NA())</f>
        <v>95.2</v>
      </c>
      <c r="G166" s="246" t="e">
        <f>IF(ISNUMBER(Regressions!G176),ROUND(Regressions!G176, 1), NA())</f>
        <v>#N/A</v>
      </c>
      <c r="H166" s="354" t="e">
        <f>IF(ISNUMBER(Regressions!H176),ROUND(Regressions!H176, 1), NA())</f>
        <v>#N/A</v>
      </c>
      <c r="I166" s="247">
        <f>IF(ISNUMBER(Regressions!I176),ROUND(Regressions!I176, 1), NA())</f>
        <v>4.8</v>
      </c>
      <c r="J166" s="355">
        <f>IF(ISNUMBER(Regressions!K176),ROUND(Regressions!K176, 1), NA())</f>
        <v>98.2</v>
      </c>
      <c r="K166" s="353">
        <f>IF(ISNUMBER(Regressions!L176),ROUND(Regressions!L176, 1), NA())</f>
        <v>97.9</v>
      </c>
      <c r="L166" s="248" t="e">
        <f>IF(ISNUMBER(Regressions!M176),ROUND(Regressions!M176, 1), NA())</f>
        <v>#N/A</v>
      </c>
      <c r="M166" s="354" t="e">
        <f>IF(ISNUMBER(Regressions!N176),ROUND(Regressions!N176, 1), NA())</f>
        <v>#N/A</v>
      </c>
      <c r="N166" s="247">
        <f>IF(ISNUMBER(Regressions!O176),ROUND(Regressions!O176, 1), NA())</f>
        <v>2.1</v>
      </c>
      <c r="O166" s="355" t="e">
        <f>IF(ISNUMBER(Regressions!Q176),ROUND(Regressions!Q176, 1), NA())</f>
        <v>#N/A</v>
      </c>
      <c r="P166" s="353" t="e">
        <f>IF(ISNUMBER(Regressions!R176),ROUND(Regressions!R176, 1), NA())</f>
        <v>#N/A</v>
      </c>
      <c r="Q166" s="225" t="e">
        <f>IF(ISNUMBER(Regressions!S176),ROUND(Regressions!S176, 1), NA())</f>
        <v>#N/A</v>
      </c>
      <c r="R166" s="354" t="e">
        <f>IF(ISNUMBER(Regressions!T176),ROUND(Regressions!T176, 1), NA())</f>
        <v>#N/A</v>
      </c>
      <c r="S166" s="247" t="e">
        <f>IF(ISNUMBER(Regressions!U176),ROUND(Regressions!U176, 1), NA())</f>
        <v>#N/A</v>
      </c>
    </row>
    <row xmlns:x14ac="http://schemas.microsoft.com/office/spreadsheetml/2009/9/ac" r="167" x14ac:dyDescent="0.2">
      <c r="A167" s="350" t="str">
        <f>IF(ISBLANK(Regressions!A177), " ", Regressions!A177)</f>
        <v>Brazil</v>
      </c>
      <c r="B167" s="351">
        <f>IF(ISBLANK(Regressions!B177), " ", Regressions!B177)</f>
        <v>2008</v>
      </c>
      <c r="C167" s="356" t="str">
        <f>IF(ISBLANK(Regressions!C177), " ", Regressions!C177)</f>
        <v>Secondary</v>
      </c>
      <c r="D167" s="352">
        <f>IF(ISBLANK(Regressions!D177), " ", Regressions!D177)</f>
        <v>24830064</v>
      </c>
      <c r="E167" s="224">
        <f>IF(ISNUMBER(Regressions!E177),ROUND(Regressions!E177, 1), NA())</f>
        <v>99.7</v>
      </c>
      <c r="F167" s="353">
        <f>IF(ISNUMBER(Regressions!F177),ROUND(Regressions!F177, 1), NA())</f>
        <v>95</v>
      </c>
      <c r="G167" s="246" t="e">
        <f>IF(ISNUMBER(Regressions!G177),ROUND(Regressions!G177, 1), NA())</f>
        <v>#N/A</v>
      </c>
      <c r="H167" s="354" t="e">
        <f>IF(ISNUMBER(Regressions!H177),ROUND(Regressions!H177, 1), NA())</f>
        <v>#N/A</v>
      </c>
      <c r="I167" s="247">
        <f>IF(ISNUMBER(Regressions!I177),ROUND(Regressions!I177, 1), NA())</f>
        <v>5</v>
      </c>
      <c r="J167" s="355">
        <f>IF(ISNUMBER(Regressions!K177),ROUND(Regressions!K177, 1), NA())</f>
        <v>98</v>
      </c>
      <c r="K167" s="353">
        <f>IF(ISNUMBER(Regressions!L177),ROUND(Regressions!L177, 1), NA())</f>
        <v>97.7</v>
      </c>
      <c r="L167" s="248" t="e">
        <f>IF(ISNUMBER(Regressions!M177),ROUND(Regressions!M177, 1), NA())</f>
        <v>#N/A</v>
      </c>
      <c r="M167" s="354" t="e">
        <f>IF(ISNUMBER(Regressions!N177),ROUND(Regressions!N177, 1), NA())</f>
        <v>#N/A</v>
      </c>
      <c r="N167" s="247">
        <f>IF(ISNUMBER(Regressions!O177),ROUND(Regressions!O177, 1), NA())</f>
        <v>2.2999999999999998</v>
      </c>
      <c r="O167" s="355" t="e">
        <f>IF(ISNUMBER(Regressions!Q177),ROUND(Regressions!Q177, 1), NA())</f>
        <v>#N/A</v>
      </c>
      <c r="P167" s="353" t="e">
        <f>IF(ISNUMBER(Regressions!R177),ROUND(Regressions!R177, 1), NA())</f>
        <v>#N/A</v>
      </c>
      <c r="Q167" s="225" t="e">
        <f>IF(ISNUMBER(Regressions!S177),ROUND(Regressions!S177, 1), NA())</f>
        <v>#N/A</v>
      </c>
      <c r="R167" s="354" t="e">
        <f>IF(ISNUMBER(Regressions!T177),ROUND(Regressions!T177, 1), NA())</f>
        <v>#N/A</v>
      </c>
      <c r="S167" s="247" t="e">
        <f>IF(ISNUMBER(Regressions!U177),ROUND(Regressions!U177, 1), NA())</f>
        <v>#N/A</v>
      </c>
    </row>
    <row xmlns:x14ac="http://schemas.microsoft.com/office/spreadsheetml/2009/9/ac" r="168" x14ac:dyDescent="0.2">
      <c r="A168" s="350" t="str">
        <f>IF(ISBLANK(Regressions!A178), " ", Regressions!A178)</f>
        <v>Brazil</v>
      </c>
      <c r="B168" s="351">
        <f>IF(ISBLANK(Regressions!B178), " ", Regressions!B178)</f>
        <v>2009</v>
      </c>
      <c r="C168" s="356" t="str">
        <f>IF(ISBLANK(Regressions!C178), " ", Regressions!C178)</f>
        <v>Secondary</v>
      </c>
      <c r="D168" s="352">
        <f>IF(ISBLANK(Regressions!D178), " ", Regressions!D178)</f>
        <v>24830064</v>
      </c>
      <c r="E168" s="224">
        <f>IF(ISNUMBER(Regressions!E178),ROUND(Regressions!E178, 1), NA())</f>
        <v>99.7</v>
      </c>
      <c r="F168" s="353">
        <f>IF(ISNUMBER(Regressions!F178),ROUND(Regressions!F178, 1), NA())</f>
        <v>94.8</v>
      </c>
      <c r="G168" s="246" t="e">
        <f>IF(ISNUMBER(Regressions!G178),ROUND(Regressions!G178, 1), NA())</f>
        <v>#N/A</v>
      </c>
      <c r="H168" s="354" t="e">
        <f>IF(ISNUMBER(Regressions!H178),ROUND(Regressions!H178, 1), NA())</f>
        <v>#N/A</v>
      </c>
      <c r="I168" s="247">
        <f>IF(ISNUMBER(Regressions!I178),ROUND(Regressions!I178, 1), NA())</f>
        <v>5.2</v>
      </c>
      <c r="J168" s="355">
        <f>IF(ISNUMBER(Regressions!K178),ROUND(Regressions!K178, 1), NA())</f>
        <v>97.9</v>
      </c>
      <c r="K168" s="353">
        <f>IF(ISNUMBER(Regressions!L178),ROUND(Regressions!L178, 1), NA())</f>
        <v>97.6</v>
      </c>
      <c r="L168" s="248" t="e">
        <f>IF(ISNUMBER(Regressions!M178),ROUND(Regressions!M178, 1), NA())</f>
        <v>#N/A</v>
      </c>
      <c r="M168" s="354" t="e">
        <f>IF(ISNUMBER(Regressions!N178),ROUND(Regressions!N178, 1), NA())</f>
        <v>#N/A</v>
      </c>
      <c r="N168" s="247">
        <f>IF(ISNUMBER(Regressions!O178),ROUND(Regressions!O178, 1), NA())</f>
        <v>2.4</v>
      </c>
      <c r="O168" s="355" t="e">
        <f>IF(ISNUMBER(Regressions!Q178),ROUND(Regressions!Q178, 1), NA())</f>
        <v>#N/A</v>
      </c>
      <c r="P168" s="353">
        <f>IF(ISNUMBER(Regressions!R178),ROUND(Regressions!R178, 1), NA())</f>
        <v>98.3</v>
      </c>
      <c r="Q168" s="225" t="e">
        <f>IF(ISNUMBER(Regressions!S178),ROUND(Regressions!S178, 1), NA())</f>
        <v>#N/A</v>
      </c>
      <c r="R168" s="354" t="e">
        <f>IF(ISNUMBER(Regressions!T178),ROUND(Regressions!T178, 1), NA())</f>
        <v>#N/A</v>
      </c>
      <c r="S168" s="247">
        <f>IF(ISNUMBER(Regressions!U178),ROUND(Regressions!U178, 1), NA())</f>
        <v>1.7</v>
      </c>
    </row>
    <row xmlns:x14ac="http://schemas.microsoft.com/office/spreadsheetml/2009/9/ac" r="169" x14ac:dyDescent="0.2">
      <c r="A169" s="350" t="str">
        <f>IF(ISBLANK(Regressions!A179), " ", Regressions!A179)</f>
        <v>Brazil</v>
      </c>
      <c r="B169" s="351">
        <f>IF(ISBLANK(Regressions!B179), " ", Regressions!B179)</f>
        <v>2010</v>
      </c>
      <c r="C169" s="356" t="str">
        <f>IF(ISBLANK(Regressions!C179), " ", Regressions!C179)</f>
        <v>Secondary</v>
      </c>
      <c r="D169" s="352">
        <f>IF(ISBLANK(Regressions!D179), " ", Regressions!D179)</f>
        <v>24830064</v>
      </c>
      <c r="E169" s="224">
        <f>IF(ISNUMBER(Regressions!E179),ROUND(Regressions!E179, 1), NA())</f>
        <v>99.7</v>
      </c>
      <c r="F169" s="353">
        <f>IF(ISNUMBER(Regressions!F179),ROUND(Regressions!F179, 1), NA())</f>
        <v>94.6</v>
      </c>
      <c r="G169" s="246" t="e">
        <f>IF(ISNUMBER(Regressions!G179),ROUND(Regressions!G179, 1), NA())</f>
        <v>#N/A</v>
      </c>
      <c r="H169" s="354" t="e">
        <f>IF(ISNUMBER(Regressions!H179),ROUND(Regressions!H179, 1), NA())</f>
        <v>#N/A</v>
      </c>
      <c r="I169" s="247">
        <f>IF(ISNUMBER(Regressions!I179),ROUND(Regressions!I179, 1), NA())</f>
        <v>5.4</v>
      </c>
      <c r="J169" s="355">
        <f>IF(ISNUMBER(Regressions!K179),ROUND(Regressions!K179, 1), NA())</f>
        <v>97.8</v>
      </c>
      <c r="K169" s="353">
        <f>IF(ISNUMBER(Regressions!L179),ROUND(Regressions!L179, 1), NA())</f>
        <v>97.4</v>
      </c>
      <c r="L169" s="248" t="e">
        <f>IF(ISNUMBER(Regressions!M179),ROUND(Regressions!M179, 1), NA())</f>
        <v>#N/A</v>
      </c>
      <c r="M169" s="354" t="e">
        <f>IF(ISNUMBER(Regressions!N179),ROUND(Regressions!N179, 1), NA())</f>
        <v>#N/A</v>
      </c>
      <c r="N169" s="247">
        <f>IF(ISNUMBER(Regressions!O179),ROUND(Regressions!O179, 1), NA())</f>
        <v>2.6</v>
      </c>
      <c r="O169" s="355" t="e">
        <f>IF(ISNUMBER(Regressions!Q179),ROUND(Regressions!Q179, 1), NA())</f>
        <v>#N/A</v>
      </c>
      <c r="P169" s="353">
        <f>IF(ISNUMBER(Regressions!R179),ROUND(Regressions!R179, 1), NA())</f>
        <v>98.3</v>
      </c>
      <c r="Q169" s="225" t="e">
        <f>IF(ISNUMBER(Regressions!S179),ROUND(Regressions!S179, 1), NA())</f>
        <v>#N/A</v>
      </c>
      <c r="R169" s="354" t="e">
        <f>IF(ISNUMBER(Regressions!T179),ROUND(Regressions!T179, 1), NA())</f>
        <v>#N/A</v>
      </c>
      <c r="S169" s="247">
        <f>IF(ISNUMBER(Regressions!U179),ROUND(Regressions!U179, 1), NA())</f>
        <v>1.7</v>
      </c>
    </row>
    <row xmlns:x14ac="http://schemas.microsoft.com/office/spreadsheetml/2009/9/ac" r="170" x14ac:dyDescent="0.2">
      <c r="A170" s="350" t="str">
        <f>IF(ISBLANK(Regressions!A180), " ", Regressions!A180)</f>
        <v>Brazil</v>
      </c>
      <c r="B170" s="351">
        <f>IF(ISBLANK(Regressions!B180), " ", Regressions!B180)</f>
        <v>2011</v>
      </c>
      <c r="C170" s="356" t="str">
        <f>IF(ISBLANK(Regressions!C180), " ", Regressions!C180)</f>
        <v>Secondary</v>
      </c>
      <c r="D170" s="352">
        <f>IF(ISBLANK(Regressions!D180), " ", Regressions!D180)</f>
        <v>24506408</v>
      </c>
      <c r="E170" s="224">
        <f>IF(ISNUMBER(Regressions!E180),ROUND(Regressions!E180, 1), NA())</f>
        <v>99.6</v>
      </c>
      <c r="F170" s="353">
        <f>IF(ISNUMBER(Regressions!F180),ROUND(Regressions!F180, 1), NA())</f>
        <v>94.4</v>
      </c>
      <c r="G170" s="246" t="e">
        <f>IF(ISNUMBER(Regressions!G180),ROUND(Regressions!G180, 1), NA())</f>
        <v>#N/A</v>
      </c>
      <c r="H170" s="354" t="e">
        <f>IF(ISNUMBER(Regressions!H180),ROUND(Regressions!H180, 1), NA())</f>
        <v>#N/A</v>
      </c>
      <c r="I170" s="247">
        <f>IF(ISNUMBER(Regressions!I180),ROUND(Regressions!I180, 1), NA())</f>
        <v>5.6</v>
      </c>
      <c r="J170" s="355">
        <f>IF(ISNUMBER(Regressions!K180),ROUND(Regressions!K180, 1), NA())</f>
        <v>97.6</v>
      </c>
      <c r="K170" s="353">
        <f>IF(ISNUMBER(Regressions!L180),ROUND(Regressions!L180, 1), NA())</f>
        <v>97.3</v>
      </c>
      <c r="L170" s="248" t="e">
        <f>IF(ISNUMBER(Regressions!M180),ROUND(Regressions!M180, 1), NA())</f>
        <v>#N/A</v>
      </c>
      <c r="M170" s="354" t="e">
        <f>IF(ISNUMBER(Regressions!N180),ROUND(Regressions!N180, 1), NA())</f>
        <v>#N/A</v>
      </c>
      <c r="N170" s="247">
        <f>IF(ISNUMBER(Regressions!O180),ROUND(Regressions!O180, 1), NA())</f>
        <v>2.7</v>
      </c>
      <c r="O170" s="355">
        <f>IF(ISNUMBER(Regressions!Q180),ROUND(Regressions!Q180, 1), NA())</f>
        <v>99.3</v>
      </c>
      <c r="P170" s="353">
        <f>IF(ISNUMBER(Regressions!R180),ROUND(Regressions!R180, 1), NA())</f>
        <v>98.3</v>
      </c>
      <c r="Q170" s="225">
        <f>IF(ISNUMBER(Regressions!S180),ROUND(Regressions!S180, 1), NA())</f>
        <v>64.900000000000006</v>
      </c>
      <c r="R170" s="354">
        <f>IF(ISNUMBER(Regressions!T180),ROUND(Regressions!T180, 1), NA())</f>
        <v>33.5</v>
      </c>
      <c r="S170" s="247">
        <f>IF(ISNUMBER(Regressions!U180),ROUND(Regressions!U180, 1), NA())</f>
        <v>1.7</v>
      </c>
    </row>
    <row xmlns:x14ac="http://schemas.microsoft.com/office/spreadsheetml/2009/9/ac" r="171" x14ac:dyDescent="0.2">
      <c r="A171" s="350" t="str">
        <f>IF(ISBLANK(Regressions!A181), " ", Regressions!A181)</f>
        <v>Brazil</v>
      </c>
      <c r="B171" s="351">
        <f>IF(ISBLANK(Regressions!B181), " ", Regressions!B181)</f>
        <v>2012</v>
      </c>
      <c r="C171" s="356" t="str">
        <f>IF(ISBLANK(Regressions!C181), " ", Regressions!C181)</f>
        <v>Secondary</v>
      </c>
      <c r="D171" s="352">
        <f>IF(ISBLANK(Regressions!D181), " ", Regressions!D181)</f>
        <v>24526962</v>
      </c>
      <c r="E171" s="224">
        <f>IF(ISNUMBER(Regressions!E181),ROUND(Regressions!E181, 1), NA())</f>
        <v>99.6</v>
      </c>
      <c r="F171" s="353">
        <f>IF(ISNUMBER(Regressions!F181),ROUND(Regressions!F181, 1), NA())</f>
        <v>94.2</v>
      </c>
      <c r="G171" s="246" t="e">
        <f>IF(ISNUMBER(Regressions!G181),ROUND(Regressions!G181, 1), NA())</f>
        <v>#N/A</v>
      </c>
      <c r="H171" s="354" t="e">
        <f>IF(ISNUMBER(Regressions!H181),ROUND(Regressions!H181, 1), NA())</f>
        <v>#N/A</v>
      </c>
      <c r="I171" s="247">
        <f>IF(ISNUMBER(Regressions!I181),ROUND(Regressions!I181, 1), NA())</f>
        <v>5.8</v>
      </c>
      <c r="J171" s="355">
        <f>IF(ISNUMBER(Regressions!K181),ROUND(Regressions!K181, 1), NA())</f>
        <v>97.5</v>
      </c>
      <c r="K171" s="353">
        <f>IF(ISNUMBER(Regressions!L181),ROUND(Regressions!L181, 1), NA())</f>
        <v>97.1</v>
      </c>
      <c r="L171" s="248" t="e">
        <f>IF(ISNUMBER(Regressions!M181),ROUND(Regressions!M181, 1), NA())</f>
        <v>#N/A</v>
      </c>
      <c r="M171" s="354" t="e">
        <f>IF(ISNUMBER(Regressions!N181),ROUND(Regressions!N181, 1), NA())</f>
        <v>#N/A</v>
      </c>
      <c r="N171" s="247">
        <f>IF(ISNUMBER(Regressions!O181),ROUND(Regressions!O181, 1), NA())</f>
        <v>2.9</v>
      </c>
      <c r="O171" s="355">
        <f>IF(ISNUMBER(Regressions!Q181),ROUND(Regressions!Q181, 1), NA())</f>
        <v>99.3</v>
      </c>
      <c r="P171" s="353">
        <f>IF(ISNUMBER(Regressions!R181),ROUND(Regressions!R181, 1), NA())</f>
        <v>98.3</v>
      </c>
      <c r="Q171" s="225">
        <f>IF(ISNUMBER(Regressions!S181),ROUND(Regressions!S181, 1), NA())</f>
        <v>64.900000000000006</v>
      </c>
      <c r="R171" s="354">
        <f>IF(ISNUMBER(Regressions!T181),ROUND(Regressions!T181, 1), NA())</f>
        <v>33.5</v>
      </c>
      <c r="S171" s="247">
        <f>IF(ISNUMBER(Regressions!U181),ROUND(Regressions!U181, 1), NA())</f>
        <v>1.7</v>
      </c>
    </row>
    <row xmlns:x14ac="http://schemas.microsoft.com/office/spreadsheetml/2009/9/ac" r="172" x14ac:dyDescent="0.2">
      <c r="A172" s="350" t="str">
        <f>IF(ISBLANK(Regressions!A182), " ", Regressions!A182)</f>
        <v>Brazil</v>
      </c>
      <c r="B172" s="351">
        <f>IF(ISBLANK(Regressions!B182), " ", Regressions!B182)</f>
        <v>2013</v>
      </c>
      <c r="C172" s="356" t="str">
        <f>IF(ISBLANK(Regressions!C182), " ", Regressions!C182)</f>
        <v>Secondary</v>
      </c>
      <c r="D172" s="352">
        <f>IF(ISBLANK(Regressions!D182), " ", Regressions!D182)</f>
        <v>23943356</v>
      </c>
      <c r="E172" s="224">
        <f>IF(ISNUMBER(Regressions!E182),ROUND(Regressions!E182, 1), NA())</f>
        <v>99.6</v>
      </c>
      <c r="F172" s="353">
        <f>IF(ISNUMBER(Regressions!F182),ROUND(Regressions!F182, 1), NA())</f>
        <v>94</v>
      </c>
      <c r="G172" s="246" t="e">
        <f>IF(ISNUMBER(Regressions!G182),ROUND(Regressions!G182, 1), NA())</f>
        <v>#N/A</v>
      </c>
      <c r="H172" s="354" t="e">
        <f>IF(ISNUMBER(Regressions!H182),ROUND(Regressions!H182, 1), NA())</f>
        <v>#N/A</v>
      </c>
      <c r="I172" s="247">
        <f>IF(ISNUMBER(Regressions!I182),ROUND(Regressions!I182, 1), NA())</f>
        <v>6</v>
      </c>
      <c r="J172" s="355">
        <f>IF(ISNUMBER(Regressions!K182),ROUND(Regressions!K182, 1), NA())</f>
        <v>97.4</v>
      </c>
      <c r="K172" s="353">
        <f>IF(ISNUMBER(Regressions!L182),ROUND(Regressions!L182, 1), NA())</f>
        <v>97</v>
      </c>
      <c r="L172" s="248" t="e">
        <f>IF(ISNUMBER(Regressions!M182),ROUND(Regressions!M182, 1), NA())</f>
        <v>#N/A</v>
      </c>
      <c r="M172" s="354" t="e">
        <f>IF(ISNUMBER(Regressions!N182),ROUND(Regressions!N182, 1), NA())</f>
        <v>#N/A</v>
      </c>
      <c r="N172" s="247">
        <f>IF(ISNUMBER(Regressions!O182),ROUND(Regressions!O182, 1), NA())</f>
        <v>3</v>
      </c>
      <c r="O172" s="355">
        <f>IF(ISNUMBER(Regressions!Q182),ROUND(Regressions!Q182, 1), NA())</f>
        <v>99.3</v>
      </c>
      <c r="P172" s="353">
        <f>IF(ISNUMBER(Regressions!R182),ROUND(Regressions!R182, 1), NA())</f>
        <v>98.3</v>
      </c>
      <c r="Q172" s="225">
        <f>IF(ISNUMBER(Regressions!S182),ROUND(Regressions!S182, 1), NA())</f>
        <v>64.900000000000006</v>
      </c>
      <c r="R172" s="354">
        <f>IF(ISNUMBER(Regressions!T182),ROUND(Regressions!T182, 1), NA())</f>
        <v>33.5</v>
      </c>
      <c r="S172" s="247">
        <f>IF(ISNUMBER(Regressions!U182),ROUND(Regressions!U182, 1), NA())</f>
        <v>1.7</v>
      </c>
    </row>
    <row xmlns:x14ac="http://schemas.microsoft.com/office/spreadsheetml/2009/9/ac" r="173" x14ac:dyDescent="0.2">
      <c r="A173" s="350" t="str">
        <f>IF(ISBLANK(Regressions!A183), " ", Regressions!A183)</f>
        <v>Brazil</v>
      </c>
      <c r="B173" s="351">
        <f>IF(ISBLANK(Regressions!B183), " ", Regressions!B183)</f>
        <v>2014</v>
      </c>
      <c r="C173" s="356" t="str">
        <f>IF(ISBLANK(Regressions!C183), " ", Regressions!C183)</f>
        <v>Secondary</v>
      </c>
      <c r="D173" s="352">
        <f>IF(ISBLANK(Regressions!D183), " ", Regressions!D183)</f>
        <v>23602884</v>
      </c>
      <c r="E173" s="224">
        <f>IF(ISNUMBER(Regressions!E183),ROUND(Regressions!E183, 1), NA())</f>
        <v>99.5</v>
      </c>
      <c r="F173" s="353">
        <f>IF(ISNUMBER(Regressions!F183),ROUND(Regressions!F183, 1), NA())</f>
        <v>93.8</v>
      </c>
      <c r="G173" s="246" t="e">
        <f>IF(ISNUMBER(Regressions!G183),ROUND(Regressions!G183, 1), NA())</f>
        <v>#N/A</v>
      </c>
      <c r="H173" s="354" t="e">
        <f>IF(ISNUMBER(Regressions!H183),ROUND(Regressions!H183, 1), NA())</f>
        <v>#N/A</v>
      </c>
      <c r="I173" s="247">
        <f>IF(ISNUMBER(Regressions!I183),ROUND(Regressions!I183, 1), NA())</f>
        <v>6.2</v>
      </c>
      <c r="J173" s="355">
        <f>IF(ISNUMBER(Regressions!K183),ROUND(Regressions!K183, 1), NA())</f>
        <v>97.3</v>
      </c>
      <c r="K173" s="353">
        <f>IF(ISNUMBER(Regressions!L183),ROUND(Regressions!L183, 1), NA())</f>
        <v>96.8</v>
      </c>
      <c r="L173" s="248" t="e">
        <f>IF(ISNUMBER(Regressions!M183),ROUND(Regressions!M183, 1), NA())</f>
        <v>#N/A</v>
      </c>
      <c r="M173" s="354" t="e">
        <f>IF(ISNUMBER(Regressions!N183),ROUND(Regressions!N183, 1), NA())</f>
        <v>#N/A</v>
      </c>
      <c r="N173" s="247">
        <f>IF(ISNUMBER(Regressions!O183),ROUND(Regressions!O183, 1), NA())</f>
        <v>3.2</v>
      </c>
      <c r="O173" s="355">
        <f>IF(ISNUMBER(Regressions!Q183),ROUND(Regressions!Q183, 1), NA())</f>
        <v>99.3</v>
      </c>
      <c r="P173" s="353">
        <f>IF(ISNUMBER(Regressions!R183),ROUND(Regressions!R183, 1), NA())</f>
        <v>98.3</v>
      </c>
      <c r="Q173" s="225">
        <f>IF(ISNUMBER(Regressions!S183),ROUND(Regressions!S183, 1), NA())</f>
        <v>64.900000000000006</v>
      </c>
      <c r="R173" s="354">
        <f>IF(ISNUMBER(Regressions!T183),ROUND(Regressions!T183, 1), NA())</f>
        <v>33.5</v>
      </c>
      <c r="S173" s="247">
        <f>IF(ISNUMBER(Regressions!U183),ROUND(Regressions!U183, 1), NA())</f>
        <v>1.7</v>
      </c>
    </row>
    <row xmlns:x14ac="http://schemas.microsoft.com/office/spreadsheetml/2009/9/ac" r="174" x14ac:dyDescent="0.2">
      <c r="A174" s="350" t="str">
        <f>IF(ISBLANK(Regressions!A184), " ", Regressions!A184)</f>
        <v>Brazil</v>
      </c>
      <c r="B174" s="351">
        <f>IF(ISBLANK(Regressions!B184), " ", Regressions!B184)</f>
        <v>2015</v>
      </c>
      <c r="C174" s="356" t="str">
        <f>IF(ISBLANK(Regressions!C184), " ", Regressions!C184)</f>
        <v>Secondary</v>
      </c>
      <c r="D174" s="352">
        <f>IF(ISBLANK(Regressions!D184), " ", Regressions!D184)</f>
        <v>23287420</v>
      </c>
      <c r="E174" s="224">
        <f>IF(ISNUMBER(Regressions!E184),ROUND(Regressions!E184, 1), NA())</f>
        <v>99.5</v>
      </c>
      <c r="F174" s="353">
        <f>IF(ISNUMBER(Regressions!F184),ROUND(Regressions!F184, 1), NA())</f>
        <v>93.6</v>
      </c>
      <c r="G174" s="246" t="e">
        <f>IF(ISNUMBER(Regressions!G184),ROUND(Regressions!G184, 1), NA())</f>
        <v>#N/A</v>
      </c>
      <c r="H174" s="354" t="e">
        <f>IF(ISNUMBER(Regressions!H184),ROUND(Regressions!H184, 1), NA())</f>
        <v>#N/A</v>
      </c>
      <c r="I174" s="247">
        <f>IF(ISNUMBER(Regressions!I184),ROUND(Regressions!I184, 1), NA())</f>
        <v>6.4</v>
      </c>
      <c r="J174" s="355">
        <f>IF(ISNUMBER(Regressions!K184),ROUND(Regressions!K184, 1), NA())</f>
        <v>97.1</v>
      </c>
      <c r="K174" s="353">
        <f>IF(ISNUMBER(Regressions!L184),ROUND(Regressions!L184, 1), NA())</f>
        <v>96.7</v>
      </c>
      <c r="L174" s="248">
        <f>IF(ISNUMBER(Regressions!M184),ROUND(Regressions!M184, 1), NA())</f>
        <v>86.6</v>
      </c>
      <c r="M174" s="354">
        <f>IF(ISNUMBER(Regressions!N184),ROUND(Regressions!N184, 1), NA())</f>
        <v>10.1</v>
      </c>
      <c r="N174" s="247">
        <f>IF(ISNUMBER(Regressions!O184),ROUND(Regressions!O184, 1), NA())</f>
        <v>3.3</v>
      </c>
      <c r="O174" s="355">
        <f>IF(ISNUMBER(Regressions!Q184),ROUND(Regressions!Q184, 1), NA())</f>
        <v>99.3</v>
      </c>
      <c r="P174" s="353">
        <f>IF(ISNUMBER(Regressions!R184),ROUND(Regressions!R184, 1), NA())</f>
        <v>98.3</v>
      </c>
      <c r="Q174" s="225">
        <f>IF(ISNUMBER(Regressions!S184),ROUND(Regressions!S184, 1), NA())</f>
        <v>64.900000000000006</v>
      </c>
      <c r="R174" s="354">
        <f>IF(ISNUMBER(Regressions!T184),ROUND(Regressions!T184, 1), NA())</f>
        <v>33.5</v>
      </c>
      <c r="S174" s="247">
        <f>IF(ISNUMBER(Regressions!U184),ROUND(Regressions!U184, 1), NA())</f>
        <v>1.7</v>
      </c>
    </row>
    <row xmlns:x14ac="http://schemas.microsoft.com/office/spreadsheetml/2009/9/ac" r="175" x14ac:dyDescent="0.2">
      <c r="A175" s="350" t="str">
        <f>IF(ISBLANK(Regressions!A185), " ", Regressions!A185)</f>
        <v>Brazil</v>
      </c>
      <c r="B175" s="351">
        <f>IF(ISBLANK(Regressions!B185), " ", Regressions!B185)</f>
        <v>2016</v>
      </c>
      <c r="C175" s="356" t="str">
        <f>IF(ISBLANK(Regressions!C185), " ", Regressions!C185)</f>
        <v>Secondary</v>
      </c>
      <c r="D175" s="352">
        <f>IF(ISBLANK(Regressions!D185), " ", Regressions!D185)</f>
        <v>22948412</v>
      </c>
      <c r="E175" s="224">
        <f>IF(ISNUMBER(Regressions!E185),ROUND(Regressions!E185, 1), NA())</f>
        <v>99.5</v>
      </c>
      <c r="F175" s="353">
        <f>IF(ISNUMBER(Regressions!F185),ROUND(Regressions!F185, 1), NA())</f>
        <v>93.4</v>
      </c>
      <c r="G175" s="246" t="e">
        <f>IF(ISNUMBER(Regressions!G185),ROUND(Regressions!G185, 1), NA())</f>
        <v>#N/A</v>
      </c>
      <c r="H175" s="354" t="e">
        <f>IF(ISNUMBER(Regressions!H185),ROUND(Regressions!H185, 1), NA())</f>
        <v>#N/A</v>
      </c>
      <c r="I175" s="247">
        <f>IF(ISNUMBER(Regressions!I185),ROUND(Regressions!I185, 1), NA())</f>
        <v>6.6</v>
      </c>
      <c r="J175" s="355">
        <f>IF(ISNUMBER(Regressions!K185),ROUND(Regressions!K185, 1), NA())</f>
        <v>97</v>
      </c>
      <c r="K175" s="353">
        <f>IF(ISNUMBER(Regressions!L185),ROUND(Regressions!L185, 1), NA())</f>
        <v>96.5</v>
      </c>
      <c r="L175" s="248">
        <f>IF(ISNUMBER(Regressions!M185),ROUND(Regressions!M185, 1), NA())</f>
        <v>86.6</v>
      </c>
      <c r="M175" s="354">
        <f>IF(ISNUMBER(Regressions!N185),ROUND(Regressions!N185, 1), NA())</f>
        <v>10</v>
      </c>
      <c r="N175" s="247">
        <f>IF(ISNUMBER(Regressions!O185),ROUND(Regressions!O185, 1), NA())</f>
        <v>3.5</v>
      </c>
      <c r="O175" s="355">
        <f>IF(ISNUMBER(Regressions!Q185),ROUND(Regressions!Q185, 1), NA())</f>
        <v>99.3</v>
      </c>
      <c r="P175" s="353">
        <f>IF(ISNUMBER(Regressions!R185),ROUND(Regressions!R185, 1), NA())</f>
        <v>98.3</v>
      </c>
      <c r="Q175" s="225">
        <f>IF(ISNUMBER(Regressions!S185),ROUND(Regressions!S185, 1), NA())</f>
        <v>64.900000000000006</v>
      </c>
      <c r="R175" s="354">
        <f>IF(ISNUMBER(Regressions!T185),ROUND(Regressions!T185, 1), NA())</f>
        <v>33.5</v>
      </c>
      <c r="S175" s="247">
        <f>IF(ISNUMBER(Regressions!U185),ROUND(Regressions!U185, 1), NA())</f>
        <v>1.7</v>
      </c>
    </row>
    <row xmlns:x14ac="http://schemas.microsoft.com/office/spreadsheetml/2009/9/ac" r="176" x14ac:dyDescent="0.2">
      <c r="A176" s="350" t="str">
        <f>IF(ISBLANK(Regressions!A186), " ", Regressions!A186)</f>
        <v>Brazil</v>
      </c>
      <c r="B176" s="351">
        <f>IF(ISBLANK(Regressions!B186), " ", Regressions!B186)</f>
        <v>2017</v>
      </c>
      <c r="C176" s="356" t="str">
        <f>IF(ISBLANK(Regressions!C186), " ", Regressions!C186)</f>
        <v>Secondary</v>
      </c>
      <c r="D176" s="352">
        <f>IF(ISBLANK(Regressions!D186), " ", Regressions!D186)</f>
        <v>22441356</v>
      </c>
      <c r="E176" s="224">
        <f>IF(ISNUMBER(Regressions!E186),ROUND(Regressions!E186, 1), NA())</f>
        <v>99.4</v>
      </c>
      <c r="F176" s="353">
        <f>IF(ISNUMBER(Regressions!F186),ROUND(Regressions!F186, 1), NA())</f>
        <v>93.2</v>
      </c>
      <c r="G176" s="246" t="e">
        <f>IF(ISNUMBER(Regressions!G186),ROUND(Regressions!G186, 1), NA())</f>
        <v>#N/A</v>
      </c>
      <c r="H176" s="354" t="e">
        <f>IF(ISNUMBER(Regressions!H186),ROUND(Regressions!H186, 1), NA())</f>
        <v>#N/A</v>
      </c>
      <c r="I176" s="247">
        <f>IF(ISNUMBER(Regressions!I186),ROUND(Regressions!I186, 1), NA())</f>
        <v>6.8</v>
      </c>
      <c r="J176" s="355">
        <f>IF(ISNUMBER(Regressions!K186),ROUND(Regressions!K186, 1), NA())</f>
        <v>96.9</v>
      </c>
      <c r="K176" s="353">
        <f>IF(ISNUMBER(Regressions!L186),ROUND(Regressions!L186, 1), NA())</f>
        <v>96.4</v>
      </c>
      <c r="L176" s="248">
        <f>IF(ISNUMBER(Regressions!M186),ROUND(Regressions!M186, 1), NA())</f>
        <v>86.6</v>
      </c>
      <c r="M176" s="354">
        <f>IF(ISNUMBER(Regressions!N186),ROUND(Regressions!N186, 1), NA())</f>
        <v>9.8000000000000007</v>
      </c>
      <c r="N176" s="247">
        <f>IF(ISNUMBER(Regressions!O186),ROUND(Regressions!O186, 1), NA())</f>
        <v>3.6</v>
      </c>
      <c r="O176" s="355">
        <f>IF(ISNUMBER(Regressions!Q186),ROUND(Regressions!Q186, 1), NA())</f>
        <v>99.3</v>
      </c>
      <c r="P176" s="353">
        <f>IF(ISNUMBER(Regressions!R186),ROUND(Regressions!R186, 1), NA())</f>
        <v>98.3</v>
      </c>
      <c r="Q176" s="225">
        <f>IF(ISNUMBER(Regressions!S186),ROUND(Regressions!S186, 1), NA())</f>
        <v>64.900000000000006</v>
      </c>
      <c r="R176" s="354">
        <f>IF(ISNUMBER(Regressions!T186),ROUND(Regressions!T186, 1), NA())</f>
        <v>33.5</v>
      </c>
      <c r="S176" s="247">
        <f>IF(ISNUMBER(Regressions!U186),ROUND(Regressions!U186, 1), NA())</f>
        <v>1.7</v>
      </c>
    </row>
    <row xmlns:x14ac="http://schemas.microsoft.com/office/spreadsheetml/2009/9/ac" r="177" x14ac:dyDescent="0.2">
      <c r="A177" s="350" t="str">
        <f>IF(ISBLANK(Regressions!A187), " ", Regressions!A187)</f>
        <v>Brazil</v>
      </c>
      <c r="B177" s="351">
        <f>IF(ISBLANK(Regressions!B187), " ", Regressions!B187)</f>
        <v>2018</v>
      </c>
      <c r="C177" s="356" t="str">
        <f>IF(ISBLANK(Regressions!C187), " ", Regressions!C187)</f>
        <v>Secondary</v>
      </c>
      <c r="D177" s="352">
        <f>IF(ISBLANK(Regressions!D187), " ", Regressions!D187)</f>
        <v>21773684</v>
      </c>
      <c r="E177" s="224">
        <f>IF(ISNUMBER(Regressions!E187),ROUND(Regressions!E187, 1), NA())</f>
        <v>99.4</v>
      </c>
      <c r="F177" s="353">
        <f>IF(ISNUMBER(Regressions!F187),ROUND(Regressions!F187, 1), NA())</f>
        <v>93</v>
      </c>
      <c r="G177" s="246" t="e">
        <f>IF(ISNUMBER(Regressions!G187),ROUND(Regressions!G187, 1), NA())</f>
        <v>#N/A</v>
      </c>
      <c r="H177" s="354" t="e">
        <f>IF(ISNUMBER(Regressions!H187),ROUND(Regressions!H187, 1), NA())</f>
        <v>#N/A</v>
      </c>
      <c r="I177" s="247">
        <f>IF(ISNUMBER(Regressions!I187),ROUND(Regressions!I187, 1), NA())</f>
        <v>7</v>
      </c>
      <c r="J177" s="355">
        <f>IF(ISNUMBER(Regressions!K187),ROUND(Regressions!K187, 1), NA())</f>
        <v>96.7</v>
      </c>
      <c r="K177" s="353">
        <f>IF(ISNUMBER(Regressions!L187),ROUND(Regressions!L187, 1), NA())</f>
        <v>96.2</v>
      </c>
      <c r="L177" s="248">
        <f>IF(ISNUMBER(Regressions!M187),ROUND(Regressions!M187, 1), NA())</f>
        <v>86.6</v>
      </c>
      <c r="M177" s="354">
        <f>IF(ISNUMBER(Regressions!N187),ROUND(Regressions!N187, 1), NA())</f>
        <v>9.6999999999999993</v>
      </c>
      <c r="N177" s="247">
        <f>IF(ISNUMBER(Regressions!O187),ROUND(Regressions!O187, 1), NA())</f>
        <v>3.8</v>
      </c>
      <c r="O177" s="355">
        <f>IF(ISNUMBER(Regressions!Q187),ROUND(Regressions!Q187, 1), NA())</f>
        <v>99.3</v>
      </c>
      <c r="P177" s="353">
        <f>IF(ISNUMBER(Regressions!R187),ROUND(Regressions!R187, 1), NA())</f>
        <v>98.3</v>
      </c>
      <c r="Q177" s="225">
        <f>IF(ISNUMBER(Regressions!S187),ROUND(Regressions!S187, 1), NA())</f>
        <v>64.900000000000006</v>
      </c>
      <c r="R177" s="354">
        <f>IF(ISNUMBER(Regressions!T187),ROUND(Regressions!T187, 1), NA())</f>
        <v>33.5</v>
      </c>
      <c r="S177" s="247">
        <f>IF(ISNUMBER(Regressions!U187),ROUND(Regressions!U187, 1), NA())</f>
        <v>1.7</v>
      </c>
    </row>
    <row xmlns:x14ac="http://schemas.microsoft.com/office/spreadsheetml/2009/9/ac" r="178" x14ac:dyDescent="0.2">
      <c r="A178" s="350" t="str">
        <f>IF(ISBLANK(Regressions!A188), " ", Regressions!A188)</f>
        <v>Brazil</v>
      </c>
      <c r="B178" s="351">
        <f>IF(ISBLANK(Regressions!B188), " ", Regressions!B188)</f>
        <v>2019</v>
      </c>
      <c r="C178" s="356" t="str">
        <f>IF(ISBLANK(Regressions!C188), " ", Regressions!C188)</f>
        <v>Secondary</v>
      </c>
      <c r="D178" s="352">
        <f>IF(ISBLANK(Regressions!D188), " ", Regressions!D188)</f>
        <v>21402246</v>
      </c>
      <c r="E178" s="224">
        <f>IF(ISNUMBER(Regressions!E188),ROUND(Regressions!E188, 1), NA())</f>
        <v>99.3</v>
      </c>
      <c r="F178" s="353">
        <f>IF(ISNUMBER(Regressions!F188),ROUND(Regressions!F188, 1), NA())</f>
        <v>92.8</v>
      </c>
      <c r="G178" s="246" t="e">
        <f>IF(ISNUMBER(Regressions!G188),ROUND(Regressions!G188, 1), NA())</f>
        <v>#N/A</v>
      </c>
      <c r="H178" s="354" t="e">
        <f>IF(ISNUMBER(Regressions!H188),ROUND(Regressions!H188, 1), NA())</f>
        <v>#N/A</v>
      </c>
      <c r="I178" s="247">
        <f>IF(ISNUMBER(Regressions!I188),ROUND(Regressions!I188, 1), NA())</f>
        <v>7.2</v>
      </c>
      <c r="J178" s="355">
        <f>IF(ISNUMBER(Regressions!K188),ROUND(Regressions!K188, 1), NA())</f>
        <v>96.6</v>
      </c>
      <c r="K178" s="353">
        <f>IF(ISNUMBER(Regressions!L188),ROUND(Regressions!L188, 1), NA())</f>
        <v>96.1</v>
      </c>
      <c r="L178" s="248">
        <f>IF(ISNUMBER(Regressions!M188),ROUND(Regressions!M188, 1), NA())</f>
        <v>86.6</v>
      </c>
      <c r="M178" s="354">
        <f>IF(ISNUMBER(Regressions!N188),ROUND(Regressions!N188, 1), NA())</f>
        <v>9.5</v>
      </c>
      <c r="N178" s="247">
        <f>IF(ISNUMBER(Regressions!O188),ROUND(Regressions!O188, 1), NA())</f>
        <v>3.9</v>
      </c>
      <c r="O178" s="355">
        <f>IF(ISNUMBER(Regressions!Q188),ROUND(Regressions!Q188, 1), NA())</f>
        <v>99.3</v>
      </c>
      <c r="P178" s="353">
        <f>IF(ISNUMBER(Regressions!R188),ROUND(Regressions!R188, 1), NA())</f>
        <v>98.3</v>
      </c>
      <c r="Q178" s="225">
        <f>IF(ISNUMBER(Regressions!S188),ROUND(Regressions!S188, 1), NA())</f>
        <v>64.900000000000006</v>
      </c>
      <c r="R178" s="354">
        <f>IF(ISNUMBER(Regressions!T188),ROUND(Regressions!T188, 1), NA())</f>
        <v>33.5</v>
      </c>
      <c r="S178" s="247">
        <f>IF(ISNUMBER(Regressions!U188),ROUND(Regressions!U188, 1), NA())</f>
        <v>1.7</v>
      </c>
    </row>
    <row xmlns:x14ac="http://schemas.microsoft.com/office/spreadsheetml/2009/9/ac" r="179" x14ac:dyDescent="0.2">
      <c r="A179" s="350" t="str">
        <f>IF(ISBLANK(Regressions!A189), " ", Regressions!A189)</f>
        <v>Brazil</v>
      </c>
      <c r="B179" s="351">
        <f>IF(ISBLANK(Regressions!B189), " ", Regressions!B189)</f>
        <v>2020</v>
      </c>
      <c r="C179" s="356" t="str">
        <f>IF(ISBLANK(Regressions!C189), " ", Regressions!C189)</f>
        <v>Secondary</v>
      </c>
      <c r="D179" s="352">
        <f>IF(ISBLANK(Regressions!D189), " ", Regressions!D189)</f>
        <v>21284156</v>
      </c>
      <c r="E179" s="224">
        <f>IF(ISNUMBER(Regressions!E189),ROUND(Regressions!E189, 1), NA())</f>
        <v>99.3</v>
      </c>
      <c r="F179" s="353">
        <f>IF(ISNUMBER(Regressions!F189),ROUND(Regressions!F189, 1), NA())</f>
        <v>92.7</v>
      </c>
      <c r="G179" s="246" t="e">
        <f>IF(ISNUMBER(Regressions!G189),ROUND(Regressions!G189, 1), NA())</f>
        <v>#N/A</v>
      </c>
      <c r="H179" s="354" t="e">
        <f>IF(ISNUMBER(Regressions!H189),ROUND(Regressions!H189, 1), NA())</f>
        <v>#N/A</v>
      </c>
      <c r="I179" s="247">
        <f>IF(ISNUMBER(Regressions!I189),ROUND(Regressions!I189, 1), NA())</f>
        <v>7.3</v>
      </c>
      <c r="J179" s="355">
        <f>IF(ISNUMBER(Regressions!K189),ROUND(Regressions!K189, 1), NA())</f>
        <v>96.5</v>
      </c>
      <c r="K179" s="353">
        <f>IF(ISNUMBER(Regressions!L189),ROUND(Regressions!L189, 1), NA())</f>
        <v>95.9</v>
      </c>
      <c r="L179" s="248">
        <f>IF(ISNUMBER(Regressions!M189),ROUND(Regressions!M189, 1), NA())</f>
        <v>86.6</v>
      </c>
      <c r="M179" s="354">
        <f>IF(ISNUMBER(Regressions!N189),ROUND(Regressions!N189, 1), NA())</f>
        <v>9.4</v>
      </c>
      <c r="N179" s="247">
        <f>IF(ISNUMBER(Regressions!O189),ROUND(Regressions!O189, 1), NA())</f>
        <v>4.0999999999999996</v>
      </c>
      <c r="O179" s="355" t="e">
        <f>IF(ISNUMBER(Regressions!Q189),ROUND(Regressions!Q189, 1), NA())</f>
        <v>#N/A</v>
      </c>
      <c r="P179" s="353">
        <f>IF(ISNUMBER(Regressions!R189),ROUND(Regressions!R189, 1), NA())</f>
        <v>98.3</v>
      </c>
      <c r="Q179" s="225" t="e">
        <f>IF(ISNUMBER(Regressions!S189),ROUND(Regressions!S189, 1), NA())</f>
        <v>#N/A</v>
      </c>
      <c r="R179" s="354" t="e">
        <f>IF(ISNUMBER(Regressions!T189),ROUND(Regressions!T189, 1), NA())</f>
        <v>#N/A</v>
      </c>
      <c r="S179" s="247">
        <f>IF(ISNUMBER(Regressions!U189),ROUND(Regressions!U189, 1), NA())</f>
        <v>1.7</v>
      </c>
    </row>
    <row xmlns:x14ac="http://schemas.microsoft.com/office/spreadsheetml/2009/9/ac" r="180" x14ac:dyDescent="0.2">
      <c r="A180" s="410" t="str">
        <f>IF(ISBLANK(Regressions!A190), " ", Regressions!A190)</f>
        <v>Brazil</v>
      </c>
      <c r="B180" s="411">
        <f>IF(ISBLANK(Regressions!B190), " ", Regressions!B190)</f>
        <v>2021</v>
      </c>
      <c r="C180" s="412" t="str">
        <f>IF(ISBLANK(Regressions!C190), " ", Regressions!C190)</f>
        <v>Secondary</v>
      </c>
      <c r="D180" s="413">
        <f>IF(ISBLANK(Regressions!D190), " ", Regressions!D190)</f>
        <v>20919972</v>
      </c>
      <c r="E180" s="416">
        <f>IF(ISNUMBER(Regressions!E190),ROUND(Regressions!E190, 1), NA())</f>
        <v>99.3</v>
      </c>
      <c r="F180" s="414">
        <f>IF(ISNUMBER(Regressions!F190),ROUND(Regressions!F190, 1), NA())</f>
        <v>92.5</v>
      </c>
      <c r="G180" s="417" t="e">
        <f>IF(ISNUMBER(Regressions!G190),ROUND(Regressions!G190, 1), NA())</f>
        <v>#N/A</v>
      </c>
      <c r="H180" s="415" t="e">
        <f>IF(ISNUMBER(Regressions!H190),ROUND(Regressions!H190, 1), NA())</f>
        <v>#N/A</v>
      </c>
      <c r="I180" s="418">
        <f>IF(ISNUMBER(Regressions!I190),ROUND(Regressions!I190, 1), NA())</f>
        <v>7.5</v>
      </c>
      <c r="J180" s="416">
        <f>IF(ISNUMBER(Regressions!K190),ROUND(Regressions!K190, 1), NA())</f>
        <v>96.3</v>
      </c>
      <c r="K180" s="414">
        <f>IF(ISNUMBER(Regressions!L190),ROUND(Regressions!L190, 1), NA())</f>
        <v>95.8</v>
      </c>
      <c r="L180" s="419">
        <f>IF(ISNUMBER(Regressions!M190),ROUND(Regressions!M190, 1), NA())</f>
        <v>86.6</v>
      </c>
      <c r="M180" s="415">
        <f>IF(ISNUMBER(Regressions!N190),ROUND(Regressions!N190, 1), NA())</f>
        <v>9.1999999999999993</v>
      </c>
      <c r="N180" s="418">
        <f>IF(ISNUMBER(Regressions!O190),ROUND(Regressions!O190, 1), NA())</f>
        <v>4.2</v>
      </c>
      <c r="O180" s="416" t="e">
        <f>IF(ISNUMBER(Regressions!Q190),ROUND(Regressions!Q190, 1), NA())</f>
        <v>#N/A</v>
      </c>
      <c r="P180" s="414">
        <f>IF(ISNUMBER(Regressions!R190),ROUND(Regressions!R190, 1), NA())</f>
        <v>98.3</v>
      </c>
      <c r="Q180" s="420" t="e">
        <f>IF(ISNUMBER(Regressions!S190),ROUND(Regressions!S190, 1), NA())</f>
        <v>#N/A</v>
      </c>
      <c r="R180" s="415" t="e">
        <f>IF(ISNUMBER(Regressions!T190),ROUND(Regressions!T190, 1), NA())</f>
        <v>#N/A</v>
      </c>
      <c r="S180" s="418">
        <f>IF(ISNUMBER(Regressions!U190),ROUND(Regressions!U190, 1), NA())</f>
        <v>1.7</v>
      </c>
      <c r="T180" s="409"/>
      <c r="U180" s="409"/>
      <c r="V180" s="409"/>
      <c r="W180" s="409"/>
      <c r="X180" s="409"/>
      <c r="Y180" s="409"/>
      <c r="Z180" s="409"/>
      <c r="AA180" s="409"/>
      <c r="AB180" s="409"/>
      <c r="AC180" s="409"/>
    </row>
    <row xmlns:x14ac="http://schemas.microsoft.com/office/spreadsheetml/2009/9/ac" r="181" x14ac:dyDescent="0.2">
      <c r="A181" s="350" t="str">
        <f>IF(ISBLANK(Regressions!A191), " ", Regressions!A191)</f>
        <v>Brazil</v>
      </c>
      <c r="B181" s="351">
        <f>IF(ISBLANK(Regressions!B191), " ", Regressions!B191)</f>
        <v>2022</v>
      </c>
      <c r="C181" s="356" t="str">
        <f>IF(ISBLANK(Regressions!C191), " ", Regressions!C191)</f>
        <v>Secondary</v>
      </c>
      <c r="D181" s="352">
        <f>IF(ISBLANK(Regressions!D191), " ", Regressions!D191)</f>
        <v>21444626</v>
      </c>
      <c r="E181" s="224">
        <f>IF(ISNUMBER(Regressions!E191),ROUND(Regressions!E191, 1), NA())</f>
        <v>99.2</v>
      </c>
      <c r="F181" s="353">
        <f>IF(ISNUMBER(Regressions!F191),ROUND(Regressions!F191, 1), NA())</f>
        <v>92.3</v>
      </c>
      <c r="G181" s="246" t="e">
        <f>IF(ISNUMBER(Regressions!G191),ROUND(Regressions!G191, 1), NA())</f>
        <v>#N/A</v>
      </c>
      <c r="H181" s="354" t="e">
        <f>IF(ISNUMBER(Regressions!H191),ROUND(Regressions!H191, 1), NA())</f>
        <v>#N/A</v>
      </c>
      <c r="I181" s="247">
        <f>IF(ISNUMBER(Regressions!I191),ROUND(Regressions!I191, 1), NA())</f>
        <v>7.7</v>
      </c>
      <c r="J181" s="355">
        <f>IF(ISNUMBER(Regressions!K191),ROUND(Regressions!K191, 1), NA())</f>
        <v>96.2</v>
      </c>
      <c r="K181" s="353">
        <f>IF(ISNUMBER(Regressions!L191),ROUND(Regressions!L191, 1), NA())</f>
        <v>95.6</v>
      </c>
      <c r="L181" s="248">
        <f>IF(ISNUMBER(Regressions!M191),ROUND(Regressions!M191, 1), NA())</f>
        <v>86.6</v>
      </c>
      <c r="M181" s="354">
        <f>IF(ISNUMBER(Regressions!N191),ROUND(Regressions!N191, 1), NA())</f>
        <v>9.1</v>
      </c>
      <c r="N181" s="247">
        <f>IF(ISNUMBER(Regressions!O191),ROUND(Regressions!O191, 1), NA())</f>
        <v>4.4000000000000004</v>
      </c>
      <c r="O181" s="355" t="e">
        <f>IF(ISNUMBER(Regressions!Q191),ROUND(Regressions!Q191, 1), NA())</f>
        <v>#N/A</v>
      </c>
      <c r="P181" s="353">
        <f>IF(ISNUMBER(Regressions!R191),ROUND(Regressions!R191, 1), NA())</f>
        <v>98.3</v>
      </c>
      <c r="Q181" s="225" t="e">
        <f>IF(ISNUMBER(Regressions!S191),ROUND(Regressions!S191, 1), NA())</f>
        <v>#N/A</v>
      </c>
      <c r="R181" s="354" t="e">
        <f>IF(ISNUMBER(Regressions!T191),ROUND(Regressions!T191, 1), NA())</f>
        <v>#N/A</v>
      </c>
      <c r="S181" s="247">
        <f>IF(ISNUMBER(Regressions!U191),ROUND(Regressions!U191, 1), NA())</f>
        <v>1.7</v>
      </c>
    </row>
    <row xmlns:x14ac="http://schemas.microsoft.com/office/spreadsheetml/2009/9/ac" r="182" x14ac:dyDescent="0.2">
      <c r="A182" s="357" t="str">
        <f>IF(ISBLANK(Regressions!A192), " ", Regressions!A192)</f>
        <v>Brazil</v>
      </c>
      <c r="B182" s="358">
        <f>IF(ISBLANK(Regressions!B192), " ", Regressions!B192)</f>
        <v>2023</v>
      </c>
      <c r="C182" s="359" t="str">
        <f>IF(ISBLANK(Regressions!C192), " ", Regressions!C192)</f>
        <v>Secondary</v>
      </c>
      <c r="D182" s="360">
        <f>IF(ISBLANK(Regressions!D192), " ", Regressions!D192)</f>
        <v>21256556</v>
      </c>
      <c r="E182" s="361">
        <f>IF(ISNUMBER(Regressions!E192),ROUND(Regressions!E192, 1), NA())</f>
        <v>99.2</v>
      </c>
      <c r="F182" s="362">
        <f>IF(ISNUMBER(Regressions!F192),ROUND(Regressions!F192, 1), NA())</f>
        <v>92.1</v>
      </c>
      <c r="G182" s="363" t="e">
        <f>IF(ISNUMBER(Regressions!G192),ROUND(Regressions!G192, 1), NA())</f>
        <v>#N/A</v>
      </c>
      <c r="H182" s="364" t="e">
        <f>IF(ISNUMBER(Regressions!H192),ROUND(Regressions!H192, 1), NA())</f>
        <v>#N/A</v>
      </c>
      <c r="I182" s="365">
        <f>IF(ISNUMBER(Regressions!I192),ROUND(Regressions!I192, 1), NA())</f>
        <v>7.9</v>
      </c>
      <c r="J182" s="366">
        <f>IF(ISNUMBER(Regressions!K192),ROUND(Regressions!K192, 1), NA())</f>
        <v>96.1</v>
      </c>
      <c r="K182" s="362">
        <f>IF(ISNUMBER(Regressions!L192),ROUND(Regressions!L192, 1), NA())</f>
        <v>95.5</v>
      </c>
      <c r="L182" s="367">
        <f>IF(ISNUMBER(Regressions!M192),ROUND(Regressions!M192, 1), NA())</f>
        <v>86.6</v>
      </c>
      <c r="M182" s="364">
        <f>IF(ISNUMBER(Regressions!N192),ROUND(Regressions!N192, 1), NA())</f>
        <v>8.9</v>
      </c>
      <c r="N182" s="365">
        <f>IF(ISNUMBER(Regressions!O192),ROUND(Regressions!O192, 1), NA())</f>
        <v>4.5</v>
      </c>
      <c r="O182" s="366" t="e">
        <f>IF(ISNUMBER(Regressions!Q192),ROUND(Regressions!Q192, 1), NA())</f>
        <v>#N/A</v>
      </c>
      <c r="P182" s="362">
        <f>IF(ISNUMBER(Regressions!R192),ROUND(Regressions!R192, 1), NA())</f>
        <v>98.3</v>
      </c>
      <c r="Q182" s="368" t="e">
        <f>IF(ISNUMBER(Regressions!S192),ROUND(Regressions!S192, 1), NA())</f>
        <v>#N/A</v>
      </c>
      <c r="R182" s="364" t="e">
        <f>IF(ISNUMBER(Regressions!T192),ROUND(Regressions!T192, 1), NA())</f>
        <v>#N/A</v>
      </c>
      <c r="S182" s="365">
        <f>IF(ISNUMBER(Regressions!U192),ROUND(Regressions!U192, 1), NA())</f>
        <v>1.7</v>
      </c>
    </row>
    <row xmlns:x14ac="http://schemas.microsoft.com/office/spreadsheetml/2009/9/ac" r="183" hidden="true" x14ac:dyDescent="0.2">
      <c r="A183" s="350" t="str">
        <f>IF(ISBLANK(Regressions!A193), " ", Regressions!A193)</f>
        <v>Brazil</v>
      </c>
      <c r="B183" s="351">
        <f>IF(ISBLANK(Regressions!B193), " ", Regressions!B193)</f>
        <v>2024</v>
      </c>
      <c r="C183" s="356" t="str">
        <f>IF(ISBLANK(Regressions!C193), " ", Regressions!C193)</f>
        <v>Secondary</v>
      </c>
      <c r="D183" s="352" t="str">
        <f>IF(ISBLANK(Regressions!D193), " ", Regressions!D193)</f>
        <v> </v>
      </c>
      <c r="E183" s="224" t="e">
        <f>IF(ISNUMBER(Regressions!E193),ROUND(Regressions!E193, 1), NA())</f>
        <v>#N/A</v>
      </c>
      <c r="F183" s="353" t="e">
        <f>IF(ISNUMBER(Regressions!F193),ROUND(Regressions!F193, 1), NA())</f>
        <v>#N/A</v>
      </c>
      <c r="G183" s="246" t="e">
        <f>IF(ISNUMBER(Regressions!G193),ROUND(Regressions!G193, 1), NA())</f>
        <v>#N/A</v>
      </c>
      <c r="H183" s="354" t="e">
        <f>IF(ISNUMBER(Regressions!H193),ROUND(Regressions!H193, 1), NA())</f>
        <v>#N/A</v>
      </c>
      <c r="I183" s="247" t="e">
        <f>IF(ISNUMBER(Regressions!I193),ROUND(Regressions!I193, 1), NA())</f>
        <v>#N/A</v>
      </c>
      <c r="J183" s="355" t="e">
        <f>IF(ISNUMBER(Regressions!K193),ROUND(Regressions!K193, 1), NA())</f>
        <v>#N/A</v>
      </c>
      <c r="K183" s="353" t="e">
        <f>IF(ISNUMBER(Regressions!L193),ROUND(Regressions!L193, 1), NA())</f>
        <v>#N/A</v>
      </c>
      <c r="L183" s="248" t="e">
        <f>IF(ISNUMBER(Regressions!M193),ROUND(Regressions!M193, 1), NA())</f>
        <v>#N/A</v>
      </c>
      <c r="M183" s="354" t="e">
        <f>IF(ISNUMBER(Regressions!N193),ROUND(Regressions!N193, 1), NA())</f>
        <v>#N/A</v>
      </c>
      <c r="N183" s="247" t="e">
        <f>IF(ISNUMBER(Regressions!O193),ROUND(Regressions!O193, 1), NA())</f>
        <v>#N/A</v>
      </c>
      <c r="O183" s="355" t="e">
        <f>IF(ISNUMBER(Regressions!Q193),ROUND(Regressions!Q193, 1), NA())</f>
        <v>#N/A</v>
      </c>
      <c r="P183" s="353" t="e">
        <f>IF(ISNUMBER(Regressions!R193),ROUND(Regressions!R193, 1), NA())</f>
        <v>#N/A</v>
      </c>
      <c r="Q183" s="225" t="e">
        <f>IF(ISNUMBER(Regressions!S193),ROUND(Regressions!S193, 1), NA())</f>
        <v>#N/A</v>
      </c>
      <c r="R183" s="354" t="e">
        <f>IF(ISNUMBER(Regressions!T193),ROUND(Regressions!T193, 1), NA())</f>
        <v>#N/A</v>
      </c>
      <c r="S183" s="247" t="e">
        <f>IF(ISNUMBER(Regressions!U193),ROUND(Regressions!U193, 1), NA())</f>
        <v>#N/A</v>
      </c>
    </row>
    <row xmlns:x14ac="http://schemas.microsoft.com/office/spreadsheetml/2009/9/ac" r="184" hidden="true" x14ac:dyDescent="0.2">
      <c r="A184" s="350" t="str">
        <f>IF(ISBLANK(Regressions!A194), " ", Regressions!A194)</f>
        <v>Brazil</v>
      </c>
      <c r="B184" s="351">
        <f>IF(ISBLANK(Regressions!B194), " ", Regressions!B194)</f>
        <v>2025</v>
      </c>
      <c r="C184" s="356" t="str">
        <f>IF(ISBLANK(Regressions!C194), " ", Regressions!C194)</f>
        <v>Secondary</v>
      </c>
      <c r="D184" s="352" t="str">
        <f>IF(ISBLANK(Regressions!D194), " ", Regressions!D194)</f>
        <v> </v>
      </c>
      <c r="E184" s="224" t="e">
        <f>IF(ISNUMBER(Regressions!E194),ROUND(Regressions!E194, 1), NA())</f>
        <v>#N/A</v>
      </c>
      <c r="F184" s="353" t="e">
        <f>IF(ISNUMBER(Regressions!F194),ROUND(Regressions!F194, 1), NA())</f>
        <v>#N/A</v>
      </c>
      <c r="G184" s="246" t="e">
        <f>IF(ISNUMBER(Regressions!G194),ROUND(Regressions!G194, 1), NA())</f>
        <v>#N/A</v>
      </c>
      <c r="H184" s="354" t="e">
        <f>IF(ISNUMBER(Regressions!H194),ROUND(Regressions!H194, 1), NA())</f>
        <v>#N/A</v>
      </c>
      <c r="I184" s="247" t="e">
        <f>IF(ISNUMBER(Regressions!I194),ROUND(Regressions!I194, 1), NA())</f>
        <v>#N/A</v>
      </c>
      <c r="J184" s="355" t="e">
        <f>IF(ISNUMBER(Regressions!K194),ROUND(Regressions!K194, 1), NA())</f>
        <v>#N/A</v>
      </c>
      <c r="K184" s="353" t="e">
        <f>IF(ISNUMBER(Regressions!L194),ROUND(Regressions!L194, 1), NA())</f>
        <v>#N/A</v>
      </c>
      <c r="L184" s="248" t="e">
        <f>IF(ISNUMBER(Regressions!M194),ROUND(Regressions!M194, 1), NA())</f>
        <v>#N/A</v>
      </c>
      <c r="M184" s="354" t="e">
        <f>IF(ISNUMBER(Regressions!N194),ROUND(Regressions!N194, 1), NA())</f>
        <v>#N/A</v>
      </c>
      <c r="N184" s="247" t="e">
        <f>IF(ISNUMBER(Regressions!O194),ROUND(Regressions!O194, 1), NA())</f>
        <v>#N/A</v>
      </c>
      <c r="O184" s="355" t="e">
        <f>IF(ISNUMBER(Regressions!Q194),ROUND(Regressions!Q194, 1), NA())</f>
        <v>#N/A</v>
      </c>
      <c r="P184" s="353" t="e">
        <f>IF(ISNUMBER(Regressions!R194),ROUND(Regressions!R194, 1), NA())</f>
        <v>#N/A</v>
      </c>
      <c r="Q184" s="225" t="e">
        <f>IF(ISNUMBER(Regressions!S194),ROUND(Regressions!S194, 1), NA())</f>
        <v>#N/A</v>
      </c>
      <c r="R184" s="354" t="e">
        <f>IF(ISNUMBER(Regressions!T194),ROUND(Regressions!T194, 1), NA())</f>
        <v>#N/A</v>
      </c>
      <c r="S184" s="247" t="e">
        <f>IF(ISNUMBER(Regressions!U194),ROUND(Regressions!U194, 1), NA())</f>
        <v>#N/A</v>
      </c>
    </row>
    <row xmlns:x14ac="http://schemas.microsoft.com/office/spreadsheetml/2009/9/ac" r="185" hidden="true" x14ac:dyDescent="0.2">
      <c r="A185" s="350" t="str">
        <f>IF(ISBLANK(Regressions!A195), " ", Regressions!A195)</f>
        <v>Brazil</v>
      </c>
      <c r="B185" s="351">
        <f>IF(ISBLANK(Regressions!B195), " ", Regressions!B195)</f>
        <v>2026</v>
      </c>
      <c r="C185" s="356" t="str">
        <f>IF(ISBLANK(Regressions!C195), " ", Regressions!C195)</f>
        <v>Secondary</v>
      </c>
      <c r="D185" s="352" t="str">
        <f>IF(ISBLANK(Regressions!D195), " ", Regressions!D195)</f>
        <v> </v>
      </c>
      <c r="E185" s="224" t="e">
        <f>IF(ISNUMBER(Regressions!E195),ROUND(Regressions!E195, 1), NA())</f>
        <v>#N/A</v>
      </c>
      <c r="F185" s="353" t="e">
        <f>IF(ISNUMBER(Regressions!F195),ROUND(Regressions!F195, 1), NA())</f>
        <v>#N/A</v>
      </c>
      <c r="G185" s="246" t="e">
        <f>IF(ISNUMBER(Regressions!G195),ROUND(Regressions!G195, 1), NA())</f>
        <v>#N/A</v>
      </c>
      <c r="H185" s="354" t="e">
        <f>IF(ISNUMBER(Regressions!H195),ROUND(Regressions!H195, 1), NA())</f>
        <v>#N/A</v>
      </c>
      <c r="I185" s="247" t="e">
        <f>IF(ISNUMBER(Regressions!I195),ROUND(Regressions!I195, 1), NA())</f>
        <v>#N/A</v>
      </c>
      <c r="J185" s="355" t="e">
        <f>IF(ISNUMBER(Regressions!K195),ROUND(Regressions!K195, 1), NA())</f>
        <v>#N/A</v>
      </c>
      <c r="K185" s="353" t="e">
        <f>IF(ISNUMBER(Regressions!L195),ROUND(Regressions!L195, 1), NA())</f>
        <v>#N/A</v>
      </c>
      <c r="L185" s="248" t="e">
        <f>IF(ISNUMBER(Regressions!M195),ROUND(Regressions!M195, 1), NA())</f>
        <v>#N/A</v>
      </c>
      <c r="M185" s="354" t="e">
        <f>IF(ISNUMBER(Regressions!N195),ROUND(Regressions!N195, 1), NA())</f>
        <v>#N/A</v>
      </c>
      <c r="N185" s="247" t="e">
        <f>IF(ISNUMBER(Regressions!O195),ROUND(Regressions!O195, 1), NA())</f>
        <v>#N/A</v>
      </c>
      <c r="O185" s="355" t="e">
        <f>IF(ISNUMBER(Regressions!Q195),ROUND(Regressions!Q195, 1), NA())</f>
        <v>#N/A</v>
      </c>
      <c r="P185" s="353" t="e">
        <f>IF(ISNUMBER(Regressions!R195),ROUND(Regressions!R195, 1), NA())</f>
        <v>#N/A</v>
      </c>
      <c r="Q185" s="225" t="e">
        <f>IF(ISNUMBER(Regressions!S195),ROUND(Regressions!S195, 1), NA())</f>
        <v>#N/A</v>
      </c>
      <c r="R185" s="354" t="e">
        <f>IF(ISNUMBER(Regressions!T195),ROUND(Regressions!T195, 1), NA())</f>
        <v>#N/A</v>
      </c>
      <c r="S185" s="247" t="e">
        <f>IF(ISNUMBER(Regressions!U195),ROUND(Regressions!U195, 1), NA())</f>
        <v>#N/A</v>
      </c>
    </row>
    <row xmlns:x14ac="http://schemas.microsoft.com/office/spreadsheetml/2009/9/ac" r="186" hidden="true" x14ac:dyDescent="0.2">
      <c r="A186" s="350" t="str">
        <f>IF(ISBLANK(Regressions!A196), " ", Regressions!A196)</f>
        <v>Brazil</v>
      </c>
      <c r="B186" s="351">
        <f>IF(ISBLANK(Regressions!B196), " ", Regressions!B196)</f>
        <v>2027</v>
      </c>
      <c r="C186" s="356" t="str">
        <f>IF(ISBLANK(Regressions!C196), " ", Regressions!C196)</f>
        <v>Secondary</v>
      </c>
      <c r="D186" s="352" t="str">
        <f>IF(ISBLANK(Regressions!D196), " ", Regressions!D196)</f>
        <v> </v>
      </c>
      <c r="E186" s="224" t="e">
        <f>IF(ISNUMBER(Regressions!E196),ROUND(Regressions!E196, 1), NA())</f>
        <v>#N/A</v>
      </c>
      <c r="F186" s="353" t="e">
        <f>IF(ISNUMBER(Regressions!F196),ROUND(Regressions!F196, 1), NA())</f>
        <v>#N/A</v>
      </c>
      <c r="G186" s="246" t="e">
        <f>IF(ISNUMBER(Regressions!G196),ROUND(Regressions!G196, 1), NA())</f>
        <v>#N/A</v>
      </c>
      <c r="H186" s="354" t="e">
        <f>IF(ISNUMBER(Regressions!H196),ROUND(Regressions!H196, 1), NA())</f>
        <v>#N/A</v>
      </c>
      <c r="I186" s="247" t="e">
        <f>IF(ISNUMBER(Regressions!I196),ROUND(Regressions!I196, 1), NA())</f>
        <v>#N/A</v>
      </c>
      <c r="J186" s="355" t="e">
        <f>IF(ISNUMBER(Regressions!K196),ROUND(Regressions!K196, 1), NA())</f>
        <v>#N/A</v>
      </c>
      <c r="K186" s="353" t="e">
        <f>IF(ISNUMBER(Regressions!L196),ROUND(Regressions!L196, 1), NA())</f>
        <v>#N/A</v>
      </c>
      <c r="L186" s="248" t="e">
        <f>IF(ISNUMBER(Regressions!M196),ROUND(Regressions!M196, 1), NA())</f>
        <v>#N/A</v>
      </c>
      <c r="M186" s="354" t="e">
        <f>IF(ISNUMBER(Regressions!N196),ROUND(Regressions!N196, 1), NA())</f>
        <v>#N/A</v>
      </c>
      <c r="N186" s="247" t="e">
        <f>IF(ISNUMBER(Regressions!O196),ROUND(Regressions!O196, 1), NA())</f>
        <v>#N/A</v>
      </c>
      <c r="O186" s="355" t="e">
        <f>IF(ISNUMBER(Regressions!Q196),ROUND(Regressions!Q196, 1), NA())</f>
        <v>#N/A</v>
      </c>
      <c r="P186" s="353" t="e">
        <f>IF(ISNUMBER(Regressions!R196),ROUND(Regressions!R196, 1), NA())</f>
        <v>#N/A</v>
      </c>
      <c r="Q186" s="225" t="e">
        <f>IF(ISNUMBER(Regressions!S196),ROUND(Regressions!S196, 1), NA())</f>
        <v>#N/A</v>
      </c>
      <c r="R186" s="354" t="e">
        <f>IF(ISNUMBER(Regressions!T196),ROUND(Regressions!T196, 1), NA())</f>
        <v>#N/A</v>
      </c>
      <c r="S186" s="247" t="e">
        <f>IF(ISNUMBER(Regressions!U196),ROUND(Regressions!U196, 1), NA())</f>
        <v>#N/A</v>
      </c>
    </row>
    <row xmlns:x14ac="http://schemas.microsoft.com/office/spreadsheetml/2009/9/ac" r="187" hidden="true" x14ac:dyDescent="0.2">
      <c r="A187" s="350" t="str">
        <f>IF(ISBLANK(Regressions!A197), " ", Regressions!A197)</f>
        <v>Brazil</v>
      </c>
      <c r="B187" s="351">
        <f>IF(ISBLANK(Regressions!B197), " ", Regressions!B197)</f>
        <v>2028</v>
      </c>
      <c r="C187" s="356" t="str">
        <f>IF(ISBLANK(Regressions!C197), " ", Regressions!C197)</f>
        <v>Secondary</v>
      </c>
      <c r="D187" s="352" t="str">
        <f>IF(ISBLANK(Regressions!D197), " ", Regressions!D197)</f>
        <v> </v>
      </c>
      <c r="E187" s="224" t="e">
        <f>IF(ISNUMBER(Regressions!E197),ROUND(Regressions!E197, 1), NA())</f>
        <v>#N/A</v>
      </c>
      <c r="F187" s="353" t="e">
        <f>IF(ISNUMBER(Regressions!F197),ROUND(Regressions!F197, 1), NA())</f>
        <v>#N/A</v>
      </c>
      <c r="G187" s="246" t="e">
        <f>IF(ISNUMBER(Regressions!G197),ROUND(Regressions!G197, 1), NA())</f>
        <v>#N/A</v>
      </c>
      <c r="H187" s="354" t="e">
        <f>IF(ISNUMBER(Regressions!H197),ROUND(Regressions!H197, 1), NA())</f>
        <v>#N/A</v>
      </c>
      <c r="I187" s="247" t="e">
        <f>IF(ISNUMBER(Regressions!I197),ROUND(Regressions!I197, 1), NA())</f>
        <v>#N/A</v>
      </c>
      <c r="J187" s="355" t="e">
        <f>IF(ISNUMBER(Regressions!K197),ROUND(Regressions!K197, 1), NA())</f>
        <v>#N/A</v>
      </c>
      <c r="K187" s="353" t="e">
        <f>IF(ISNUMBER(Regressions!L197),ROUND(Regressions!L197, 1), NA())</f>
        <v>#N/A</v>
      </c>
      <c r="L187" s="248" t="e">
        <f>IF(ISNUMBER(Regressions!M197),ROUND(Regressions!M197, 1), NA())</f>
        <v>#N/A</v>
      </c>
      <c r="M187" s="354" t="e">
        <f>IF(ISNUMBER(Regressions!N197),ROUND(Regressions!N197, 1), NA())</f>
        <v>#N/A</v>
      </c>
      <c r="N187" s="247" t="e">
        <f>IF(ISNUMBER(Regressions!O197),ROUND(Regressions!O197, 1), NA())</f>
        <v>#N/A</v>
      </c>
      <c r="O187" s="355" t="e">
        <f>IF(ISNUMBER(Regressions!Q197),ROUND(Regressions!Q197, 1), NA())</f>
        <v>#N/A</v>
      </c>
      <c r="P187" s="353" t="e">
        <f>IF(ISNUMBER(Regressions!R197),ROUND(Regressions!R197, 1), NA())</f>
        <v>#N/A</v>
      </c>
      <c r="Q187" s="225" t="e">
        <f>IF(ISNUMBER(Regressions!S197),ROUND(Regressions!S197, 1), NA())</f>
        <v>#N/A</v>
      </c>
      <c r="R187" s="354" t="e">
        <f>IF(ISNUMBER(Regressions!T197),ROUND(Regressions!T197, 1), NA())</f>
        <v>#N/A</v>
      </c>
      <c r="S187" s="247" t="e">
        <f>IF(ISNUMBER(Regressions!U197),ROUND(Regressions!U197, 1), NA())</f>
        <v>#N/A</v>
      </c>
    </row>
    <row xmlns:x14ac="http://schemas.microsoft.com/office/spreadsheetml/2009/9/ac" r="188" hidden="true" x14ac:dyDescent="0.2">
      <c r="A188" s="350" t="str">
        <f>IF(ISBLANK(Regressions!A198), " ", Regressions!A198)</f>
        <v>Brazil</v>
      </c>
      <c r="B188" s="351">
        <f>IF(ISBLANK(Regressions!B198), " ", Regressions!B198)</f>
        <v>2029</v>
      </c>
      <c r="C188" s="356" t="str">
        <f>IF(ISBLANK(Regressions!C198), " ", Regressions!C198)</f>
        <v>Secondary</v>
      </c>
      <c r="D188" s="352" t="str">
        <f>IF(ISBLANK(Regressions!D198), " ", Regressions!D198)</f>
        <v> </v>
      </c>
      <c r="E188" s="224" t="e">
        <f>IF(ISNUMBER(Regressions!E198),ROUND(Regressions!E198, 1), NA())</f>
        <v>#N/A</v>
      </c>
      <c r="F188" s="353" t="e">
        <f>IF(ISNUMBER(Regressions!F198),ROUND(Regressions!F198, 1), NA())</f>
        <v>#N/A</v>
      </c>
      <c r="G188" s="246" t="e">
        <f>IF(ISNUMBER(Regressions!G198),ROUND(Regressions!G198, 1), NA())</f>
        <v>#N/A</v>
      </c>
      <c r="H188" s="354" t="e">
        <f>IF(ISNUMBER(Regressions!H198),ROUND(Regressions!H198, 1), NA())</f>
        <v>#N/A</v>
      </c>
      <c r="I188" s="247" t="e">
        <f>IF(ISNUMBER(Regressions!I198),ROUND(Regressions!I198, 1), NA())</f>
        <v>#N/A</v>
      </c>
      <c r="J188" s="355" t="e">
        <f>IF(ISNUMBER(Regressions!K198),ROUND(Regressions!K198, 1), NA())</f>
        <v>#N/A</v>
      </c>
      <c r="K188" s="353" t="e">
        <f>IF(ISNUMBER(Regressions!L198),ROUND(Regressions!L198, 1), NA())</f>
        <v>#N/A</v>
      </c>
      <c r="L188" s="248" t="e">
        <f>IF(ISNUMBER(Regressions!M198),ROUND(Regressions!M198, 1), NA())</f>
        <v>#N/A</v>
      </c>
      <c r="M188" s="354" t="e">
        <f>IF(ISNUMBER(Regressions!N198),ROUND(Regressions!N198, 1), NA())</f>
        <v>#N/A</v>
      </c>
      <c r="N188" s="247" t="e">
        <f>IF(ISNUMBER(Regressions!O198),ROUND(Regressions!O198, 1), NA())</f>
        <v>#N/A</v>
      </c>
      <c r="O188" s="355" t="e">
        <f>IF(ISNUMBER(Regressions!Q198),ROUND(Regressions!Q198, 1), NA())</f>
        <v>#N/A</v>
      </c>
      <c r="P188" s="353" t="e">
        <f>IF(ISNUMBER(Regressions!R198),ROUND(Regressions!R198, 1), NA())</f>
        <v>#N/A</v>
      </c>
      <c r="Q188" s="225" t="e">
        <f>IF(ISNUMBER(Regressions!S198),ROUND(Regressions!S198, 1), NA())</f>
        <v>#N/A</v>
      </c>
      <c r="R188" s="354" t="e">
        <f>IF(ISNUMBER(Regressions!T198),ROUND(Regressions!T198, 1), NA())</f>
        <v>#N/A</v>
      </c>
      <c r="S188" s="247" t="e">
        <f>IF(ISNUMBER(Regressions!U198),ROUND(Regressions!U198, 1), NA())</f>
        <v>#N/A</v>
      </c>
    </row>
    <row xmlns:x14ac="http://schemas.microsoft.com/office/spreadsheetml/2009/9/ac" r="189" hidden="true" x14ac:dyDescent="0.2">
      <c r="A189" s="350" t="str">
        <f>IF(ISBLANK(Regressions!A199), " ", Regressions!A199)</f>
        <v>Brazil</v>
      </c>
      <c r="B189" s="351">
        <f>IF(ISBLANK(Regressions!B199), " ", Regressions!B199)</f>
        <v>2030</v>
      </c>
      <c r="C189" s="356" t="str">
        <f>IF(ISBLANK(Regressions!C199), " ", Regressions!C199)</f>
        <v>Secondary</v>
      </c>
      <c r="D189" s="352" t="str">
        <f>IF(ISBLANK(Regressions!D199), " ", Regressions!D199)</f>
        <v> </v>
      </c>
      <c r="E189" s="224" t="e">
        <f>IF(ISNUMBER(Regressions!E199),ROUND(Regressions!E199, 1), NA())</f>
        <v>#N/A</v>
      </c>
      <c r="F189" s="353" t="e">
        <f>IF(ISNUMBER(Regressions!F199),ROUND(Regressions!F199, 1), NA())</f>
        <v>#N/A</v>
      </c>
      <c r="G189" s="246" t="e">
        <f>IF(ISNUMBER(Regressions!G199),ROUND(Regressions!G199, 1), NA())</f>
        <v>#N/A</v>
      </c>
      <c r="H189" s="354" t="e">
        <f>IF(ISNUMBER(Regressions!H199),ROUND(Regressions!H199, 1), NA())</f>
        <v>#N/A</v>
      </c>
      <c r="I189" s="247" t="e">
        <f>IF(ISNUMBER(Regressions!I199),ROUND(Regressions!I199, 1), NA())</f>
        <v>#N/A</v>
      </c>
      <c r="J189" s="355" t="e">
        <f>IF(ISNUMBER(Regressions!K199),ROUND(Regressions!K199, 1), NA())</f>
        <v>#N/A</v>
      </c>
      <c r="K189" s="353" t="e">
        <f>IF(ISNUMBER(Regressions!L199),ROUND(Regressions!L199, 1), NA())</f>
        <v>#N/A</v>
      </c>
      <c r="L189" s="248" t="e">
        <f>IF(ISNUMBER(Regressions!M199),ROUND(Regressions!M199, 1), NA())</f>
        <v>#N/A</v>
      </c>
      <c r="M189" s="354" t="e">
        <f>IF(ISNUMBER(Regressions!N199),ROUND(Regressions!N199, 1), NA())</f>
        <v>#N/A</v>
      </c>
      <c r="N189" s="247" t="e">
        <f>IF(ISNUMBER(Regressions!O199),ROUND(Regressions!O199, 1), NA())</f>
        <v>#N/A</v>
      </c>
      <c r="O189" s="355" t="e">
        <f>IF(ISNUMBER(Regressions!Q199),ROUND(Regressions!Q199, 1), NA())</f>
        <v>#N/A</v>
      </c>
      <c r="P189" s="353" t="e">
        <f>IF(ISNUMBER(Regressions!R199),ROUND(Regressions!R199, 1), NA())</f>
        <v>#N/A</v>
      </c>
      <c r="Q189" s="225" t="e">
        <f>IF(ISNUMBER(Regressions!S199),ROUND(Regressions!S199, 1), NA())</f>
        <v>#N/A</v>
      </c>
      <c r="R189" s="354" t="e">
        <f>IF(ISNUMBER(Regressions!T199),ROUND(Regressions!T199, 1), NA())</f>
        <v>#N/A</v>
      </c>
      <c r="S189" s="247" t="e">
        <f>IF(ISNUMBER(Regressions!U199),ROUND(Regressions!U199, 1), NA())</f>
        <v>#N/A</v>
      </c>
    </row>
    <row xmlns:x14ac="http://schemas.microsoft.com/office/spreadsheetml/2009/9/ac" r="211" x14ac:dyDescent="0.2">
      <c r="A211" s="421"/>
      <c r="B211" s="422"/>
      <c r="C211" s="423"/>
      <c r="D211" s="409"/>
      <c r="E211" s="424"/>
      <c r="F211" s="424"/>
      <c r="G211" s="425"/>
      <c r="H211" s="424"/>
      <c r="I211" s="425"/>
      <c r="J211" s="426"/>
      <c r="K211" s="426"/>
      <c r="L211" s="424"/>
      <c r="M211" s="426"/>
      <c r="N211" s="427"/>
      <c r="O211" s="409"/>
      <c r="P211" s="409"/>
      <c r="Q211" s="409"/>
      <c r="R211" s="409"/>
      <c r="S211" s="409"/>
      <c r="T211" s="409"/>
      <c r="U211" s="409"/>
      <c r="V211" s="409"/>
      <c r="W211" s="409"/>
      <c r="X211" s="409"/>
      <c r="Y211" s="409"/>
      <c r="Z211" s="409"/>
      <c r="AA211" s="409"/>
      <c r="AB211" s="409"/>
      <c r="AC211" s="40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H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9" t="s">
        <v>13</v>
      </c>
      <c r="E2" s="36"/>
      <c r="F2" s="36"/>
      <c r="G2" s="55"/>
      <c r="H2" s="36"/>
      <c r="I2" s="36"/>
      <c r="J2" s="55"/>
      <c r="K2" s="38"/>
      <c r="L2" s="38"/>
      <c r="M2" s="55"/>
      <c r="N2" s="38"/>
      <c r="O2" s="38"/>
      <c r="P2" s="55"/>
      <c r="Q2" s="38"/>
      <c r="R2" s="38"/>
      <c r="S2" s="55"/>
      <c r="T2" s="38"/>
      <c r="U2" s="38"/>
      <c r="V2" s="250"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9"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3" t="s">
        <v>25</v>
      </c>
      <c r="E4" s="251" t="s">
        <v>19</v>
      </c>
      <c r="F4" s="252" t="s">
        <v>193</v>
      </c>
      <c r="G4" s="143" t="s">
        <v>25</v>
      </c>
      <c r="H4" s="251" t="s">
        <v>19</v>
      </c>
      <c r="I4" s="252" t="s">
        <v>193</v>
      </c>
      <c r="J4" s="143" t="s">
        <v>25</v>
      </c>
      <c r="K4" s="251" t="s">
        <v>19</v>
      </c>
      <c r="L4" s="252" t="s">
        <v>193</v>
      </c>
      <c r="M4" s="143" t="s">
        <v>25</v>
      </c>
      <c r="N4" s="251" t="s">
        <v>19</v>
      </c>
      <c r="O4" s="252" t="s">
        <v>193</v>
      </c>
      <c r="P4" s="143" t="s">
        <v>25</v>
      </c>
      <c r="Q4" s="251" t="s">
        <v>19</v>
      </c>
      <c r="R4" s="252" t="s">
        <v>193</v>
      </c>
      <c r="S4" s="143" t="s">
        <v>25</v>
      </c>
      <c r="T4" s="251" t="s">
        <v>19</v>
      </c>
      <c r="U4" s="253" t="s">
        <v>193</v>
      </c>
      <c r="V4" s="147" t="s">
        <v>25</v>
      </c>
      <c r="W4" s="148" t="s">
        <v>19</v>
      </c>
      <c r="X4" s="148" t="s">
        <v>21</v>
      </c>
      <c r="Y4" s="148" t="s">
        <v>29</v>
      </c>
      <c r="Z4" s="150" t="s">
        <v>194</v>
      </c>
      <c r="AA4" s="147" t="s">
        <v>25</v>
      </c>
      <c r="AB4" s="148" t="s">
        <v>19</v>
      </c>
      <c r="AC4" s="148" t="s">
        <v>21</v>
      </c>
      <c r="AD4" s="148" t="s">
        <v>29</v>
      </c>
      <c r="AE4" s="150" t="s">
        <v>194</v>
      </c>
      <c r="AF4" s="147" t="s">
        <v>25</v>
      </c>
      <c r="AG4" s="148" t="s">
        <v>19</v>
      </c>
      <c r="AH4" s="148" t="s">
        <v>21</v>
      </c>
      <c r="AI4" s="148" t="s">
        <v>29</v>
      </c>
      <c r="AJ4" s="150" t="s">
        <v>194</v>
      </c>
      <c r="AK4" s="147" t="s">
        <v>25</v>
      </c>
      <c r="AL4" s="148" t="s">
        <v>19</v>
      </c>
      <c r="AM4" s="148" t="s">
        <v>21</v>
      </c>
      <c r="AN4" s="148" t="s">
        <v>29</v>
      </c>
      <c r="AO4" s="150" t="s">
        <v>194</v>
      </c>
      <c r="AP4" s="147" t="s">
        <v>25</v>
      </c>
      <c r="AQ4" s="148" t="s">
        <v>19</v>
      </c>
      <c r="AR4" s="148" t="s">
        <v>21</v>
      </c>
      <c r="AS4" s="148" t="s">
        <v>29</v>
      </c>
      <c r="AT4" s="150" t="s">
        <v>194</v>
      </c>
      <c r="AU4" s="147" t="s">
        <v>25</v>
      </c>
      <c r="AV4" s="148" t="s">
        <v>19</v>
      </c>
      <c r="AW4" s="148" t="s">
        <v>21</v>
      </c>
      <c r="AX4" s="148" t="s">
        <v>29</v>
      </c>
      <c r="AY4" s="151" t="s">
        <v>194</v>
      </c>
      <c r="AZ4" s="152" t="s">
        <v>125</v>
      </c>
      <c r="BA4" s="153" t="s">
        <v>124</v>
      </c>
      <c r="BB4" s="154" t="s">
        <v>195</v>
      </c>
      <c r="BC4" s="152" t="s">
        <v>125</v>
      </c>
      <c r="BD4" s="153" t="s">
        <v>124</v>
      </c>
      <c r="BE4" s="154" t="s">
        <v>195</v>
      </c>
      <c r="BF4" s="152" t="s">
        <v>125</v>
      </c>
      <c r="BG4" s="153" t="s">
        <v>124</v>
      </c>
      <c r="BH4" s="154" t="s">
        <v>195</v>
      </c>
      <c r="BI4" s="152" t="s">
        <v>125</v>
      </c>
      <c r="BJ4" s="153" t="s">
        <v>124</v>
      </c>
      <c r="BK4" s="154" t="s">
        <v>195</v>
      </c>
      <c r="BL4" s="152" t="s">
        <v>125</v>
      </c>
      <c r="BM4" s="153" t="s">
        <v>124</v>
      </c>
      <c r="BN4" s="154" t="s">
        <v>195</v>
      </c>
      <c r="BO4" s="152" t="s">
        <v>125</v>
      </c>
      <c r="BP4" s="153" t="s">
        <v>124</v>
      </c>
      <c r="BQ4" s="154" t="s">
        <v>195</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43" t="s">
        <v>135</v>
      </c>
      <c r="E5" s="144" t="s">
        <v>42</v>
      </c>
      <c r="F5" s="145" t="s">
        <v>221</v>
      </c>
      <c r="G5" s="143" t="s">
        <v>136</v>
      </c>
      <c r="H5" s="144" t="s">
        <v>43</v>
      </c>
      <c r="I5" s="145" t="s">
        <v>222</v>
      </c>
      <c r="J5" s="143" t="s">
        <v>137</v>
      </c>
      <c r="K5" s="144" t="s">
        <v>44</v>
      </c>
      <c r="L5" s="145" t="s">
        <v>223</v>
      </c>
      <c r="M5" s="143" t="s">
        <v>138</v>
      </c>
      <c r="N5" s="144" t="s">
        <v>86</v>
      </c>
      <c r="O5" s="145" t="s">
        <v>224</v>
      </c>
      <c r="P5" s="143" t="s">
        <v>139</v>
      </c>
      <c r="Q5" s="144" t="s">
        <v>87</v>
      </c>
      <c r="R5" s="145" t="s">
        <v>225</v>
      </c>
      <c r="S5" s="143" t="s">
        <v>140</v>
      </c>
      <c r="T5" s="144" t="s">
        <v>88</v>
      </c>
      <c r="U5" s="146" t="s">
        <v>226</v>
      </c>
      <c r="V5" s="147" t="s">
        <v>129</v>
      </c>
      <c r="W5" s="148" t="s">
        <v>45</v>
      </c>
      <c r="X5" s="149" t="s">
        <v>65</v>
      </c>
      <c r="Y5" s="149" t="s">
        <v>66</v>
      </c>
      <c r="Z5" s="150" t="s">
        <v>227</v>
      </c>
      <c r="AA5" s="147" t="s">
        <v>130</v>
      </c>
      <c r="AB5" s="148" t="s">
        <v>46</v>
      </c>
      <c r="AC5" s="149" t="s">
        <v>67</v>
      </c>
      <c r="AD5" s="149" t="s">
        <v>68</v>
      </c>
      <c r="AE5" s="150" t="s">
        <v>228</v>
      </c>
      <c r="AF5" s="147" t="s">
        <v>131</v>
      </c>
      <c r="AG5" s="148" t="s">
        <v>47</v>
      </c>
      <c r="AH5" s="149" t="s">
        <v>69</v>
      </c>
      <c r="AI5" s="149" t="s">
        <v>70</v>
      </c>
      <c r="AJ5" s="150" t="s">
        <v>229</v>
      </c>
      <c r="AK5" s="147" t="s">
        <v>132</v>
      </c>
      <c r="AL5" s="148" t="s">
        <v>71</v>
      </c>
      <c r="AM5" s="149" t="s">
        <v>72</v>
      </c>
      <c r="AN5" s="149" t="s">
        <v>73</v>
      </c>
      <c r="AO5" s="150" t="s">
        <v>230</v>
      </c>
      <c r="AP5" s="147" t="s">
        <v>133</v>
      </c>
      <c r="AQ5" s="148" t="s">
        <v>74</v>
      </c>
      <c r="AR5" s="149" t="s">
        <v>75</v>
      </c>
      <c r="AS5" s="149" t="s">
        <v>76</v>
      </c>
      <c r="AT5" s="150" t="s">
        <v>231</v>
      </c>
      <c r="AU5" s="147" t="s">
        <v>134</v>
      </c>
      <c r="AV5" s="148" t="s">
        <v>77</v>
      </c>
      <c r="AW5" s="149" t="s">
        <v>78</v>
      </c>
      <c r="AX5" s="149" t="s">
        <v>79</v>
      </c>
      <c r="AY5" s="151" t="s">
        <v>232</v>
      </c>
      <c r="AZ5" s="152" t="s">
        <v>80</v>
      </c>
      <c r="BA5" s="153" t="s">
        <v>114</v>
      </c>
      <c r="BB5" s="154" t="s">
        <v>233</v>
      </c>
      <c r="BC5" s="152" t="s">
        <v>85</v>
      </c>
      <c r="BD5" s="153" t="s">
        <v>115</v>
      </c>
      <c r="BE5" s="154" t="s">
        <v>234</v>
      </c>
      <c r="BF5" s="152" t="s">
        <v>84</v>
      </c>
      <c r="BG5" s="153" t="s">
        <v>116</v>
      </c>
      <c r="BH5" s="154" t="s">
        <v>235</v>
      </c>
      <c r="BI5" s="152" t="s">
        <v>83</v>
      </c>
      <c r="BJ5" s="153" t="s">
        <v>117</v>
      </c>
      <c r="BK5" s="154" t="s">
        <v>236</v>
      </c>
      <c r="BL5" s="152" t="s">
        <v>82</v>
      </c>
      <c r="BM5" s="153" t="s">
        <v>118</v>
      </c>
      <c r="BN5" s="154" t="s">
        <v>237</v>
      </c>
      <c r="BO5" s="152" t="s">
        <v>81</v>
      </c>
      <c r="BP5" s="153" t="s">
        <v>119</v>
      </c>
      <c r="BQ5" s="154" t="s">
        <v>238</v>
      </c>
    </row>
    <row xmlns:x14ac="http://schemas.microsoft.com/office/spreadsheetml/2009/9/ac" r="6" x14ac:dyDescent="0.2">
      <c r="A6" s="36" t="str">
        <f>IF('Water Data'!$B$2="","",'Water Data'!$B$2)</f>
        <v>BRA_2000_EMIS</v>
      </c>
      <c r="B6" s="36" t="str">
        <f>+'Water Data'!C2</f>
        <v>EMIS</v>
      </c>
      <c r="C6" s="348">
        <f>+IF(ISNUMBER(VALUE(MID(A6,5,4))), VALUE(MID(A6, 5,4)),"")</f>
        <v>2000</v>
      </c>
      <c r="D6" s="96">
        <f>+IF(AND(ISTEXT('Water Data'!B2),BS6="Yes"),100-'Water Data'!D4,IF(AND(ISTEXT('Water Data'!B2),BS6="No",ISNUMBER('Water Data'!D4)),CONCATENATE("[",ROUND(100-'Water Data'!D4,0),"]"),NA()))</f>
        <v>94.82253</v>
      </c>
      <c r="E6" s="96">
        <f>+IF(AND(ISTEXT('Water Data'!B2),BT6="Yes"),'Water Data'!D6,IF(AND(ISTEXT('Water Data'!B2),BT6="No",ISNUMBER('Water Data'!D6)),CONCATENATE("[",ROUND('Water Data'!D6,0),"]"),NA()))</f>
        <v>64.66154499999999</v>
      </c>
      <c r="F6" s="96" t="e">
        <f>+IF(AND(ISTEXT('Water Data'!B2),BU6="Yes"),'Water Data'!D9,IF(AND(ISTEXT('Water Data'!B2),BU6="No",ISNUMBER('Water Data'!D9)),CONCATENATE("[",ROUND('Water Data'!D9,0),"]"),NA()))</f>
        <v>#N/A</v>
      </c>
      <c r="G6" s="96">
        <f>+IF(AND(ISTEXT('Water Data'!B2),BV6="Yes"),100-'Water Data'!E4,IF(AND(ISTEXT('Water Data'!B2),BV6="No",ISNUMBER('Water Data'!E4)),CONCATENATE("[",ROUND(100-'Water Data'!E4,0),"]"),NA()))</f>
        <v>99.633949999999999</v>
      </c>
      <c r="H6" s="96">
        <f>+IF(AND(ISTEXT('Water Data'!B2),BW6="Yes"),'Water Data'!E6,IF(AND(ISTEXT('Water Data'!B2),BW6="No",ISNUMBER('Water Data'!E6)),CONCATENATE("[",ROUND('Water Data'!E6,0),"]"),NA()))</f>
        <v>95.389984999999996</v>
      </c>
      <c r="I6" s="96" t="e">
        <f>+IF(AND(ISTEXT('Water Data'!B2),BX6="Yes"),'Water Data'!E9,IF(AND(ISTEXT('Water Data'!B2),BX6="No",ISNUMBER('Water Data'!E9)),CONCATENATE("[",ROUND('Water Data'!E9,0),"]"),NA()))</f>
        <v>#N/A</v>
      </c>
      <c r="J6" s="96">
        <f>+IF(AND(ISTEXT('Water Data'!B2),BY6="Yes"),100-'Water Data'!F4,IF(AND(ISTEXT('Water Data'!B2),BY6="No",ISNUMBER('Water Data'!F4)),CONCATENATE("[",ROUND(100-'Water Data'!F4,0),"]"),NA()))</f>
        <v>91.114419999999996</v>
      </c>
      <c r="K6" s="96">
        <f>+IF(AND(ISTEXT('Water Data'!B2),BZ6="Yes"),'Water Data'!F6,IF(AND(ISTEXT('Water Data'!B2),BZ6="No",ISNUMBER('Water Data'!F6)),CONCATENATE("[",ROUND('Water Data'!F6,0),"]"),NA()))</f>
        <v>40.976844999999997</v>
      </c>
      <c r="L6" s="96" t="e">
        <f>+IF(AND(ISTEXT('Water Data'!B2),CA6="Yes"),'Water Data'!F9,IF(AND(ISTEXT('Water Data'!B2),CA6="No",ISNUMBER('Water Data'!F9)),CONCATENATE("[",ROUND('Water Data'!F9,0),"]"),NA()))</f>
        <v>#N/A</v>
      </c>
      <c r="M6" s="96">
        <f>+IF(AND(ISTEXT('Water Data'!B2),CB6="Yes"),100-'Water Data'!G4,IF(AND(ISTEXT('Water Data'!B2),CB6="No",ISNUMBER('Water Data'!G4)),CONCATENATE("[",ROUND(100-'Water Data'!G4,0),"]"),NA()))</f>
        <v>96.632000000000005</v>
      </c>
      <c r="N6" s="96">
        <f>+IF(AND(ISTEXT('Water Data'!B2),CC6="Yes"),'Water Data'!G6,IF(AND(ISTEXT('Water Data'!B2),CC6="No",ISNUMBER('Water Data'!G6)),CONCATENATE("[",ROUND('Water Data'!G6,0),"]"),NA()))</f>
        <v>76.954975000000005</v>
      </c>
      <c r="O6" s="96" t="e">
        <f>+IF(AND(ISTEXT('Water Data'!B2),CD6="Yes"),'Water Data'!G9,IF(AND(ISTEXT('Water Data'!B2),CD6="No",ISNUMBER('Water Data'!G9)),CONCATENATE("[",ROUND('Water Data'!G9,0),"]"),NA()))</f>
        <v>#N/A</v>
      </c>
      <c r="P6" s="96">
        <f>+IF(AND(ISTEXT('Water Data'!B2),CE6="Yes"),100-'Water Data'!H4,IF(AND(ISTEXT('Water Data'!B2),CE6="No",ISNUMBER('Water Data'!H4)),CONCATENATE("[",ROUND(100-'Water Data'!H4,0),"]"),NA()))</f>
        <v>94.037000000000006</v>
      </c>
      <c r="Q6" s="96">
        <f>+IF(AND(ISTEXT('Water Data'!B2),CF6="Yes"),'Water Data'!H6,IF(AND(ISTEXT('Water Data'!B2),CF6="No",ISNUMBER('Water Data'!H6)),CONCATENATE("[",ROUND('Water Data'!H6,0),"]"),NA()))</f>
        <v>59.52525</v>
      </c>
      <c r="R6" s="96" t="e">
        <f>+IF(AND(ISTEXT('Water Data'!B2),CG6="Yes"),'Water Data'!H9,IF(AND(ISTEXT('Water Data'!B2),CG6="No",ISNUMBER('Water Data'!H9)),CONCATENATE("[",ROUND('Water Data'!H9,0),"]"),NA()))</f>
        <v>#N/A</v>
      </c>
      <c r="S6" s="96">
        <f>+IF(AND(ISTEXT('Water Data'!B2),CH6="Yes"),100-'Water Data'!I4,IF(AND(ISTEXT('Water Data'!B2),CH6="No",ISNUMBER('Water Data'!I4)),CONCATENATE("[",ROUND(100-'Water Data'!I4,0),"]"),NA()))</f>
        <v>99.866429999999994</v>
      </c>
      <c r="T6" s="96">
        <f>+IF(AND(ISTEXT('Water Data'!B2),CI6="Yes"),'Water Data'!I6,IF(AND(ISTEXT('Water Data'!B2),CI6="No",ISNUMBER('Water Data'!I6)),CONCATENATE("[",ROUND('Water Data'!I6,0),"]"),NA()))</f>
        <v>95.959634999999992</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85.5</v>
      </c>
      <c r="W6" s="97">
        <f>+IF(AND(ISTEXT('Sanitation Data'!B2),CL6="Yes"),'Sanitation Data'!D6,IF(AND(ISTEXT('Sanitation Data'!B2),CL6="No",ISNUMBER('Sanitation Data'!D6)),CONCATENATE("[",ROUND('Sanitation Data'!D6,0),"]"),NA()))</f>
        <v>82.22999999999999</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f>+IF(AND(ISTEXT('Sanitation Data'!B2),CP6="Yes"),100-'Sanitation Data'!E4,IF(AND(ISTEXT('Sanitation Data'!B2),CP6="No",ISNUMBER('Sanitation Data'!E4)),CONCATENATE("[",ROUND(100-'Sanitation Data'!E4,0),"]"),NA()))</f>
        <v>96.534999999999997</v>
      </c>
      <c r="AB6" s="97">
        <f>+IF(AND(ISTEXT('Sanitation Data'!B2),CQ6="Yes"),'Sanitation Data'!E6,IF(AND(ISTEXT('Sanitation Data'!B2),CQ6="No",ISNUMBER('Sanitation Data'!E6)),CONCATENATE("[",ROUND('Sanitation Data'!E6,0),"]"),NA()))</f>
        <v>96.28</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f>+IF(AND(ISTEXT('Sanitation Data'!B2),CU6="Yes"),100-'Sanitation Data'!F4,IF(AND(ISTEXT('Sanitation Data'!B2),CU6="No",ISNUMBER('Sanitation Data'!F4)),CONCATENATE("[",ROUND(100-'Sanitation Data'!F4,0),"]"),NA()))</f>
        <v>76.98</v>
      </c>
      <c r="AG6" s="97">
        <f>+IF(AND(ISTEXT('Sanitation Data'!B2),CV6="Yes"),'Sanitation Data'!F6,IF(AND(ISTEXT('Sanitation Data'!B2),CV6="No",ISNUMBER('Sanitation Data'!F6)),CONCATENATE("[",ROUND('Sanitation Data'!F6,0),"]"),NA()))</f>
        <v>71.384999999999991</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f>+IF(AND(ISTEXT('Sanitation Data'!B2),CZ6="Yes"),100-'Sanitation Data'!G4,IF(AND(ISTEXT('Sanitation Data'!B2),CZ6="No",ISNUMBER('Sanitation Data'!G4)),CONCATENATE("[",ROUND(100-'Sanitation Data'!G4,0),"]"),NA()))</f>
        <v>90.63</v>
      </c>
      <c r="AL6" s="97">
        <f>+IF(AND(ISTEXT('Sanitation Data'!B2),DA6="Yes"),'Sanitation Data'!G6,IF(AND(ISTEXT('Sanitation Data'!B2),DA6="No",ISNUMBER('Sanitation Data'!G6)),CONCATENATE("[",ROUND('Sanitation Data'!G6,0),"]"),NA()))</f>
        <v>89.037999999999997</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83.94</v>
      </c>
      <c r="AQ6" s="97">
        <f>+IF(AND(ISTEXT('Sanitation Data'!B2),DF6="Yes"),'Sanitation Data'!H6,IF(AND(ISTEXT('Sanitation Data'!B2),DF6="No",ISTEXT('Sanitation Data'!H6)),CONCATENATE("[",ROUND('Sanitation Data'!H6,0),"]"),NA()))</f>
        <v>73.930000000000007</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97.55</v>
      </c>
      <c r="AV6" s="97">
        <f>+IF(AND(ISTEXT('Sanitation Data'!B2),DK6="Yes"),'Sanitation Data'!I6,IF(AND(ISTEXT('Sanitation Data'!B2),DK6="No",ISNUMBER('Sanitation Data'!I6)),CONCATENATE("[",ROUND('Sanitation Data'!I6,0),"]"),NA()))</f>
        <v>97.416499999999999</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2"/>
      <c r="BS6" s="292" t="str">
        <f>+'Water Data'!D27</f>
        <v>Yes</v>
      </c>
      <c r="BT6" s="292" t="str">
        <f>+'Water Data'!D28</f>
        <v>Yes</v>
      </c>
      <c r="BU6" s="292">
        <f>+'Water Data'!D29</f>
        <v>0</v>
      </c>
      <c r="BV6" s="292" t="str">
        <f>+'Water Data'!E27</f>
        <v>Yes</v>
      </c>
      <c r="BW6" s="292" t="str">
        <f>+'Water Data'!E28</f>
        <v>Yes</v>
      </c>
      <c r="BX6" s="292">
        <f>+'Water Data'!E29</f>
        <v>0</v>
      </c>
      <c r="BY6" s="292" t="str">
        <f>+'Water Data'!F27</f>
        <v>Yes</v>
      </c>
      <c r="BZ6" s="292" t="str">
        <f>+'Water Data'!F28</f>
        <v>Yes</v>
      </c>
      <c r="CA6" s="292">
        <f>+'Water Data'!F29</f>
        <v>0</v>
      </c>
      <c r="CB6" s="292" t="str">
        <f>+'Water Data'!G27</f>
        <v>Yes</v>
      </c>
      <c r="CC6" s="292" t="str">
        <f>+'Water Data'!G28</f>
        <v>Yes</v>
      </c>
      <c r="CD6" s="292">
        <f>+'Water Data'!G29</f>
        <v>0</v>
      </c>
      <c r="CE6" s="292" t="str">
        <f>+'Water Data'!H27</f>
        <v>Yes</v>
      </c>
      <c r="CF6" s="292" t="str">
        <f>+'Water Data'!H28</f>
        <v>Yes</v>
      </c>
      <c r="CG6" s="292">
        <f>+'Water Data'!H29</f>
        <v>0</v>
      </c>
      <c r="CH6" s="292" t="str">
        <f>+'Water Data'!I27</f>
        <v>Yes</v>
      </c>
      <c r="CI6" s="292" t="str">
        <f>+'Water Data'!I28</f>
        <v>Yes</v>
      </c>
      <c r="CJ6" s="292">
        <f>+'Water Data'!I29</f>
        <v>0</v>
      </c>
      <c r="CK6" s="292" t="str">
        <f>+'Sanitation Data'!D28</f>
        <v>Yes</v>
      </c>
      <c r="CL6" s="292" t="str">
        <f>+'Sanitation Data'!D29</f>
        <v>Yes</v>
      </c>
      <c r="CM6" s="292">
        <f>+'Sanitation Data'!D30</f>
        <v>0</v>
      </c>
      <c r="CN6" s="292">
        <f>+'Sanitation Data'!D31</f>
        <v>0</v>
      </c>
      <c r="CO6" s="292">
        <f>+'Sanitation Data'!D32</f>
        <v>0</v>
      </c>
      <c r="CP6" s="292" t="str">
        <f>+'Sanitation Data'!E28</f>
        <v>Yes</v>
      </c>
      <c r="CQ6" s="292" t="str">
        <f>+'Sanitation Data'!E29</f>
        <v>Yes</v>
      </c>
      <c r="CR6" s="292">
        <f>+'Sanitation Data'!E30</f>
        <v>0</v>
      </c>
      <c r="CS6" s="292">
        <f>+'Sanitation Data'!E31</f>
        <v>0</v>
      </c>
      <c r="CT6" s="292">
        <f>+'Sanitation Data'!E32</f>
        <v>0</v>
      </c>
      <c r="CU6" s="292" t="str">
        <f>+'Sanitation Data'!F28</f>
        <v>Yes</v>
      </c>
      <c r="CV6" s="292" t="str">
        <f>+'Sanitation Data'!F29</f>
        <v>Yes</v>
      </c>
      <c r="CW6" s="292">
        <f>+'Sanitation Data'!F30</f>
        <v>0</v>
      </c>
      <c r="CX6" s="292">
        <f>+'Sanitation Data'!F31</f>
        <v>0</v>
      </c>
      <c r="CY6" s="292">
        <f>+'Sanitation Data'!F32</f>
        <v>0</v>
      </c>
      <c r="CZ6" s="292" t="str">
        <f>+'Sanitation Data'!G28</f>
        <v>Yes</v>
      </c>
      <c r="DA6" s="292" t="str">
        <f>+'Sanitation Data'!G29</f>
        <v>Yes</v>
      </c>
      <c r="DB6" s="292">
        <f>+'Sanitation Data'!G30</f>
        <v>0</v>
      </c>
      <c r="DC6" s="292">
        <f>+'Sanitation Data'!G31</f>
        <v>0</v>
      </c>
      <c r="DD6" s="292">
        <f>+'Sanitation Data'!G32</f>
        <v>0</v>
      </c>
      <c r="DE6" s="292" t="str">
        <f>+'Sanitation Data'!H28</f>
        <v>Yes</v>
      </c>
      <c r="DF6" s="292" t="str">
        <f>+'Sanitation Data'!H29</f>
        <v>Yes</v>
      </c>
      <c r="DG6" s="292">
        <f>+'Sanitation Data'!H30</f>
        <v>0</v>
      </c>
      <c r="DH6" s="292">
        <f>+'Sanitation Data'!H31</f>
        <v>0</v>
      </c>
      <c r="DI6" s="292">
        <f>+'Sanitation Data'!H32</f>
        <v>0</v>
      </c>
      <c r="DJ6" s="292" t="str">
        <f>+'Sanitation Data'!I28</f>
        <v>Yes</v>
      </c>
      <c r="DK6" s="292" t="str">
        <f>+'Sanitation Data'!I29</f>
        <v>Yes</v>
      </c>
      <c r="DL6" s="292">
        <f>+'Sanitation Data'!I30</f>
        <v>0</v>
      </c>
      <c r="DM6" s="292">
        <f>+'Sanitation Data'!I31</f>
        <v>0</v>
      </c>
      <c r="DN6" s="292">
        <f>+'Sanitation Data'!I32</f>
        <v>0</v>
      </c>
      <c r="DO6" s="292">
        <f>+'Hygiene Data'!D11</f>
        <v>0</v>
      </c>
      <c r="DP6" s="292">
        <f>+'Hygiene Data'!D12</f>
        <v>0</v>
      </c>
      <c r="DQ6" s="292">
        <f>+'Hygiene Data'!D13</f>
        <v>0</v>
      </c>
      <c r="DR6" s="292">
        <f>+'Hygiene Data'!E11</f>
        <v>0</v>
      </c>
      <c r="DS6" s="292">
        <f>+'Hygiene Data'!E12</f>
        <v>0</v>
      </c>
      <c r="DT6" s="292">
        <f>+'Hygiene Data'!E13</f>
        <v>0</v>
      </c>
      <c r="DU6" s="292">
        <f>+'Hygiene Data'!F11</f>
        <v>0</v>
      </c>
      <c r="DV6" s="292">
        <f>+'Hygiene Data'!F12</f>
        <v>0</v>
      </c>
      <c r="DW6" s="292">
        <f>+'Hygiene Data'!F13</f>
        <v>0</v>
      </c>
      <c r="DX6" s="292">
        <f>+'Hygiene Data'!G11</f>
        <v>0</v>
      </c>
      <c r="DY6" s="292">
        <f>+'Hygiene Data'!G12</f>
        <v>0</v>
      </c>
      <c r="DZ6" s="292">
        <f>+'Hygiene Data'!G13</f>
        <v>0</v>
      </c>
      <c r="EA6" s="292">
        <f>+'Hygiene Data'!H11</f>
        <v>0</v>
      </c>
      <c r="EB6" s="292">
        <f>+'Hygiene Data'!H12</f>
        <v>0</v>
      </c>
      <c r="EC6" s="292">
        <f>+'Hygiene Data'!H13</f>
        <v>0</v>
      </c>
      <c r="ED6" s="292">
        <f>+'Hygiene Data'!I11</f>
        <v>0</v>
      </c>
      <c r="EE6" s="292">
        <f>+'Hygiene Data'!I12</f>
        <v>0</v>
      </c>
      <c r="EF6" s="292">
        <f>+'Hygiene Data'!I13</f>
        <v>0</v>
      </c>
    </row>
    <row xmlns:x14ac="http://schemas.microsoft.com/office/spreadsheetml/2009/9/ac" r="7" x14ac:dyDescent="0.2">
      <c r="A7" s="36" t="str">
        <f ca="true">+IF(OFFSET('Water Data'!$B$2,0,10*ROW('Water Data'!E1))="","",OFFSET('Water Data'!$B$2,0,10*ROW('Water Data'!E1)))</f>
        <v>BRA_2001_EMIS</v>
      </c>
      <c r="B7" s="36" t="str">
        <f ca="true">+IF(OFFSET('Water Data'!$C$2,0,10*ROW('Water Data'!F1))="","",OFFSET('Water Data'!$C$2,0,10*ROW('Water Data'!F1)))</f>
        <v>EMIS</v>
      </c>
      <c r="C7" s="348">
        <f t="shared" ref="C7:C70" ca="true" si="0">+IF(ISNUMBER(VALUE(MID(A7,5,4))), VALUE(MID(A7, 5,4)),"")</f>
        <v>2001</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97.399000000000001</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66.916499999999999</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99.789000000000001</v>
      </c>
      <c r="H7" s="96">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95.568999999999988</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95.414199999999994</v>
      </c>
      <c r="K7" s="96">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43.132499999999993</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98.32</v>
      </c>
      <c r="N7" s="96">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78.015000000000001</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96.932000000000002</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61.368399999999994</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99.906099999999995</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95.935000000000002</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85.88</v>
      </c>
      <c r="W7" s="97">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79.842635999999999</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95.98</v>
      </c>
      <c r="AB7" s="97">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95.704537400000021</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77.5</v>
      </c>
      <c r="AG7" s="97">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67.673000000000002</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90.27</v>
      </c>
      <c r="AL7" s="97">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86.857793999999998</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84.31</v>
      </c>
      <c r="AQ7" s="97">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77.227229999999992</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96.93</v>
      </c>
      <c r="AV7" s="97">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96.761341800000011</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2"/>
      <c r="BS7" s="292" t="str">
        <f ca="true">+IF(OFFSET('Water Data'!$D$27,0,10*ROW('Water Data'!D1))="","",OFFSET('Water Data'!$D$27,0,10*ROW('Water Data'!D1)))</f>
        <v>Yes</v>
      </c>
      <c r="BT7" s="292" t="str">
        <f ca="true">+IF(OFFSET('Water Data'!$D$28,0,10*ROW('Water Data'!D1))="","",OFFSET('Water Data'!$D$28,0,10*ROW('Water Data'!D1)))</f>
        <v>Yes</v>
      </c>
      <c r="BU7" s="292" t="str">
        <f ca="true">+IF(OFFSET('Water Data'!$D$29,0,10*ROW('Water Data'!D1))="","",OFFSET('Water Data'!$D$29,0,10*ROW('Water Data'!D1)))</f>
        <v/>
      </c>
      <c r="BV7" s="292" t="str">
        <f ca="true">+IF(OFFSET('Water Data'!$E$27,0,10*ROW('Water Data'!E1))="","",OFFSET('Water Data'!$E$27,0,10*ROW('Water Data'!E1)))</f>
        <v>Yes</v>
      </c>
      <c r="BW7" s="292" t="str">
        <f ca="true">+IF(OFFSET('Water Data'!$E$28,0,10*ROW('Water Data'!E1))="","",OFFSET('Water Data'!$E$28,0,10*ROW('Water Data'!E1)))</f>
        <v>Yes</v>
      </c>
      <c r="BX7" s="292" t="str">
        <f ca="true">+IF(OFFSET('Water Data'!$E$29,0,10*ROW('Water Data'!E1))="","",OFFSET('Water Data'!$E$29,0,10*ROW('Water Data'!E1)))</f>
        <v/>
      </c>
      <c r="BY7" s="292" t="str">
        <f ca="true">+IF(OFFSET('Water Data'!$F$27,0,10*ROW('Water Data'!F1))="","",OFFSET('Water Data'!$F$27,0,10*ROW('Water Data'!F1)))</f>
        <v>Yes</v>
      </c>
      <c r="BZ7" s="292" t="str">
        <f ca="true">+IF(OFFSET('Water Data'!$F$28,0,10*ROW('Water Data'!F1))="","",OFFSET('Water Data'!$F$28,0,10*ROW('Water Data'!F1)))</f>
        <v>Yes</v>
      </c>
      <c r="CA7" s="292" t="str">
        <f ca="true">+IF(OFFSET('Water Data'!$F$29,0,10*ROW('Water Data'!F1))="","",OFFSET('Water Data'!$F$29,0,10*ROW('Water Data'!F1)))</f>
        <v/>
      </c>
      <c r="CB7" s="292" t="str">
        <f ca="true">+IF(OFFSET('Water Data'!$G$27,0,10*ROW('Water Data'!G1))="","",OFFSET('Water Data'!$G$27,0,10*ROW('Water Data'!G1)))</f>
        <v>Yes</v>
      </c>
      <c r="CC7" s="292" t="str">
        <f ca="true">+IF(OFFSET('Water Data'!$G$28,0,10*ROW('Water Data'!G1))="","",OFFSET('Water Data'!$G$28,0,10*ROW('Water Data'!G1)))</f>
        <v>Yes</v>
      </c>
      <c r="CD7" s="292" t="str">
        <f ca="true">+IF(OFFSET('Water Data'!$G$29,0,10*ROW('Water Data'!G1))="","",OFFSET('Water Data'!$G$29,0,10*ROW('Water Data'!G1)))</f>
        <v/>
      </c>
      <c r="CE7" s="292" t="str">
        <f ca="true">+IF(OFFSET('Water Data'!$H$27,0,10*ROW('Water Data'!H1))="","",OFFSET('Water Data'!$H$27,0,10*ROW('Water Data'!H1)))</f>
        <v>Yes</v>
      </c>
      <c r="CF7" s="292" t="str">
        <f ca="true">+IF(OFFSET('Water Data'!$H$28,0,10*ROW('Water Data'!H1))="","",OFFSET('Water Data'!$H$28,0,10*ROW('Water Data'!H1)))</f>
        <v>Yes</v>
      </c>
      <c r="CG7" s="292" t="str">
        <f ca="true">+IF(OFFSET('Water Data'!$H$29,0,10*ROW('Water Data'!H1))="","",OFFSET('Water Data'!$H$29,0,10*ROW('Water Data'!H1)))</f>
        <v/>
      </c>
      <c r="CH7" s="292" t="str">
        <f ca="true">+IF(OFFSET('Water Data'!$I$27,0,10*ROW('Water Data'!I1))="","",OFFSET('Water Data'!$I$27,0,10*ROW('Water Data'!I1)))</f>
        <v>Yes</v>
      </c>
      <c r="CI7" s="292" t="str">
        <f ca="true">+IF(OFFSET('Water Data'!$I$28,0,10*ROW('Water Data'!I1))="","",OFFSET('Water Data'!$I$28,0,10*ROW('Water Data'!I1)))</f>
        <v>Yes</v>
      </c>
      <c r="CJ7" s="292" t="str">
        <f ca="true">+IF(OFFSET('Water Data'!$I$29,0,10*ROW('Water Data'!I1))="","",OFFSET('Water Data'!$I$29,0,10*ROW('Water Data'!I1)))</f>
        <v/>
      </c>
      <c r="CK7" s="292" t="str">
        <f ca="true">+IF(OFFSET('Sanitation Data'!$D$28,0,10*ROW('Sanitation Data'!D1))="","",OFFSET('Sanitation Data'!$D$28,0,10*ROW('Sanitation Data'!D1)))</f>
        <v>Yes</v>
      </c>
      <c r="CL7" s="292" t="str">
        <f ca="true">+IF(OFFSET('Sanitation Data'!$D$29,0,10*ROW('Sanitation Data'!D1))="","",OFFSET('Sanitation Data'!$D$29,0,10*ROW('Sanitation Data'!D1)))</f>
        <v>Yes</v>
      </c>
      <c r="CM7" s="292" t="str">
        <f ca="true">+IF(OFFSET('Sanitation Data'!$D$30,0,10*ROW('Sanitation Data'!D1))="","",OFFSET('Sanitation Data'!$D$30,0,10*ROW('Sanitation Data'!D1)))</f>
        <v/>
      </c>
      <c r="CN7" s="292" t="str">
        <f ca="true">+IF(OFFSET('Sanitation Data'!$D$31,0,10*ROW('Sanitation Data'!D1))="","",OFFSET('Sanitation Data'!$D$31,0,10*ROW('Sanitation Data'!D1)))</f>
        <v/>
      </c>
      <c r="CO7" s="292" t="str">
        <f ca="true">+IF(OFFSET('Sanitation Data'!$D$32,0,10*ROW('Sanitation Data'!D1))="","",OFFSET('Sanitation Data'!$D$32,0,10*ROW('Sanitation Data'!D1)))</f>
        <v/>
      </c>
      <c r="CP7" s="292" t="str">
        <f ca="true">+IF(OFFSET('Sanitation Data'!$E$28,0,10*ROW('Sanitation Data'!E1))="","",OFFSET('Sanitation Data'!$E$28,0,10*ROW('Sanitation Data'!E1)))</f>
        <v>Yes</v>
      </c>
      <c r="CQ7" s="292" t="str">
        <f ca="true">+IF(OFFSET('Sanitation Data'!$E$29,0,10*ROW('Sanitation Data'!E1))="","",OFFSET('Sanitation Data'!$E$29,0,10*ROW('Sanitation Data'!E1)))</f>
        <v>Yes</v>
      </c>
      <c r="CR7" s="292" t="str">
        <f ca="true">+IF(OFFSET('Sanitation Data'!$E$30,0,10*ROW('Sanitation Data'!E1))="","",OFFSET('Sanitation Data'!$E$30,0,10*ROW('Sanitation Data'!E1)))</f>
        <v/>
      </c>
      <c r="CS7" s="292" t="str">
        <f ca="true">+IF(OFFSET('Sanitation Data'!$E$31,0,10*ROW('Sanitation Data'!E1))="","",OFFSET('Sanitation Data'!$E$31,0,10*ROW('Sanitation Data'!E1)))</f>
        <v/>
      </c>
      <c r="CT7" s="292" t="str">
        <f ca="true">+IF(OFFSET('Sanitation Data'!$E$32,0,10*ROW('Sanitation Data'!E1))="","",OFFSET('Sanitation Data'!$E$32,0,10*ROW('Sanitation Data'!E1)))</f>
        <v/>
      </c>
      <c r="CU7" s="292" t="str">
        <f ca="true">+IF(OFFSET('Sanitation Data'!$F$28,0,10*ROW('Sanitation Data'!F1))="","",OFFSET('Sanitation Data'!$F$28,0,10*ROW('Sanitation Data'!F1)))</f>
        <v>Yes</v>
      </c>
      <c r="CV7" s="292" t="str">
        <f ca="true">+IF(OFFSET('Sanitation Data'!$F$29,0,10*ROW('Sanitation Data'!F1))="","",OFFSET('Sanitation Data'!$F$29,0,10*ROW('Sanitation Data'!F1)))</f>
        <v>Yes</v>
      </c>
      <c r="CW7" s="292" t="str">
        <f ca="true">+IF(OFFSET('Sanitation Data'!$F$30,0,10*ROW('Sanitation Data'!F1))="","",OFFSET('Sanitation Data'!$F$30,0,10*ROW('Sanitation Data'!F1)))</f>
        <v/>
      </c>
      <c r="CX7" s="292" t="str">
        <f ca="true">+IF(OFFSET('Sanitation Data'!$F$31,0,10*ROW('Sanitation Data'!F1))="","",OFFSET('Sanitation Data'!$F$31,0,10*ROW('Sanitation Data'!F1)))</f>
        <v/>
      </c>
      <c r="CY7" s="292" t="str">
        <f ca="true">+IF(OFFSET('Sanitation Data'!$F$32,0,10*ROW('Sanitation Data'!F1))="","",OFFSET('Sanitation Data'!$F$32,0,10*ROW('Sanitation Data'!F1)))</f>
        <v/>
      </c>
      <c r="CZ7" s="292" t="str">
        <f ca="true">+IF(OFFSET('Sanitation Data'!$G$28,0,10*ROW('Sanitation Data'!G1))="","",OFFSET('Sanitation Data'!$G$28,0,10*ROW('Sanitation Data'!G1)))</f>
        <v>Yes</v>
      </c>
      <c r="DA7" s="292" t="str">
        <f ca="true">+IF(OFFSET('Sanitation Data'!$G$29,0,10*ROW('Sanitation Data'!G1))="","",OFFSET('Sanitation Data'!$G$29,0,10*ROW('Sanitation Data'!G1)))</f>
        <v>Yes</v>
      </c>
      <c r="DB7" s="292" t="str">
        <f ca="true">+IF(OFFSET('Sanitation Data'!$G$30,0,10*ROW('Sanitation Data'!G1))="","",OFFSET('Sanitation Data'!$G$30,0,10*ROW('Sanitation Data'!G1)))</f>
        <v/>
      </c>
      <c r="DC7" s="292" t="str">
        <f ca="true">+IF(OFFSET('Sanitation Data'!$G$31,0,10*ROW('Sanitation Data'!G1))="","",OFFSET('Sanitation Data'!$G$31,0,10*ROW('Sanitation Data'!G1)))</f>
        <v/>
      </c>
      <c r="DD7" s="292" t="str">
        <f ca="true">+IF(OFFSET('Sanitation Data'!$G$32,0,10*ROW('Sanitation Data'!G1))="","",OFFSET('Sanitation Data'!$G$32,0,10*ROW('Sanitation Data'!G1)))</f>
        <v/>
      </c>
      <c r="DE7" s="292" t="str">
        <f ca="true">+IF(OFFSET('Sanitation Data'!$H$28,0,10*ROW('Sanitation Data'!H1))="","",OFFSET('Sanitation Data'!$H$28,0,10*ROW('Sanitation Data'!H1)))</f>
        <v>Yes</v>
      </c>
      <c r="DF7" s="292" t="str">
        <f ca="true">+IF(OFFSET('Sanitation Data'!$H$29,0,10*ROW('Sanitation Data'!H1))="","",OFFSET('Sanitation Data'!$H$29,0,10*ROW('Sanitation Data'!H1)))</f>
        <v>Yes</v>
      </c>
      <c r="DG7" s="292" t="str">
        <f ca="true">+IF(OFFSET('Sanitation Data'!$H$30,0,10*ROW('Sanitation Data'!H1))="","",OFFSET('Sanitation Data'!$H$30,0,10*ROW('Sanitation Data'!H1)))</f>
        <v/>
      </c>
      <c r="DH7" s="292" t="str">
        <f ca="true">+IF(OFFSET('Sanitation Data'!$H$31,0,10*ROW('Sanitation Data'!H1))="","",OFFSET('Sanitation Data'!$H$31,0,10*ROW('Sanitation Data'!H1)))</f>
        <v/>
      </c>
      <c r="DI7" s="292" t="str">
        <f ca="true">+IF(OFFSET('Sanitation Data'!$H$32,0,10*ROW('Sanitation Data'!H1))="","",OFFSET('Sanitation Data'!$H$32,0,10*ROW('Sanitation Data'!H1)))</f>
        <v/>
      </c>
      <c r="DJ7" s="292" t="str">
        <f ca="true">+IF(OFFSET('Sanitation Data'!$I$28,0,10*ROW('Sanitation Data'!I1))="","",OFFSET('Sanitation Data'!$I$28,0,10*ROW('Sanitation Data'!I1)))</f>
        <v>Yes</v>
      </c>
      <c r="DK7" s="292" t="str">
        <f ca="true">+IF(OFFSET('Sanitation Data'!$I$29,0,10*ROW('Sanitation Data'!I1))="","",OFFSET('Sanitation Data'!$I$29,0,10*ROW('Sanitation Data'!I1)))</f>
        <v>Yes</v>
      </c>
      <c r="DL7" s="292" t="str">
        <f ca="true">+IF(OFFSET('Sanitation Data'!$I$30,0,10*ROW('Sanitation Data'!I1))="","",OFFSET('Sanitation Data'!$I$30,0,10*ROW('Sanitation Data'!I1)))</f>
        <v/>
      </c>
      <c r="DM7" s="292" t="str">
        <f ca="true">+IF(OFFSET('Sanitation Data'!$I$31,0,10*ROW('Sanitation Data'!I1))="","",OFFSET('Sanitation Data'!$I$31,0,10*ROW('Sanitation Data'!I1)))</f>
        <v/>
      </c>
      <c r="DN7" s="292" t="str">
        <f ca="true">+IF(OFFSET('Sanitation Data'!$I$32,0,10*ROW('Sanitation Data'!I1))="","",OFFSET('Sanitation Data'!$I$32,0,10*ROW('Sanitation Data'!I1)))</f>
        <v/>
      </c>
      <c r="DO7" s="292" t="str">
        <f ca="true">+IF(OFFSET('Hygiene Data'!$D$11,0,10*ROW('Hygiene Data'!D1))="","",OFFSET('Hygiene Data'!$D$11,0,10*ROW('Hygiene Data'!D1)))</f>
        <v/>
      </c>
      <c r="DP7" s="292" t="str">
        <f ca="true">+IF(OFFSET('Hygiene Data'!$D$12,0,10*ROW('Hygiene Data'!D1))="","",OFFSET('Hygiene Data'!$D$12,0,10*ROW('Hygiene Data'!D1)))</f>
        <v/>
      </c>
      <c r="DQ7" s="292" t="str">
        <f ca="true">+IF(OFFSET('Hygiene Data'!$D$13,0,10*ROW('Hygiene Data'!D1))="","",OFFSET('Hygiene Data'!$D$13,0,10*ROW('Hygiene Data'!D1)))</f>
        <v/>
      </c>
      <c r="DR7" s="292" t="str">
        <f ca="true">+IF(OFFSET('Hygiene Data'!$E$11,0,10*ROW('Hygiene Data'!E1))="","",OFFSET('Hygiene Data'!$E$11,0,10*ROW('Hygiene Data'!E1)))</f>
        <v/>
      </c>
      <c r="DS7" s="292" t="str">
        <f ca="true">+IF(OFFSET('Hygiene Data'!$E$12,0,10*ROW('Hygiene Data'!E1))="","",OFFSET('Hygiene Data'!$E$12,0,10*ROW('Hygiene Data'!E1)))</f>
        <v/>
      </c>
      <c r="DT7" s="292" t="str">
        <f ca="true">+IF(OFFSET('Hygiene Data'!$E$13,0,10*ROW('Hygiene Data'!E1))="","",OFFSET('Hygiene Data'!$E$13,0,10*ROW('Hygiene Data'!E1)))</f>
        <v/>
      </c>
      <c r="DU7" s="292" t="str">
        <f ca="true">+IF(OFFSET('Hygiene Data'!$F$11,0,10*ROW('Hygiene Data'!F1))="","",OFFSET('Hygiene Data'!$F$11,0,10*ROW('Hygiene Data'!F1)))</f>
        <v/>
      </c>
      <c r="DV7" s="292" t="str">
        <f ca="true">+IF(OFFSET('Hygiene Data'!$F$12,0,10*ROW('Hygiene Data'!F1))="","",OFFSET('Hygiene Data'!$F$12,0,10*ROW('Hygiene Data'!F1)))</f>
        <v/>
      </c>
      <c r="DW7" s="292" t="str">
        <f ca="true">+IF(OFFSET('Hygiene Data'!$F$13,0,10*ROW('Hygiene Data'!F1))="","",OFFSET('Hygiene Data'!$F$13,0,10*ROW('Hygiene Data'!F1)))</f>
        <v/>
      </c>
      <c r="DX7" s="292" t="str">
        <f ca="true">+IF(OFFSET('Hygiene Data'!$G$11,0,10*ROW('Hygiene Data'!G1))="","",OFFSET('Hygiene Data'!$G$11,0,10*ROW('Hygiene Data'!G1)))</f>
        <v/>
      </c>
      <c r="DY7" s="292" t="str">
        <f ca="true">+IF(OFFSET('Hygiene Data'!$G$12,0,10*ROW('Hygiene Data'!G1))="","",OFFSET('Hygiene Data'!$G$12,0,10*ROW('Hygiene Data'!G1)))</f>
        <v/>
      </c>
      <c r="DZ7" s="292" t="str">
        <f ca="true">+IF(OFFSET('Hygiene Data'!$G$13,0,10*ROW('Hygiene Data'!G1))="","",OFFSET('Hygiene Data'!$G$13,0,10*ROW('Hygiene Data'!G1)))</f>
        <v/>
      </c>
      <c r="EA7" s="292" t="str">
        <f ca="true">+IF(OFFSET('Hygiene Data'!$H$11,0,10*ROW('Hygiene Data'!H1))="","",OFFSET('Hygiene Data'!$H$11,0,10*ROW('Hygiene Data'!H1)))</f>
        <v/>
      </c>
      <c r="EB7" s="292" t="str">
        <f ca="true">+IF(OFFSET('Hygiene Data'!$H$12,0,10*ROW('Hygiene Data'!H1))="","",OFFSET('Hygiene Data'!$H$12,0,10*ROW('Hygiene Data'!H1)))</f>
        <v/>
      </c>
      <c r="EC7" s="292" t="str">
        <f ca="true">+IF(OFFSET('Hygiene Data'!$H$13,0,10*ROW('Hygiene Data'!H1))="","",OFFSET('Hygiene Data'!$H$13,0,10*ROW('Hygiene Data'!H1)))</f>
        <v/>
      </c>
      <c r="ED7" s="292" t="str">
        <f ca="true">+IF(OFFSET('Hygiene Data'!$I$11,0,10*ROW('Hygiene Data'!I1))="","",OFFSET('Hygiene Data'!$I$11,0,10*ROW('Hygiene Data'!I1)))</f>
        <v/>
      </c>
      <c r="EE7" s="292" t="str">
        <f ca="true">+IF(OFFSET('Hygiene Data'!$I$12,0,10*ROW('Hygiene Data'!I1))="","",OFFSET('Hygiene Data'!$I$12,0,10*ROW('Hygiene Data'!I1)))</f>
        <v/>
      </c>
      <c r="EF7" s="29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BRA_2002_EMIS</v>
      </c>
      <c r="B8" s="36" t="str">
        <f ca="true">+IF(OFFSET('Water Data'!$C$2,0,10*ROW('Water Data'!F2))="","",OFFSET('Water Data'!$C$2,0,10*ROW('Water Data'!F2)))</f>
        <v>EMIS</v>
      </c>
      <c r="C8" s="348">
        <f t="shared" ca="true" si="0"/>
        <v>2002</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97.855999999999995</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[64]</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99.832999999999998</v>
      </c>
      <c r="H8" s="96" t="str">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[64]</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96.28</v>
      </c>
      <c r="K8" s="96" t="str">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[44]</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98.33</v>
      </c>
      <c r="N8" s="96" t="str">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[73]</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97.45</v>
      </c>
      <c r="Q8" s="96"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[61]</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99.721999999999994</v>
      </c>
      <c r="T8" s="96"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[76]</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str">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[82]</v>
      </c>
      <c r="W8" s="97"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[79]</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str">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[86]</v>
      </c>
      <c r="AB8" s="97" t="str">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[85]</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str">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[78]</v>
      </c>
      <c r="AG8" s="97" t="str">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[75]</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str">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[85]</v>
      </c>
      <c r="AL8" s="97" t="str">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[84]</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str">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[85]</v>
      </c>
      <c r="AQ8" s="97" t="str">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[82]</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str">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[67]</v>
      </c>
      <c r="AV8" s="97" t="str">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[66]</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2"/>
      <c r="BS8" s="292" t="str">
        <f ca="true">+IF(OFFSET('Water Data'!$D$27,0,10*ROW('Water Data'!D2))="","",OFFSET('Water Data'!$D$27,0,10*ROW('Water Data'!D2)))</f>
        <v>Yes</v>
      </c>
      <c r="BT8" s="292" t="str">
        <f ca="true">+IF(OFFSET('Water Data'!$D$28,0,10*ROW('Water Data'!D2))="","",OFFSET('Water Data'!$D$28,0,10*ROW('Water Data'!D2)))</f>
        <v>No</v>
      </c>
      <c r="BU8" s="292" t="str">
        <f ca="true">+IF(OFFSET('Water Data'!$D$29,0,10*ROW('Water Data'!D2))="","",OFFSET('Water Data'!$D$29,0,10*ROW('Water Data'!D2)))</f>
        <v/>
      </c>
      <c r="BV8" s="292" t="str">
        <f ca="true">+IF(OFFSET('Water Data'!$E$27,0,10*ROW('Water Data'!E2))="","",OFFSET('Water Data'!$E$27,0,10*ROW('Water Data'!E2)))</f>
        <v>Yes</v>
      </c>
      <c r="BW8" s="292" t="str">
        <f ca="true">+IF(OFFSET('Water Data'!$E$28,0,10*ROW('Water Data'!E2))="","",OFFSET('Water Data'!$E$28,0,10*ROW('Water Data'!E2)))</f>
        <v>No</v>
      </c>
      <c r="BX8" s="292" t="str">
        <f ca="true">+IF(OFFSET('Water Data'!$E$29,0,10*ROW('Water Data'!E2))="","",OFFSET('Water Data'!$E$29,0,10*ROW('Water Data'!E2)))</f>
        <v/>
      </c>
      <c r="BY8" s="292" t="str">
        <f ca="true">+IF(OFFSET('Water Data'!$F$27,0,10*ROW('Water Data'!F2))="","",OFFSET('Water Data'!$F$27,0,10*ROW('Water Data'!F2)))</f>
        <v>Yes</v>
      </c>
      <c r="BZ8" s="292" t="str">
        <f ca="true">+IF(OFFSET('Water Data'!$F$28,0,10*ROW('Water Data'!F2))="","",OFFSET('Water Data'!$F$28,0,10*ROW('Water Data'!F2)))</f>
        <v>No</v>
      </c>
      <c r="CA8" s="292" t="str">
        <f ca="true">+IF(OFFSET('Water Data'!$F$29,0,10*ROW('Water Data'!F2))="","",OFFSET('Water Data'!$F$29,0,10*ROW('Water Data'!F2)))</f>
        <v/>
      </c>
      <c r="CB8" s="292" t="str">
        <f ca="true">+IF(OFFSET('Water Data'!$G$27,0,10*ROW('Water Data'!G2))="","",OFFSET('Water Data'!$G$27,0,10*ROW('Water Data'!G2)))</f>
        <v>Yes</v>
      </c>
      <c r="CC8" s="292" t="str">
        <f ca="true">+IF(OFFSET('Water Data'!$G$28,0,10*ROW('Water Data'!G2))="","",OFFSET('Water Data'!$G$28,0,10*ROW('Water Data'!G2)))</f>
        <v>No</v>
      </c>
      <c r="CD8" s="292" t="str">
        <f ca="true">+IF(OFFSET('Water Data'!$G$29,0,10*ROW('Water Data'!G2))="","",OFFSET('Water Data'!$G$29,0,10*ROW('Water Data'!G2)))</f>
        <v/>
      </c>
      <c r="CE8" s="292" t="str">
        <f ca="true">+IF(OFFSET('Water Data'!$H$27,0,10*ROW('Water Data'!H2))="","",OFFSET('Water Data'!$H$27,0,10*ROW('Water Data'!H2)))</f>
        <v>Yes</v>
      </c>
      <c r="CF8" s="292" t="str">
        <f ca="true">+IF(OFFSET('Water Data'!$H$28,0,10*ROW('Water Data'!H2))="","",OFFSET('Water Data'!$H$28,0,10*ROW('Water Data'!H2)))</f>
        <v>No</v>
      </c>
      <c r="CG8" s="292" t="str">
        <f ca="true">+IF(OFFSET('Water Data'!$H$29,0,10*ROW('Water Data'!H2))="","",OFFSET('Water Data'!$H$29,0,10*ROW('Water Data'!H2)))</f>
        <v/>
      </c>
      <c r="CH8" s="292" t="str">
        <f ca="true">+IF(OFFSET('Water Data'!$I$27,0,10*ROW('Water Data'!I2))="","",OFFSET('Water Data'!$I$27,0,10*ROW('Water Data'!I2)))</f>
        <v>Yes</v>
      </c>
      <c r="CI8" s="292" t="str">
        <f ca="true">+IF(OFFSET('Water Data'!$I$28,0,10*ROW('Water Data'!I2))="","",OFFSET('Water Data'!$I$28,0,10*ROW('Water Data'!I2)))</f>
        <v>No</v>
      </c>
      <c r="CJ8" s="292" t="str">
        <f ca="true">+IF(OFFSET('Water Data'!$I$29,0,10*ROW('Water Data'!I2))="","",OFFSET('Water Data'!$I$29,0,10*ROW('Water Data'!I2)))</f>
        <v/>
      </c>
      <c r="CK8" s="292" t="str">
        <f ca="true">+IF(OFFSET('Sanitation Data'!$D$28,0,10*ROW('Sanitation Data'!D2))="","",OFFSET('Sanitation Data'!$D$28,0,10*ROW('Sanitation Data'!D2)))</f>
        <v>No</v>
      </c>
      <c r="CL8" s="292" t="str">
        <f ca="true">+IF(OFFSET('Sanitation Data'!$D$29,0,10*ROW('Sanitation Data'!D2))="","",OFFSET('Sanitation Data'!$D$29,0,10*ROW('Sanitation Data'!D2)))</f>
        <v>No</v>
      </c>
      <c r="CM8" s="292" t="str">
        <f ca="true">+IF(OFFSET('Sanitation Data'!$D$30,0,10*ROW('Sanitation Data'!D2))="","",OFFSET('Sanitation Data'!$D$30,0,10*ROW('Sanitation Data'!D2)))</f>
        <v/>
      </c>
      <c r="CN8" s="292" t="str">
        <f ca="true">+IF(OFFSET('Sanitation Data'!$D$31,0,10*ROW('Sanitation Data'!D2))="","",OFFSET('Sanitation Data'!$D$31,0,10*ROW('Sanitation Data'!D2)))</f>
        <v/>
      </c>
      <c r="CO8" s="292" t="str">
        <f ca="true">+IF(OFFSET('Sanitation Data'!$D$32,0,10*ROW('Sanitation Data'!D2))="","",OFFSET('Sanitation Data'!$D$32,0,10*ROW('Sanitation Data'!D2)))</f>
        <v/>
      </c>
      <c r="CP8" s="292" t="str">
        <f ca="true">+IF(OFFSET('Sanitation Data'!$E$28,0,10*ROW('Sanitation Data'!E2))="","",OFFSET('Sanitation Data'!$E$28,0,10*ROW('Sanitation Data'!E2)))</f>
        <v>No</v>
      </c>
      <c r="CQ8" s="292" t="str">
        <f ca="true">+IF(OFFSET('Sanitation Data'!$E$29,0,10*ROW('Sanitation Data'!E2))="","",OFFSET('Sanitation Data'!$E$29,0,10*ROW('Sanitation Data'!E2)))</f>
        <v>No</v>
      </c>
      <c r="CR8" s="292" t="str">
        <f ca="true">+IF(OFFSET('Sanitation Data'!$E$30,0,10*ROW('Sanitation Data'!E2))="","",OFFSET('Sanitation Data'!$E$30,0,10*ROW('Sanitation Data'!E2)))</f>
        <v/>
      </c>
      <c r="CS8" s="292" t="str">
        <f ca="true">+IF(OFFSET('Sanitation Data'!$E$31,0,10*ROW('Sanitation Data'!E2))="","",OFFSET('Sanitation Data'!$E$31,0,10*ROW('Sanitation Data'!E2)))</f>
        <v/>
      </c>
      <c r="CT8" s="292" t="str">
        <f ca="true">+IF(OFFSET('Sanitation Data'!$E$32,0,10*ROW('Sanitation Data'!E2))="","",OFFSET('Sanitation Data'!$E$32,0,10*ROW('Sanitation Data'!E2)))</f>
        <v/>
      </c>
      <c r="CU8" s="292" t="str">
        <f ca="true">+IF(OFFSET('Sanitation Data'!$F$28,0,10*ROW('Sanitation Data'!F2))="","",OFFSET('Sanitation Data'!$F$28,0,10*ROW('Sanitation Data'!F2)))</f>
        <v>No</v>
      </c>
      <c r="CV8" s="292" t="str">
        <f ca="true">+IF(OFFSET('Sanitation Data'!$F$29,0,10*ROW('Sanitation Data'!F2))="","",OFFSET('Sanitation Data'!$F$29,0,10*ROW('Sanitation Data'!F2)))</f>
        <v>No</v>
      </c>
      <c r="CW8" s="292" t="str">
        <f ca="true">+IF(OFFSET('Sanitation Data'!$F$30,0,10*ROW('Sanitation Data'!F2))="","",OFFSET('Sanitation Data'!$F$30,0,10*ROW('Sanitation Data'!F2)))</f>
        <v/>
      </c>
      <c r="CX8" s="292" t="str">
        <f ca="true">+IF(OFFSET('Sanitation Data'!$F$31,0,10*ROW('Sanitation Data'!F2))="","",OFFSET('Sanitation Data'!$F$31,0,10*ROW('Sanitation Data'!F2)))</f>
        <v/>
      </c>
      <c r="CY8" s="292" t="str">
        <f ca="true">+IF(OFFSET('Sanitation Data'!$F$32,0,10*ROW('Sanitation Data'!F2))="","",OFFSET('Sanitation Data'!$F$32,0,10*ROW('Sanitation Data'!F2)))</f>
        <v/>
      </c>
      <c r="CZ8" s="292" t="str">
        <f ca="true">+IF(OFFSET('Sanitation Data'!$G$28,0,10*ROW('Sanitation Data'!G2))="","",OFFSET('Sanitation Data'!$G$28,0,10*ROW('Sanitation Data'!G2)))</f>
        <v>No</v>
      </c>
      <c r="DA8" s="292" t="str">
        <f ca="true">+IF(OFFSET('Sanitation Data'!$G$29,0,10*ROW('Sanitation Data'!G2))="","",OFFSET('Sanitation Data'!$G$29,0,10*ROW('Sanitation Data'!G2)))</f>
        <v>No</v>
      </c>
      <c r="DB8" s="292" t="str">
        <f ca="true">+IF(OFFSET('Sanitation Data'!$G$30,0,10*ROW('Sanitation Data'!G2))="","",OFFSET('Sanitation Data'!$G$30,0,10*ROW('Sanitation Data'!G2)))</f>
        <v/>
      </c>
      <c r="DC8" s="292" t="str">
        <f ca="true">+IF(OFFSET('Sanitation Data'!$G$31,0,10*ROW('Sanitation Data'!G2))="","",OFFSET('Sanitation Data'!$G$31,0,10*ROW('Sanitation Data'!G2)))</f>
        <v/>
      </c>
      <c r="DD8" s="292" t="str">
        <f ca="true">+IF(OFFSET('Sanitation Data'!$G$32,0,10*ROW('Sanitation Data'!G2))="","",OFFSET('Sanitation Data'!$G$32,0,10*ROW('Sanitation Data'!G2)))</f>
        <v/>
      </c>
      <c r="DE8" s="292" t="str">
        <f ca="true">+IF(OFFSET('Sanitation Data'!$H$28,0,10*ROW('Sanitation Data'!H2))="","",OFFSET('Sanitation Data'!$H$28,0,10*ROW('Sanitation Data'!H2)))</f>
        <v>No</v>
      </c>
      <c r="DF8" s="292" t="str">
        <f ca="true">+IF(OFFSET('Sanitation Data'!$H$29,0,10*ROW('Sanitation Data'!H2))="","",OFFSET('Sanitation Data'!$H$29,0,10*ROW('Sanitation Data'!H2)))</f>
        <v>No</v>
      </c>
      <c r="DG8" s="292" t="str">
        <f ca="true">+IF(OFFSET('Sanitation Data'!$H$30,0,10*ROW('Sanitation Data'!H2))="","",OFFSET('Sanitation Data'!$H$30,0,10*ROW('Sanitation Data'!H2)))</f>
        <v/>
      </c>
      <c r="DH8" s="292" t="str">
        <f ca="true">+IF(OFFSET('Sanitation Data'!$H$31,0,10*ROW('Sanitation Data'!H2))="","",OFFSET('Sanitation Data'!$H$31,0,10*ROW('Sanitation Data'!H2)))</f>
        <v/>
      </c>
      <c r="DI8" s="292" t="str">
        <f ca="true">+IF(OFFSET('Sanitation Data'!$H$32,0,10*ROW('Sanitation Data'!H2))="","",OFFSET('Sanitation Data'!$H$32,0,10*ROW('Sanitation Data'!H2)))</f>
        <v/>
      </c>
      <c r="DJ8" s="292" t="str">
        <f ca="true">+IF(OFFSET('Sanitation Data'!$I$28,0,10*ROW('Sanitation Data'!I2))="","",OFFSET('Sanitation Data'!$I$28,0,10*ROW('Sanitation Data'!I2)))</f>
        <v>No</v>
      </c>
      <c r="DK8" s="292" t="str">
        <f ca="true">+IF(OFFSET('Sanitation Data'!$I$29,0,10*ROW('Sanitation Data'!I2))="","",OFFSET('Sanitation Data'!$I$29,0,10*ROW('Sanitation Data'!I2)))</f>
        <v>No</v>
      </c>
      <c r="DL8" s="292" t="str">
        <f ca="true">+IF(OFFSET('Sanitation Data'!$I$30,0,10*ROW('Sanitation Data'!I2))="","",OFFSET('Sanitation Data'!$I$30,0,10*ROW('Sanitation Data'!I2)))</f>
        <v/>
      </c>
      <c r="DM8" s="292" t="str">
        <f ca="true">+IF(OFFSET('Sanitation Data'!$I$31,0,10*ROW('Sanitation Data'!I2))="","",OFFSET('Sanitation Data'!$I$31,0,10*ROW('Sanitation Data'!I2)))</f>
        <v/>
      </c>
      <c r="DN8" s="292" t="str">
        <f ca="true">+IF(OFFSET('Sanitation Data'!$I$32,0,10*ROW('Sanitation Data'!I2))="","",OFFSET('Sanitation Data'!$I$32,0,10*ROW('Sanitation Data'!I2)))</f>
        <v/>
      </c>
      <c r="DO8" s="292" t="str">
        <f ca="true">+IF(OFFSET('Hygiene Data'!$D$11,0,10*ROW('Hygiene Data'!D2))="","",OFFSET('Hygiene Data'!$D$11,0,10*ROW('Hygiene Data'!D2)))</f>
        <v/>
      </c>
      <c r="DP8" s="292" t="str">
        <f ca="true">+IF(OFFSET('Hygiene Data'!$D$12,0,10*ROW('Hygiene Data'!D2))="","",OFFSET('Hygiene Data'!$D$12,0,10*ROW('Hygiene Data'!D2)))</f>
        <v/>
      </c>
      <c r="DQ8" s="292" t="str">
        <f ca="true">+IF(OFFSET('Hygiene Data'!$D$13,0,10*ROW('Hygiene Data'!D2))="","",OFFSET('Hygiene Data'!$D$13,0,10*ROW('Hygiene Data'!D2)))</f>
        <v/>
      </c>
      <c r="DR8" s="292" t="str">
        <f ca="true">+IF(OFFSET('Hygiene Data'!$E$11,0,10*ROW('Hygiene Data'!E2))="","",OFFSET('Hygiene Data'!$E$11,0,10*ROW('Hygiene Data'!E2)))</f>
        <v/>
      </c>
      <c r="DS8" s="292" t="str">
        <f ca="true">+IF(OFFSET('Hygiene Data'!$E$12,0,10*ROW('Hygiene Data'!E2))="","",OFFSET('Hygiene Data'!$E$12,0,10*ROW('Hygiene Data'!E2)))</f>
        <v/>
      </c>
      <c r="DT8" s="292" t="str">
        <f ca="true">+IF(OFFSET('Hygiene Data'!$E$13,0,10*ROW('Hygiene Data'!E2))="","",OFFSET('Hygiene Data'!$E$13,0,10*ROW('Hygiene Data'!E2)))</f>
        <v/>
      </c>
      <c r="DU8" s="292" t="str">
        <f ca="true">+IF(OFFSET('Hygiene Data'!$F$11,0,10*ROW('Hygiene Data'!F2))="","",OFFSET('Hygiene Data'!$F$11,0,10*ROW('Hygiene Data'!F2)))</f>
        <v/>
      </c>
      <c r="DV8" s="292" t="str">
        <f ca="true">+IF(OFFSET('Hygiene Data'!$F$12,0,10*ROW('Hygiene Data'!F2))="","",OFFSET('Hygiene Data'!$F$12,0,10*ROW('Hygiene Data'!F2)))</f>
        <v/>
      </c>
      <c r="DW8" s="292" t="str">
        <f ca="true">+IF(OFFSET('Hygiene Data'!$F$13,0,10*ROW('Hygiene Data'!F2))="","",OFFSET('Hygiene Data'!$F$13,0,10*ROW('Hygiene Data'!F2)))</f>
        <v/>
      </c>
      <c r="DX8" s="292" t="str">
        <f ca="true">+IF(OFFSET('Hygiene Data'!$G$11,0,10*ROW('Hygiene Data'!G2))="","",OFFSET('Hygiene Data'!$G$11,0,10*ROW('Hygiene Data'!G2)))</f>
        <v/>
      </c>
      <c r="DY8" s="292" t="str">
        <f ca="true">+IF(OFFSET('Hygiene Data'!$G$12,0,10*ROW('Hygiene Data'!G2))="","",OFFSET('Hygiene Data'!$G$12,0,10*ROW('Hygiene Data'!G2)))</f>
        <v/>
      </c>
      <c r="DZ8" s="292" t="str">
        <f ca="true">+IF(OFFSET('Hygiene Data'!$G$13,0,10*ROW('Hygiene Data'!G2))="","",OFFSET('Hygiene Data'!$G$13,0,10*ROW('Hygiene Data'!G2)))</f>
        <v/>
      </c>
      <c r="EA8" s="292" t="str">
        <f ca="true">+IF(OFFSET('Hygiene Data'!$H$11,0,10*ROW('Hygiene Data'!H2))="","",OFFSET('Hygiene Data'!$H$11,0,10*ROW('Hygiene Data'!H2)))</f>
        <v/>
      </c>
      <c r="EB8" s="292" t="str">
        <f ca="true">+IF(OFFSET('Hygiene Data'!$H$12,0,10*ROW('Hygiene Data'!H2))="","",OFFSET('Hygiene Data'!$H$12,0,10*ROW('Hygiene Data'!H2)))</f>
        <v/>
      </c>
      <c r="EC8" s="292" t="str">
        <f ca="true">+IF(OFFSET('Hygiene Data'!$H$13,0,10*ROW('Hygiene Data'!H2))="","",OFFSET('Hygiene Data'!$H$13,0,10*ROW('Hygiene Data'!H2)))</f>
        <v/>
      </c>
      <c r="ED8" s="292" t="str">
        <f ca="true">+IF(OFFSET('Hygiene Data'!$I$11,0,10*ROW('Hygiene Data'!I2))="","",OFFSET('Hygiene Data'!$I$11,0,10*ROW('Hygiene Data'!I2)))</f>
        <v/>
      </c>
      <c r="EE8" s="292" t="str">
        <f ca="true">+IF(OFFSET('Hygiene Data'!$I$12,0,10*ROW('Hygiene Data'!I2))="","",OFFSET('Hygiene Data'!$I$12,0,10*ROW('Hygiene Data'!I2)))</f>
        <v/>
      </c>
      <c r="EF8" s="29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BRA_2003_EMIS</v>
      </c>
      <c r="B9" s="36" t="str">
        <f ca="true">+IF(OFFSET('Water Data'!$C$2,0,10*ROW('Water Data'!F3))="","",OFFSET('Water Data'!$C$2,0,10*ROW('Water Data'!F3)))</f>
        <v>EMIS</v>
      </c>
      <c r="C9" s="348">
        <f t="shared" ca="true" si="0"/>
        <v>2003</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98.034000000000006</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70.12</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99.863</v>
      </c>
      <c r="H9" s="96">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95.936499999999995</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96.305000000000007</v>
      </c>
      <c r="K9" s="96">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45.7</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98.464200000000005</v>
      </c>
      <c r="N9" s="96">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78.95</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97.62</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64.400000000000006</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99.876999999999995</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95.58</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90.784000000000006</v>
      </c>
      <c r="W9" s="97">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89.414999999999992</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98.66</v>
      </c>
      <c r="AB9" s="97">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98.502499999999998</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83.34</v>
      </c>
      <c r="AG9" s="97">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80.807500000000005</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93.87</v>
      </c>
      <c r="AL9" s="97">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93.010999999999996</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89.28</v>
      </c>
      <c r="AQ9" s="97">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87.625</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99.326999999999998</v>
      </c>
      <c r="AV9" s="97">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99.18</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2"/>
      <c r="BS9" s="292" t="str">
        <f ca="true">+IF(OFFSET('Water Data'!$D$27,0,10*ROW('Water Data'!D3))="","",OFFSET('Water Data'!$D$27,0,10*ROW('Water Data'!D3)))</f>
        <v>Yes</v>
      </c>
      <c r="BT9" s="292" t="str">
        <f ca="true">+IF(OFFSET('Water Data'!$D$28,0,10*ROW('Water Data'!D3))="","",OFFSET('Water Data'!$D$28,0,10*ROW('Water Data'!D3)))</f>
        <v>Yes</v>
      </c>
      <c r="BU9" s="292" t="str">
        <f ca="true">+IF(OFFSET('Water Data'!$D$29,0,10*ROW('Water Data'!D3))="","",OFFSET('Water Data'!$D$29,0,10*ROW('Water Data'!D3)))</f>
        <v/>
      </c>
      <c r="BV9" s="292" t="str">
        <f ca="true">+IF(OFFSET('Water Data'!$E$27,0,10*ROW('Water Data'!E3))="","",OFFSET('Water Data'!$E$27,0,10*ROW('Water Data'!E3)))</f>
        <v>Yes</v>
      </c>
      <c r="BW9" s="292" t="str">
        <f ca="true">+IF(OFFSET('Water Data'!$E$28,0,10*ROW('Water Data'!E3))="","",OFFSET('Water Data'!$E$28,0,10*ROW('Water Data'!E3)))</f>
        <v>Yes</v>
      </c>
      <c r="BX9" s="292" t="str">
        <f ca="true">+IF(OFFSET('Water Data'!$E$29,0,10*ROW('Water Data'!E3))="","",OFFSET('Water Data'!$E$29,0,10*ROW('Water Data'!E3)))</f>
        <v/>
      </c>
      <c r="BY9" s="292" t="str">
        <f ca="true">+IF(OFFSET('Water Data'!$F$27,0,10*ROW('Water Data'!F3))="","",OFFSET('Water Data'!$F$27,0,10*ROW('Water Data'!F3)))</f>
        <v>Yes</v>
      </c>
      <c r="BZ9" s="292" t="str">
        <f ca="true">+IF(OFFSET('Water Data'!$F$28,0,10*ROW('Water Data'!F3))="","",OFFSET('Water Data'!$F$28,0,10*ROW('Water Data'!F3)))</f>
        <v>Yes</v>
      </c>
      <c r="CA9" s="292" t="str">
        <f ca="true">+IF(OFFSET('Water Data'!$F$29,0,10*ROW('Water Data'!F3))="","",OFFSET('Water Data'!$F$29,0,10*ROW('Water Data'!F3)))</f>
        <v/>
      </c>
      <c r="CB9" s="292" t="str">
        <f ca="true">+IF(OFFSET('Water Data'!$G$27,0,10*ROW('Water Data'!G3))="","",OFFSET('Water Data'!$G$27,0,10*ROW('Water Data'!G3)))</f>
        <v>Yes</v>
      </c>
      <c r="CC9" s="292" t="str">
        <f ca="true">+IF(OFFSET('Water Data'!$G$28,0,10*ROW('Water Data'!G3))="","",OFFSET('Water Data'!$G$28,0,10*ROW('Water Data'!G3)))</f>
        <v>Yes</v>
      </c>
      <c r="CD9" s="292" t="str">
        <f ca="true">+IF(OFFSET('Water Data'!$G$29,0,10*ROW('Water Data'!G3))="","",OFFSET('Water Data'!$G$29,0,10*ROW('Water Data'!G3)))</f>
        <v/>
      </c>
      <c r="CE9" s="292" t="str">
        <f ca="true">+IF(OFFSET('Water Data'!$H$27,0,10*ROW('Water Data'!H3))="","",OFFSET('Water Data'!$H$27,0,10*ROW('Water Data'!H3)))</f>
        <v>Yes</v>
      </c>
      <c r="CF9" s="292" t="str">
        <f ca="true">+IF(OFFSET('Water Data'!$H$28,0,10*ROW('Water Data'!H3))="","",OFFSET('Water Data'!$H$28,0,10*ROW('Water Data'!H3)))</f>
        <v>Yes</v>
      </c>
      <c r="CG9" s="292" t="str">
        <f ca="true">+IF(OFFSET('Water Data'!$H$29,0,10*ROW('Water Data'!H3))="","",OFFSET('Water Data'!$H$29,0,10*ROW('Water Data'!H3)))</f>
        <v/>
      </c>
      <c r="CH9" s="292" t="str">
        <f ca="true">+IF(OFFSET('Water Data'!$I$27,0,10*ROW('Water Data'!I3))="","",OFFSET('Water Data'!$I$27,0,10*ROW('Water Data'!I3)))</f>
        <v>Yes</v>
      </c>
      <c r="CI9" s="292" t="str">
        <f ca="true">+IF(OFFSET('Water Data'!$I$28,0,10*ROW('Water Data'!I3))="","",OFFSET('Water Data'!$I$28,0,10*ROW('Water Data'!I3)))</f>
        <v>Yes</v>
      </c>
      <c r="CJ9" s="292" t="str">
        <f ca="true">+IF(OFFSET('Water Data'!$I$29,0,10*ROW('Water Data'!I3))="","",OFFSET('Water Data'!$I$29,0,10*ROW('Water Data'!I3)))</f>
        <v/>
      </c>
      <c r="CK9" s="292" t="str">
        <f ca="true">+IF(OFFSET('Sanitation Data'!$D$28,0,10*ROW('Sanitation Data'!D3))="","",OFFSET('Sanitation Data'!$D$28,0,10*ROW('Sanitation Data'!D3)))</f>
        <v>Yes</v>
      </c>
      <c r="CL9" s="292" t="str">
        <f ca="true">+IF(OFFSET('Sanitation Data'!$D$29,0,10*ROW('Sanitation Data'!D3))="","",OFFSET('Sanitation Data'!$D$29,0,10*ROW('Sanitation Data'!D3)))</f>
        <v>Yes</v>
      </c>
      <c r="CM9" s="292" t="str">
        <f ca="true">+IF(OFFSET('Sanitation Data'!$D$30,0,10*ROW('Sanitation Data'!D3))="","",OFFSET('Sanitation Data'!$D$30,0,10*ROW('Sanitation Data'!D3)))</f>
        <v/>
      </c>
      <c r="CN9" s="292" t="str">
        <f ca="true">+IF(OFFSET('Sanitation Data'!$D$31,0,10*ROW('Sanitation Data'!D3))="","",OFFSET('Sanitation Data'!$D$31,0,10*ROW('Sanitation Data'!D3)))</f>
        <v/>
      </c>
      <c r="CO9" s="292" t="str">
        <f ca="true">+IF(OFFSET('Sanitation Data'!$D$32,0,10*ROW('Sanitation Data'!D3))="","",OFFSET('Sanitation Data'!$D$32,0,10*ROW('Sanitation Data'!D3)))</f>
        <v/>
      </c>
      <c r="CP9" s="292" t="str">
        <f ca="true">+IF(OFFSET('Sanitation Data'!$E$28,0,10*ROW('Sanitation Data'!E3))="","",OFFSET('Sanitation Data'!$E$28,0,10*ROW('Sanitation Data'!E3)))</f>
        <v>Yes</v>
      </c>
      <c r="CQ9" s="292" t="str">
        <f ca="true">+IF(OFFSET('Sanitation Data'!$E$29,0,10*ROW('Sanitation Data'!E3))="","",OFFSET('Sanitation Data'!$E$29,0,10*ROW('Sanitation Data'!E3)))</f>
        <v>Yes</v>
      </c>
      <c r="CR9" s="292" t="str">
        <f ca="true">+IF(OFFSET('Sanitation Data'!$E$30,0,10*ROW('Sanitation Data'!E3))="","",OFFSET('Sanitation Data'!$E$30,0,10*ROW('Sanitation Data'!E3)))</f>
        <v/>
      </c>
      <c r="CS9" s="292" t="str">
        <f ca="true">+IF(OFFSET('Sanitation Data'!$E$31,0,10*ROW('Sanitation Data'!E3))="","",OFFSET('Sanitation Data'!$E$31,0,10*ROW('Sanitation Data'!E3)))</f>
        <v/>
      </c>
      <c r="CT9" s="292" t="str">
        <f ca="true">+IF(OFFSET('Sanitation Data'!$E$32,0,10*ROW('Sanitation Data'!E3))="","",OFFSET('Sanitation Data'!$E$32,0,10*ROW('Sanitation Data'!E3)))</f>
        <v/>
      </c>
      <c r="CU9" s="292" t="str">
        <f ca="true">+IF(OFFSET('Sanitation Data'!$F$28,0,10*ROW('Sanitation Data'!F3))="","",OFFSET('Sanitation Data'!$F$28,0,10*ROW('Sanitation Data'!F3)))</f>
        <v>Yes</v>
      </c>
      <c r="CV9" s="292" t="str">
        <f ca="true">+IF(OFFSET('Sanitation Data'!$F$29,0,10*ROW('Sanitation Data'!F3))="","",OFFSET('Sanitation Data'!$F$29,0,10*ROW('Sanitation Data'!F3)))</f>
        <v>Yes</v>
      </c>
      <c r="CW9" s="292" t="str">
        <f ca="true">+IF(OFFSET('Sanitation Data'!$F$30,0,10*ROW('Sanitation Data'!F3))="","",OFFSET('Sanitation Data'!$F$30,0,10*ROW('Sanitation Data'!F3)))</f>
        <v/>
      </c>
      <c r="CX9" s="292" t="str">
        <f ca="true">+IF(OFFSET('Sanitation Data'!$F$31,0,10*ROW('Sanitation Data'!F3))="","",OFFSET('Sanitation Data'!$F$31,0,10*ROW('Sanitation Data'!F3)))</f>
        <v/>
      </c>
      <c r="CY9" s="292" t="str">
        <f ca="true">+IF(OFFSET('Sanitation Data'!$F$32,0,10*ROW('Sanitation Data'!F3))="","",OFFSET('Sanitation Data'!$F$32,0,10*ROW('Sanitation Data'!F3)))</f>
        <v/>
      </c>
      <c r="CZ9" s="292" t="str">
        <f ca="true">+IF(OFFSET('Sanitation Data'!$G$28,0,10*ROW('Sanitation Data'!G3))="","",OFFSET('Sanitation Data'!$G$28,0,10*ROW('Sanitation Data'!G3)))</f>
        <v>Yes</v>
      </c>
      <c r="DA9" s="292" t="str">
        <f ca="true">+IF(OFFSET('Sanitation Data'!$G$29,0,10*ROW('Sanitation Data'!G3))="","",OFFSET('Sanitation Data'!$G$29,0,10*ROW('Sanitation Data'!G3)))</f>
        <v>Yes</v>
      </c>
      <c r="DB9" s="292" t="str">
        <f ca="true">+IF(OFFSET('Sanitation Data'!$G$30,0,10*ROW('Sanitation Data'!G3))="","",OFFSET('Sanitation Data'!$G$30,0,10*ROW('Sanitation Data'!G3)))</f>
        <v/>
      </c>
      <c r="DC9" s="292" t="str">
        <f ca="true">+IF(OFFSET('Sanitation Data'!$G$31,0,10*ROW('Sanitation Data'!G3))="","",OFFSET('Sanitation Data'!$G$31,0,10*ROW('Sanitation Data'!G3)))</f>
        <v/>
      </c>
      <c r="DD9" s="292" t="str">
        <f ca="true">+IF(OFFSET('Sanitation Data'!$G$32,0,10*ROW('Sanitation Data'!G3))="","",OFFSET('Sanitation Data'!$G$32,0,10*ROW('Sanitation Data'!G3)))</f>
        <v/>
      </c>
      <c r="DE9" s="292" t="str">
        <f ca="true">+IF(OFFSET('Sanitation Data'!$H$28,0,10*ROW('Sanitation Data'!H3))="","",OFFSET('Sanitation Data'!$H$28,0,10*ROW('Sanitation Data'!H3)))</f>
        <v>Yes</v>
      </c>
      <c r="DF9" s="292" t="str">
        <f ca="true">+IF(OFFSET('Sanitation Data'!$H$29,0,10*ROW('Sanitation Data'!H3))="","",OFFSET('Sanitation Data'!$H$29,0,10*ROW('Sanitation Data'!H3)))</f>
        <v>Yes</v>
      </c>
      <c r="DG9" s="292" t="str">
        <f ca="true">+IF(OFFSET('Sanitation Data'!$H$30,0,10*ROW('Sanitation Data'!H3))="","",OFFSET('Sanitation Data'!$H$30,0,10*ROW('Sanitation Data'!H3)))</f>
        <v/>
      </c>
      <c r="DH9" s="292" t="str">
        <f ca="true">+IF(OFFSET('Sanitation Data'!$H$31,0,10*ROW('Sanitation Data'!H3))="","",OFFSET('Sanitation Data'!$H$31,0,10*ROW('Sanitation Data'!H3)))</f>
        <v/>
      </c>
      <c r="DI9" s="292" t="str">
        <f ca="true">+IF(OFFSET('Sanitation Data'!$H$32,0,10*ROW('Sanitation Data'!H3))="","",OFFSET('Sanitation Data'!$H$32,0,10*ROW('Sanitation Data'!H3)))</f>
        <v/>
      </c>
      <c r="DJ9" s="292" t="str">
        <f ca="true">+IF(OFFSET('Sanitation Data'!$I$28,0,10*ROW('Sanitation Data'!I3))="","",OFFSET('Sanitation Data'!$I$28,0,10*ROW('Sanitation Data'!I3)))</f>
        <v>Yes</v>
      </c>
      <c r="DK9" s="292" t="str">
        <f ca="true">+IF(OFFSET('Sanitation Data'!$I$29,0,10*ROW('Sanitation Data'!I3))="","",OFFSET('Sanitation Data'!$I$29,0,10*ROW('Sanitation Data'!I3)))</f>
        <v>Yes</v>
      </c>
      <c r="DL9" s="292" t="str">
        <f ca="true">+IF(OFFSET('Sanitation Data'!$I$30,0,10*ROW('Sanitation Data'!I3))="","",OFFSET('Sanitation Data'!$I$30,0,10*ROW('Sanitation Data'!I3)))</f>
        <v/>
      </c>
      <c r="DM9" s="292" t="str">
        <f ca="true">+IF(OFFSET('Sanitation Data'!$I$31,0,10*ROW('Sanitation Data'!I3))="","",OFFSET('Sanitation Data'!$I$31,0,10*ROW('Sanitation Data'!I3)))</f>
        <v/>
      </c>
      <c r="DN9" s="292" t="str">
        <f ca="true">+IF(OFFSET('Sanitation Data'!$I$32,0,10*ROW('Sanitation Data'!I3))="","",OFFSET('Sanitation Data'!$I$32,0,10*ROW('Sanitation Data'!I3)))</f>
        <v/>
      </c>
      <c r="DO9" s="292" t="str">
        <f ca="true">+IF(OFFSET('Hygiene Data'!$D$11,0,10*ROW('Hygiene Data'!D3))="","",OFFSET('Hygiene Data'!$D$11,0,10*ROW('Hygiene Data'!D3)))</f>
        <v/>
      </c>
      <c r="DP9" s="292" t="str">
        <f ca="true">+IF(OFFSET('Hygiene Data'!$D$12,0,10*ROW('Hygiene Data'!D3))="","",OFFSET('Hygiene Data'!$D$12,0,10*ROW('Hygiene Data'!D3)))</f>
        <v/>
      </c>
      <c r="DQ9" s="292" t="str">
        <f ca="true">+IF(OFFSET('Hygiene Data'!$D$13,0,10*ROW('Hygiene Data'!D3))="","",OFFSET('Hygiene Data'!$D$13,0,10*ROW('Hygiene Data'!D3)))</f>
        <v/>
      </c>
      <c r="DR9" s="292" t="str">
        <f ca="true">+IF(OFFSET('Hygiene Data'!$E$11,0,10*ROW('Hygiene Data'!E3))="","",OFFSET('Hygiene Data'!$E$11,0,10*ROW('Hygiene Data'!E3)))</f>
        <v/>
      </c>
      <c r="DS9" s="292" t="str">
        <f ca="true">+IF(OFFSET('Hygiene Data'!$E$12,0,10*ROW('Hygiene Data'!E3))="","",OFFSET('Hygiene Data'!$E$12,0,10*ROW('Hygiene Data'!E3)))</f>
        <v/>
      </c>
      <c r="DT9" s="292" t="str">
        <f ca="true">+IF(OFFSET('Hygiene Data'!$E$13,0,10*ROW('Hygiene Data'!E3))="","",OFFSET('Hygiene Data'!$E$13,0,10*ROW('Hygiene Data'!E3)))</f>
        <v/>
      </c>
      <c r="DU9" s="292" t="str">
        <f ca="true">+IF(OFFSET('Hygiene Data'!$F$11,0,10*ROW('Hygiene Data'!F3))="","",OFFSET('Hygiene Data'!$F$11,0,10*ROW('Hygiene Data'!F3)))</f>
        <v/>
      </c>
      <c r="DV9" s="292" t="str">
        <f ca="true">+IF(OFFSET('Hygiene Data'!$F$12,0,10*ROW('Hygiene Data'!F3))="","",OFFSET('Hygiene Data'!$F$12,0,10*ROW('Hygiene Data'!F3)))</f>
        <v/>
      </c>
      <c r="DW9" s="292" t="str">
        <f ca="true">+IF(OFFSET('Hygiene Data'!$F$13,0,10*ROW('Hygiene Data'!F3))="","",OFFSET('Hygiene Data'!$F$13,0,10*ROW('Hygiene Data'!F3)))</f>
        <v/>
      </c>
      <c r="DX9" s="292" t="str">
        <f ca="true">+IF(OFFSET('Hygiene Data'!$G$11,0,10*ROW('Hygiene Data'!G3))="","",OFFSET('Hygiene Data'!$G$11,0,10*ROW('Hygiene Data'!G3)))</f>
        <v/>
      </c>
      <c r="DY9" s="292" t="str">
        <f ca="true">+IF(OFFSET('Hygiene Data'!$G$12,0,10*ROW('Hygiene Data'!G3))="","",OFFSET('Hygiene Data'!$G$12,0,10*ROW('Hygiene Data'!G3)))</f>
        <v/>
      </c>
      <c r="DZ9" s="292" t="str">
        <f ca="true">+IF(OFFSET('Hygiene Data'!$G$13,0,10*ROW('Hygiene Data'!G3))="","",OFFSET('Hygiene Data'!$G$13,0,10*ROW('Hygiene Data'!G3)))</f>
        <v/>
      </c>
      <c r="EA9" s="292" t="str">
        <f ca="true">+IF(OFFSET('Hygiene Data'!$H$11,0,10*ROW('Hygiene Data'!H3))="","",OFFSET('Hygiene Data'!$H$11,0,10*ROW('Hygiene Data'!H3)))</f>
        <v/>
      </c>
      <c r="EB9" s="292" t="str">
        <f ca="true">+IF(OFFSET('Hygiene Data'!$H$12,0,10*ROW('Hygiene Data'!H3))="","",OFFSET('Hygiene Data'!$H$12,0,10*ROW('Hygiene Data'!H3)))</f>
        <v/>
      </c>
      <c r="EC9" s="292" t="str">
        <f ca="true">+IF(OFFSET('Hygiene Data'!$H$13,0,10*ROW('Hygiene Data'!H3))="","",OFFSET('Hygiene Data'!$H$13,0,10*ROW('Hygiene Data'!H3)))</f>
        <v/>
      </c>
      <c r="ED9" s="292" t="str">
        <f ca="true">+IF(OFFSET('Hygiene Data'!$I$11,0,10*ROW('Hygiene Data'!I3))="","",OFFSET('Hygiene Data'!$I$11,0,10*ROW('Hygiene Data'!I3)))</f>
        <v/>
      </c>
      <c r="EE9" s="292" t="str">
        <f ca="true">+IF(OFFSET('Hygiene Data'!$I$12,0,10*ROW('Hygiene Data'!I3))="","",OFFSET('Hygiene Data'!$I$12,0,10*ROW('Hygiene Data'!I3)))</f>
        <v/>
      </c>
      <c r="EF9" s="29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BRA_2004_EMIS</v>
      </c>
      <c r="B10" s="36" t="str">
        <f ca="true">+IF(OFFSET('Water Data'!$C$2,0,10*ROW('Water Data'!F4))="","",OFFSET('Water Data'!$C$2,0,10*ROW('Water Data'!F4)))</f>
        <v>EMIS</v>
      </c>
      <c r="C10" s="348">
        <f t="shared" ca="true" si="0"/>
        <v>2004</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99.05</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71.578000000000003</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99.95</v>
      </c>
      <c r="H10" s="96">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96.143500000000003</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98.164000000000001</v>
      </c>
      <c r="K10" s="96">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47.442999999999998</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99.191000000000003</v>
      </c>
      <c r="N10" s="96">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77.974999999999994</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98.831000000000003</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65.901499999999999</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99.965000000000003</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95.55</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92.69</v>
      </c>
      <c r="W10" s="97">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89.4</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98.86</v>
      </c>
      <c r="AB10" s="97">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98.57</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86.62</v>
      </c>
      <c r="AG10" s="97">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80.39</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94.43</v>
      </c>
      <c r="AL10" s="97">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92.19</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91.4</v>
      </c>
      <c r="AQ10" s="97">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87.4</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99.406999999999996</v>
      </c>
      <c r="AV10" s="97">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99.09</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2"/>
      <c r="BS10" s="292" t="str">
        <f ca="true">+IF(OFFSET('Water Data'!$D$27,0,10*ROW('Water Data'!D4))="","",OFFSET('Water Data'!$D$27,0,10*ROW('Water Data'!D4)))</f>
        <v>Yes</v>
      </c>
      <c r="BT10" s="292" t="str">
        <f ca="true">+IF(OFFSET('Water Data'!$D$28,0,10*ROW('Water Data'!D4))="","",OFFSET('Water Data'!$D$28,0,10*ROW('Water Data'!D4)))</f>
        <v>Yes</v>
      </c>
      <c r="BU10" s="292" t="str">
        <f ca="true">+IF(OFFSET('Water Data'!$D$29,0,10*ROW('Water Data'!D4))="","",OFFSET('Water Data'!$D$29,0,10*ROW('Water Data'!D4)))</f>
        <v/>
      </c>
      <c r="BV10" s="292" t="str">
        <f ca="true">+IF(OFFSET('Water Data'!$E$27,0,10*ROW('Water Data'!E4))="","",OFFSET('Water Data'!$E$27,0,10*ROW('Water Data'!E4)))</f>
        <v>Yes</v>
      </c>
      <c r="BW10" s="292" t="str">
        <f ca="true">+IF(OFFSET('Water Data'!$E$28,0,10*ROW('Water Data'!E4))="","",OFFSET('Water Data'!$E$28,0,10*ROW('Water Data'!E4)))</f>
        <v>Yes</v>
      </c>
      <c r="BX10" s="292" t="str">
        <f ca="true">+IF(OFFSET('Water Data'!$E$29,0,10*ROW('Water Data'!E4))="","",OFFSET('Water Data'!$E$29,0,10*ROW('Water Data'!E4)))</f>
        <v/>
      </c>
      <c r="BY10" s="292" t="str">
        <f ca="true">+IF(OFFSET('Water Data'!$F$27,0,10*ROW('Water Data'!F4))="","",OFFSET('Water Data'!$F$27,0,10*ROW('Water Data'!F4)))</f>
        <v>Yes</v>
      </c>
      <c r="BZ10" s="292" t="str">
        <f ca="true">+IF(OFFSET('Water Data'!$F$28,0,10*ROW('Water Data'!F4))="","",OFFSET('Water Data'!$F$28,0,10*ROW('Water Data'!F4)))</f>
        <v>Yes</v>
      </c>
      <c r="CA10" s="292" t="str">
        <f ca="true">+IF(OFFSET('Water Data'!$F$29,0,10*ROW('Water Data'!F4))="","",OFFSET('Water Data'!$F$29,0,10*ROW('Water Data'!F4)))</f>
        <v/>
      </c>
      <c r="CB10" s="292" t="str">
        <f ca="true">+IF(OFFSET('Water Data'!$G$27,0,10*ROW('Water Data'!G4))="","",OFFSET('Water Data'!$G$27,0,10*ROW('Water Data'!G4)))</f>
        <v>Yes</v>
      </c>
      <c r="CC10" s="292" t="str">
        <f ca="true">+IF(OFFSET('Water Data'!$G$28,0,10*ROW('Water Data'!G4))="","",OFFSET('Water Data'!$G$28,0,10*ROW('Water Data'!G4)))</f>
        <v>Yes</v>
      </c>
      <c r="CD10" s="292" t="str">
        <f ca="true">+IF(OFFSET('Water Data'!$G$29,0,10*ROW('Water Data'!G4))="","",OFFSET('Water Data'!$G$29,0,10*ROW('Water Data'!G4)))</f>
        <v/>
      </c>
      <c r="CE10" s="292" t="str">
        <f ca="true">+IF(OFFSET('Water Data'!$H$27,0,10*ROW('Water Data'!H4))="","",OFFSET('Water Data'!$H$27,0,10*ROW('Water Data'!H4)))</f>
        <v>Yes</v>
      </c>
      <c r="CF10" s="292" t="str">
        <f ca="true">+IF(OFFSET('Water Data'!$H$28,0,10*ROW('Water Data'!H4))="","",OFFSET('Water Data'!$H$28,0,10*ROW('Water Data'!H4)))</f>
        <v>Yes</v>
      </c>
      <c r="CG10" s="292" t="str">
        <f ca="true">+IF(OFFSET('Water Data'!$H$29,0,10*ROW('Water Data'!H4))="","",OFFSET('Water Data'!$H$29,0,10*ROW('Water Data'!H4)))</f>
        <v/>
      </c>
      <c r="CH10" s="292" t="str">
        <f ca="true">+IF(OFFSET('Water Data'!$I$27,0,10*ROW('Water Data'!I4))="","",OFFSET('Water Data'!$I$27,0,10*ROW('Water Data'!I4)))</f>
        <v>Yes</v>
      </c>
      <c r="CI10" s="292" t="str">
        <f ca="true">+IF(OFFSET('Water Data'!$I$28,0,10*ROW('Water Data'!I4))="","",OFFSET('Water Data'!$I$28,0,10*ROW('Water Data'!I4)))</f>
        <v>Yes</v>
      </c>
      <c r="CJ10" s="292" t="str">
        <f ca="true">+IF(OFFSET('Water Data'!$I$29,0,10*ROW('Water Data'!I4))="","",OFFSET('Water Data'!$I$29,0,10*ROW('Water Data'!I4)))</f>
        <v/>
      </c>
      <c r="CK10" s="292" t="str">
        <f ca="true">+IF(OFFSET('Sanitation Data'!$D$28,0,10*ROW('Sanitation Data'!D4))="","",OFFSET('Sanitation Data'!$D$28,0,10*ROW('Sanitation Data'!D4)))</f>
        <v>Yes</v>
      </c>
      <c r="CL10" s="292" t="str">
        <f ca="true">+IF(OFFSET('Sanitation Data'!$D$29,0,10*ROW('Sanitation Data'!D4))="","",OFFSET('Sanitation Data'!$D$29,0,10*ROW('Sanitation Data'!D4)))</f>
        <v>Yes</v>
      </c>
      <c r="CM10" s="292" t="str">
        <f ca="true">+IF(OFFSET('Sanitation Data'!$D$30,0,10*ROW('Sanitation Data'!D4))="","",OFFSET('Sanitation Data'!$D$30,0,10*ROW('Sanitation Data'!D4)))</f>
        <v/>
      </c>
      <c r="CN10" s="292" t="str">
        <f ca="true">+IF(OFFSET('Sanitation Data'!$D$31,0,10*ROW('Sanitation Data'!D4))="","",OFFSET('Sanitation Data'!$D$31,0,10*ROW('Sanitation Data'!D4)))</f>
        <v/>
      </c>
      <c r="CO10" s="292" t="str">
        <f ca="true">+IF(OFFSET('Sanitation Data'!$D$32,0,10*ROW('Sanitation Data'!D4))="","",OFFSET('Sanitation Data'!$D$32,0,10*ROW('Sanitation Data'!D4)))</f>
        <v/>
      </c>
      <c r="CP10" s="292" t="str">
        <f ca="true">+IF(OFFSET('Sanitation Data'!$E$28,0,10*ROW('Sanitation Data'!E4))="","",OFFSET('Sanitation Data'!$E$28,0,10*ROW('Sanitation Data'!E4)))</f>
        <v>Yes</v>
      </c>
      <c r="CQ10" s="292" t="str">
        <f ca="true">+IF(OFFSET('Sanitation Data'!$E$29,0,10*ROW('Sanitation Data'!E4))="","",OFFSET('Sanitation Data'!$E$29,0,10*ROW('Sanitation Data'!E4)))</f>
        <v>Yes</v>
      </c>
      <c r="CR10" s="292" t="str">
        <f ca="true">+IF(OFFSET('Sanitation Data'!$E$30,0,10*ROW('Sanitation Data'!E4))="","",OFFSET('Sanitation Data'!$E$30,0,10*ROW('Sanitation Data'!E4)))</f>
        <v/>
      </c>
      <c r="CS10" s="292" t="str">
        <f ca="true">+IF(OFFSET('Sanitation Data'!$E$31,0,10*ROW('Sanitation Data'!E4))="","",OFFSET('Sanitation Data'!$E$31,0,10*ROW('Sanitation Data'!E4)))</f>
        <v/>
      </c>
      <c r="CT10" s="292" t="str">
        <f ca="true">+IF(OFFSET('Sanitation Data'!$E$32,0,10*ROW('Sanitation Data'!E4))="","",OFFSET('Sanitation Data'!$E$32,0,10*ROW('Sanitation Data'!E4)))</f>
        <v/>
      </c>
      <c r="CU10" s="292" t="str">
        <f ca="true">+IF(OFFSET('Sanitation Data'!$F$28,0,10*ROW('Sanitation Data'!F4))="","",OFFSET('Sanitation Data'!$F$28,0,10*ROW('Sanitation Data'!F4)))</f>
        <v>Yes</v>
      </c>
      <c r="CV10" s="292" t="str">
        <f ca="true">+IF(OFFSET('Sanitation Data'!$F$29,0,10*ROW('Sanitation Data'!F4))="","",OFFSET('Sanitation Data'!$F$29,0,10*ROW('Sanitation Data'!F4)))</f>
        <v>Yes</v>
      </c>
      <c r="CW10" s="292" t="str">
        <f ca="true">+IF(OFFSET('Sanitation Data'!$F$30,0,10*ROW('Sanitation Data'!F4))="","",OFFSET('Sanitation Data'!$F$30,0,10*ROW('Sanitation Data'!F4)))</f>
        <v/>
      </c>
      <c r="CX10" s="292" t="str">
        <f ca="true">+IF(OFFSET('Sanitation Data'!$F$31,0,10*ROW('Sanitation Data'!F4))="","",OFFSET('Sanitation Data'!$F$31,0,10*ROW('Sanitation Data'!F4)))</f>
        <v/>
      </c>
      <c r="CY10" s="292" t="str">
        <f ca="true">+IF(OFFSET('Sanitation Data'!$F$32,0,10*ROW('Sanitation Data'!F4))="","",OFFSET('Sanitation Data'!$F$32,0,10*ROW('Sanitation Data'!F4)))</f>
        <v/>
      </c>
      <c r="CZ10" s="292" t="str">
        <f ca="true">+IF(OFFSET('Sanitation Data'!$G$28,0,10*ROW('Sanitation Data'!G4))="","",OFFSET('Sanitation Data'!$G$28,0,10*ROW('Sanitation Data'!G4)))</f>
        <v>Yes</v>
      </c>
      <c r="DA10" s="292" t="str">
        <f ca="true">+IF(OFFSET('Sanitation Data'!$G$29,0,10*ROW('Sanitation Data'!G4))="","",OFFSET('Sanitation Data'!$G$29,0,10*ROW('Sanitation Data'!G4)))</f>
        <v>Yes</v>
      </c>
      <c r="DB10" s="292" t="str">
        <f ca="true">+IF(OFFSET('Sanitation Data'!$G$30,0,10*ROW('Sanitation Data'!G4))="","",OFFSET('Sanitation Data'!$G$30,0,10*ROW('Sanitation Data'!G4)))</f>
        <v/>
      </c>
      <c r="DC10" s="292" t="str">
        <f ca="true">+IF(OFFSET('Sanitation Data'!$G$31,0,10*ROW('Sanitation Data'!G4))="","",OFFSET('Sanitation Data'!$G$31,0,10*ROW('Sanitation Data'!G4)))</f>
        <v/>
      </c>
      <c r="DD10" s="292" t="str">
        <f ca="true">+IF(OFFSET('Sanitation Data'!$G$32,0,10*ROW('Sanitation Data'!G4))="","",OFFSET('Sanitation Data'!$G$32,0,10*ROW('Sanitation Data'!G4)))</f>
        <v/>
      </c>
      <c r="DE10" s="292" t="str">
        <f ca="true">+IF(OFFSET('Sanitation Data'!$H$28,0,10*ROW('Sanitation Data'!H4))="","",OFFSET('Sanitation Data'!$H$28,0,10*ROW('Sanitation Data'!H4)))</f>
        <v>Yes</v>
      </c>
      <c r="DF10" s="292" t="str">
        <f ca="true">+IF(OFFSET('Sanitation Data'!$H$29,0,10*ROW('Sanitation Data'!H4))="","",OFFSET('Sanitation Data'!$H$29,0,10*ROW('Sanitation Data'!H4)))</f>
        <v>Yes</v>
      </c>
      <c r="DG10" s="292" t="str">
        <f ca="true">+IF(OFFSET('Sanitation Data'!$H$30,0,10*ROW('Sanitation Data'!H4))="","",OFFSET('Sanitation Data'!$H$30,0,10*ROW('Sanitation Data'!H4)))</f>
        <v/>
      </c>
      <c r="DH10" s="292" t="str">
        <f ca="true">+IF(OFFSET('Sanitation Data'!$H$31,0,10*ROW('Sanitation Data'!H4))="","",OFFSET('Sanitation Data'!$H$31,0,10*ROW('Sanitation Data'!H4)))</f>
        <v/>
      </c>
      <c r="DI10" s="292" t="str">
        <f ca="true">+IF(OFFSET('Sanitation Data'!$H$32,0,10*ROW('Sanitation Data'!H4))="","",OFFSET('Sanitation Data'!$H$32,0,10*ROW('Sanitation Data'!H4)))</f>
        <v/>
      </c>
      <c r="DJ10" s="292" t="str">
        <f ca="true">+IF(OFFSET('Sanitation Data'!$I$28,0,10*ROW('Sanitation Data'!I4))="","",OFFSET('Sanitation Data'!$I$28,0,10*ROW('Sanitation Data'!I4)))</f>
        <v>Yes</v>
      </c>
      <c r="DK10" s="292" t="str">
        <f ca="true">+IF(OFFSET('Sanitation Data'!$I$29,0,10*ROW('Sanitation Data'!I4))="","",OFFSET('Sanitation Data'!$I$29,0,10*ROW('Sanitation Data'!I4)))</f>
        <v>Yes</v>
      </c>
      <c r="DL10" s="292" t="str">
        <f ca="true">+IF(OFFSET('Sanitation Data'!$I$30,0,10*ROW('Sanitation Data'!I4))="","",OFFSET('Sanitation Data'!$I$30,0,10*ROW('Sanitation Data'!I4)))</f>
        <v/>
      </c>
      <c r="DM10" s="292" t="str">
        <f ca="true">+IF(OFFSET('Sanitation Data'!$I$31,0,10*ROW('Sanitation Data'!I4))="","",OFFSET('Sanitation Data'!$I$31,0,10*ROW('Sanitation Data'!I4)))</f>
        <v/>
      </c>
      <c r="DN10" s="292" t="str">
        <f ca="true">+IF(OFFSET('Sanitation Data'!$I$32,0,10*ROW('Sanitation Data'!I4))="","",OFFSET('Sanitation Data'!$I$32,0,10*ROW('Sanitation Data'!I4)))</f>
        <v/>
      </c>
      <c r="DO10" s="292" t="str">
        <f ca="true">+IF(OFFSET('Hygiene Data'!$D$11,0,10*ROW('Hygiene Data'!D4))="","",OFFSET('Hygiene Data'!$D$11,0,10*ROW('Hygiene Data'!D4)))</f>
        <v/>
      </c>
      <c r="DP10" s="292" t="str">
        <f ca="true">+IF(OFFSET('Hygiene Data'!$D$12,0,10*ROW('Hygiene Data'!D4))="","",OFFSET('Hygiene Data'!$D$12,0,10*ROW('Hygiene Data'!D4)))</f>
        <v/>
      </c>
      <c r="DQ10" s="292" t="str">
        <f ca="true">+IF(OFFSET('Hygiene Data'!$D$13,0,10*ROW('Hygiene Data'!D4))="","",OFFSET('Hygiene Data'!$D$13,0,10*ROW('Hygiene Data'!D4)))</f>
        <v/>
      </c>
      <c r="DR10" s="292" t="str">
        <f ca="true">+IF(OFFSET('Hygiene Data'!$E$11,0,10*ROW('Hygiene Data'!E4))="","",OFFSET('Hygiene Data'!$E$11,0,10*ROW('Hygiene Data'!E4)))</f>
        <v/>
      </c>
      <c r="DS10" s="292" t="str">
        <f ca="true">+IF(OFFSET('Hygiene Data'!$E$12,0,10*ROW('Hygiene Data'!E4))="","",OFFSET('Hygiene Data'!$E$12,0,10*ROW('Hygiene Data'!E4)))</f>
        <v/>
      </c>
      <c r="DT10" s="292" t="str">
        <f ca="true">+IF(OFFSET('Hygiene Data'!$E$13,0,10*ROW('Hygiene Data'!E4))="","",OFFSET('Hygiene Data'!$E$13,0,10*ROW('Hygiene Data'!E4)))</f>
        <v/>
      </c>
      <c r="DU10" s="292" t="str">
        <f ca="true">+IF(OFFSET('Hygiene Data'!$F$11,0,10*ROW('Hygiene Data'!F4))="","",OFFSET('Hygiene Data'!$F$11,0,10*ROW('Hygiene Data'!F4)))</f>
        <v/>
      </c>
      <c r="DV10" s="292" t="str">
        <f ca="true">+IF(OFFSET('Hygiene Data'!$F$12,0,10*ROW('Hygiene Data'!F4))="","",OFFSET('Hygiene Data'!$F$12,0,10*ROW('Hygiene Data'!F4)))</f>
        <v/>
      </c>
      <c r="DW10" s="292" t="str">
        <f ca="true">+IF(OFFSET('Hygiene Data'!$F$13,0,10*ROW('Hygiene Data'!F4))="","",OFFSET('Hygiene Data'!$F$13,0,10*ROW('Hygiene Data'!F4)))</f>
        <v/>
      </c>
      <c r="DX10" s="292" t="str">
        <f ca="true">+IF(OFFSET('Hygiene Data'!$G$11,0,10*ROW('Hygiene Data'!G4))="","",OFFSET('Hygiene Data'!$G$11,0,10*ROW('Hygiene Data'!G4)))</f>
        <v/>
      </c>
      <c r="DY10" s="292" t="str">
        <f ca="true">+IF(OFFSET('Hygiene Data'!$G$12,0,10*ROW('Hygiene Data'!G4))="","",OFFSET('Hygiene Data'!$G$12,0,10*ROW('Hygiene Data'!G4)))</f>
        <v/>
      </c>
      <c r="DZ10" s="292" t="str">
        <f ca="true">+IF(OFFSET('Hygiene Data'!$G$13,0,10*ROW('Hygiene Data'!G4))="","",OFFSET('Hygiene Data'!$G$13,0,10*ROW('Hygiene Data'!G4)))</f>
        <v/>
      </c>
      <c r="EA10" s="292" t="str">
        <f ca="true">+IF(OFFSET('Hygiene Data'!$H$11,0,10*ROW('Hygiene Data'!H4))="","",OFFSET('Hygiene Data'!$H$11,0,10*ROW('Hygiene Data'!H4)))</f>
        <v/>
      </c>
      <c r="EB10" s="292" t="str">
        <f ca="true">+IF(OFFSET('Hygiene Data'!$H$12,0,10*ROW('Hygiene Data'!H4))="","",OFFSET('Hygiene Data'!$H$12,0,10*ROW('Hygiene Data'!H4)))</f>
        <v/>
      </c>
      <c r="EC10" s="292" t="str">
        <f ca="true">+IF(OFFSET('Hygiene Data'!$H$13,0,10*ROW('Hygiene Data'!H4))="","",OFFSET('Hygiene Data'!$H$13,0,10*ROW('Hygiene Data'!H4)))</f>
        <v/>
      </c>
      <c r="ED10" s="292" t="str">
        <f ca="true">+IF(OFFSET('Hygiene Data'!$I$11,0,10*ROW('Hygiene Data'!I4))="","",OFFSET('Hygiene Data'!$I$11,0,10*ROW('Hygiene Data'!I4)))</f>
        <v/>
      </c>
      <c r="EE10" s="292" t="str">
        <f ca="true">+IF(OFFSET('Hygiene Data'!$I$12,0,10*ROW('Hygiene Data'!I4))="","",OFFSET('Hygiene Data'!$I$12,0,10*ROW('Hygiene Data'!I4)))</f>
        <v/>
      </c>
      <c r="EF10" s="292"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BRA_2005_EMIS</v>
      </c>
      <c r="B11" s="36" t="str">
        <f ca="true">+IF(OFFSET('Water Data'!$C$2,0,10*ROW('Water Data'!F5))="","",OFFSET('Water Data'!$C$2,0,10*ROW('Water Data'!F5)))</f>
        <v>EMIS</v>
      </c>
      <c r="C11" s="348">
        <f t="shared" ca="true" si="0"/>
        <v>2005</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99.441999999999993</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74.037500000000009</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99.974100000000007</v>
      </c>
      <c r="H11" s="96">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96.47699999999999</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98.894000000000005</v>
      </c>
      <c r="K11" s="96">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50.910000000000004</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99.54</v>
      </c>
      <c r="N11" s="96">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79.194999999999993</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99.31</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68.58</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99.991510000000005</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95.655500000000004</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93.25</v>
      </c>
      <c r="W11" s="97">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90.69</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99.198999999999998</v>
      </c>
      <c r="AB11" s="97">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99.03</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87.13</v>
      </c>
      <c r="AG11" s="97">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82.1</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94.31</v>
      </c>
      <c r="AL11" s="97">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92.52000000000001</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91.9345</v>
      </c>
      <c r="AQ11" s="97">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88.756</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99.626999999999995</v>
      </c>
      <c r="AV11" s="97">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99.46</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2"/>
      <c r="BS11" s="292" t="str">
        <f ca="true">+IF(OFFSET('Water Data'!$D$27,0,10*ROW('Water Data'!D5))="","",OFFSET('Water Data'!$D$27,0,10*ROW('Water Data'!D5)))</f>
        <v>Yes</v>
      </c>
      <c r="BT11" s="292" t="str">
        <f ca="true">+IF(OFFSET('Water Data'!$D$28,0,10*ROW('Water Data'!D5))="","",OFFSET('Water Data'!$D$28,0,10*ROW('Water Data'!D5)))</f>
        <v>Yes</v>
      </c>
      <c r="BU11" s="292" t="str">
        <f ca="true">+IF(OFFSET('Water Data'!$D$29,0,10*ROW('Water Data'!D5))="","",OFFSET('Water Data'!$D$29,0,10*ROW('Water Data'!D5)))</f>
        <v/>
      </c>
      <c r="BV11" s="292" t="str">
        <f ca="true">+IF(OFFSET('Water Data'!$E$27,0,10*ROW('Water Data'!E5))="","",OFFSET('Water Data'!$E$27,0,10*ROW('Water Data'!E5)))</f>
        <v>Yes</v>
      </c>
      <c r="BW11" s="292" t="str">
        <f ca="true">+IF(OFFSET('Water Data'!$E$28,0,10*ROW('Water Data'!E5))="","",OFFSET('Water Data'!$E$28,0,10*ROW('Water Data'!E5)))</f>
        <v>Yes</v>
      </c>
      <c r="BX11" s="292" t="str">
        <f ca="true">+IF(OFFSET('Water Data'!$E$29,0,10*ROW('Water Data'!E5))="","",OFFSET('Water Data'!$E$29,0,10*ROW('Water Data'!E5)))</f>
        <v/>
      </c>
      <c r="BY11" s="292" t="str">
        <f ca="true">+IF(OFFSET('Water Data'!$F$27,0,10*ROW('Water Data'!F5))="","",OFFSET('Water Data'!$F$27,0,10*ROW('Water Data'!F5)))</f>
        <v>Yes</v>
      </c>
      <c r="BZ11" s="292" t="str">
        <f ca="true">+IF(OFFSET('Water Data'!$F$28,0,10*ROW('Water Data'!F5))="","",OFFSET('Water Data'!$F$28,0,10*ROW('Water Data'!F5)))</f>
        <v>Yes</v>
      </c>
      <c r="CA11" s="292" t="str">
        <f ca="true">+IF(OFFSET('Water Data'!$F$29,0,10*ROW('Water Data'!F5))="","",OFFSET('Water Data'!$F$29,0,10*ROW('Water Data'!F5)))</f>
        <v/>
      </c>
      <c r="CB11" s="292" t="str">
        <f ca="true">+IF(OFFSET('Water Data'!$G$27,0,10*ROW('Water Data'!G5))="","",OFFSET('Water Data'!$G$27,0,10*ROW('Water Data'!G5)))</f>
        <v>Yes</v>
      </c>
      <c r="CC11" s="292" t="str">
        <f ca="true">+IF(OFFSET('Water Data'!$G$28,0,10*ROW('Water Data'!G5))="","",OFFSET('Water Data'!$G$28,0,10*ROW('Water Data'!G5)))</f>
        <v>Yes</v>
      </c>
      <c r="CD11" s="292" t="str">
        <f ca="true">+IF(OFFSET('Water Data'!$G$29,0,10*ROW('Water Data'!G5))="","",OFFSET('Water Data'!$G$29,0,10*ROW('Water Data'!G5)))</f>
        <v/>
      </c>
      <c r="CE11" s="292" t="str">
        <f ca="true">+IF(OFFSET('Water Data'!$H$27,0,10*ROW('Water Data'!H5))="","",OFFSET('Water Data'!$H$27,0,10*ROW('Water Data'!H5)))</f>
        <v>Yes</v>
      </c>
      <c r="CF11" s="292" t="str">
        <f ca="true">+IF(OFFSET('Water Data'!$H$28,0,10*ROW('Water Data'!H5))="","",OFFSET('Water Data'!$H$28,0,10*ROW('Water Data'!H5)))</f>
        <v>Yes</v>
      </c>
      <c r="CG11" s="292" t="str">
        <f ca="true">+IF(OFFSET('Water Data'!$H$29,0,10*ROW('Water Data'!H5))="","",OFFSET('Water Data'!$H$29,0,10*ROW('Water Data'!H5)))</f>
        <v/>
      </c>
      <c r="CH11" s="292" t="str">
        <f ca="true">+IF(OFFSET('Water Data'!$I$27,0,10*ROW('Water Data'!I5))="","",OFFSET('Water Data'!$I$27,0,10*ROW('Water Data'!I5)))</f>
        <v>Yes</v>
      </c>
      <c r="CI11" s="292" t="str">
        <f ca="true">+IF(OFFSET('Water Data'!$I$28,0,10*ROW('Water Data'!I5))="","",OFFSET('Water Data'!$I$28,0,10*ROW('Water Data'!I5)))</f>
        <v>Yes</v>
      </c>
      <c r="CJ11" s="292" t="str">
        <f ca="true">+IF(OFFSET('Water Data'!$I$29,0,10*ROW('Water Data'!I5))="","",OFFSET('Water Data'!$I$29,0,10*ROW('Water Data'!I5)))</f>
        <v/>
      </c>
      <c r="CK11" s="292" t="str">
        <f ca="true">+IF(OFFSET('Sanitation Data'!$D$28,0,10*ROW('Sanitation Data'!D5))="","",OFFSET('Sanitation Data'!$D$28,0,10*ROW('Sanitation Data'!D5)))</f>
        <v>Yes</v>
      </c>
      <c r="CL11" s="292" t="str">
        <f ca="true">+IF(OFFSET('Sanitation Data'!$D$29,0,10*ROW('Sanitation Data'!D5))="","",OFFSET('Sanitation Data'!$D$29,0,10*ROW('Sanitation Data'!D5)))</f>
        <v>Yes</v>
      </c>
      <c r="CM11" s="292" t="str">
        <f ca="true">+IF(OFFSET('Sanitation Data'!$D$30,0,10*ROW('Sanitation Data'!D5))="","",OFFSET('Sanitation Data'!$D$30,0,10*ROW('Sanitation Data'!D5)))</f>
        <v/>
      </c>
      <c r="CN11" s="292" t="str">
        <f ca="true">+IF(OFFSET('Sanitation Data'!$D$31,0,10*ROW('Sanitation Data'!D5))="","",OFFSET('Sanitation Data'!$D$31,0,10*ROW('Sanitation Data'!D5)))</f>
        <v/>
      </c>
      <c r="CO11" s="292" t="str">
        <f ca="true">+IF(OFFSET('Sanitation Data'!$D$32,0,10*ROW('Sanitation Data'!D5))="","",OFFSET('Sanitation Data'!$D$32,0,10*ROW('Sanitation Data'!D5)))</f>
        <v/>
      </c>
      <c r="CP11" s="292" t="str">
        <f ca="true">+IF(OFFSET('Sanitation Data'!$E$28,0,10*ROW('Sanitation Data'!E5))="","",OFFSET('Sanitation Data'!$E$28,0,10*ROW('Sanitation Data'!E5)))</f>
        <v>Yes</v>
      </c>
      <c r="CQ11" s="292" t="str">
        <f ca="true">+IF(OFFSET('Sanitation Data'!$E$29,0,10*ROW('Sanitation Data'!E5))="","",OFFSET('Sanitation Data'!$E$29,0,10*ROW('Sanitation Data'!E5)))</f>
        <v>Yes</v>
      </c>
      <c r="CR11" s="292" t="str">
        <f ca="true">+IF(OFFSET('Sanitation Data'!$E$30,0,10*ROW('Sanitation Data'!E5))="","",OFFSET('Sanitation Data'!$E$30,0,10*ROW('Sanitation Data'!E5)))</f>
        <v/>
      </c>
      <c r="CS11" s="292" t="str">
        <f ca="true">+IF(OFFSET('Sanitation Data'!$E$31,0,10*ROW('Sanitation Data'!E5))="","",OFFSET('Sanitation Data'!$E$31,0,10*ROW('Sanitation Data'!E5)))</f>
        <v/>
      </c>
      <c r="CT11" s="292" t="str">
        <f ca="true">+IF(OFFSET('Sanitation Data'!$E$32,0,10*ROW('Sanitation Data'!E5))="","",OFFSET('Sanitation Data'!$E$32,0,10*ROW('Sanitation Data'!E5)))</f>
        <v/>
      </c>
      <c r="CU11" s="292" t="str">
        <f ca="true">+IF(OFFSET('Sanitation Data'!$F$28,0,10*ROW('Sanitation Data'!F5))="","",OFFSET('Sanitation Data'!$F$28,0,10*ROW('Sanitation Data'!F5)))</f>
        <v>Yes</v>
      </c>
      <c r="CV11" s="292" t="str">
        <f ca="true">+IF(OFFSET('Sanitation Data'!$F$29,0,10*ROW('Sanitation Data'!F5))="","",OFFSET('Sanitation Data'!$F$29,0,10*ROW('Sanitation Data'!F5)))</f>
        <v>Yes</v>
      </c>
      <c r="CW11" s="292" t="str">
        <f ca="true">+IF(OFFSET('Sanitation Data'!$F$30,0,10*ROW('Sanitation Data'!F5))="","",OFFSET('Sanitation Data'!$F$30,0,10*ROW('Sanitation Data'!F5)))</f>
        <v/>
      </c>
      <c r="CX11" s="292" t="str">
        <f ca="true">+IF(OFFSET('Sanitation Data'!$F$31,0,10*ROW('Sanitation Data'!F5))="","",OFFSET('Sanitation Data'!$F$31,0,10*ROW('Sanitation Data'!F5)))</f>
        <v/>
      </c>
      <c r="CY11" s="292" t="str">
        <f ca="true">+IF(OFFSET('Sanitation Data'!$F$32,0,10*ROW('Sanitation Data'!F5))="","",OFFSET('Sanitation Data'!$F$32,0,10*ROW('Sanitation Data'!F5)))</f>
        <v/>
      </c>
      <c r="CZ11" s="292" t="str">
        <f ca="true">+IF(OFFSET('Sanitation Data'!$G$28,0,10*ROW('Sanitation Data'!G5))="","",OFFSET('Sanitation Data'!$G$28,0,10*ROW('Sanitation Data'!G5)))</f>
        <v>Yes</v>
      </c>
      <c r="DA11" s="292" t="str">
        <f ca="true">+IF(OFFSET('Sanitation Data'!$G$29,0,10*ROW('Sanitation Data'!G5))="","",OFFSET('Sanitation Data'!$G$29,0,10*ROW('Sanitation Data'!G5)))</f>
        <v>Yes</v>
      </c>
      <c r="DB11" s="292" t="str">
        <f ca="true">+IF(OFFSET('Sanitation Data'!$G$30,0,10*ROW('Sanitation Data'!G5))="","",OFFSET('Sanitation Data'!$G$30,0,10*ROW('Sanitation Data'!G5)))</f>
        <v/>
      </c>
      <c r="DC11" s="292" t="str">
        <f ca="true">+IF(OFFSET('Sanitation Data'!$G$31,0,10*ROW('Sanitation Data'!G5))="","",OFFSET('Sanitation Data'!$G$31,0,10*ROW('Sanitation Data'!G5)))</f>
        <v/>
      </c>
      <c r="DD11" s="292" t="str">
        <f ca="true">+IF(OFFSET('Sanitation Data'!$G$32,0,10*ROW('Sanitation Data'!G5))="","",OFFSET('Sanitation Data'!$G$32,0,10*ROW('Sanitation Data'!G5)))</f>
        <v/>
      </c>
      <c r="DE11" s="292" t="str">
        <f ca="true">+IF(OFFSET('Sanitation Data'!$H$28,0,10*ROW('Sanitation Data'!H5))="","",OFFSET('Sanitation Data'!$H$28,0,10*ROW('Sanitation Data'!H5)))</f>
        <v>Yes</v>
      </c>
      <c r="DF11" s="292" t="str">
        <f ca="true">+IF(OFFSET('Sanitation Data'!$H$29,0,10*ROW('Sanitation Data'!H5))="","",OFFSET('Sanitation Data'!$H$29,0,10*ROW('Sanitation Data'!H5)))</f>
        <v>Yes</v>
      </c>
      <c r="DG11" s="292" t="str">
        <f ca="true">+IF(OFFSET('Sanitation Data'!$H$30,0,10*ROW('Sanitation Data'!H5))="","",OFFSET('Sanitation Data'!$H$30,0,10*ROW('Sanitation Data'!H5)))</f>
        <v/>
      </c>
      <c r="DH11" s="292" t="str">
        <f ca="true">+IF(OFFSET('Sanitation Data'!$H$31,0,10*ROW('Sanitation Data'!H5))="","",OFFSET('Sanitation Data'!$H$31,0,10*ROW('Sanitation Data'!H5)))</f>
        <v/>
      </c>
      <c r="DI11" s="292" t="str">
        <f ca="true">+IF(OFFSET('Sanitation Data'!$H$32,0,10*ROW('Sanitation Data'!H5))="","",OFFSET('Sanitation Data'!$H$32,0,10*ROW('Sanitation Data'!H5)))</f>
        <v/>
      </c>
      <c r="DJ11" s="292" t="str">
        <f ca="true">+IF(OFFSET('Sanitation Data'!$I$28,0,10*ROW('Sanitation Data'!I5))="","",OFFSET('Sanitation Data'!$I$28,0,10*ROW('Sanitation Data'!I5)))</f>
        <v>Yes</v>
      </c>
      <c r="DK11" s="292" t="str">
        <f ca="true">+IF(OFFSET('Sanitation Data'!$I$29,0,10*ROW('Sanitation Data'!I5))="","",OFFSET('Sanitation Data'!$I$29,0,10*ROW('Sanitation Data'!I5)))</f>
        <v>Yes</v>
      </c>
      <c r="DL11" s="292" t="str">
        <f ca="true">+IF(OFFSET('Sanitation Data'!$I$30,0,10*ROW('Sanitation Data'!I5))="","",OFFSET('Sanitation Data'!$I$30,0,10*ROW('Sanitation Data'!I5)))</f>
        <v/>
      </c>
      <c r="DM11" s="292" t="str">
        <f ca="true">+IF(OFFSET('Sanitation Data'!$I$31,0,10*ROW('Sanitation Data'!I5))="","",OFFSET('Sanitation Data'!$I$31,0,10*ROW('Sanitation Data'!I5)))</f>
        <v/>
      </c>
      <c r="DN11" s="292" t="str">
        <f ca="true">+IF(OFFSET('Sanitation Data'!$I$32,0,10*ROW('Sanitation Data'!I5))="","",OFFSET('Sanitation Data'!$I$32,0,10*ROW('Sanitation Data'!I5)))</f>
        <v/>
      </c>
      <c r="DO11" s="292" t="str">
        <f ca="true">+IF(OFFSET('Hygiene Data'!$D$11,0,10*ROW('Hygiene Data'!D5))="","",OFFSET('Hygiene Data'!$D$11,0,10*ROW('Hygiene Data'!D5)))</f>
        <v/>
      </c>
      <c r="DP11" s="292" t="str">
        <f ca="true">+IF(OFFSET('Hygiene Data'!$D$12,0,10*ROW('Hygiene Data'!D5))="","",OFFSET('Hygiene Data'!$D$12,0,10*ROW('Hygiene Data'!D5)))</f>
        <v/>
      </c>
      <c r="DQ11" s="292" t="str">
        <f ca="true">+IF(OFFSET('Hygiene Data'!$D$13,0,10*ROW('Hygiene Data'!D5))="","",OFFSET('Hygiene Data'!$D$13,0,10*ROW('Hygiene Data'!D5)))</f>
        <v/>
      </c>
      <c r="DR11" s="292" t="str">
        <f ca="true">+IF(OFFSET('Hygiene Data'!$E$11,0,10*ROW('Hygiene Data'!E5))="","",OFFSET('Hygiene Data'!$E$11,0,10*ROW('Hygiene Data'!E5)))</f>
        <v/>
      </c>
      <c r="DS11" s="292" t="str">
        <f ca="true">+IF(OFFSET('Hygiene Data'!$E$12,0,10*ROW('Hygiene Data'!E5))="","",OFFSET('Hygiene Data'!$E$12,0,10*ROW('Hygiene Data'!E5)))</f>
        <v/>
      </c>
      <c r="DT11" s="292" t="str">
        <f ca="true">+IF(OFFSET('Hygiene Data'!$E$13,0,10*ROW('Hygiene Data'!E5))="","",OFFSET('Hygiene Data'!$E$13,0,10*ROW('Hygiene Data'!E5)))</f>
        <v/>
      </c>
      <c r="DU11" s="292" t="str">
        <f ca="true">+IF(OFFSET('Hygiene Data'!$F$11,0,10*ROW('Hygiene Data'!F5))="","",OFFSET('Hygiene Data'!$F$11,0,10*ROW('Hygiene Data'!F5)))</f>
        <v/>
      </c>
      <c r="DV11" s="292" t="str">
        <f ca="true">+IF(OFFSET('Hygiene Data'!$F$12,0,10*ROW('Hygiene Data'!F5))="","",OFFSET('Hygiene Data'!$F$12,0,10*ROW('Hygiene Data'!F5)))</f>
        <v/>
      </c>
      <c r="DW11" s="292" t="str">
        <f ca="true">+IF(OFFSET('Hygiene Data'!$F$13,0,10*ROW('Hygiene Data'!F5))="","",OFFSET('Hygiene Data'!$F$13,0,10*ROW('Hygiene Data'!F5)))</f>
        <v/>
      </c>
      <c r="DX11" s="292" t="str">
        <f ca="true">+IF(OFFSET('Hygiene Data'!$G$11,0,10*ROW('Hygiene Data'!G5))="","",OFFSET('Hygiene Data'!$G$11,0,10*ROW('Hygiene Data'!G5)))</f>
        <v/>
      </c>
      <c r="DY11" s="292" t="str">
        <f ca="true">+IF(OFFSET('Hygiene Data'!$G$12,0,10*ROW('Hygiene Data'!G5))="","",OFFSET('Hygiene Data'!$G$12,0,10*ROW('Hygiene Data'!G5)))</f>
        <v/>
      </c>
      <c r="DZ11" s="292" t="str">
        <f ca="true">+IF(OFFSET('Hygiene Data'!$G$13,0,10*ROW('Hygiene Data'!G5))="","",OFFSET('Hygiene Data'!$G$13,0,10*ROW('Hygiene Data'!G5)))</f>
        <v/>
      </c>
      <c r="EA11" s="292" t="str">
        <f ca="true">+IF(OFFSET('Hygiene Data'!$H$11,0,10*ROW('Hygiene Data'!H5))="","",OFFSET('Hygiene Data'!$H$11,0,10*ROW('Hygiene Data'!H5)))</f>
        <v/>
      </c>
      <c r="EB11" s="292" t="str">
        <f ca="true">+IF(OFFSET('Hygiene Data'!$H$12,0,10*ROW('Hygiene Data'!H5))="","",OFFSET('Hygiene Data'!$H$12,0,10*ROW('Hygiene Data'!H5)))</f>
        <v/>
      </c>
      <c r="EC11" s="292" t="str">
        <f ca="true">+IF(OFFSET('Hygiene Data'!$H$13,0,10*ROW('Hygiene Data'!H5))="","",OFFSET('Hygiene Data'!$H$13,0,10*ROW('Hygiene Data'!H5)))</f>
        <v/>
      </c>
      <c r="ED11" s="292" t="str">
        <f ca="true">+IF(OFFSET('Hygiene Data'!$I$11,0,10*ROW('Hygiene Data'!I5))="","",OFFSET('Hygiene Data'!$I$11,0,10*ROW('Hygiene Data'!I5)))</f>
        <v/>
      </c>
      <c r="EE11" s="292" t="str">
        <f ca="true">+IF(OFFSET('Hygiene Data'!$I$12,0,10*ROW('Hygiene Data'!I5))="","",OFFSET('Hygiene Data'!$I$12,0,10*ROW('Hygiene Data'!I5)))</f>
        <v/>
      </c>
      <c r="EF11" s="292"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BRA_2006_EMIS</v>
      </c>
      <c r="B12" s="36" t="str">
        <f ca="true">+IF(OFFSET('Water Data'!$C$2,0,10*ROW('Water Data'!F6))="","",OFFSET('Water Data'!$C$2,0,10*ROW('Water Data'!F6)))</f>
        <v>EMIS</v>
      </c>
      <c r="C12" s="348">
        <f t="shared" ca="true" si="0"/>
        <v>2006</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99.650199999999998</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75.510000000000005</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99.98</v>
      </c>
      <c r="H12" s="96">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96.618750000000006</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99.289400000000001</v>
      </c>
      <c r="K12" s="96">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52.387999999999998</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99.706999999999994</v>
      </c>
      <c r="N12" s="96">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79.47</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99.57</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70.140000000000015</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99.978999999999999</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95.574000000000012</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93.74</v>
      </c>
      <c r="W12" s="97">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90.990000000000009</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99.205200000000005</v>
      </c>
      <c r="AB12" s="97">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99.05</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87.75</v>
      </c>
      <c r="AG12" s="97">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82.150999999999996</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94.58</v>
      </c>
      <c r="AL12" s="97">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92.73</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92.45</v>
      </c>
      <c r="AQ12" s="97">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89.03</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99.482200000000006</v>
      </c>
      <c r="AV12" s="97">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99.32</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2"/>
      <c r="BS12" s="292" t="str">
        <f ca="true">+IF(OFFSET('Water Data'!$D$27,0,10*ROW('Water Data'!D6))="","",OFFSET('Water Data'!$D$27,0,10*ROW('Water Data'!D6)))</f>
        <v>Yes</v>
      </c>
      <c r="BT12" s="292" t="str">
        <f ca="true">+IF(OFFSET('Water Data'!$D$28,0,10*ROW('Water Data'!D6))="","",OFFSET('Water Data'!$D$28,0,10*ROW('Water Data'!D6)))</f>
        <v>Yes</v>
      </c>
      <c r="BU12" s="292" t="str">
        <f ca="true">+IF(OFFSET('Water Data'!$D$29,0,10*ROW('Water Data'!D6))="","",OFFSET('Water Data'!$D$29,0,10*ROW('Water Data'!D6)))</f>
        <v/>
      </c>
      <c r="BV12" s="292" t="str">
        <f ca="true">+IF(OFFSET('Water Data'!$E$27,0,10*ROW('Water Data'!E6))="","",OFFSET('Water Data'!$E$27,0,10*ROW('Water Data'!E6)))</f>
        <v>Yes</v>
      </c>
      <c r="BW12" s="292" t="str">
        <f ca="true">+IF(OFFSET('Water Data'!$E$28,0,10*ROW('Water Data'!E6))="","",OFFSET('Water Data'!$E$28,0,10*ROW('Water Data'!E6)))</f>
        <v>Yes</v>
      </c>
      <c r="BX12" s="292" t="str">
        <f ca="true">+IF(OFFSET('Water Data'!$E$29,0,10*ROW('Water Data'!E6))="","",OFFSET('Water Data'!$E$29,0,10*ROW('Water Data'!E6)))</f>
        <v/>
      </c>
      <c r="BY12" s="292" t="str">
        <f ca="true">+IF(OFFSET('Water Data'!$F$27,0,10*ROW('Water Data'!F6))="","",OFFSET('Water Data'!$F$27,0,10*ROW('Water Data'!F6)))</f>
        <v>Yes</v>
      </c>
      <c r="BZ12" s="292" t="str">
        <f ca="true">+IF(OFFSET('Water Data'!$F$28,0,10*ROW('Water Data'!F6))="","",OFFSET('Water Data'!$F$28,0,10*ROW('Water Data'!F6)))</f>
        <v>Yes</v>
      </c>
      <c r="CA12" s="292" t="str">
        <f ca="true">+IF(OFFSET('Water Data'!$F$29,0,10*ROW('Water Data'!F6))="","",OFFSET('Water Data'!$F$29,0,10*ROW('Water Data'!F6)))</f>
        <v/>
      </c>
      <c r="CB12" s="292" t="str">
        <f ca="true">+IF(OFFSET('Water Data'!$G$27,0,10*ROW('Water Data'!G6))="","",OFFSET('Water Data'!$G$27,0,10*ROW('Water Data'!G6)))</f>
        <v>Yes</v>
      </c>
      <c r="CC12" s="292" t="str">
        <f ca="true">+IF(OFFSET('Water Data'!$G$28,0,10*ROW('Water Data'!G6))="","",OFFSET('Water Data'!$G$28,0,10*ROW('Water Data'!G6)))</f>
        <v>Yes</v>
      </c>
      <c r="CD12" s="292" t="str">
        <f ca="true">+IF(OFFSET('Water Data'!$G$29,0,10*ROW('Water Data'!G6))="","",OFFSET('Water Data'!$G$29,0,10*ROW('Water Data'!G6)))</f>
        <v/>
      </c>
      <c r="CE12" s="292" t="str">
        <f ca="true">+IF(OFFSET('Water Data'!$H$27,0,10*ROW('Water Data'!H6))="","",OFFSET('Water Data'!$H$27,0,10*ROW('Water Data'!H6)))</f>
        <v>Yes</v>
      </c>
      <c r="CF12" s="292" t="str">
        <f ca="true">+IF(OFFSET('Water Data'!$H$28,0,10*ROW('Water Data'!H6))="","",OFFSET('Water Data'!$H$28,0,10*ROW('Water Data'!H6)))</f>
        <v>Yes</v>
      </c>
      <c r="CG12" s="292" t="str">
        <f ca="true">+IF(OFFSET('Water Data'!$H$29,0,10*ROW('Water Data'!H6))="","",OFFSET('Water Data'!$H$29,0,10*ROW('Water Data'!H6)))</f>
        <v/>
      </c>
      <c r="CH12" s="292" t="str">
        <f ca="true">+IF(OFFSET('Water Data'!$I$27,0,10*ROW('Water Data'!I6))="","",OFFSET('Water Data'!$I$27,0,10*ROW('Water Data'!I6)))</f>
        <v>Yes</v>
      </c>
      <c r="CI12" s="292" t="str">
        <f ca="true">+IF(OFFSET('Water Data'!$I$28,0,10*ROW('Water Data'!I6))="","",OFFSET('Water Data'!$I$28,0,10*ROW('Water Data'!I6)))</f>
        <v>Yes</v>
      </c>
      <c r="CJ12" s="292" t="str">
        <f ca="true">+IF(OFFSET('Water Data'!$I$29,0,10*ROW('Water Data'!I6))="","",OFFSET('Water Data'!$I$29,0,10*ROW('Water Data'!I6)))</f>
        <v/>
      </c>
      <c r="CK12" s="292" t="str">
        <f ca="true">+IF(OFFSET('Sanitation Data'!$D$28,0,10*ROW('Sanitation Data'!D6))="","",OFFSET('Sanitation Data'!$D$28,0,10*ROW('Sanitation Data'!D6)))</f>
        <v>Yes</v>
      </c>
      <c r="CL12" s="292" t="str">
        <f ca="true">+IF(OFFSET('Sanitation Data'!$D$29,0,10*ROW('Sanitation Data'!D6))="","",OFFSET('Sanitation Data'!$D$29,0,10*ROW('Sanitation Data'!D6)))</f>
        <v>Yes</v>
      </c>
      <c r="CM12" s="292" t="str">
        <f ca="true">+IF(OFFSET('Sanitation Data'!$D$30,0,10*ROW('Sanitation Data'!D6))="","",OFFSET('Sanitation Data'!$D$30,0,10*ROW('Sanitation Data'!D6)))</f>
        <v/>
      </c>
      <c r="CN12" s="292" t="str">
        <f ca="true">+IF(OFFSET('Sanitation Data'!$D$31,0,10*ROW('Sanitation Data'!D6))="","",OFFSET('Sanitation Data'!$D$31,0,10*ROW('Sanitation Data'!D6)))</f>
        <v/>
      </c>
      <c r="CO12" s="292" t="str">
        <f ca="true">+IF(OFFSET('Sanitation Data'!$D$32,0,10*ROW('Sanitation Data'!D6))="","",OFFSET('Sanitation Data'!$D$32,0,10*ROW('Sanitation Data'!D6)))</f>
        <v/>
      </c>
      <c r="CP12" s="292" t="str">
        <f ca="true">+IF(OFFSET('Sanitation Data'!$E$28,0,10*ROW('Sanitation Data'!E6))="","",OFFSET('Sanitation Data'!$E$28,0,10*ROW('Sanitation Data'!E6)))</f>
        <v>Yes</v>
      </c>
      <c r="CQ12" s="292" t="str">
        <f ca="true">+IF(OFFSET('Sanitation Data'!$E$29,0,10*ROW('Sanitation Data'!E6))="","",OFFSET('Sanitation Data'!$E$29,0,10*ROW('Sanitation Data'!E6)))</f>
        <v>Yes</v>
      </c>
      <c r="CR12" s="292" t="str">
        <f ca="true">+IF(OFFSET('Sanitation Data'!$E$30,0,10*ROW('Sanitation Data'!E6))="","",OFFSET('Sanitation Data'!$E$30,0,10*ROW('Sanitation Data'!E6)))</f>
        <v/>
      </c>
      <c r="CS12" s="292" t="str">
        <f ca="true">+IF(OFFSET('Sanitation Data'!$E$31,0,10*ROW('Sanitation Data'!E6))="","",OFFSET('Sanitation Data'!$E$31,0,10*ROW('Sanitation Data'!E6)))</f>
        <v/>
      </c>
      <c r="CT12" s="292" t="str">
        <f ca="true">+IF(OFFSET('Sanitation Data'!$E$32,0,10*ROW('Sanitation Data'!E6))="","",OFFSET('Sanitation Data'!$E$32,0,10*ROW('Sanitation Data'!E6)))</f>
        <v/>
      </c>
      <c r="CU12" s="292" t="str">
        <f ca="true">+IF(OFFSET('Sanitation Data'!$F$28,0,10*ROW('Sanitation Data'!F6))="","",OFFSET('Sanitation Data'!$F$28,0,10*ROW('Sanitation Data'!F6)))</f>
        <v>Yes</v>
      </c>
      <c r="CV12" s="292" t="str">
        <f ca="true">+IF(OFFSET('Sanitation Data'!$F$29,0,10*ROW('Sanitation Data'!F6))="","",OFFSET('Sanitation Data'!$F$29,0,10*ROW('Sanitation Data'!F6)))</f>
        <v>Yes</v>
      </c>
      <c r="CW12" s="292" t="str">
        <f ca="true">+IF(OFFSET('Sanitation Data'!$F$30,0,10*ROW('Sanitation Data'!F6))="","",OFFSET('Sanitation Data'!$F$30,0,10*ROW('Sanitation Data'!F6)))</f>
        <v/>
      </c>
      <c r="CX12" s="292" t="str">
        <f ca="true">+IF(OFFSET('Sanitation Data'!$F$31,0,10*ROW('Sanitation Data'!F6))="","",OFFSET('Sanitation Data'!$F$31,0,10*ROW('Sanitation Data'!F6)))</f>
        <v/>
      </c>
      <c r="CY12" s="292" t="str">
        <f ca="true">+IF(OFFSET('Sanitation Data'!$F$32,0,10*ROW('Sanitation Data'!F6))="","",OFFSET('Sanitation Data'!$F$32,0,10*ROW('Sanitation Data'!F6)))</f>
        <v/>
      </c>
      <c r="CZ12" s="292" t="str">
        <f ca="true">+IF(OFFSET('Sanitation Data'!$G$28,0,10*ROW('Sanitation Data'!G6))="","",OFFSET('Sanitation Data'!$G$28,0,10*ROW('Sanitation Data'!G6)))</f>
        <v>Yes</v>
      </c>
      <c r="DA12" s="292" t="str">
        <f ca="true">+IF(OFFSET('Sanitation Data'!$G$29,0,10*ROW('Sanitation Data'!G6))="","",OFFSET('Sanitation Data'!$G$29,0,10*ROW('Sanitation Data'!G6)))</f>
        <v>Yes</v>
      </c>
      <c r="DB12" s="292" t="str">
        <f ca="true">+IF(OFFSET('Sanitation Data'!$G$30,0,10*ROW('Sanitation Data'!G6))="","",OFFSET('Sanitation Data'!$G$30,0,10*ROW('Sanitation Data'!G6)))</f>
        <v/>
      </c>
      <c r="DC12" s="292" t="str">
        <f ca="true">+IF(OFFSET('Sanitation Data'!$G$31,0,10*ROW('Sanitation Data'!G6))="","",OFFSET('Sanitation Data'!$G$31,0,10*ROW('Sanitation Data'!G6)))</f>
        <v/>
      </c>
      <c r="DD12" s="292" t="str">
        <f ca="true">+IF(OFFSET('Sanitation Data'!$G$32,0,10*ROW('Sanitation Data'!G6))="","",OFFSET('Sanitation Data'!$G$32,0,10*ROW('Sanitation Data'!G6)))</f>
        <v/>
      </c>
      <c r="DE12" s="292" t="str">
        <f ca="true">+IF(OFFSET('Sanitation Data'!$H$28,0,10*ROW('Sanitation Data'!H6))="","",OFFSET('Sanitation Data'!$H$28,0,10*ROW('Sanitation Data'!H6)))</f>
        <v>Yes</v>
      </c>
      <c r="DF12" s="292" t="str">
        <f ca="true">+IF(OFFSET('Sanitation Data'!$H$29,0,10*ROW('Sanitation Data'!H6))="","",OFFSET('Sanitation Data'!$H$29,0,10*ROW('Sanitation Data'!H6)))</f>
        <v>Yes</v>
      </c>
      <c r="DG12" s="292" t="str">
        <f ca="true">+IF(OFFSET('Sanitation Data'!$H$30,0,10*ROW('Sanitation Data'!H6))="","",OFFSET('Sanitation Data'!$H$30,0,10*ROW('Sanitation Data'!H6)))</f>
        <v/>
      </c>
      <c r="DH12" s="292" t="str">
        <f ca="true">+IF(OFFSET('Sanitation Data'!$H$31,0,10*ROW('Sanitation Data'!H6))="","",OFFSET('Sanitation Data'!$H$31,0,10*ROW('Sanitation Data'!H6)))</f>
        <v/>
      </c>
      <c r="DI12" s="292" t="str">
        <f ca="true">+IF(OFFSET('Sanitation Data'!$H$32,0,10*ROW('Sanitation Data'!H6))="","",OFFSET('Sanitation Data'!$H$32,0,10*ROW('Sanitation Data'!H6)))</f>
        <v/>
      </c>
      <c r="DJ12" s="292" t="str">
        <f ca="true">+IF(OFFSET('Sanitation Data'!$I$28,0,10*ROW('Sanitation Data'!I6))="","",OFFSET('Sanitation Data'!$I$28,0,10*ROW('Sanitation Data'!I6)))</f>
        <v>Yes</v>
      </c>
      <c r="DK12" s="292" t="str">
        <f ca="true">+IF(OFFSET('Sanitation Data'!$I$29,0,10*ROW('Sanitation Data'!I6))="","",OFFSET('Sanitation Data'!$I$29,0,10*ROW('Sanitation Data'!I6)))</f>
        <v>Yes</v>
      </c>
      <c r="DL12" s="292" t="str">
        <f ca="true">+IF(OFFSET('Sanitation Data'!$I$30,0,10*ROW('Sanitation Data'!I6))="","",OFFSET('Sanitation Data'!$I$30,0,10*ROW('Sanitation Data'!I6)))</f>
        <v/>
      </c>
      <c r="DM12" s="292" t="str">
        <f ca="true">+IF(OFFSET('Sanitation Data'!$I$31,0,10*ROW('Sanitation Data'!I6))="","",OFFSET('Sanitation Data'!$I$31,0,10*ROW('Sanitation Data'!I6)))</f>
        <v/>
      </c>
      <c r="DN12" s="292" t="str">
        <f ca="true">+IF(OFFSET('Sanitation Data'!$I$32,0,10*ROW('Sanitation Data'!I6))="","",OFFSET('Sanitation Data'!$I$32,0,10*ROW('Sanitation Data'!I6)))</f>
        <v/>
      </c>
      <c r="DO12" s="292" t="str">
        <f ca="true">+IF(OFFSET('Hygiene Data'!$D$11,0,10*ROW('Hygiene Data'!D6))="","",OFFSET('Hygiene Data'!$D$11,0,10*ROW('Hygiene Data'!D6)))</f>
        <v/>
      </c>
      <c r="DP12" s="292" t="str">
        <f ca="true">+IF(OFFSET('Hygiene Data'!$D$12,0,10*ROW('Hygiene Data'!D6))="","",OFFSET('Hygiene Data'!$D$12,0,10*ROW('Hygiene Data'!D6)))</f>
        <v/>
      </c>
      <c r="DQ12" s="292" t="str">
        <f ca="true">+IF(OFFSET('Hygiene Data'!$D$13,0,10*ROW('Hygiene Data'!D6))="","",OFFSET('Hygiene Data'!$D$13,0,10*ROW('Hygiene Data'!D6)))</f>
        <v/>
      </c>
      <c r="DR12" s="292" t="str">
        <f ca="true">+IF(OFFSET('Hygiene Data'!$E$11,0,10*ROW('Hygiene Data'!E6))="","",OFFSET('Hygiene Data'!$E$11,0,10*ROW('Hygiene Data'!E6)))</f>
        <v/>
      </c>
      <c r="DS12" s="292" t="str">
        <f ca="true">+IF(OFFSET('Hygiene Data'!$E$12,0,10*ROW('Hygiene Data'!E6))="","",OFFSET('Hygiene Data'!$E$12,0,10*ROW('Hygiene Data'!E6)))</f>
        <v/>
      </c>
      <c r="DT12" s="292" t="str">
        <f ca="true">+IF(OFFSET('Hygiene Data'!$E$13,0,10*ROW('Hygiene Data'!E6))="","",OFFSET('Hygiene Data'!$E$13,0,10*ROW('Hygiene Data'!E6)))</f>
        <v/>
      </c>
      <c r="DU12" s="292" t="str">
        <f ca="true">+IF(OFFSET('Hygiene Data'!$F$11,0,10*ROW('Hygiene Data'!F6))="","",OFFSET('Hygiene Data'!$F$11,0,10*ROW('Hygiene Data'!F6)))</f>
        <v/>
      </c>
      <c r="DV12" s="292" t="str">
        <f ca="true">+IF(OFFSET('Hygiene Data'!$F$12,0,10*ROW('Hygiene Data'!F6))="","",OFFSET('Hygiene Data'!$F$12,0,10*ROW('Hygiene Data'!F6)))</f>
        <v/>
      </c>
      <c r="DW12" s="292" t="str">
        <f ca="true">+IF(OFFSET('Hygiene Data'!$F$13,0,10*ROW('Hygiene Data'!F6))="","",OFFSET('Hygiene Data'!$F$13,0,10*ROW('Hygiene Data'!F6)))</f>
        <v/>
      </c>
      <c r="DX12" s="292" t="str">
        <f ca="true">+IF(OFFSET('Hygiene Data'!$G$11,0,10*ROW('Hygiene Data'!G6))="","",OFFSET('Hygiene Data'!$G$11,0,10*ROW('Hygiene Data'!G6)))</f>
        <v/>
      </c>
      <c r="DY12" s="292" t="str">
        <f ca="true">+IF(OFFSET('Hygiene Data'!$G$12,0,10*ROW('Hygiene Data'!G6))="","",OFFSET('Hygiene Data'!$G$12,0,10*ROW('Hygiene Data'!G6)))</f>
        <v/>
      </c>
      <c r="DZ12" s="292" t="str">
        <f ca="true">+IF(OFFSET('Hygiene Data'!$G$13,0,10*ROW('Hygiene Data'!G6))="","",OFFSET('Hygiene Data'!$G$13,0,10*ROW('Hygiene Data'!G6)))</f>
        <v/>
      </c>
      <c r="EA12" s="292" t="str">
        <f ca="true">+IF(OFFSET('Hygiene Data'!$H$11,0,10*ROW('Hygiene Data'!H6))="","",OFFSET('Hygiene Data'!$H$11,0,10*ROW('Hygiene Data'!H6)))</f>
        <v/>
      </c>
      <c r="EB12" s="292" t="str">
        <f ca="true">+IF(OFFSET('Hygiene Data'!$H$12,0,10*ROW('Hygiene Data'!H6))="","",OFFSET('Hygiene Data'!$H$12,0,10*ROW('Hygiene Data'!H6)))</f>
        <v/>
      </c>
      <c r="EC12" s="292" t="str">
        <f ca="true">+IF(OFFSET('Hygiene Data'!$H$13,0,10*ROW('Hygiene Data'!H6))="","",OFFSET('Hygiene Data'!$H$13,0,10*ROW('Hygiene Data'!H6)))</f>
        <v/>
      </c>
      <c r="ED12" s="292" t="str">
        <f ca="true">+IF(OFFSET('Hygiene Data'!$I$11,0,10*ROW('Hygiene Data'!I6))="","",OFFSET('Hygiene Data'!$I$11,0,10*ROW('Hygiene Data'!I6)))</f>
        <v/>
      </c>
      <c r="EE12" s="292" t="str">
        <f ca="true">+IF(OFFSET('Hygiene Data'!$I$12,0,10*ROW('Hygiene Data'!I6))="","",OFFSET('Hygiene Data'!$I$12,0,10*ROW('Hygiene Data'!I6)))</f>
        <v/>
      </c>
      <c r="EF12" s="292"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BRA_2006_LLECE</v>
      </c>
      <c r="B13" s="36" t="str">
        <f ca="true">+IF(OFFSET('Water Data'!$C$2,0,10*ROW('Water Data'!F7))="","",OFFSET('Water Data'!$C$2,0,10*ROW('Water Data'!F7)))</f>
        <v>EMIS</v>
      </c>
      <c r="C13" s="348">
        <f t="shared" ca="true" si="0"/>
        <v>2006</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str">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[90]</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str">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[90]</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str">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[80]</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str">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[90]</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str">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[64]</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str">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[84]</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str">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[32]</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str">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[64]</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2"/>
      <c r="BS13" s="292" t="str">
        <f ca="true">+IF(OFFSET('Water Data'!$D$27,0,10*ROW('Water Data'!D7))="","",OFFSET('Water Data'!$D$27,0,10*ROW('Water Data'!D7)))</f>
        <v/>
      </c>
      <c r="BT13" s="292" t="str">
        <f ca="true">+IF(OFFSET('Water Data'!$D$28,0,10*ROW('Water Data'!D7))="","",OFFSET('Water Data'!$D$28,0,10*ROW('Water Data'!D7)))</f>
        <v>No</v>
      </c>
      <c r="BU13" s="292" t="str">
        <f ca="true">+IF(OFFSET('Water Data'!$D$29,0,10*ROW('Water Data'!D7))="","",OFFSET('Water Data'!$D$29,0,10*ROW('Water Data'!D7)))</f>
        <v/>
      </c>
      <c r="BV13" s="292" t="str">
        <f ca="true">+IF(OFFSET('Water Data'!$E$27,0,10*ROW('Water Data'!E7))="","",OFFSET('Water Data'!$E$27,0,10*ROW('Water Data'!E7)))</f>
        <v/>
      </c>
      <c r="BW13" s="292" t="str">
        <f ca="true">+IF(OFFSET('Water Data'!$E$28,0,10*ROW('Water Data'!E7))="","",OFFSET('Water Data'!$E$28,0,10*ROW('Water Data'!E7)))</f>
        <v>No</v>
      </c>
      <c r="BX13" s="292" t="str">
        <f ca="true">+IF(OFFSET('Water Data'!$E$29,0,10*ROW('Water Data'!E7))="","",OFFSET('Water Data'!$E$29,0,10*ROW('Water Data'!E7)))</f>
        <v/>
      </c>
      <c r="BY13" s="292" t="str">
        <f ca="true">+IF(OFFSET('Water Data'!$F$27,0,10*ROW('Water Data'!F7))="","",OFFSET('Water Data'!$F$27,0,10*ROW('Water Data'!F7)))</f>
        <v/>
      </c>
      <c r="BZ13" s="292" t="str">
        <f ca="true">+IF(OFFSET('Water Data'!$F$28,0,10*ROW('Water Data'!F7))="","",OFFSET('Water Data'!$F$28,0,10*ROW('Water Data'!F7)))</f>
        <v>No</v>
      </c>
      <c r="CA13" s="292" t="str">
        <f ca="true">+IF(OFFSET('Water Data'!$F$29,0,10*ROW('Water Data'!F7))="","",OFFSET('Water Data'!$F$29,0,10*ROW('Water Data'!F7)))</f>
        <v/>
      </c>
      <c r="CB13" s="292" t="str">
        <f ca="true">+IF(OFFSET('Water Data'!$G$27,0,10*ROW('Water Data'!G7))="","",OFFSET('Water Data'!$G$27,0,10*ROW('Water Data'!G7)))</f>
        <v/>
      </c>
      <c r="CC13" s="292" t="str">
        <f ca="true">+IF(OFFSET('Water Data'!$G$28,0,10*ROW('Water Data'!G7))="","",OFFSET('Water Data'!$G$28,0,10*ROW('Water Data'!G7)))</f>
        <v/>
      </c>
      <c r="CD13" s="292" t="str">
        <f ca="true">+IF(OFFSET('Water Data'!$G$29,0,10*ROW('Water Data'!G7))="","",OFFSET('Water Data'!$G$29,0,10*ROW('Water Data'!G7)))</f>
        <v/>
      </c>
      <c r="CE13" s="292" t="str">
        <f ca="true">+IF(OFFSET('Water Data'!$H$27,0,10*ROW('Water Data'!H7))="","",OFFSET('Water Data'!$H$27,0,10*ROW('Water Data'!H7)))</f>
        <v/>
      </c>
      <c r="CF13" s="292" t="str">
        <f ca="true">+IF(OFFSET('Water Data'!$H$28,0,10*ROW('Water Data'!H7))="","",OFFSET('Water Data'!$H$28,0,10*ROW('Water Data'!H7)))</f>
        <v>No</v>
      </c>
      <c r="CG13" s="292" t="str">
        <f ca="true">+IF(OFFSET('Water Data'!$H$29,0,10*ROW('Water Data'!H7))="","",OFFSET('Water Data'!$H$29,0,10*ROW('Water Data'!H7)))</f>
        <v/>
      </c>
      <c r="CH13" s="292" t="str">
        <f ca="true">+IF(OFFSET('Water Data'!$I$27,0,10*ROW('Water Data'!I7))="","",OFFSET('Water Data'!$I$27,0,10*ROW('Water Data'!I7)))</f>
        <v/>
      </c>
      <c r="CI13" s="292" t="str">
        <f ca="true">+IF(OFFSET('Water Data'!$I$28,0,10*ROW('Water Data'!I7))="","",OFFSET('Water Data'!$I$28,0,10*ROW('Water Data'!I7)))</f>
        <v/>
      </c>
      <c r="CJ13" s="292" t="str">
        <f ca="true">+IF(OFFSET('Water Data'!$I$29,0,10*ROW('Water Data'!I7))="","",OFFSET('Water Data'!$I$29,0,10*ROW('Water Data'!I7)))</f>
        <v/>
      </c>
      <c r="CK13" s="292" t="str">
        <f ca="true">+IF(OFFSET('Sanitation Data'!$D$28,0,10*ROW('Sanitation Data'!D7))="","",OFFSET('Sanitation Data'!$D$28,0,10*ROW('Sanitation Data'!D7)))</f>
        <v/>
      </c>
      <c r="CL13" s="292" t="str">
        <f ca="true">+IF(OFFSET('Sanitation Data'!$D$29,0,10*ROW('Sanitation Data'!D7))="","",OFFSET('Sanitation Data'!$D$29,0,10*ROW('Sanitation Data'!D7)))</f>
        <v>No</v>
      </c>
      <c r="CM13" s="292" t="str">
        <f ca="true">+IF(OFFSET('Sanitation Data'!$D$30,0,10*ROW('Sanitation Data'!D7))="","",OFFSET('Sanitation Data'!$D$30,0,10*ROW('Sanitation Data'!D7)))</f>
        <v/>
      </c>
      <c r="CN13" s="292" t="str">
        <f ca="true">+IF(OFFSET('Sanitation Data'!$D$31,0,10*ROW('Sanitation Data'!D7))="","",OFFSET('Sanitation Data'!$D$31,0,10*ROW('Sanitation Data'!D7)))</f>
        <v/>
      </c>
      <c r="CO13" s="292" t="str">
        <f ca="true">+IF(OFFSET('Sanitation Data'!$D$32,0,10*ROW('Sanitation Data'!D7))="","",OFFSET('Sanitation Data'!$D$32,0,10*ROW('Sanitation Data'!D7)))</f>
        <v/>
      </c>
      <c r="CP13" s="292" t="str">
        <f ca="true">+IF(OFFSET('Sanitation Data'!$E$28,0,10*ROW('Sanitation Data'!E7))="","",OFFSET('Sanitation Data'!$E$28,0,10*ROW('Sanitation Data'!E7)))</f>
        <v/>
      </c>
      <c r="CQ13" s="292" t="str">
        <f ca="true">+IF(OFFSET('Sanitation Data'!$E$29,0,10*ROW('Sanitation Data'!E7))="","",OFFSET('Sanitation Data'!$E$29,0,10*ROW('Sanitation Data'!E7)))</f>
        <v>No</v>
      </c>
      <c r="CR13" s="292" t="str">
        <f ca="true">+IF(OFFSET('Sanitation Data'!$E$30,0,10*ROW('Sanitation Data'!E7))="","",OFFSET('Sanitation Data'!$E$30,0,10*ROW('Sanitation Data'!E7)))</f>
        <v/>
      </c>
      <c r="CS13" s="292" t="str">
        <f ca="true">+IF(OFFSET('Sanitation Data'!$E$31,0,10*ROW('Sanitation Data'!E7))="","",OFFSET('Sanitation Data'!$E$31,0,10*ROW('Sanitation Data'!E7)))</f>
        <v/>
      </c>
      <c r="CT13" s="292" t="str">
        <f ca="true">+IF(OFFSET('Sanitation Data'!$E$32,0,10*ROW('Sanitation Data'!E7))="","",OFFSET('Sanitation Data'!$E$32,0,10*ROW('Sanitation Data'!E7)))</f>
        <v/>
      </c>
      <c r="CU13" s="292" t="str">
        <f ca="true">+IF(OFFSET('Sanitation Data'!$F$28,0,10*ROW('Sanitation Data'!F7))="","",OFFSET('Sanitation Data'!$F$28,0,10*ROW('Sanitation Data'!F7)))</f>
        <v/>
      </c>
      <c r="CV13" s="292" t="str">
        <f ca="true">+IF(OFFSET('Sanitation Data'!$F$29,0,10*ROW('Sanitation Data'!F7))="","",OFFSET('Sanitation Data'!$F$29,0,10*ROW('Sanitation Data'!F7)))</f>
        <v>No</v>
      </c>
      <c r="CW13" s="292" t="str">
        <f ca="true">+IF(OFFSET('Sanitation Data'!$F$30,0,10*ROW('Sanitation Data'!F7))="","",OFFSET('Sanitation Data'!$F$30,0,10*ROW('Sanitation Data'!F7)))</f>
        <v/>
      </c>
      <c r="CX13" s="292" t="str">
        <f ca="true">+IF(OFFSET('Sanitation Data'!$F$31,0,10*ROW('Sanitation Data'!F7))="","",OFFSET('Sanitation Data'!$F$31,0,10*ROW('Sanitation Data'!F7)))</f>
        <v/>
      </c>
      <c r="CY13" s="292" t="str">
        <f ca="true">+IF(OFFSET('Sanitation Data'!$F$32,0,10*ROW('Sanitation Data'!F7))="","",OFFSET('Sanitation Data'!$F$32,0,10*ROW('Sanitation Data'!F7)))</f>
        <v/>
      </c>
      <c r="CZ13" s="292" t="str">
        <f ca="true">+IF(OFFSET('Sanitation Data'!$G$28,0,10*ROW('Sanitation Data'!G7))="","",OFFSET('Sanitation Data'!$G$28,0,10*ROW('Sanitation Data'!G7)))</f>
        <v/>
      </c>
      <c r="DA13" s="292" t="str">
        <f ca="true">+IF(OFFSET('Sanitation Data'!$G$29,0,10*ROW('Sanitation Data'!G7))="","",OFFSET('Sanitation Data'!$G$29,0,10*ROW('Sanitation Data'!G7)))</f>
        <v/>
      </c>
      <c r="DB13" s="292" t="str">
        <f ca="true">+IF(OFFSET('Sanitation Data'!$G$30,0,10*ROW('Sanitation Data'!G7))="","",OFFSET('Sanitation Data'!$G$30,0,10*ROW('Sanitation Data'!G7)))</f>
        <v/>
      </c>
      <c r="DC13" s="292" t="str">
        <f ca="true">+IF(OFFSET('Sanitation Data'!$G$31,0,10*ROW('Sanitation Data'!G7))="","",OFFSET('Sanitation Data'!$G$31,0,10*ROW('Sanitation Data'!G7)))</f>
        <v/>
      </c>
      <c r="DD13" s="292" t="str">
        <f ca="true">+IF(OFFSET('Sanitation Data'!$G$32,0,10*ROW('Sanitation Data'!G7))="","",OFFSET('Sanitation Data'!$G$32,0,10*ROW('Sanitation Data'!G7)))</f>
        <v/>
      </c>
      <c r="DE13" s="292" t="str">
        <f ca="true">+IF(OFFSET('Sanitation Data'!$H$28,0,10*ROW('Sanitation Data'!H7))="","",OFFSET('Sanitation Data'!$H$28,0,10*ROW('Sanitation Data'!H7)))</f>
        <v/>
      </c>
      <c r="DF13" s="292" t="str">
        <f ca="true">+IF(OFFSET('Sanitation Data'!$H$29,0,10*ROW('Sanitation Data'!H7))="","",OFFSET('Sanitation Data'!$H$29,0,10*ROW('Sanitation Data'!H7)))</f>
        <v>No</v>
      </c>
      <c r="DG13" s="292" t="str">
        <f ca="true">+IF(OFFSET('Sanitation Data'!$H$30,0,10*ROW('Sanitation Data'!H7))="","",OFFSET('Sanitation Data'!$H$30,0,10*ROW('Sanitation Data'!H7)))</f>
        <v/>
      </c>
      <c r="DH13" s="292" t="str">
        <f ca="true">+IF(OFFSET('Sanitation Data'!$H$31,0,10*ROW('Sanitation Data'!H7))="","",OFFSET('Sanitation Data'!$H$31,0,10*ROW('Sanitation Data'!H7)))</f>
        <v/>
      </c>
      <c r="DI13" s="292" t="str">
        <f ca="true">+IF(OFFSET('Sanitation Data'!$H$32,0,10*ROW('Sanitation Data'!H7))="","",OFFSET('Sanitation Data'!$H$32,0,10*ROW('Sanitation Data'!H7)))</f>
        <v/>
      </c>
      <c r="DJ13" s="292" t="str">
        <f ca="true">+IF(OFFSET('Sanitation Data'!$I$28,0,10*ROW('Sanitation Data'!I7))="","",OFFSET('Sanitation Data'!$I$28,0,10*ROW('Sanitation Data'!I7)))</f>
        <v/>
      </c>
      <c r="DK13" s="292" t="str">
        <f ca="true">+IF(OFFSET('Sanitation Data'!$I$29,0,10*ROW('Sanitation Data'!I7))="","",OFFSET('Sanitation Data'!$I$29,0,10*ROW('Sanitation Data'!I7)))</f>
        <v/>
      </c>
      <c r="DL13" s="292" t="str">
        <f ca="true">+IF(OFFSET('Sanitation Data'!$I$30,0,10*ROW('Sanitation Data'!I7))="","",OFFSET('Sanitation Data'!$I$30,0,10*ROW('Sanitation Data'!I7)))</f>
        <v/>
      </c>
      <c r="DM13" s="292" t="str">
        <f ca="true">+IF(OFFSET('Sanitation Data'!$I$31,0,10*ROW('Sanitation Data'!I7))="","",OFFSET('Sanitation Data'!$I$31,0,10*ROW('Sanitation Data'!I7)))</f>
        <v/>
      </c>
      <c r="DN13" s="292" t="str">
        <f ca="true">+IF(OFFSET('Sanitation Data'!$I$32,0,10*ROW('Sanitation Data'!I7))="","",OFFSET('Sanitation Data'!$I$32,0,10*ROW('Sanitation Data'!I7)))</f>
        <v/>
      </c>
      <c r="DO13" s="292" t="str">
        <f ca="true">+IF(OFFSET('Hygiene Data'!$D$11,0,10*ROW('Hygiene Data'!D7))="","",OFFSET('Hygiene Data'!$D$11,0,10*ROW('Hygiene Data'!D7)))</f>
        <v/>
      </c>
      <c r="DP13" s="292" t="str">
        <f ca="true">+IF(OFFSET('Hygiene Data'!$D$12,0,10*ROW('Hygiene Data'!D7))="","",OFFSET('Hygiene Data'!$D$12,0,10*ROW('Hygiene Data'!D7)))</f>
        <v/>
      </c>
      <c r="DQ13" s="292" t="str">
        <f ca="true">+IF(OFFSET('Hygiene Data'!$D$13,0,10*ROW('Hygiene Data'!D7))="","",OFFSET('Hygiene Data'!$D$13,0,10*ROW('Hygiene Data'!D7)))</f>
        <v/>
      </c>
      <c r="DR13" s="292" t="str">
        <f ca="true">+IF(OFFSET('Hygiene Data'!$E$11,0,10*ROW('Hygiene Data'!E7))="","",OFFSET('Hygiene Data'!$E$11,0,10*ROW('Hygiene Data'!E7)))</f>
        <v/>
      </c>
      <c r="DS13" s="292" t="str">
        <f ca="true">+IF(OFFSET('Hygiene Data'!$E$12,0,10*ROW('Hygiene Data'!E7))="","",OFFSET('Hygiene Data'!$E$12,0,10*ROW('Hygiene Data'!E7)))</f>
        <v/>
      </c>
      <c r="DT13" s="292" t="str">
        <f ca="true">+IF(OFFSET('Hygiene Data'!$E$13,0,10*ROW('Hygiene Data'!E7))="","",OFFSET('Hygiene Data'!$E$13,0,10*ROW('Hygiene Data'!E7)))</f>
        <v/>
      </c>
      <c r="DU13" s="292" t="str">
        <f ca="true">+IF(OFFSET('Hygiene Data'!$F$11,0,10*ROW('Hygiene Data'!F7))="","",OFFSET('Hygiene Data'!$F$11,0,10*ROW('Hygiene Data'!F7)))</f>
        <v/>
      </c>
      <c r="DV13" s="292" t="str">
        <f ca="true">+IF(OFFSET('Hygiene Data'!$F$12,0,10*ROW('Hygiene Data'!F7))="","",OFFSET('Hygiene Data'!$F$12,0,10*ROW('Hygiene Data'!F7)))</f>
        <v/>
      </c>
      <c r="DW13" s="292" t="str">
        <f ca="true">+IF(OFFSET('Hygiene Data'!$F$13,0,10*ROW('Hygiene Data'!F7))="","",OFFSET('Hygiene Data'!$F$13,0,10*ROW('Hygiene Data'!F7)))</f>
        <v/>
      </c>
      <c r="DX13" s="292" t="str">
        <f ca="true">+IF(OFFSET('Hygiene Data'!$G$11,0,10*ROW('Hygiene Data'!G7))="","",OFFSET('Hygiene Data'!$G$11,0,10*ROW('Hygiene Data'!G7)))</f>
        <v/>
      </c>
      <c r="DY13" s="292" t="str">
        <f ca="true">+IF(OFFSET('Hygiene Data'!$G$12,0,10*ROW('Hygiene Data'!G7))="","",OFFSET('Hygiene Data'!$G$12,0,10*ROW('Hygiene Data'!G7)))</f>
        <v/>
      </c>
      <c r="DZ13" s="292" t="str">
        <f ca="true">+IF(OFFSET('Hygiene Data'!$G$13,0,10*ROW('Hygiene Data'!G7))="","",OFFSET('Hygiene Data'!$G$13,0,10*ROW('Hygiene Data'!G7)))</f>
        <v/>
      </c>
      <c r="EA13" s="292" t="str">
        <f ca="true">+IF(OFFSET('Hygiene Data'!$H$11,0,10*ROW('Hygiene Data'!H7))="","",OFFSET('Hygiene Data'!$H$11,0,10*ROW('Hygiene Data'!H7)))</f>
        <v/>
      </c>
      <c r="EB13" s="292" t="str">
        <f ca="true">+IF(OFFSET('Hygiene Data'!$H$12,0,10*ROW('Hygiene Data'!H7))="","",OFFSET('Hygiene Data'!$H$12,0,10*ROW('Hygiene Data'!H7)))</f>
        <v/>
      </c>
      <c r="EC13" s="292" t="str">
        <f ca="true">+IF(OFFSET('Hygiene Data'!$H$13,0,10*ROW('Hygiene Data'!H7))="","",OFFSET('Hygiene Data'!$H$13,0,10*ROW('Hygiene Data'!H7)))</f>
        <v/>
      </c>
      <c r="ED13" s="292" t="str">
        <f ca="true">+IF(OFFSET('Hygiene Data'!$I$11,0,10*ROW('Hygiene Data'!I7))="","",OFFSET('Hygiene Data'!$I$11,0,10*ROW('Hygiene Data'!I7)))</f>
        <v/>
      </c>
      <c r="EE13" s="292" t="str">
        <f ca="true">+IF(OFFSET('Hygiene Data'!$I$12,0,10*ROW('Hygiene Data'!I7))="","",OFFSET('Hygiene Data'!$I$12,0,10*ROW('Hygiene Data'!I7)))</f>
        <v/>
      </c>
      <c r="EF13" s="292"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BRA_2007_EMIS</v>
      </c>
      <c r="B14" s="36" t="str">
        <f ca="true">+IF(OFFSET('Water Data'!$C$2,0,10*ROW('Water Data'!F8))="","",OFFSET('Water Data'!$C$2,0,10*ROW('Water Data'!F8)))</f>
        <v>EMIS</v>
      </c>
      <c r="C14" s="348">
        <f t="shared" ca="true" si="0"/>
        <v>2007</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99.343739999999997</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76.027000000000001</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99.706199999999995</v>
      </c>
      <c r="H14" s="96">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96.786794999999998</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98.910079999999994</v>
      </c>
      <c r="K14" s="96">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51.189214999999997</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99.601380000000006</v>
      </c>
      <c r="N14" s="96">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78.129294999999999</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99.280869999999993</v>
      </c>
      <c r="Q14" s="96">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72.334514999999996</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99.329490000000007</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95.358244999999997</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93.922179999999997</v>
      </c>
      <c r="W14" s="97">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92.273485000000008</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98.631159999999994</v>
      </c>
      <c r="AB14" s="97">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98.306349999999995</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88.288200000000003</v>
      </c>
      <c r="AG14" s="97">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85.055525000000003</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94.407979999999995</v>
      </c>
      <c r="AL14" s="97">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93.272280000000009</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93.146730000000005</v>
      </c>
      <c r="AQ14" s="97">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91.259254999999996</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98.544910000000002</v>
      </c>
      <c r="AV14" s="97">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97.857114999999993</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2"/>
      <c r="BS14" s="292" t="str">
        <f ca="true">+IF(OFFSET('Water Data'!$D$27,0,10*ROW('Water Data'!D8))="","",OFFSET('Water Data'!$D$27,0,10*ROW('Water Data'!D8)))</f>
        <v>Yes</v>
      </c>
      <c r="BT14" s="292" t="str">
        <f ca="true">+IF(OFFSET('Water Data'!$D$28,0,10*ROW('Water Data'!D8))="","",OFFSET('Water Data'!$D$28,0,10*ROW('Water Data'!D8)))</f>
        <v>Yes</v>
      </c>
      <c r="BU14" s="292" t="str">
        <f ca="true">+IF(OFFSET('Water Data'!$D$29,0,10*ROW('Water Data'!D8))="","",OFFSET('Water Data'!$D$29,0,10*ROW('Water Data'!D8)))</f>
        <v/>
      </c>
      <c r="BV14" s="292" t="str">
        <f ca="true">+IF(OFFSET('Water Data'!$E$27,0,10*ROW('Water Data'!E8))="","",OFFSET('Water Data'!$E$27,0,10*ROW('Water Data'!E8)))</f>
        <v>Yes</v>
      </c>
      <c r="BW14" s="292" t="str">
        <f ca="true">+IF(OFFSET('Water Data'!$E$28,0,10*ROW('Water Data'!E8))="","",OFFSET('Water Data'!$E$28,0,10*ROW('Water Data'!E8)))</f>
        <v>Yes</v>
      </c>
      <c r="BX14" s="292" t="str">
        <f ca="true">+IF(OFFSET('Water Data'!$E$29,0,10*ROW('Water Data'!E8))="","",OFFSET('Water Data'!$E$29,0,10*ROW('Water Data'!E8)))</f>
        <v/>
      </c>
      <c r="BY14" s="292" t="str">
        <f ca="true">+IF(OFFSET('Water Data'!$F$27,0,10*ROW('Water Data'!F8))="","",OFFSET('Water Data'!$F$27,0,10*ROW('Water Data'!F8)))</f>
        <v>Yes</v>
      </c>
      <c r="BZ14" s="292" t="str">
        <f ca="true">+IF(OFFSET('Water Data'!$F$28,0,10*ROW('Water Data'!F8))="","",OFFSET('Water Data'!$F$28,0,10*ROW('Water Data'!F8)))</f>
        <v>Yes</v>
      </c>
      <c r="CA14" s="292" t="str">
        <f ca="true">+IF(OFFSET('Water Data'!$F$29,0,10*ROW('Water Data'!F8))="","",OFFSET('Water Data'!$F$29,0,10*ROW('Water Data'!F8)))</f>
        <v/>
      </c>
      <c r="CB14" s="292" t="str">
        <f ca="true">+IF(OFFSET('Water Data'!$G$27,0,10*ROW('Water Data'!G8))="","",OFFSET('Water Data'!$G$27,0,10*ROW('Water Data'!G8)))</f>
        <v>Yes</v>
      </c>
      <c r="CC14" s="292" t="str">
        <f ca="true">+IF(OFFSET('Water Data'!$G$28,0,10*ROW('Water Data'!G8))="","",OFFSET('Water Data'!$G$28,0,10*ROW('Water Data'!G8)))</f>
        <v>Yes</v>
      </c>
      <c r="CD14" s="292" t="str">
        <f ca="true">+IF(OFFSET('Water Data'!$G$29,0,10*ROW('Water Data'!G8))="","",OFFSET('Water Data'!$G$29,0,10*ROW('Water Data'!G8)))</f>
        <v/>
      </c>
      <c r="CE14" s="292" t="str">
        <f ca="true">+IF(OFFSET('Water Data'!$H$27,0,10*ROW('Water Data'!H8))="","",OFFSET('Water Data'!$H$27,0,10*ROW('Water Data'!H8)))</f>
        <v>Yes</v>
      </c>
      <c r="CF14" s="292" t="str">
        <f ca="true">+IF(OFFSET('Water Data'!$H$28,0,10*ROW('Water Data'!H8))="","",OFFSET('Water Data'!$H$28,0,10*ROW('Water Data'!H8)))</f>
        <v>Yes</v>
      </c>
      <c r="CG14" s="292" t="str">
        <f ca="true">+IF(OFFSET('Water Data'!$H$29,0,10*ROW('Water Data'!H8))="","",OFFSET('Water Data'!$H$29,0,10*ROW('Water Data'!H8)))</f>
        <v/>
      </c>
      <c r="CH14" s="292" t="str">
        <f ca="true">+IF(OFFSET('Water Data'!$I$27,0,10*ROW('Water Data'!I8))="","",OFFSET('Water Data'!$I$27,0,10*ROW('Water Data'!I8)))</f>
        <v>Yes</v>
      </c>
      <c r="CI14" s="292" t="str">
        <f ca="true">+IF(OFFSET('Water Data'!$I$28,0,10*ROW('Water Data'!I8))="","",OFFSET('Water Data'!$I$28,0,10*ROW('Water Data'!I8)))</f>
        <v>Yes</v>
      </c>
      <c r="CJ14" s="292" t="str">
        <f ca="true">+IF(OFFSET('Water Data'!$I$29,0,10*ROW('Water Data'!I8))="","",OFFSET('Water Data'!$I$29,0,10*ROW('Water Data'!I8)))</f>
        <v/>
      </c>
      <c r="CK14" s="292" t="str">
        <f ca="true">+IF(OFFSET('Sanitation Data'!$D$28,0,10*ROW('Sanitation Data'!D8))="","",OFFSET('Sanitation Data'!$D$28,0,10*ROW('Sanitation Data'!D8)))</f>
        <v>Yes</v>
      </c>
      <c r="CL14" s="292" t="str">
        <f ca="true">+IF(OFFSET('Sanitation Data'!$D$29,0,10*ROW('Sanitation Data'!D8))="","",OFFSET('Sanitation Data'!$D$29,0,10*ROW('Sanitation Data'!D8)))</f>
        <v>Yes</v>
      </c>
      <c r="CM14" s="292" t="str">
        <f ca="true">+IF(OFFSET('Sanitation Data'!$D$30,0,10*ROW('Sanitation Data'!D8))="","",OFFSET('Sanitation Data'!$D$30,0,10*ROW('Sanitation Data'!D8)))</f>
        <v/>
      </c>
      <c r="CN14" s="292" t="str">
        <f ca="true">+IF(OFFSET('Sanitation Data'!$D$31,0,10*ROW('Sanitation Data'!D8))="","",OFFSET('Sanitation Data'!$D$31,0,10*ROW('Sanitation Data'!D8)))</f>
        <v/>
      </c>
      <c r="CO14" s="292" t="str">
        <f ca="true">+IF(OFFSET('Sanitation Data'!$D$32,0,10*ROW('Sanitation Data'!D8))="","",OFFSET('Sanitation Data'!$D$32,0,10*ROW('Sanitation Data'!D8)))</f>
        <v/>
      </c>
      <c r="CP14" s="292" t="str">
        <f ca="true">+IF(OFFSET('Sanitation Data'!$E$28,0,10*ROW('Sanitation Data'!E8))="","",OFFSET('Sanitation Data'!$E$28,0,10*ROW('Sanitation Data'!E8)))</f>
        <v>Yes</v>
      </c>
      <c r="CQ14" s="292" t="str">
        <f ca="true">+IF(OFFSET('Sanitation Data'!$E$29,0,10*ROW('Sanitation Data'!E8))="","",OFFSET('Sanitation Data'!$E$29,0,10*ROW('Sanitation Data'!E8)))</f>
        <v>Yes</v>
      </c>
      <c r="CR14" s="292" t="str">
        <f ca="true">+IF(OFFSET('Sanitation Data'!$E$30,0,10*ROW('Sanitation Data'!E8))="","",OFFSET('Sanitation Data'!$E$30,0,10*ROW('Sanitation Data'!E8)))</f>
        <v/>
      </c>
      <c r="CS14" s="292" t="str">
        <f ca="true">+IF(OFFSET('Sanitation Data'!$E$31,0,10*ROW('Sanitation Data'!E8))="","",OFFSET('Sanitation Data'!$E$31,0,10*ROW('Sanitation Data'!E8)))</f>
        <v/>
      </c>
      <c r="CT14" s="292" t="str">
        <f ca="true">+IF(OFFSET('Sanitation Data'!$E$32,0,10*ROW('Sanitation Data'!E8))="","",OFFSET('Sanitation Data'!$E$32,0,10*ROW('Sanitation Data'!E8)))</f>
        <v/>
      </c>
      <c r="CU14" s="292" t="str">
        <f ca="true">+IF(OFFSET('Sanitation Data'!$F$28,0,10*ROW('Sanitation Data'!F8))="","",OFFSET('Sanitation Data'!$F$28,0,10*ROW('Sanitation Data'!F8)))</f>
        <v>Yes</v>
      </c>
      <c r="CV14" s="292" t="str">
        <f ca="true">+IF(OFFSET('Sanitation Data'!$F$29,0,10*ROW('Sanitation Data'!F8))="","",OFFSET('Sanitation Data'!$F$29,0,10*ROW('Sanitation Data'!F8)))</f>
        <v>Yes</v>
      </c>
      <c r="CW14" s="292" t="str">
        <f ca="true">+IF(OFFSET('Sanitation Data'!$F$30,0,10*ROW('Sanitation Data'!F8))="","",OFFSET('Sanitation Data'!$F$30,0,10*ROW('Sanitation Data'!F8)))</f>
        <v/>
      </c>
      <c r="CX14" s="292" t="str">
        <f ca="true">+IF(OFFSET('Sanitation Data'!$F$31,0,10*ROW('Sanitation Data'!F8))="","",OFFSET('Sanitation Data'!$F$31,0,10*ROW('Sanitation Data'!F8)))</f>
        <v/>
      </c>
      <c r="CY14" s="292" t="str">
        <f ca="true">+IF(OFFSET('Sanitation Data'!$F$32,0,10*ROW('Sanitation Data'!F8))="","",OFFSET('Sanitation Data'!$F$32,0,10*ROW('Sanitation Data'!F8)))</f>
        <v/>
      </c>
      <c r="CZ14" s="292" t="str">
        <f ca="true">+IF(OFFSET('Sanitation Data'!$G$28,0,10*ROW('Sanitation Data'!G8))="","",OFFSET('Sanitation Data'!$G$28,0,10*ROW('Sanitation Data'!G8)))</f>
        <v>Yes</v>
      </c>
      <c r="DA14" s="292" t="str">
        <f ca="true">+IF(OFFSET('Sanitation Data'!$G$29,0,10*ROW('Sanitation Data'!G8))="","",OFFSET('Sanitation Data'!$G$29,0,10*ROW('Sanitation Data'!G8)))</f>
        <v>Yes</v>
      </c>
      <c r="DB14" s="292" t="str">
        <f ca="true">+IF(OFFSET('Sanitation Data'!$G$30,0,10*ROW('Sanitation Data'!G8))="","",OFFSET('Sanitation Data'!$G$30,0,10*ROW('Sanitation Data'!G8)))</f>
        <v/>
      </c>
      <c r="DC14" s="292" t="str">
        <f ca="true">+IF(OFFSET('Sanitation Data'!$G$31,0,10*ROW('Sanitation Data'!G8))="","",OFFSET('Sanitation Data'!$G$31,0,10*ROW('Sanitation Data'!G8)))</f>
        <v/>
      </c>
      <c r="DD14" s="292" t="str">
        <f ca="true">+IF(OFFSET('Sanitation Data'!$G$32,0,10*ROW('Sanitation Data'!G8))="","",OFFSET('Sanitation Data'!$G$32,0,10*ROW('Sanitation Data'!G8)))</f>
        <v/>
      </c>
      <c r="DE14" s="292" t="str">
        <f ca="true">+IF(OFFSET('Sanitation Data'!$H$28,0,10*ROW('Sanitation Data'!H8))="","",OFFSET('Sanitation Data'!$H$28,0,10*ROW('Sanitation Data'!H8)))</f>
        <v>Yes</v>
      </c>
      <c r="DF14" s="292" t="str">
        <f ca="true">+IF(OFFSET('Sanitation Data'!$H$29,0,10*ROW('Sanitation Data'!H8))="","",OFFSET('Sanitation Data'!$H$29,0,10*ROW('Sanitation Data'!H8)))</f>
        <v>Yes</v>
      </c>
      <c r="DG14" s="292" t="str">
        <f ca="true">+IF(OFFSET('Sanitation Data'!$H$30,0,10*ROW('Sanitation Data'!H8))="","",OFFSET('Sanitation Data'!$H$30,0,10*ROW('Sanitation Data'!H8)))</f>
        <v/>
      </c>
      <c r="DH14" s="292" t="str">
        <f ca="true">+IF(OFFSET('Sanitation Data'!$H$31,0,10*ROW('Sanitation Data'!H8))="","",OFFSET('Sanitation Data'!$H$31,0,10*ROW('Sanitation Data'!H8)))</f>
        <v/>
      </c>
      <c r="DI14" s="292" t="str">
        <f ca="true">+IF(OFFSET('Sanitation Data'!$H$32,0,10*ROW('Sanitation Data'!H8))="","",OFFSET('Sanitation Data'!$H$32,0,10*ROW('Sanitation Data'!H8)))</f>
        <v/>
      </c>
      <c r="DJ14" s="292" t="str">
        <f ca="true">+IF(OFFSET('Sanitation Data'!$I$28,0,10*ROW('Sanitation Data'!I8))="","",OFFSET('Sanitation Data'!$I$28,0,10*ROW('Sanitation Data'!I8)))</f>
        <v>Yes</v>
      </c>
      <c r="DK14" s="292" t="str">
        <f ca="true">+IF(OFFSET('Sanitation Data'!$I$29,0,10*ROW('Sanitation Data'!I8))="","",OFFSET('Sanitation Data'!$I$29,0,10*ROW('Sanitation Data'!I8)))</f>
        <v>Yes</v>
      </c>
      <c r="DL14" s="292" t="str">
        <f ca="true">+IF(OFFSET('Sanitation Data'!$I$30,0,10*ROW('Sanitation Data'!I8))="","",OFFSET('Sanitation Data'!$I$30,0,10*ROW('Sanitation Data'!I8)))</f>
        <v/>
      </c>
      <c r="DM14" s="292" t="str">
        <f ca="true">+IF(OFFSET('Sanitation Data'!$I$31,0,10*ROW('Sanitation Data'!I8))="","",OFFSET('Sanitation Data'!$I$31,0,10*ROW('Sanitation Data'!I8)))</f>
        <v/>
      </c>
      <c r="DN14" s="292" t="str">
        <f ca="true">+IF(OFFSET('Sanitation Data'!$I$32,0,10*ROW('Sanitation Data'!I8))="","",OFFSET('Sanitation Data'!$I$32,0,10*ROW('Sanitation Data'!I8)))</f>
        <v/>
      </c>
      <c r="DO14" s="292" t="str">
        <f ca="true">+IF(OFFSET('Hygiene Data'!$D$11,0,10*ROW('Hygiene Data'!D8))="","",OFFSET('Hygiene Data'!$D$11,0,10*ROW('Hygiene Data'!D8)))</f>
        <v/>
      </c>
      <c r="DP14" s="292" t="str">
        <f ca="true">+IF(OFFSET('Hygiene Data'!$D$12,0,10*ROW('Hygiene Data'!D8))="","",OFFSET('Hygiene Data'!$D$12,0,10*ROW('Hygiene Data'!D8)))</f>
        <v/>
      </c>
      <c r="DQ14" s="292" t="str">
        <f ca="true">+IF(OFFSET('Hygiene Data'!$D$13,0,10*ROW('Hygiene Data'!D8))="","",OFFSET('Hygiene Data'!$D$13,0,10*ROW('Hygiene Data'!D8)))</f>
        <v/>
      </c>
      <c r="DR14" s="292" t="str">
        <f ca="true">+IF(OFFSET('Hygiene Data'!$E$11,0,10*ROW('Hygiene Data'!E8))="","",OFFSET('Hygiene Data'!$E$11,0,10*ROW('Hygiene Data'!E8)))</f>
        <v/>
      </c>
      <c r="DS14" s="292" t="str">
        <f ca="true">+IF(OFFSET('Hygiene Data'!$E$12,0,10*ROW('Hygiene Data'!E8))="","",OFFSET('Hygiene Data'!$E$12,0,10*ROW('Hygiene Data'!E8)))</f>
        <v/>
      </c>
      <c r="DT14" s="292" t="str">
        <f ca="true">+IF(OFFSET('Hygiene Data'!$E$13,0,10*ROW('Hygiene Data'!E8))="","",OFFSET('Hygiene Data'!$E$13,0,10*ROW('Hygiene Data'!E8)))</f>
        <v/>
      </c>
      <c r="DU14" s="292" t="str">
        <f ca="true">+IF(OFFSET('Hygiene Data'!$F$11,0,10*ROW('Hygiene Data'!F8))="","",OFFSET('Hygiene Data'!$F$11,0,10*ROW('Hygiene Data'!F8)))</f>
        <v/>
      </c>
      <c r="DV14" s="292" t="str">
        <f ca="true">+IF(OFFSET('Hygiene Data'!$F$12,0,10*ROW('Hygiene Data'!F8))="","",OFFSET('Hygiene Data'!$F$12,0,10*ROW('Hygiene Data'!F8)))</f>
        <v/>
      </c>
      <c r="DW14" s="292" t="str">
        <f ca="true">+IF(OFFSET('Hygiene Data'!$F$13,0,10*ROW('Hygiene Data'!F8))="","",OFFSET('Hygiene Data'!$F$13,0,10*ROW('Hygiene Data'!F8)))</f>
        <v/>
      </c>
      <c r="DX14" s="292" t="str">
        <f ca="true">+IF(OFFSET('Hygiene Data'!$G$11,0,10*ROW('Hygiene Data'!G8))="","",OFFSET('Hygiene Data'!$G$11,0,10*ROW('Hygiene Data'!G8)))</f>
        <v/>
      </c>
      <c r="DY14" s="292" t="str">
        <f ca="true">+IF(OFFSET('Hygiene Data'!$G$12,0,10*ROW('Hygiene Data'!G8))="","",OFFSET('Hygiene Data'!$G$12,0,10*ROW('Hygiene Data'!G8)))</f>
        <v/>
      </c>
      <c r="DZ14" s="292" t="str">
        <f ca="true">+IF(OFFSET('Hygiene Data'!$G$13,0,10*ROW('Hygiene Data'!G8))="","",OFFSET('Hygiene Data'!$G$13,0,10*ROW('Hygiene Data'!G8)))</f>
        <v/>
      </c>
      <c r="EA14" s="292" t="str">
        <f ca="true">+IF(OFFSET('Hygiene Data'!$H$11,0,10*ROW('Hygiene Data'!H8))="","",OFFSET('Hygiene Data'!$H$11,0,10*ROW('Hygiene Data'!H8)))</f>
        <v/>
      </c>
      <c r="EB14" s="292" t="str">
        <f ca="true">+IF(OFFSET('Hygiene Data'!$H$12,0,10*ROW('Hygiene Data'!H8))="","",OFFSET('Hygiene Data'!$H$12,0,10*ROW('Hygiene Data'!H8)))</f>
        <v/>
      </c>
      <c r="EC14" s="292" t="str">
        <f ca="true">+IF(OFFSET('Hygiene Data'!$H$13,0,10*ROW('Hygiene Data'!H8))="","",OFFSET('Hygiene Data'!$H$13,0,10*ROW('Hygiene Data'!H8)))</f>
        <v/>
      </c>
      <c r="ED14" s="292" t="str">
        <f ca="true">+IF(OFFSET('Hygiene Data'!$I$11,0,10*ROW('Hygiene Data'!I8))="","",OFFSET('Hygiene Data'!$I$11,0,10*ROW('Hygiene Data'!I8)))</f>
        <v/>
      </c>
      <c r="EE14" s="292" t="str">
        <f ca="true">+IF(OFFSET('Hygiene Data'!$I$12,0,10*ROW('Hygiene Data'!I8))="","",OFFSET('Hygiene Data'!$I$12,0,10*ROW('Hygiene Data'!I8)))</f>
        <v/>
      </c>
      <c r="EF14" s="292"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BRA_2008_EMIS</v>
      </c>
      <c r="B15" s="36" t="str">
        <f ca="true">+IF(OFFSET('Water Data'!$C$2,0,10*ROW('Water Data'!F9))="","",OFFSET('Water Data'!$C$2,0,10*ROW('Water Data'!F9)))</f>
        <v>EMIS</v>
      </c>
      <c r="C15" s="348">
        <f t="shared" ca="true" si="0"/>
        <v>2008</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99.517179999999996</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76.072035</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99.866439999999997</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96.583605000000006</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99.090180000000004</v>
      </c>
      <c r="K15" s="96">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50.9938</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99.585939999999994</v>
      </c>
      <c r="N15" s="96">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77.426744999999997</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99.475020000000001</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72.336839999999995</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99.809780000000003</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94.927409999999995</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93.430030000000002</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91.841470000000001</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97.35924</v>
      </c>
      <c r="AB15" s="97">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97.145049999999998</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88.626050000000006</v>
      </c>
      <c r="AG15" s="97">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85.357105000000004</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93.814409999999995</v>
      </c>
      <c r="AL15" s="97">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92.568944999999999</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92.744830000000007</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90.908344999999997</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96.39913</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96.032045000000011</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2"/>
      <c r="BS15" s="292" t="str">
        <f ca="true">+IF(OFFSET('Water Data'!$D$27,0,10*ROW('Water Data'!D9))="","",OFFSET('Water Data'!$D$27,0,10*ROW('Water Data'!D9)))</f>
        <v>Yes</v>
      </c>
      <c r="BT15" s="292" t="str">
        <f ca="true">+IF(OFFSET('Water Data'!$D$28,0,10*ROW('Water Data'!D9))="","",OFFSET('Water Data'!$D$28,0,10*ROW('Water Data'!D9)))</f>
        <v>Yes</v>
      </c>
      <c r="BU15" s="292" t="str">
        <f ca="true">+IF(OFFSET('Water Data'!$D$29,0,10*ROW('Water Data'!D9))="","",OFFSET('Water Data'!$D$29,0,10*ROW('Water Data'!D9)))</f>
        <v/>
      </c>
      <c r="BV15" s="292" t="str">
        <f ca="true">+IF(OFFSET('Water Data'!$E$27,0,10*ROW('Water Data'!E9))="","",OFFSET('Water Data'!$E$27,0,10*ROW('Water Data'!E9)))</f>
        <v>Yes</v>
      </c>
      <c r="BW15" s="292" t="str">
        <f ca="true">+IF(OFFSET('Water Data'!$E$28,0,10*ROW('Water Data'!E9))="","",OFFSET('Water Data'!$E$28,0,10*ROW('Water Data'!E9)))</f>
        <v>Yes</v>
      </c>
      <c r="BX15" s="292" t="str">
        <f ca="true">+IF(OFFSET('Water Data'!$E$29,0,10*ROW('Water Data'!E9))="","",OFFSET('Water Data'!$E$29,0,10*ROW('Water Data'!E9)))</f>
        <v/>
      </c>
      <c r="BY15" s="292" t="str">
        <f ca="true">+IF(OFFSET('Water Data'!$F$27,0,10*ROW('Water Data'!F9))="","",OFFSET('Water Data'!$F$27,0,10*ROW('Water Data'!F9)))</f>
        <v>Yes</v>
      </c>
      <c r="BZ15" s="292" t="str">
        <f ca="true">+IF(OFFSET('Water Data'!$F$28,0,10*ROW('Water Data'!F9))="","",OFFSET('Water Data'!$F$28,0,10*ROW('Water Data'!F9)))</f>
        <v>Yes</v>
      </c>
      <c r="CA15" s="292" t="str">
        <f ca="true">+IF(OFFSET('Water Data'!$F$29,0,10*ROW('Water Data'!F9))="","",OFFSET('Water Data'!$F$29,0,10*ROW('Water Data'!F9)))</f>
        <v/>
      </c>
      <c r="CB15" s="292" t="str">
        <f ca="true">+IF(OFFSET('Water Data'!$G$27,0,10*ROW('Water Data'!G9))="","",OFFSET('Water Data'!$G$27,0,10*ROW('Water Data'!G9)))</f>
        <v>Yes</v>
      </c>
      <c r="CC15" s="292" t="str">
        <f ca="true">+IF(OFFSET('Water Data'!$G$28,0,10*ROW('Water Data'!G9))="","",OFFSET('Water Data'!$G$28,0,10*ROW('Water Data'!G9)))</f>
        <v>Yes</v>
      </c>
      <c r="CD15" s="292" t="str">
        <f ca="true">+IF(OFFSET('Water Data'!$G$29,0,10*ROW('Water Data'!G9))="","",OFFSET('Water Data'!$G$29,0,10*ROW('Water Data'!G9)))</f>
        <v/>
      </c>
      <c r="CE15" s="292" t="str">
        <f ca="true">+IF(OFFSET('Water Data'!$H$27,0,10*ROW('Water Data'!H9))="","",OFFSET('Water Data'!$H$27,0,10*ROW('Water Data'!H9)))</f>
        <v>Yes</v>
      </c>
      <c r="CF15" s="292" t="str">
        <f ca="true">+IF(OFFSET('Water Data'!$H$28,0,10*ROW('Water Data'!H9))="","",OFFSET('Water Data'!$H$28,0,10*ROW('Water Data'!H9)))</f>
        <v>Yes</v>
      </c>
      <c r="CG15" s="292" t="str">
        <f ca="true">+IF(OFFSET('Water Data'!$H$29,0,10*ROW('Water Data'!H9))="","",OFFSET('Water Data'!$H$29,0,10*ROW('Water Data'!H9)))</f>
        <v/>
      </c>
      <c r="CH15" s="292" t="str">
        <f ca="true">+IF(OFFSET('Water Data'!$I$27,0,10*ROW('Water Data'!I9))="","",OFFSET('Water Data'!$I$27,0,10*ROW('Water Data'!I9)))</f>
        <v>Yes</v>
      </c>
      <c r="CI15" s="292" t="str">
        <f ca="true">+IF(OFFSET('Water Data'!$I$28,0,10*ROW('Water Data'!I9))="","",OFFSET('Water Data'!$I$28,0,10*ROW('Water Data'!I9)))</f>
        <v>Yes</v>
      </c>
      <c r="CJ15" s="292" t="str">
        <f ca="true">+IF(OFFSET('Water Data'!$I$29,0,10*ROW('Water Data'!I9))="","",OFFSET('Water Data'!$I$29,0,10*ROW('Water Data'!I9)))</f>
        <v/>
      </c>
      <c r="CK15" s="292" t="str">
        <f ca="true">+IF(OFFSET('Sanitation Data'!$D$28,0,10*ROW('Sanitation Data'!D9))="","",OFFSET('Sanitation Data'!$D$28,0,10*ROW('Sanitation Data'!D9)))</f>
        <v>Yes</v>
      </c>
      <c r="CL15" s="292" t="str">
        <f ca="true">+IF(OFFSET('Sanitation Data'!$D$29,0,10*ROW('Sanitation Data'!D9))="","",OFFSET('Sanitation Data'!$D$29,0,10*ROW('Sanitation Data'!D9)))</f>
        <v>Yes</v>
      </c>
      <c r="CM15" s="292" t="str">
        <f ca="true">+IF(OFFSET('Sanitation Data'!$D$30,0,10*ROW('Sanitation Data'!D9))="","",OFFSET('Sanitation Data'!$D$30,0,10*ROW('Sanitation Data'!D9)))</f>
        <v/>
      </c>
      <c r="CN15" s="292" t="str">
        <f ca="true">+IF(OFFSET('Sanitation Data'!$D$31,0,10*ROW('Sanitation Data'!D9))="","",OFFSET('Sanitation Data'!$D$31,0,10*ROW('Sanitation Data'!D9)))</f>
        <v/>
      </c>
      <c r="CO15" s="292" t="str">
        <f ca="true">+IF(OFFSET('Sanitation Data'!$D$32,0,10*ROW('Sanitation Data'!D9))="","",OFFSET('Sanitation Data'!$D$32,0,10*ROW('Sanitation Data'!D9)))</f>
        <v/>
      </c>
      <c r="CP15" s="292" t="str">
        <f ca="true">+IF(OFFSET('Sanitation Data'!$E$28,0,10*ROW('Sanitation Data'!E9))="","",OFFSET('Sanitation Data'!$E$28,0,10*ROW('Sanitation Data'!E9)))</f>
        <v>Yes</v>
      </c>
      <c r="CQ15" s="292" t="str">
        <f ca="true">+IF(OFFSET('Sanitation Data'!$E$29,0,10*ROW('Sanitation Data'!E9))="","",OFFSET('Sanitation Data'!$E$29,0,10*ROW('Sanitation Data'!E9)))</f>
        <v>Yes</v>
      </c>
      <c r="CR15" s="292" t="str">
        <f ca="true">+IF(OFFSET('Sanitation Data'!$E$30,0,10*ROW('Sanitation Data'!E9))="","",OFFSET('Sanitation Data'!$E$30,0,10*ROW('Sanitation Data'!E9)))</f>
        <v/>
      </c>
      <c r="CS15" s="292" t="str">
        <f ca="true">+IF(OFFSET('Sanitation Data'!$E$31,0,10*ROW('Sanitation Data'!E9))="","",OFFSET('Sanitation Data'!$E$31,0,10*ROW('Sanitation Data'!E9)))</f>
        <v/>
      </c>
      <c r="CT15" s="292" t="str">
        <f ca="true">+IF(OFFSET('Sanitation Data'!$E$32,0,10*ROW('Sanitation Data'!E9))="","",OFFSET('Sanitation Data'!$E$32,0,10*ROW('Sanitation Data'!E9)))</f>
        <v/>
      </c>
      <c r="CU15" s="292" t="str">
        <f ca="true">+IF(OFFSET('Sanitation Data'!$F$28,0,10*ROW('Sanitation Data'!F9))="","",OFFSET('Sanitation Data'!$F$28,0,10*ROW('Sanitation Data'!F9)))</f>
        <v>Yes</v>
      </c>
      <c r="CV15" s="292" t="str">
        <f ca="true">+IF(OFFSET('Sanitation Data'!$F$29,0,10*ROW('Sanitation Data'!F9))="","",OFFSET('Sanitation Data'!$F$29,0,10*ROW('Sanitation Data'!F9)))</f>
        <v>Yes</v>
      </c>
      <c r="CW15" s="292" t="str">
        <f ca="true">+IF(OFFSET('Sanitation Data'!$F$30,0,10*ROW('Sanitation Data'!F9))="","",OFFSET('Sanitation Data'!$F$30,0,10*ROW('Sanitation Data'!F9)))</f>
        <v/>
      </c>
      <c r="CX15" s="292" t="str">
        <f ca="true">+IF(OFFSET('Sanitation Data'!$F$31,0,10*ROW('Sanitation Data'!F9))="","",OFFSET('Sanitation Data'!$F$31,0,10*ROW('Sanitation Data'!F9)))</f>
        <v/>
      </c>
      <c r="CY15" s="292" t="str">
        <f ca="true">+IF(OFFSET('Sanitation Data'!$F$32,0,10*ROW('Sanitation Data'!F9))="","",OFFSET('Sanitation Data'!$F$32,0,10*ROW('Sanitation Data'!F9)))</f>
        <v/>
      </c>
      <c r="CZ15" s="292" t="str">
        <f ca="true">+IF(OFFSET('Sanitation Data'!$G$28,0,10*ROW('Sanitation Data'!G9))="","",OFFSET('Sanitation Data'!$G$28,0,10*ROW('Sanitation Data'!G9)))</f>
        <v>Yes</v>
      </c>
      <c r="DA15" s="292" t="str">
        <f ca="true">+IF(OFFSET('Sanitation Data'!$G$29,0,10*ROW('Sanitation Data'!G9))="","",OFFSET('Sanitation Data'!$G$29,0,10*ROW('Sanitation Data'!G9)))</f>
        <v>Yes</v>
      </c>
      <c r="DB15" s="292" t="str">
        <f ca="true">+IF(OFFSET('Sanitation Data'!$G$30,0,10*ROW('Sanitation Data'!G9))="","",OFFSET('Sanitation Data'!$G$30,0,10*ROW('Sanitation Data'!G9)))</f>
        <v/>
      </c>
      <c r="DC15" s="292" t="str">
        <f ca="true">+IF(OFFSET('Sanitation Data'!$G$31,0,10*ROW('Sanitation Data'!G9))="","",OFFSET('Sanitation Data'!$G$31,0,10*ROW('Sanitation Data'!G9)))</f>
        <v/>
      </c>
      <c r="DD15" s="292" t="str">
        <f ca="true">+IF(OFFSET('Sanitation Data'!$G$32,0,10*ROW('Sanitation Data'!G9))="","",OFFSET('Sanitation Data'!$G$32,0,10*ROW('Sanitation Data'!G9)))</f>
        <v/>
      </c>
      <c r="DE15" s="292" t="str">
        <f ca="true">+IF(OFFSET('Sanitation Data'!$H$28,0,10*ROW('Sanitation Data'!H9))="","",OFFSET('Sanitation Data'!$H$28,0,10*ROW('Sanitation Data'!H9)))</f>
        <v>Yes</v>
      </c>
      <c r="DF15" s="292" t="str">
        <f ca="true">+IF(OFFSET('Sanitation Data'!$H$29,0,10*ROW('Sanitation Data'!H9))="","",OFFSET('Sanitation Data'!$H$29,0,10*ROW('Sanitation Data'!H9)))</f>
        <v>Yes</v>
      </c>
      <c r="DG15" s="292" t="str">
        <f ca="true">+IF(OFFSET('Sanitation Data'!$H$30,0,10*ROW('Sanitation Data'!H9))="","",OFFSET('Sanitation Data'!$H$30,0,10*ROW('Sanitation Data'!H9)))</f>
        <v/>
      </c>
      <c r="DH15" s="292" t="str">
        <f ca="true">+IF(OFFSET('Sanitation Data'!$H$31,0,10*ROW('Sanitation Data'!H9))="","",OFFSET('Sanitation Data'!$H$31,0,10*ROW('Sanitation Data'!H9)))</f>
        <v/>
      </c>
      <c r="DI15" s="292" t="str">
        <f ca="true">+IF(OFFSET('Sanitation Data'!$H$32,0,10*ROW('Sanitation Data'!H9))="","",OFFSET('Sanitation Data'!$H$32,0,10*ROW('Sanitation Data'!H9)))</f>
        <v/>
      </c>
      <c r="DJ15" s="292" t="str">
        <f ca="true">+IF(OFFSET('Sanitation Data'!$I$28,0,10*ROW('Sanitation Data'!I9))="","",OFFSET('Sanitation Data'!$I$28,0,10*ROW('Sanitation Data'!I9)))</f>
        <v>Yes</v>
      </c>
      <c r="DK15" s="292" t="str">
        <f ca="true">+IF(OFFSET('Sanitation Data'!$I$29,0,10*ROW('Sanitation Data'!I9))="","",OFFSET('Sanitation Data'!$I$29,0,10*ROW('Sanitation Data'!I9)))</f>
        <v>Yes</v>
      </c>
      <c r="DL15" s="292" t="str">
        <f ca="true">+IF(OFFSET('Sanitation Data'!$I$30,0,10*ROW('Sanitation Data'!I9))="","",OFFSET('Sanitation Data'!$I$30,0,10*ROW('Sanitation Data'!I9)))</f>
        <v/>
      </c>
      <c r="DM15" s="292" t="str">
        <f ca="true">+IF(OFFSET('Sanitation Data'!$I$31,0,10*ROW('Sanitation Data'!I9))="","",OFFSET('Sanitation Data'!$I$31,0,10*ROW('Sanitation Data'!I9)))</f>
        <v/>
      </c>
      <c r="DN15" s="292" t="str">
        <f ca="true">+IF(OFFSET('Sanitation Data'!$I$32,0,10*ROW('Sanitation Data'!I9))="","",OFFSET('Sanitation Data'!$I$32,0,10*ROW('Sanitation Data'!I9)))</f>
        <v/>
      </c>
      <c r="DO15" s="292" t="str">
        <f ca="true">+IF(OFFSET('Hygiene Data'!$D$11,0,10*ROW('Hygiene Data'!D9))="","",OFFSET('Hygiene Data'!$D$11,0,10*ROW('Hygiene Data'!D9)))</f>
        <v/>
      </c>
      <c r="DP15" s="292" t="str">
        <f ca="true">+IF(OFFSET('Hygiene Data'!$D$12,0,10*ROW('Hygiene Data'!D9))="","",OFFSET('Hygiene Data'!$D$12,0,10*ROW('Hygiene Data'!D9)))</f>
        <v/>
      </c>
      <c r="DQ15" s="292" t="str">
        <f ca="true">+IF(OFFSET('Hygiene Data'!$D$13,0,10*ROW('Hygiene Data'!D9))="","",OFFSET('Hygiene Data'!$D$13,0,10*ROW('Hygiene Data'!D9)))</f>
        <v/>
      </c>
      <c r="DR15" s="292" t="str">
        <f ca="true">+IF(OFFSET('Hygiene Data'!$E$11,0,10*ROW('Hygiene Data'!E9))="","",OFFSET('Hygiene Data'!$E$11,0,10*ROW('Hygiene Data'!E9)))</f>
        <v/>
      </c>
      <c r="DS15" s="292" t="str">
        <f ca="true">+IF(OFFSET('Hygiene Data'!$E$12,0,10*ROW('Hygiene Data'!E9))="","",OFFSET('Hygiene Data'!$E$12,0,10*ROW('Hygiene Data'!E9)))</f>
        <v/>
      </c>
      <c r="DT15" s="292" t="str">
        <f ca="true">+IF(OFFSET('Hygiene Data'!$E$13,0,10*ROW('Hygiene Data'!E9))="","",OFFSET('Hygiene Data'!$E$13,0,10*ROW('Hygiene Data'!E9)))</f>
        <v/>
      </c>
      <c r="DU15" s="292" t="str">
        <f ca="true">+IF(OFFSET('Hygiene Data'!$F$11,0,10*ROW('Hygiene Data'!F9))="","",OFFSET('Hygiene Data'!$F$11,0,10*ROW('Hygiene Data'!F9)))</f>
        <v/>
      </c>
      <c r="DV15" s="292" t="str">
        <f ca="true">+IF(OFFSET('Hygiene Data'!$F$12,0,10*ROW('Hygiene Data'!F9))="","",OFFSET('Hygiene Data'!$F$12,0,10*ROW('Hygiene Data'!F9)))</f>
        <v/>
      </c>
      <c r="DW15" s="292" t="str">
        <f ca="true">+IF(OFFSET('Hygiene Data'!$F$13,0,10*ROW('Hygiene Data'!F9))="","",OFFSET('Hygiene Data'!$F$13,0,10*ROW('Hygiene Data'!F9)))</f>
        <v/>
      </c>
      <c r="DX15" s="292" t="str">
        <f ca="true">+IF(OFFSET('Hygiene Data'!$G$11,0,10*ROW('Hygiene Data'!G9))="","",OFFSET('Hygiene Data'!$G$11,0,10*ROW('Hygiene Data'!G9)))</f>
        <v/>
      </c>
      <c r="DY15" s="292" t="str">
        <f ca="true">+IF(OFFSET('Hygiene Data'!$G$12,0,10*ROW('Hygiene Data'!G9))="","",OFFSET('Hygiene Data'!$G$12,0,10*ROW('Hygiene Data'!G9)))</f>
        <v/>
      </c>
      <c r="DZ15" s="292" t="str">
        <f ca="true">+IF(OFFSET('Hygiene Data'!$G$13,0,10*ROW('Hygiene Data'!G9))="","",OFFSET('Hygiene Data'!$G$13,0,10*ROW('Hygiene Data'!G9)))</f>
        <v/>
      </c>
      <c r="EA15" s="292" t="str">
        <f ca="true">+IF(OFFSET('Hygiene Data'!$H$11,0,10*ROW('Hygiene Data'!H9))="","",OFFSET('Hygiene Data'!$H$11,0,10*ROW('Hygiene Data'!H9)))</f>
        <v/>
      </c>
      <c r="EB15" s="292" t="str">
        <f ca="true">+IF(OFFSET('Hygiene Data'!$H$12,0,10*ROW('Hygiene Data'!H9))="","",OFFSET('Hygiene Data'!$H$12,0,10*ROW('Hygiene Data'!H9)))</f>
        <v/>
      </c>
      <c r="EC15" s="292" t="str">
        <f ca="true">+IF(OFFSET('Hygiene Data'!$H$13,0,10*ROW('Hygiene Data'!H9))="","",OFFSET('Hygiene Data'!$H$13,0,10*ROW('Hygiene Data'!H9)))</f>
        <v/>
      </c>
      <c r="ED15" s="292" t="str">
        <f ca="true">+IF(OFFSET('Hygiene Data'!$I$11,0,10*ROW('Hygiene Data'!I9))="","",OFFSET('Hygiene Data'!$I$11,0,10*ROW('Hygiene Data'!I9)))</f>
        <v/>
      </c>
      <c r="EE15" s="292" t="str">
        <f ca="true">+IF(OFFSET('Hygiene Data'!$I$12,0,10*ROW('Hygiene Data'!I9))="","",OFFSET('Hygiene Data'!$I$12,0,10*ROW('Hygiene Data'!I9)))</f>
        <v/>
      </c>
      <c r="EF15" s="292"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BRA_2009_EMIS</v>
      </c>
      <c r="B16" s="36" t="str">
        <f ca="true">+IF(OFFSET('Water Data'!$C$2,0,10*ROW('Water Data'!F10))="","",OFFSET('Water Data'!$C$2,0,10*ROW('Water Data'!F10)))</f>
        <v>EMIS</v>
      </c>
      <c r="C16" s="348">
        <f t="shared" ca="true" si="0"/>
        <v>2009</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99.542689999999993</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77.016035000000002</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99.923439999999999</v>
      </c>
      <c r="H16" s="96">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96.703369999999993</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99.052890000000005</v>
      </c>
      <c r="K16" s="96">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51.690574999999995</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99.573539999999994</v>
      </c>
      <c r="N16" s="96">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77.483784999999997</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99.482309999999998</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73.391964999999999</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99.849469999999997</v>
      </c>
      <c r="T16" s="96">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94.785499999999999</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94.512780000000006</v>
      </c>
      <c r="W16" s="97">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93.040604999999999</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98.828040000000001</v>
      </c>
      <c r="AB16" s="97">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98.701855000000009</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88.961700000000008</v>
      </c>
      <c r="AG16" s="97">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85.758044999999996</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94.413820000000001</v>
      </c>
      <c r="AL16" s="97">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93.152715000000001</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93.896619999999999</v>
      </c>
      <c r="AQ16" s="97">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92.174635000000009</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99.096829999999997</v>
      </c>
      <c r="AV16" s="97">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98.89067</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2"/>
      <c r="BS16" s="292" t="str">
        <f ca="true">+IF(OFFSET('Water Data'!$D$27,0,10*ROW('Water Data'!D10))="","",OFFSET('Water Data'!$D$27,0,10*ROW('Water Data'!D10)))</f>
        <v>Yes</v>
      </c>
      <c r="BT16" s="292" t="str">
        <f ca="true">+IF(OFFSET('Water Data'!$D$28,0,10*ROW('Water Data'!D10))="","",OFFSET('Water Data'!$D$28,0,10*ROW('Water Data'!D10)))</f>
        <v>Yes</v>
      </c>
      <c r="BU16" s="292" t="str">
        <f ca="true">+IF(OFFSET('Water Data'!$D$29,0,10*ROW('Water Data'!D10))="","",OFFSET('Water Data'!$D$29,0,10*ROW('Water Data'!D10)))</f>
        <v/>
      </c>
      <c r="BV16" s="292" t="str">
        <f ca="true">+IF(OFFSET('Water Data'!$E$27,0,10*ROW('Water Data'!E10))="","",OFFSET('Water Data'!$E$27,0,10*ROW('Water Data'!E10)))</f>
        <v>Yes</v>
      </c>
      <c r="BW16" s="292" t="str">
        <f ca="true">+IF(OFFSET('Water Data'!$E$28,0,10*ROW('Water Data'!E10))="","",OFFSET('Water Data'!$E$28,0,10*ROW('Water Data'!E10)))</f>
        <v>Yes</v>
      </c>
      <c r="BX16" s="292" t="str">
        <f ca="true">+IF(OFFSET('Water Data'!$E$29,0,10*ROW('Water Data'!E10))="","",OFFSET('Water Data'!$E$29,0,10*ROW('Water Data'!E10)))</f>
        <v/>
      </c>
      <c r="BY16" s="292" t="str">
        <f ca="true">+IF(OFFSET('Water Data'!$F$27,0,10*ROW('Water Data'!F10))="","",OFFSET('Water Data'!$F$27,0,10*ROW('Water Data'!F10)))</f>
        <v>Yes</v>
      </c>
      <c r="BZ16" s="292" t="str">
        <f ca="true">+IF(OFFSET('Water Data'!$F$28,0,10*ROW('Water Data'!F10))="","",OFFSET('Water Data'!$F$28,0,10*ROW('Water Data'!F10)))</f>
        <v>Yes</v>
      </c>
      <c r="CA16" s="292" t="str">
        <f ca="true">+IF(OFFSET('Water Data'!$F$29,0,10*ROW('Water Data'!F10))="","",OFFSET('Water Data'!$F$29,0,10*ROW('Water Data'!F10)))</f>
        <v/>
      </c>
      <c r="CB16" s="292" t="str">
        <f ca="true">+IF(OFFSET('Water Data'!$G$27,0,10*ROW('Water Data'!G10))="","",OFFSET('Water Data'!$G$27,0,10*ROW('Water Data'!G10)))</f>
        <v>Yes</v>
      </c>
      <c r="CC16" s="292" t="str">
        <f ca="true">+IF(OFFSET('Water Data'!$G$28,0,10*ROW('Water Data'!G10))="","",OFFSET('Water Data'!$G$28,0,10*ROW('Water Data'!G10)))</f>
        <v>Yes</v>
      </c>
      <c r="CD16" s="292" t="str">
        <f ca="true">+IF(OFFSET('Water Data'!$G$29,0,10*ROW('Water Data'!G10))="","",OFFSET('Water Data'!$G$29,0,10*ROW('Water Data'!G10)))</f>
        <v/>
      </c>
      <c r="CE16" s="292" t="str">
        <f ca="true">+IF(OFFSET('Water Data'!$H$27,0,10*ROW('Water Data'!H10))="","",OFFSET('Water Data'!$H$27,0,10*ROW('Water Data'!H10)))</f>
        <v>Yes</v>
      </c>
      <c r="CF16" s="292" t="str">
        <f ca="true">+IF(OFFSET('Water Data'!$H$28,0,10*ROW('Water Data'!H10))="","",OFFSET('Water Data'!$H$28,0,10*ROW('Water Data'!H10)))</f>
        <v>Yes</v>
      </c>
      <c r="CG16" s="292" t="str">
        <f ca="true">+IF(OFFSET('Water Data'!$H$29,0,10*ROW('Water Data'!H10))="","",OFFSET('Water Data'!$H$29,0,10*ROW('Water Data'!H10)))</f>
        <v/>
      </c>
      <c r="CH16" s="292" t="str">
        <f ca="true">+IF(OFFSET('Water Data'!$I$27,0,10*ROW('Water Data'!I10))="","",OFFSET('Water Data'!$I$27,0,10*ROW('Water Data'!I10)))</f>
        <v>Yes</v>
      </c>
      <c r="CI16" s="292" t="str">
        <f ca="true">+IF(OFFSET('Water Data'!$I$28,0,10*ROW('Water Data'!I10))="","",OFFSET('Water Data'!$I$28,0,10*ROW('Water Data'!I10)))</f>
        <v>Yes</v>
      </c>
      <c r="CJ16" s="292" t="str">
        <f ca="true">+IF(OFFSET('Water Data'!$I$29,0,10*ROW('Water Data'!I10))="","",OFFSET('Water Data'!$I$29,0,10*ROW('Water Data'!I10)))</f>
        <v/>
      </c>
      <c r="CK16" s="292" t="str">
        <f ca="true">+IF(OFFSET('Sanitation Data'!$D$28,0,10*ROW('Sanitation Data'!D10))="","",OFFSET('Sanitation Data'!$D$28,0,10*ROW('Sanitation Data'!D10)))</f>
        <v>Yes</v>
      </c>
      <c r="CL16" s="292" t="str">
        <f ca="true">+IF(OFFSET('Sanitation Data'!$D$29,0,10*ROW('Sanitation Data'!D10))="","",OFFSET('Sanitation Data'!$D$29,0,10*ROW('Sanitation Data'!D10)))</f>
        <v>Yes</v>
      </c>
      <c r="CM16" s="292" t="str">
        <f ca="true">+IF(OFFSET('Sanitation Data'!$D$30,0,10*ROW('Sanitation Data'!D10))="","",OFFSET('Sanitation Data'!$D$30,0,10*ROW('Sanitation Data'!D10)))</f>
        <v/>
      </c>
      <c r="CN16" s="292" t="str">
        <f ca="true">+IF(OFFSET('Sanitation Data'!$D$31,0,10*ROW('Sanitation Data'!D10))="","",OFFSET('Sanitation Data'!$D$31,0,10*ROW('Sanitation Data'!D10)))</f>
        <v/>
      </c>
      <c r="CO16" s="292" t="str">
        <f ca="true">+IF(OFFSET('Sanitation Data'!$D$32,0,10*ROW('Sanitation Data'!D10))="","",OFFSET('Sanitation Data'!$D$32,0,10*ROW('Sanitation Data'!D10)))</f>
        <v/>
      </c>
      <c r="CP16" s="292" t="str">
        <f ca="true">+IF(OFFSET('Sanitation Data'!$E$28,0,10*ROW('Sanitation Data'!E10))="","",OFFSET('Sanitation Data'!$E$28,0,10*ROW('Sanitation Data'!E10)))</f>
        <v>Yes</v>
      </c>
      <c r="CQ16" s="292" t="str">
        <f ca="true">+IF(OFFSET('Sanitation Data'!$E$29,0,10*ROW('Sanitation Data'!E10))="","",OFFSET('Sanitation Data'!$E$29,0,10*ROW('Sanitation Data'!E10)))</f>
        <v>Yes</v>
      </c>
      <c r="CR16" s="292" t="str">
        <f ca="true">+IF(OFFSET('Sanitation Data'!$E$30,0,10*ROW('Sanitation Data'!E10))="","",OFFSET('Sanitation Data'!$E$30,0,10*ROW('Sanitation Data'!E10)))</f>
        <v/>
      </c>
      <c r="CS16" s="292" t="str">
        <f ca="true">+IF(OFFSET('Sanitation Data'!$E$31,0,10*ROW('Sanitation Data'!E10))="","",OFFSET('Sanitation Data'!$E$31,0,10*ROW('Sanitation Data'!E10)))</f>
        <v/>
      </c>
      <c r="CT16" s="292" t="str">
        <f ca="true">+IF(OFFSET('Sanitation Data'!$E$32,0,10*ROW('Sanitation Data'!E10))="","",OFFSET('Sanitation Data'!$E$32,0,10*ROW('Sanitation Data'!E10)))</f>
        <v/>
      </c>
      <c r="CU16" s="292" t="str">
        <f ca="true">+IF(OFFSET('Sanitation Data'!$F$28,0,10*ROW('Sanitation Data'!F10))="","",OFFSET('Sanitation Data'!$F$28,0,10*ROW('Sanitation Data'!F10)))</f>
        <v>Yes</v>
      </c>
      <c r="CV16" s="292" t="str">
        <f ca="true">+IF(OFFSET('Sanitation Data'!$F$29,0,10*ROW('Sanitation Data'!F10))="","",OFFSET('Sanitation Data'!$F$29,0,10*ROW('Sanitation Data'!F10)))</f>
        <v>Yes</v>
      </c>
      <c r="CW16" s="292" t="str">
        <f ca="true">+IF(OFFSET('Sanitation Data'!$F$30,0,10*ROW('Sanitation Data'!F10))="","",OFFSET('Sanitation Data'!$F$30,0,10*ROW('Sanitation Data'!F10)))</f>
        <v/>
      </c>
      <c r="CX16" s="292" t="str">
        <f ca="true">+IF(OFFSET('Sanitation Data'!$F$31,0,10*ROW('Sanitation Data'!F10))="","",OFFSET('Sanitation Data'!$F$31,0,10*ROW('Sanitation Data'!F10)))</f>
        <v/>
      </c>
      <c r="CY16" s="292" t="str">
        <f ca="true">+IF(OFFSET('Sanitation Data'!$F$32,0,10*ROW('Sanitation Data'!F10))="","",OFFSET('Sanitation Data'!$F$32,0,10*ROW('Sanitation Data'!F10)))</f>
        <v/>
      </c>
      <c r="CZ16" s="292" t="str">
        <f ca="true">+IF(OFFSET('Sanitation Data'!$G$28,0,10*ROW('Sanitation Data'!G10))="","",OFFSET('Sanitation Data'!$G$28,0,10*ROW('Sanitation Data'!G10)))</f>
        <v>Yes</v>
      </c>
      <c r="DA16" s="292" t="str">
        <f ca="true">+IF(OFFSET('Sanitation Data'!$G$29,0,10*ROW('Sanitation Data'!G10))="","",OFFSET('Sanitation Data'!$G$29,0,10*ROW('Sanitation Data'!G10)))</f>
        <v>Yes</v>
      </c>
      <c r="DB16" s="292" t="str">
        <f ca="true">+IF(OFFSET('Sanitation Data'!$G$30,0,10*ROW('Sanitation Data'!G10))="","",OFFSET('Sanitation Data'!$G$30,0,10*ROW('Sanitation Data'!G10)))</f>
        <v/>
      </c>
      <c r="DC16" s="292" t="str">
        <f ca="true">+IF(OFFSET('Sanitation Data'!$G$31,0,10*ROW('Sanitation Data'!G10))="","",OFFSET('Sanitation Data'!$G$31,0,10*ROW('Sanitation Data'!G10)))</f>
        <v/>
      </c>
      <c r="DD16" s="292" t="str">
        <f ca="true">+IF(OFFSET('Sanitation Data'!$G$32,0,10*ROW('Sanitation Data'!G10))="","",OFFSET('Sanitation Data'!$G$32,0,10*ROW('Sanitation Data'!G10)))</f>
        <v/>
      </c>
      <c r="DE16" s="292" t="str">
        <f ca="true">+IF(OFFSET('Sanitation Data'!$H$28,0,10*ROW('Sanitation Data'!H10))="","",OFFSET('Sanitation Data'!$H$28,0,10*ROW('Sanitation Data'!H10)))</f>
        <v>Yes</v>
      </c>
      <c r="DF16" s="292" t="str">
        <f ca="true">+IF(OFFSET('Sanitation Data'!$H$29,0,10*ROW('Sanitation Data'!H10))="","",OFFSET('Sanitation Data'!$H$29,0,10*ROW('Sanitation Data'!H10)))</f>
        <v>Yes</v>
      </c>
      <c r="DG16" s="292" t="str">
        <f ca="true">+IF(OFFSET('Sanitation Data'!$H$30,0,10*ROW('Sanitation Data'!H10))="","",OFFSET('Sanitation Data'!$H$30,0,10*ROW('Sanitation Data'!H10)))</f>
        <v/>
      </c>
      <c r="DH16" s="292" t="str">
        <f ca="true">+IF(OFFSET('Sanitation Data'!$H$31,0,10*ROW('Sanitation Data'!H10))="","",OFFSET('Sanitation Data'!$H$31,0,10*ROW('Sanitation Data'!H10)))</f>
        <v/>
      </c>
      <c r="DI16" s="292" t="str">
        <f ca="true">+IF(OFFSET('Sanitation Data'!$H$32,0,10*ROW('Sanitation Data'!H10))="","",OFFSET('Sanitation Data'!$H$32,0,10*ROW('Sanitation Data'!H10)))</f>
        <v/>
      </c>
      <c r="DJ16" s="292" t="str">
        <f ca="true">+IF(OFFSET('Sanitation Data'!$I$28,0,10*ROW('Sanitation Data'!I10))="","",OFFSET('Sanitation Data'!$I$28,0,10*ROW('Sanitation Data'!I10)))</f>
        <v>Yes</v>
      </c>
      <c r="DK16" s="292" t="str">
        <f ca="true">+IF(OFFSET('Sanitation Data'!$I$29,0,10*ROW('Sanitation Data'!I10))="","",OFFSET('Sanitation Data'!$I$29,0,10*ROW('Sanitation Data'!I10)))</f>
        <v>Yes</v>
      </c>
      <c r="DL16" s="292" t="str">
        <f ca="true">+IF(OFFSET('Sanitation Data'!$I$30,0,10*ROW('Sanitation Data'!I10))="","",OFFSET('Sanitation Data'!$I$30,0,10*ROW('Sanitation Data'!I10)))</f>
        <v/>
      </c>
      <c r="DM16" s="292" t="str">
        <f ca="true">+IF(OFFSET('Sanitation Data'!$I$31,0,10*ROW('Sanitation Data'!I10))="","",OFFSET('Sanitation Data'!$I$31,0,10*ROW('Sanitation Data'!I10)))</f>
        <v/>
      </c>
      <c r="DN16" s="292" t="str">
        <f ca="true">+IF(OFFSET('Sanitation Data'!$I$32,0,10*ROW('Sanitation Data'!I10))="","",OFFSET('Sanitation Data'!$I$32,0,10*ROW('Sanitation Data'!I10)))</f>
        <v/>
      </c>
      <c r="DO16" s="292" t="str">
        <f ca="true">+IF(OFFSET('Hygiene Data'!$D$11,0,10*ROW('Hygiene Data'!D10))="","",OFFSET('Hygiene Data'!$D$11,0,10*ROW('Hygiene Data'!D10)))</f>
        <v/>
      </c>
      <c r="DP16" s="292" t="str">
        <f ca="true">+IF(OFFSET('Hygiene Data'!$D$12,0,10*ROW('Hygiene Data'!D10))="","",OFFSET('Hygiene Data'!$D$12,0,10*ROW('Hygiene Data'!D10)))</f>
        <v/>
      </c>
      <c r="DQ16" s="292" t="str">
        <f ca="true">+IF(OFFSET('Hygiene Data'!$D$13,0,10*ROW('Hygiene Data'!D10))="","",OFFSET('Hygiene Data'!$D$13,0,10*ROW('Hygiene Data'!D10)))</f>
        <v/>
      </c>
      <c r="DR16" s="292" t="str">
        <f ca="true">+IF(OFFSET('Hygiene Data'!$E$11,0,10*ROW('Hygiene Data'!E10))="","",OFFSET('Hygiene Data'!$E$11,0,10*ROW('Hygiene Data'!E10)))</f>
        <v/>
      </c>
      <c r="DS16" s="292" t="str">
        <f ca="true">+IF(OFFSET('Hygiene Data'!$E$12,0,10*ROW('Hygiene Data'!E10))="","",OFFSET('Hygiene Data'!$E$12,0,10*ROW('Hygiene Data'!E10)))</f>
        <v/>
      </c>
      <c r="DT16" s="292" t="str">
        <f ca="true">+IF(OFFSET('Hygiene Data'!$E$13,0,10*ROW('Hygiene Data'!E10))="","",OFFSET('Hygiene Data'!$E$13,0,10*ROW('Hygiene Data'!E10)))</f>
        <v/>
      </c>
      <c r="DU16" s="292" t="str">
        <f ca="true">+IF(OFFSET('Hygiene Data'!$F$11,0,10*ROW('Hygiene Data'!F10))="","",OFFSET('Hygiene Data'!$F$11,0,10*ROW('Hygiene Data'!F10)))</f>
        <v/>
      </c>
      <c r="DV16" s="292" t="str">
        <f ca="true">+IF(OFFSET('Hygiene Data'!$F$12,0,10*ROW('Hygiene Data'!F10))="","",OFFSET('Hygiene Data'!$F$12,0,10*ROW('Hygiene Data'!F10)))</f>
        <v/>
      </c>
      <c r="DW16" s="292" t="str">
        <f ca="true">+IF(OFFSET('Hygiene Data'!$F$13,0,10*ROW('Hygiene Data'!F10))="","",OFFSET('Hygiene Data'!$F$13,0,10*ROW('Hygiene Data'!F10)))</f>
        <v/>
      </c>
      <c r="DX16" s="292" t="str">
        <f ca="true">+IF(OFFSET('Hygiene Data'!$G$11,0,10*ROW('Hygiene Data'!G10))="","",OFFSET('Hygiene Data'!$G$11,0,10*ROW('Hygiene Data'!G10)))</f>
        <v/>
      </c>
      <c r="DY16" s="292" t="str">
        <f ca="true">+IF(OFFSET('Hygiene Data'!$G$12,0,10*ROW('Hygiene Data'!G10))="","",OFFSET('Hygiene Data'!$G$12,0,10*ROW('Hygiene Data'!G10)))</f>
        <v/>
      </c>
      <c r="DZ16" s="292" t="str">
        <f ca="true">+IF(OFFSET('Hygiene Data'!$G$13,0,10*ROW('Hygiene Data'!G10))="","",OFFSET('Hygiene Data'!$G$13,0,10*ROW('Hygiene Data'!G10)))</f>
        <v/>
      </c>
      <c r="EA16" s="292" t="str">
        <f ca="true">+IF(OFFSET('Hygiene Data'!$H$11,0,10*ROW('Hygiene Data'!H10))="","",OFFSET('Hygiene Data'!$H$11,0,10*ROW('Hygiene Data'!H10)))</f>
        <v/>
      </c>
      <c r="EB16" s="292" t="str">
        <f ca="true">+IF(OFFSET('Hygiene Data'!$H$12,0,10*ROW('Hygiene Data'!H10))="","",OFFSET('Hygiene Data'!$H$12,0,10*ROW('Hygiene Data'!H10)))</f>
        <v/>
      </c>
      <c r="EC16" s="292" t="str">
        <f ca="true">+IF(OFFSET('Hygiene Data'!$H$13,0,10*ROW('Hygiene Data'!H10))="","",OFFSET('Hygiene Data'!$H$13,0,10*ROW('Hygiene Data'!H10)))</f>
        <v/>
      </c>
      <c r="ED16" s="292" t="str">
        <f ca="true">+IF(OFFSET('Hygiene Data'!$I$11,0,10*ROW('Hygiene Data'!I10))="","",OFFSET('Hygiene Data'!$I$11,0,10*ROW('Hygiene Data'!I10)))</f>
        <v/>
      </c>
      <c r="EE16" s="292" t="str">
        <f ca="true">+IF(OFFSET('Hygiene Data'!$I$12,0,10*ROW('Hygiene Data'!I10))="","",OFFSET('Hygiene Data'!$I$12,0,10*ROW('Hygiene Data'!I10)))</f>
        <v/>
      </c>
      <c r="EF16" s="292"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BRA_2010_EMIS</v>
      </c>
      <c r="B17" s="36" t="str">
        <f ca="true">+IF(OFFSET('Water Data'!$C$2,0,10*ROW('Water Data'!F11))="","",OFFSET('Water Data'!$C$2,0,10*ROW('Water Data'!F11)))</f>
        <v>EMIS</v>
      </c>
      <c r="C17" s="348">
        <f t="shared" ca="true" si="0"/>
        <v>2010</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99.485110000000006</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77.898454999999998</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99.923209999999997</v>
      </c>
      <c r="H17" s="96">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96.725290000000001</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98.89058</v>
      </c>
      <c r="K17" s="96">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52.349095000000005</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99.538240000000002</v>
      </c>
      <c r="N17" s="96">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77.878720000000001</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99.403649999999999</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74.245500000000007</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99.862250000000003</v>
      </c>
      <c r="T17" s="96">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94.703035</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94.588040000000007</v>
      </c>
      <c r="W17" s="97">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93.150125000000003</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98.613150000000005</v>
      </c>
      <c r="AB17" s="97">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98.494215000000011</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89.125680000000003</v>
      </c>
      <c r="AG17" s="97">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85.897825000000012</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94.518959999999993</v>
      </c>
      <c r="AL17" s="97">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93.236919999999998</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93.950819999999993</v>
      </c>
      <c r="AQ17" s="97">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92.252700000000004</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98.859570000000005</v>
      </c>
      <c r="AV17" s="97">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98.65453500000001</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2"/>
      <c r="BS17" s="292" t="str">
        <f ca="true">+IF(OFFSET('Water Data'!$D$27,0,10*ROW('Water Data'!D11))="","",OFFSET('Water Data'!$D$27,0,10*ROW('Water Data'!D11)))</f>
        <v>Yes</v>
      </c>
      <c r="BT17" s="292" t="str">
        <f ca="true">+IF(OFFSET('Water Data'!$D$28,0,10*ROW('Water Data'!D11))="","",OFFSET('Water Data'!$D$28,0,10*ROW('Water Data'!D11)))</f>
        <v>Yes</v>
      </c>
      <c r="BU17" s="292" t="str">
        <f ca="true">+IF(OFFSET('Water Data'!$D$29,0,10*ROW('Water Data'!D11))="","",OFFSET('Water Data'!$D$29,0,10*ROW('Water Data'!D11)))</f>
        <v/>
      </c>
      <c r="BV17" s="292" t="str">
        <f ca="true">+IF(OFFSET('Water Data'!$E$27,0,10*ROW('Water Data'!E11))="","",OFFSET('Water Data'!$E$27,0,10*ROW('Water Data'!E11)))</f>
        <v>Yes</v>
      </c>
      <c r="BW17" s="292" t="str">
        <f ca="true">+IF(OFFSET('Water Data'!$E$28,0,10*ROW('Water Data'!E11))="","",OFFSET('Water Data'!$E$28,0,10*ROW('Water Data'!E11)))</f>
        <v>Yes</v>
      </c>
      <c r="BX17" s="292" t="str">
        <f ca="true">+IF(OFFSET('Water Data'!$E$29,0,10*ROW('Water Data'!E11))="","",OFFSET('Water Data'!$E$29,0,10*ROW('Water Data'!E11)))</f>
        <v/>
      </c>
      <c r="BY17" s="292" t="str">
        <f ca="true">+IF(OFFSET('Water Data'!$F$27,0,10*ROW('Water Data'!F11))="","",OFFSET('Water Data'!$F$27,0,10*ROW('Water Data'!F11)))</f>
        <v>Yes</v>
      </c>
      <c r="BZ17" s="292" t="str">
        <f ca="true">+IF(OFFSET('Water Data'!$F$28,0,10*ROW('Water Data'!F11))="","",OFFSET('Water Data'!$F$28,0,10*ROW('Water Data'!F11)))</f>
        <v>Yes</v>
      </c>
      <c r="CA17" s="292" t="str">
        <f ca="true">+IF(OFFSET('Water Data'!$F$29,0,10*ROW('Water Data'!F11))="","",OFFSET('Water Data'!$F$29,0,10*ROW('Water Data'!F11)))</f>
        <v/>
      </c>
      <c r="CB17" s="292" t="str">
        <f ca="true">+IF(OFFSET('Water Data'!$G$27,0,10*ROW('Water Data'!G11))="","",OFFSET('Water Data'!$G$27,0,10*ROW('Water Data'!G11)))</f>
        <v>Yes</v>
      </c>
      <c r="CC17" s="292" t="str">
        <f ca="true">+IF(OFFSET('Water Data'!$G$28,0,10*ROW('Water Data'!G11))="","",OFFSET('Water Data'!$G$28,0,10*ROW('Water Data'!G11)))</f>
        <v>Yes</v>
      </c>
      <c r="CD17" s="292" t="str">
        <f ca="true">+IF(OFFSET('Water Data'!$G$29,0,10*ROW('Water Data'!G11))="","",OFFSET('Water Data'!$G$29,0,10*ROW('Water Data'!G11)))</f>
        <v/>
      </c>
      <c r="CE17" s="292" t="str">
        <f ca="true">+IF(OFFSET('Water Data'!$H$27,0,10*ROW('Water Data'!H11))="","",OFFSET('Water Data'!$H$27,0,10*ROW('Water Data'!H11)))</f>
        <v>Yes</v>
      </c>
      <c r="CF17" s="292" t="str">
        <f ca="true">+IF(OFFSET('Water Data'!$H$28,0,10*ROW('Water Data'!H11))="","",OFFSET('Water Data'!$H$28,0,10*ROW('Water Data'!H11)))</f>
        <v>Yes</v>
      </c>
      <c r="CG17" s="292" t="str">
        <f ca="true">+IF(OFFSET('Water Data'!$H$29,0,10*ROW('Water Data'!H11))="","",OFFSET('Water Data'!$H$29,0,10*ROW('Water Data'!H11)))</f>
        <v/>
      </c>
      <c r="CH17" s="292" t="str">
        <f ca="true">+IF(OFFSET('Water Data'!$I$27,0,10*ROW('Water Data'!I11))="","",OFFSET('Water Data'!$I$27,0,10*ROW('Water Data'!I11)))</f>
        <v>Yes</v>
      </c>
      <c r="CI17" s="292" t="str">
        <f ca="true">+IF(OFFSET('Water Data'!$I$28,0,10*ROW('Water Data'!I11))="","",OFFSET('Water Data'!$I$28,0,10*ROW('Water Data'!I11)))</f>
        <v>Yes</v>
      </c>
      <c r="CJ17" s="292" t="str">
        <f ca="true">+IF(OFFSET('Water Data'!$I$29,0,10*ROW('Water Data'!I11))="","",OFFSET('Water Data'!$I$29,0,10*ROW('Water Data'!I11)))</f>
        <v/>
      </c>
      <c r="CK17" s="292" t="str">
        <f ca="true">+IF(OFFSET('Sanitation Data'!$D$28,0,10*ROW('Sanitation Data'!D11))="","",OFFSET('Sanitation Data'!$D$28,0,10*ROW('Sanitation Data'!D11)))</f>
        <v>Yes</v>
      </c>
      <c r="CL17" s="292" t="str">
        <f ca="true">+IF(OFFSET('Sanitation Data'!$D$29,0,10*ROW('Sanitation Data'!D11))="","",OFFSET('Sanitation Data'!$D$29,0,10*ROW('Sanitation Data'!D11)))</f>
        <v>Yes</v>
      </c>
      <c r="CM17" s="292" t="str">
        <f ca="true">+IF(OFFSET('Sanitation Data'!$D$30,0,10*ROW('Sanitation Data'!D11))="","",OFFSET('Sanitation Data'!$D$30,0,10*ROW('Sanitation Data'!D11)))</f>
        <v/>
      </c>
      <c r="CN17" s="292" t="str">
        <f ca="true">+IF(OFFSET('Sanitation Data'!$D$31,0,10*ROW('Sanitation Data'!D11))="","",OFFSET('Sanitation Data'!$D$31,0,10*ROW('Sanitation Data'!D11)))</f>
        <v/>
      </c>
      <c r="CO17" s="292" t="str">
        <f ca="true">+IF(OFFSET('Sanitation Data'!$D$32,0,10*ROW('Sanitation Data'!D11))="","",OFFSET('Sanitation Data'!$D$32,0,10*ROW('Sanitation Data'!D11)))</f>
        <v/>
      </c>
      <c r="CP17" s="292" t="str">
        <f ca="true">+IF(OFFSET('Sanitation Data'!$E$28,0,10*ROW('Sanitation Data'!E11))="","",OFFSET('Sanitation Data'!$E$28,0,10*ROW('Sanitation Data'!E11)))</f>
        <v>Yes</v>
      </c>
      <c r="CQ17" s="292" t="str">
        <f ca="true">+IF(OFFSET('Sanitation Data'!$E$29,0,10*ROW('Sanitation Data'!E11))="","",OFFSET('Sanitation Data'!$E$29,0,10*ROW('Sanitation Data'!E11)))</f>
        <v>Yes</v>
      </c>
      <c r="CR17" s="292" t="str">
        <f ca="true">+IF(OFFSET('Sanitation Data'!$E$30,0,10*ROW('Sanitation Data'!E11))="","",OFFSET('Sanitation Data'!$E$30,0,10*ROW('Sanitation Data'!E11)))</f>
        <v/>
      </c>
      <c r="CS17" s="292" t="str">
        <f ca="true">+IF(OFFSET('Sanitation Data'!$E$31,0,10*ROW('Sanitation Data'!E11))="","",OFFSET('Sanitation Data'!$E$31,0,10*ROW('Sanitation Data'!E11)))</f>
        <v/>
      </c>
      <c r="CT17" s="292" t="str">
        <f ca="true">+IF(OFFSET('Sanitation Data'!$E$32,0,10*ROW('Sanitation Data'!E11))="","",OFFSET('Sanitation Data'!$E$32,0,10*ROW('Sanitation Data'!E11)))</f>
        <v/>
      </c>
      <c r="CU17" s="292" t="str">
        <f ca="true">+IF(OFFSET('Sanitation Data'!$F$28,0,10*ROW('Sanitation Data'!F11))="","",OFFSET('Sanitation Data'!$F$28,0,10*ROW('Sanitation Data'!F11)))</f>
        <v>Yes</v>
      </c>
      <c r="CV17" s="292" t="str">
        <f ca="true">+IF(OFFSET('Sanitation Data'!$F$29,0,10*ROW('Sanitation Data'!F11))="","",OFFSET('Sanitation Data'!$F$29,0,10*ROW('Sanitation Data'!F11)))</f>
        <v>Yes</v>
      </c>
      <c r="CW17" s="292" t="str">
        <f ca="true">+IF(OFFSET('Sanitation Data'!$F$30,0,10*ROW('Sanitation Data'!F11))="","",OFFSET('Sanitation Data'!$F$30,0,10*ROW('Sanitation Data'!F11)))</f>
        <v/>
      </c>
      <c r="CX17" s="292" t="str">
        <f ca="true">+IF(OFFSET('Sanitation Data'!$F$31,0,10*ROW('Sanitation Data'!F11))="","",OFFSET('Sanitation Data'!$F$31,0,10*ROW('Sanitation Data'!F11)))</f>
        <v/>
      </c>
      <c r="CY17" s="292" t="str">
        <f ca="true">+IF(OFFSET('Sanitation Data'!$F$32,0,10*ROW('Sanitation Data'!F11))="","",OFFSET('Sanitation Data'!$F$32,0,10*ROW('Sanitation Data'!F11)))</f>
        <v/>
      </c>
      <c r="CZ17" s="292" t="str">
        <f ca="true">+IF(OFFSET('Sanitation Data'!$G$28,0,10*ROW('Sanitation Data'!G11))="","",OFFSET('Sanitation Data'!$G$28,0,10*ROW('Sanitation Data'!G11)))</f>
        <v>Yes</v>
      </c>
      <c r="DA17" s="292" t="str">
        <f ca="true">+IF(OFFSET('Sanitation Data'!$G$29,0,10*ROW('Sanitation Data'!G11))="","",OFFSET('Sanitation Data'!$G$29,0,10*ROW('Sanitation Data'!G11)))</f>
        <v>Yes</v>
      </c>
      <c r="DB17" s="292" t="str">
        <f ca="true">+IF(OFFSET('Sanitation Data'!$G$30,0,10*ROW('Sanitation Data'!G11))="","",OFFSET('Sanitation Data'!$G$30,0,10*ROW('Sanitation Data'!G11)))</f>
        <v/>
      </c>
      <c r="DC17" s="292" t="str">
        <f ca="true">+IF(OFFSET('Sanitation Data'!$G$31,0,10*ROW('Sanitation Data'!G11))="","",OFFSET('Sanitation Data'!$G$31,0,10*ROW('Sanitation Data'!G11)))</f>
        <v/>
      </c>
      <c r="DD17" s="292" t="str">
        <f ca="true">+IF(OFFSET('Sanitation Data'!$G$32,0,10*ROW('Sanitation Data'!G11))="","",OFFSET('Sanitation Data'!$G$32,0,10*ROW('Sanitation Data'!G11)))</f>
        <v/>
      </c>
      <c r="DE17" s="292" t="str">
        <f ca="true">+IF(OFFSET('Sanitation Data'!$H$28,0,10*ROW('Sanitation Data'!H11))="","",OFFSET('Sanitation Data'!$H$28,0,10*ROW('Sanitation Data'!H11)))</f>
        <v>Yes</v>
      </c>
      <c r="DF17" s="292" t="str">
        <f ca="true">+IF(OFFSET('Sanitation Data'!$H$29,0,10*ROW('Sanitation Data'!H11))="","",OFFSET('Sanitation Data'!$H$29,0,10*ROW('Sanitation Data'!H11)))</f>
        <v>Yes</v>
      </c>
      <c r="DG17" s="292" t="str">
        <f ca="true">+IF(OFFSET('Sanitation Data'!$H$30,0,10*ROW('Sanitation Data'!H11))="","",OFFSET('Sanitation Data'!$H$30,0,10*ROW('Sanitation Data'!H11)))</f>
        <v/>
      </c>
      <c r="DH17" s="292" t="str">
        <f ca="true">+IF(OFFSET('Sanitation Data'!$H$31,0,10*ROW('Sanitation Data'!H11))="","",OFFSET('Sanitation Data'!$H$31,0,10*ROW('Sanitation Data'!H11)))</f>
        <v/>
      </c>
      <c r="DI17" s="292" t="str">
        <f ca="true">+IF(OFFSET('Sanitation Data'!$H$32,0,10*ROW('Sanitation Data'!H11))="","",OFFSET('Sanitation Data'!$H$32,0,10*ROW('Sanitation Data'!H11)))</f>
        <v/>
      </c>
      <c r="DJ17" s="292" t="str">
        <f ca="true">+IF(OFFSET('Sanitation Data'!$I$28,0,10*ROW('Sanitation Data'!I11))="","",OFFSET('Sanitation Data'!$I$28,0,10*ROW('Sanitation Data'!I11)))</f>
        <v>Yes</v>
      </c>
      <c r="DK17" s="292" t="str">
        <f ca="true">+IF(OFFSET('Sanitation Data'!$I$29,0,10*ROW('Sanitation Data'!I11))="","",OFFSET('Sanitation Data'!$I$29,0,10*ROW('Sanitation Data'!I11)))</f>
        <v>Yes</v>
      </c>
      <c r="DL17" s="292" t="str">
        <f ca="true">+IF(OFFSET('Sanitation Data'!$I$30,0,10*ROW('Sanitation Data'!I11))="","",OFFSET('Sanitation Data'!$I$30,0,10*ROW('Sanitation Data'!I11)))</f>
        <v/>
      </c>
      <c r="DM17" s="292" t="str">
        <f ca="true">+IF(OFFSET('Sanitation Data'!$I$31,0,10*ROW('Sanitation Data'!I11))="","",OFFSET('Sanitation Data'!$I$31,0,10*ROW('Sanitation Data'!I11)))</f>
        <v/>
      </c>
      <c r="DN17" s="292" t="str">
        <f ca="true">+IF(OFFSET('Sanitation Data'!$I$32,0,10*ROW('Sanitation Data'!I11))="","",OFFSET('Sanitation Data'!$I$32,0,10*ROW('Sanitation Data'!I11)))</f>
        <v/>
      </c>
      <c r="DO17" s="292" t="str">
        <f ca="true">+IF(OFFSET('Hygiene Data'!$D$11,0,10*ROW('Hygiene Data'!D11))="","",OFFSET('Hygiene Data'!$D$11,0,10*ROW('Hygiene Data'!D11)))</f>
        <v/>
      </c>
      <c r="DP17" s="292" t="str">
        <f ca="true">+IF(OFFSET('Hygiene Data'!$D$12,0,10*ROW('Hygiene Data'!D11))="","",OFFSET('Hygiene Data'!$D$12,0,10*ROW('Hygiene Data'!D11)))</f>
        <v/>
      </c>
      <c r="DQ17" s="292" t="str">
        <f ca="true">+IF(OFFSET('Hygiene Data'!$D$13,0,10*ROW('Hygiene Data'!D11))="","",OFFSET('Hygiene Data'!$D$13,0,10*ROW('Hygiene Data'!D11)))</f>
        <v/>
      </c>
      <c r="DR17" s="292" t="str">
        <f ca="true">+IF(OFFSET('Hygiene Data'!$E$11,0,10*ROW('Hygiene Data'!E11))="","",OFFSET('Hygiene Data'!$E$11,0,10*ROW('Hygiene Data'!E11)))</f>
        <v/>
      </c>
      <c r="DS17" s="292" t="str">
        <f ca="true">+IF(OFFSET('Hygiene Data'!$E$12,0,10*ROW('Hygiene Data'!E11))="","",OFFSET('Hygiene Data'!$E$12,0,10*ROW('Hygiene Data'!E11)))</f>
        <v/>
      </c>
      <c r="DT17" s="292" t="str">
        <f ca="true">+IF(OFFSET('Hygiene Data'!$E$13,0,10*ROW('Hygiene Data'!E11))="","",OFFSET('Hygiene Data'!$E$13,0,10*ROW('Hygiene Data'!E11)))</f>
        <v/>
      </c>
      <c r="DU17" s="292" t="str">
        <f ca="true">+IF(OFFSET('Hygiene Data'!$F$11,0,10*ROW('Hygiene Data'!F11))="","",OFFSET('Hygiene Data'!$F$11,0,10*ROW('Hygiene Data'!F11)))</f>
        <v/>
      </c>
      <c r="DV17" s="292" t="str">
        <f ca="true">+IF(OFFSET('Hygiene Data'!$F$12,0,10*ROW('Hygiene Data'!F11))="","",OFFSET('Hygiene Data'!$F$12,0,10*ROW('Hygiene Data'!F11)))</f>
        <v/>
      </c>
      <c r="DW17" s="292" t="str">
        <f ca="true">+IF(OFFSET('Hygiene Data'!$F$13,0,10*ROW('Hygiene Data'!F11))="","",OFFSET('Hygiene Data'!$F$13,0,10*ROW('Hygiene Data'!F11)))</f>
        <v/>
      </c>
      <c r="DX17" s="292" t="str">
        <f ca="true">+IF(OFFSET('Hygiene Data'!$G$11,0,10*ROW('Hygiene Data'!G11))="","",OFFSET('Hygiene Data'!$G$11,0,10*ROW('Hygiene Data'!G11)))</f>
        <v/>
      </c>
      <c r="DY17" s="292" t="str">
        <f ca="true">+IF(OFFSET('Hygiene Data'!$G$12,0,10*ROW('Hygiene Data'!G11))="","",OFFSET('Hygiene Data'!$G$12,0,10*ROW('Hygiene Data'!G11)))</f>
        <v/>
      </c>
      <c r="DZ17" s="292" t="str">
        <f ca="true">+IF(OFFSET('Hygiene Data'!$G$13,0,10*ROW('Hygiene Data'!G11))="","",OFFSET('Hygiene Data'!$G$13,0,10*ROW('Hygiene Data'!G11)))</f>
        <v/>
      </c>
      <c r="EA17" s="292" t="str">
        <f ca="true">+IF(OFFSET('Hygiene Data'!$H$11,0,10*ROW('Hygiene Data'!H11))="","",OFFSET('Hygiene Data'!$H$11,0,10*ROW('Hygiene Data'!H11)))</f>
        <v/>
      </c>
      <c r="EB17" s="292" t="str">
        <f ca="true">+IF(OFFSET('Hygiene Data'!$H$12,0,10*ROW('Hygiene Data'!H11))="","",OFFSET('Hygiene Data'!$H$12,0,10*ROW('Hygiene Data'!H11)))</f>
        <v/>
      </c>
      <c r="EC17" s="292" t="str">
        <f ca="true">+IF(OFFSET('Hygiene Data'!$H$13,0,10*ROW('Hygiene Data'!H11))="","",OFFSET('Hygiene Data'!$H$13,0,10*ROW('Hygiene Data'!H11)))</f>
        <v/>
      </c>
      <c r="ED17" s="292" t="str">
        <f ca="true">+IF(OFFSET('Hygiene Data'!$I$11,0,10*ROW('Hygiene Data'!I11))="","",OFFSET('Hygiene Data'!$I$11,0,10*ROW('Hygiene Data'!I11)))</f>
        <v/>
      </c>
      <c r="EE17" s="292" t="str">
        <f ca="true">+IF(OFFSET('Hygiene Data'!$I$12,0,10*ROW('Hygiene Data'!I11))="","",OFFSET('Hygiene Data'!$I$12,0,10*ROW('Hygiene Data'!I11)))</f>
        <v/>
      </c>
      <c r="EF17" s="292"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BRA_2011_EMIS</v>
      </c>
      <c r="B18" s="36" t="str">
        <f ca="true">+IF(OFFSET('Water Data'!$C$2,0,10*ROW('Water Data'!F12))="","",OFFSET('Water Data'!$C$2,0,10*ROW('Water Data'!F12)))</f>
        <v>EMIS</v>
      </c>
      <c r="C18" s="348">
        <f t="shared" ca="true" si="0"/>
        <v>2011</v>
      </c>
      <c r="D18" s="96">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95.5304</v>
      </c>
      <c r="E18" s="96">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76.751289999999997</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99.794240000000002</v>
      </c>
      <c r="H18" s="96">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96.637640000000005</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89.500420000000005</v>
      </c>
      <c r="K18" s="96">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48.627695000000003</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94.65164</v>
      </c>
      <c r="N18" s="96">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75.509315000000001</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94.68929</v>
      </c>
      <c r="Q18" s="96">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72.854900000000001</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99.820809999999994</v>
      </c>
      <c r="T18" s="96">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94.671320000000009</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95.012110000000007</v>
      </c>
      <c r="W18" s="97">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93.41422</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98.772899999999993</v>
      </c>
      <c r="AB18" s="97">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98.650845000000018</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89.693529999999996</v>
      </c>
      <c r="AG18" s="97">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86.008490000000009</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94.896069999999995</v>
      </c>
      <c r="AL18" s="97">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93.324655000000007</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94.427040000000005</v>
      </c>
      <c r="AQ18" s="97">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92.528919999999999</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98.695329999999998</v>
      </c>
      <c r="AV18" s="97">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98.490995000000012</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2"/>
      <c r="BS18" s="292" t="str">
        <f ca="true">+IF(OFFSET('Water Data'!$D$27,0,10*ROW('Water Data'!D12))="","",OFFSET('Water Data'!$D$27,0,10*ROW('Water Data'!D12)))</f>
        <v>Yes</v>
      </c>
      <c r="BT18" s="292" t="str">
        <f ca="true">+IF(OFFSET('Water Data'!$D$28,0,10*ROW('Water Data'!D12))="","",OFFSET('Water Data'!$D$28,0,10*ROW('Water Data'!D12)))</f>
        <v>Yes</v>
      </c>
      <c r="BU18" s="292" t="str">
        <f ca="true">+IF(OFFSET('Water Data'!$D$29,0,10*ROW('Water Data'!D12))="","",OFFSET('Water Data'!$D$29,0,10*ROW('Water Data'!D12)))</f>
        <v/>
      </c>
      <c r="BV18" s="292" t="str">
        <f ca="true">+IF(OFFSET('Water Data'!$E$27,0,10*ROW('Water Data'!E12))="","",OFFSET('Water Data'!$E$27,0,10*ROW('Water Data'!E12)))</f>
        <v>Yes</v>
      </c>
      <c r="BW18" s="292" t="str">
        <f ca="true">+IF(OFFSET('Water Data'!$E$28,0,10*ROW('Water Data'!E12))="","",OFFSET('Water Data'!$E$28,0,10*ROW('Water Data'!E12)))</f>
        <v>Yes</v>
      </c>
      <c r="BX18" s="292" t="str">
        <f ca="true">+IF(OFFSET('Water Data'!$E$29,0,10*ROW('Water Data'!E12))="","",OFFSET('Water Data'!$E$29,0,10*ROW('Water Data'!E12)))</f>
        <v/>
      </c>
      <c r="BY18" s="292" t="str">
        <f ca="true">+IF(OFFSET('Water Data'!$F$27,0,10*ROW('Water Data'!F12))="","",OFFSET('Water Data'!$F$27,0,10*ROW('Water Data'!F12)))</f>
        <v>Yes</v>
      </c>
      <c r="BZ18" s="292" t="str">
        <f ca="true">+IF(OFFSET('Water Data'!$F$28,0,10*ROW('Water Data'!F12))="","",OFFSET('Water Data'!$F$28,0,10*ROW('Water Data'!F12)))</f>
        <v>Yes</v>
      </c>
      <c r="CA18" s="292" t="str">
        <f ca="true">+IF(OFFSET('Water Data'!$F$29,0,10*ROW('Water Data'!F12))="","",OFFSET('Water Data'!$F$29,0,10*ROW('Water Data'!F12)))</f>
        <v/>
      </c>
      <c r="CB18" s="292" t="str">
        <f ca="true">+IF(OFFSET('Water Data'!$G$27,0,10*ROW('Water Data'!G12))="","",OFFSET('Water Data'!$G$27,0,10*ROW('Water Data'!G12)))</f>
        <v>Yes</v>
      </c>
      <c r="CC18" s="292" t="str">
        <f ca="true">+IF(OFFSET('Water Data'!$G$28,0,10*ROW('Water Data'!G12))="","",OFFSET('Water Data'!$G$28,0,10*ROW('Water Data'!G12)))</f>
        <v>Yes</v>
      </c>
      <c r="CD18" s="292" t="str">
        <f ca="true">+IF(OFFSET('Water Data'!$G$29,0,10*ROW('Water Data'!G12))="","",OFFSET('Water Data'!$G$29,0,10*ROW('Water Data'!G12)))</f>
        <v/>
      </c>
      <c r="CE18" s="292" t="str">
        <f ca="true">+IF(OFFSET('Water Data'!$H$27,0,10*ROW('Water Data'!H12))="","",OFFSET('Water Data'!$H$27,0,10*ROW('Water Data'!H12)))</f>
        <v>Yes</v>
      </c>
      <c r="CF18" s="292" t="str">
        <f ca="true">+IF(OFFSET('Water Data'!$H$28,0,10*ROW('Water Data'!H12))="","",OFFSET('Water Data'!$H$28,0,10*ROW('Water Data'!H12)))</f>
        <v>Yes</v>
      </c>
      <c r="CG18" s="292" t="str">
        <f ca="true">+IF(OFFSET('Water Data'!$H$29,0,10*ROW('Water Data'!H12))="","",OFFSET('Water Data'!$H$29,0,10*ROW('Water Data'!H12)))</f>
        <v/>
      </c>
      <c r="CH18" s="292" t="str">
        <f ca="true">+IF(OFFSET('Water Data'!$I$27,0,10*ROW('Water Data'!I12))="","",OFFSET('Water Data'!$I$27,0,10*ROW('Water Data'!I12)))</f>
        <v>Yes</v>
      </c>
      <c r="CI18" s="292" t="str">
        <f ca="true">+IF(OFFSET('Water Data'!$I$28,0,10*ROW('Water Data'!I12))="","",OFFSET('Water Data'!$I$28,0,10*ROW('Water Data'!I12)))</f>
        <v>Yes</v>
      </c>
      <c r="CJ18" s="292" t="str">
        <f ca="true">+IF(OFFSET('Water Data'!$I$29,0,10*ROW('Water Data'!I12))="","",OFFSET('Water Data'!$I$29,0,10*ROW('Water Data'!I12)))</f>
        <v/>
      </c>
      <c r="CK18" s="292" t="str">
        <f ca="true">+IF(OFFSET('Sanitation Data'!$D$28,0,10*ROW('Sanitation Data'!D12))="","",OFFSET('Sanitation Data'!$D$28,0,10*ROW('Sanitation Data'!D12)))</f>
        <v>Yes</v>
      </c>
      <c r="CL18" s="292" t="str">
        <f ca="true">+IF(OFFSET('Sanitation Data'!$D$29,0,10*ROW('Sanitation Data'!D12))="","",OFFSET('Sanitation Data'!$D$29,0,10*ROW('Sanitation Data'!D12)))</f>
        <v>Yes</v>
      </c>
      <c r="CM18" s="292" t="str">
        <f ca="true">+IF(OFFSET('Sanitation Data'!$D$30,0,10*ROW('Sanitation Data'!D12))="","",OFFSET('Sanitation Data'!$D$30,0,10*ROW('Sanitation Data'!D12)))</f>
        <v/>
      </c>
      <c r="CN18" s="292" t="str">
        <f ca="true">+IF(OFFSET('Sanitation Data'!$D$31,0,10*ROW('Sanitation Data'!D12))="","",OFFSET('Sanitation Data'!$D$31,0,10*ROW('Sanitation Data'!D12)))</f>
        <v/>
      </c>
      <c r="CO18" s="292" t="str">
        <f ca="true">+IF(OFFSET('Sanitation Data'!$D$32,0,10*ROW('Sanitation Data'!D12))="","",OFFSET('Sanitation Data'!$D$32,0,10*ROW('Sanitation Data'!D12)))</f>
        <v/>
      </c>
      <c r="CP18" s="292" t="str">
        <f ca="true">+IF(OFFSET('Sanitation Data'!$E$28,0,10*ROW('Sanitation Data'!E12))="","",OFFSET('Sanitation Data'!$E$28,0,10*ROW('Sanitation Data'!E12)))</f>
        <v>Yes</v>
      </c>
      <c r="CQ18" s="292" t="str">
        <f ca="true">+IF(OFFSET('Sanitation Data'!$E$29,0,10*ROW('Sanitation Data'!E12))="","",OFFSET('Sanitation Data'!$E$29,0,10*ROW('Sanitation Data'!E12)))</f>
        <v>Yes</v>
      </c>
      <c r="CR18" s="292" t="str">
        <f ca="true">+IF(OFFSET('Sanitation Data'!$E$30,0,10*ROW('Sanitation Data'!E12))="","",OFFSET('Sanitation Data'!$E$30,0,10*ROW('Sanitation Data'!E12)))</f>
        <v/>
      </c>
      <c r="CS18" s="292" t="str">
        <f ca="true">+IF(OFFSET('Sanitation Data'!$E$31,0,10*ROW('Sanitation Data'!E12))="","",OFFSET('Sanitation Data'!$E$31,0,10*ROW('Sanitation Data'!E12)))</f>
        <v/>
      </c>
      <c r="CT18" s="292" t="str">
        <f ca="true">+IF(OFFSET('Sanitation Data'!$E$32,0,10*ROW('Sanitation Data'!E12))="","",OFFSET('Sanitation Data'!$E$32,0,10*ROW('Sanitation Data'!E12)))</f>
        <v/>
      </c>
      <c r="CU18" s="292" t="str">
        <f ca="true">+IF(OFFSET('Sanitation Data'!$F$28,0,10*ROW('Sanitation Data'!F12))="","",OFFSET('Sanitation Data'!$F$28,0,10*ROW('Sanitation Data'!F12)))</f>
        <v>Yes</v>
      </c>
      <c r="CV18" s="292" t="str">
        <f ca="true">+IF(OFFSET('Sanitation Data'!$F$29,0,10*ROW('Sanitation Data'!F12))="","",OFFSET('Sanitation Data'!$F$29,0,10*ROW('Sanitation Data'!F12)))</f>
        <v>Yes</v>
      </c>
      <c r="CW18" s="292" t="str">
        <f ca="true">+IF(OFFSET('Sanitation Data'!$F$30,0,10*ROW('Sanitation Data'!F12))="","",OFFSET('Sanitation Data'!$F$30,0,10*ROW('Sanitation Data'!F12)))</f>
        <v/>
      </c>
      <c r="CX18" s="292" t="str">
        <f ca="true">+IF(OFFSET('Sanitation Data'!$F$31,0,10*ROW('Sanitation Data'!F12))="","",OFFSET('Sanitation Data'!$F$31,0,10*ROW('Sanitation Data'!F12)))</f>
        <v/>
      </c>
      <c r="CY18" s="292" t="str">
        <f ca="true">+IF(OFFSET('Sanitation Data'!$F$32,0,10*ROW('Sanitation Data'!F12))="","",OFFSET('Sanitation Data'!$F$32,0,10*ROW('Sanitation Data'!F12)))</f>
        <v/>
      </c>
      <c r="CZ18" s="292" t="str">
        <f ca="true">+IF(OFFSET('Sanitation Data'!$G$28,0,10*ROW('Sanitation Data'!G12))="","",OFFSET('Sanitation Data'!$G$28,0,10*ROW('Sanitation Data'!G12)))</f>
        <v>Yes</v>
      </c>
      <c r="DA18" s="292" t="str">
        <f ca="true">+IF(OFFSET('Sanitation Data'!$G$29,0,10*ROW('Sanitation Data'!G12))="","",OFFSET('Sanitation Data'!$G$29,0,10*ROW('Sanitation Data'!G12)))</f>
        <v>Yes</v>
      </c>
      <c r="DB18" s="292" t="str">
        <f ca="true">+IF(OFFSET('Sanitation Data'!$G$30,0,10*ROW('Sanitation Data'!G12))="","",OFFSET('Sanitation Data'!$G$30,0,10*ROW('Sanitation Data'!G12)))</f>
        <v/>
      </c>
      <c r="DC18" s="292" t="str">
        <f ca="true">+IF(OFFSET('Sanitation Data'!$G$31,0,10*ROW('Sanitation Data'!G12))="","",OFFSET('Sanitation Data'!$G$31,0,10*ROW('Sanitation Data'!G12)))</f>
        <v/>
      </c>
      <c r="DD18" s="292" t="str">
        <f ca="true">+IF(OFFSET('Sanitation Data'!$G$32,0,10*ROW('Sanitation Data'!G12))="","",OFFSET('Sanitation Data'!$G$32,0,10*ROW('Sanitation Data'!G12)))</f>
        <v/>
      </c>
      <c r="DE18" s="292" t="str">
        <f ca="true">+IF(OFFSET('Sanitation Data'!$H$28,0,10*ROW('Sanitation Data'!H12))="","",OFFSET('Sanitation Data'!$H$28,0,10*ROW('Sanitation Data'!H12)))</f>
        <v>Yes</v>
      </c>
      <c r="DF18" s="292" t="str">
        <f ca="true">+IF(OFFSET('Sanitation Data'!$H$29,0,10*ROW('Sanitation Data'!H12))="","",OFFSET('Sanitation Data'!$H$29,0,10*ROW('Sanitation Data'!H12)))</f>
        <v>Yes</v>
      </c>
      <c r="DG18" s="292" t="str">
        <f ca="true">+IF(OFFSET('Sanitation Data'!$H$30,0,10*ROW('Sanitation Data'!H12))="","",OFFSET('Sanitation Data'!$H$30,0,10*ROW('Sanitation Data'!H12)))</f>
        <v/>
      </c>
      <c r="DH18" s="292" t="str">
        <f ca="true">+IF(OFFSET('Sanitation Data'!$H$31,0,10*ROW('Sanitation Data'!H12))="","",OFFSET('Sanitation Data'!$H$31,0,10*ROW('Sanitation Data'!H12)))</f>
        <v/>
      </c>
      <c r="DI18" s="292" t="str">
        <f ca="true">+IF(OFFSET('Sanitation Data'!$H$32,0,10*ROW('Sanitation Data'!H12))="","",OFFSET('Sanitation Data'!$H$32,0,10*ROW('Sanitation Data'!H12)))</f>
        <v/>
      </c>
      <c r="DJ18" s="292" t="str">
        <f ca="true">+IF(OFFSET('Sanitation Data'!$I$28,0,10*ROW('Sanitation Data'!I12))="","",OFFSET('Sanitation Data'!$I$28,0,10*ROW('Sanitation Data'!I12)))</f>
        <v>Yes</v>
      </c>
      <c r="DK18" s="292" t="str">
        <f ca="true">+IF(OFFSET('Sanitation Data'!$I$29,0,10*ROW('Sanitation Data'!I12))="","",OFFSET('Sanitation Data'!$I$29,0,10*ROW('Sanitation Data'!I12)))</f>
        <v>Yes</v>
      </c>
      <c r="DL18" s="292" t="str">
        <f ca="true">+IF(OFFSET('Sanitation Data'!$I$30,0,10*ROW('Sanitation Data'!I12))="","",OFFSET('Sanitation Data'!$I$30,0,10*ROW('Sanitation Data'!I12)))</f>
        <v/>
      </c>
      <c r="DM18" s="292" t="str">
        <f ca="true">+IF(OFFSET('Sanitation Data'!$I$31,0,10*ROW('Sanitation Data'!I12))="","",OFFSET('Sanitation Data'!$I$31,0,10*ROW('Sanitation Data'!I12)))</f>
        <v/>
      </c>
      <c r="DN18" s="292" t="str">
        <f ca="true">+IF(OFFSET('Sanitation Data'!$I$32,0,10*ROW('Sanitation Data'!I12))="","",OFFSET('Sanitation Data'!$I$32,0,10*ROW('Sanitation Data'!I12)))</f>
        <v/>
      </c>
      <c r="DO18" s="292" t="str">
        <f ca="true">+IF(OFFSET('Hygiene Data'!$D$11,0,10*ROW('Hygiene Data'!D12))="","",OFFSET('Hygiene Data'!$D$11,0,10*ROW('Hygiene Data'!D12)))</f>
        <v/>
      </c>
      <c r="DP18" s="292" t="str">
        <f ca="true">+IF(OFFSET('Hygiene Data'!$D$12,0,10*ROW('Hygiene Data'!D12))="","",OFFSET('Hygiene Data'!$D$12,0,10*ROW('Hygiene Data'!D12)))</f>
        <v/>
      </c>
      <c r="DQ18" s="292" t="str">
        <f ca="true">+IF(OFFSET('Hygiene Data'!$D$13,0,10*ROW('Hygiene Data'!D12))="","",OFFSET('Hygiene Data'!$D$13,0,10*ROW('Hygiene Data'!D12)))</f>
        <v/>
      </c>
      <c r="DR18" s="292" t="str">
        <f ca="true">+IF(OFFSET('Hygiene Data'!$E$11,0,10*ROW('Hygiene Data'!E12))="","",OFFSET('Hygiene Data'!$E$11,0,10*ROW('Hygiene Data'!E12)))</f>
        <v/>
      </c>
      <c r="DS18" s="292" t="str">
        <f ca="true">+IF(OFFSET('Hygiene Data'!$E$12,0,10*ROW('Hygiene Data'!E12))="","",OFFSET('Hygiene Data'!$E$12,0,10*ROW('Hygiene Data'!E12)))</f>
        <v/>
      </c>
      <c r="DT18" s="292" t="str">
        <f ca="true">+IF(OFFSET('Hygiene Data'!$E$13,0,10*ROW('Hygiene Data'!E12))="","",OFFSET('Hygiene Data'!$E$13,0,10*ROW('Hygiene Data'!E12)))</f>
        <v/>
      </c>
      <c r="DU18" s="292" t="str">
        <f ca="true">+IF(OFFSET('Hygiene Data'!$F$11,0,10*ROW('Hygiene Data'!F12))="","",OFFSET('Hygiene Data'!$F$11,0,10*ROW('Hygiene Data'!F12)))</f>
        <v/>
      </c>
      <c r="DV18" s="292" t="str">
        <f ca="true">+IF(OFFSET('Hygiene Data'!$F$12,0,10*ROW('Hygiene Data'!F12))="","",OFFSET('Hygiene Data'!$F$12,0,10*ROW('Hygiene Data'!F12)))</f>
        <v/>
      </c>
      <c r="DW18" s="292" t="str">
        <f ca="true">+IF(OFFSET('Hygiene Data'!$F$13,0,10*ROW('Hygiene Data'!F12))="","",OFFSET('Hygiene Data'!$F$13,0,10*ROW('Hygiene Data'!F12)))</f>
        <v/>
      </c>
      <c r="DX18" s="292" t="str">
        <f ca="true">+IF(OFFSET('Hygiene Data'!$G$11,0,10*ROW('Hygiene Data'!G12))="","",OFFSET('Hygiene Data'!$G$11,0,10*ROW('Hygiene Data'!G12)))</f>
        <v/>
      </c>
      <c r="DY18" s="292" t="str">
        <f ca="true">+IF(OFFSET('Hygiene Data'!$G$12,0,10*ROW('Hygiene Data'!G12))="","",OFFSET('Hygiene Data'!$G$12,0,10*ROW('Hygiene Data'!G12)))</f>
        <v/>
      </c>
      <c r="DZ18" s="292" t="str">
        <f ca="true">+IF(OFFSET('Hygiene Data'!$G$13,0,10*ROW('Hygiene Data'!G12))="","",OFFSET('Hygiene Data'!$G$13,0,10*ROW('Hygiene Data'!G12)))</f>
        <v/>
      </c>
      <c r="EA18" s="292" t="str">
        <f ca="true">+IF(OFFSET('Hygiene Data'!$H$11,0,10*ROW('Hygiene Data'!H12))="","",OFFSET('Hygiene Data'!$H$11,0,10*ROW('Hygiene Data'!H12)))</f>
        <v/>
      </c>
      <c r="EB18" s="292" t="str">
        <f ca="true">+IF(OFFSET('Hygiene Data'!$H$12,0,10*ROW('Hygiene Data'!H12))="","",OFFSET('Hygiene Data'!$H$12,0,10*ROW('Hygiene Data'!H12)))</f>
        <v/>
      </c>
      <c r="EC18" s="292" t="str">
        <f ca="true">+IF(OFFSET('Hygiene Data'!$H$13,0,10*ROW('Hygiene Data'!H12))="","",OFFSET('Hygiene Data'!$H$13,0,10*ROW('Hygiene Data'!H12)))</f>
        <v/>
      </c>
      <c r="ED18" s="292" t="str">
        <f ca="true">+IF(OFFSET('Hygiene Data'!$I$11,0,10*ROW('Hygiene Data'!I12))="","",OFFSET('Hygiene Data'!$I$11,0,10*ROW('Hygiene Data'!I12)))</f>
        <v/>
      </c>
      <c r="EE18" s="292" t="str">
        <f ca="true">+IF(OFFSET('Hygiene Data'!$I$12,0,10*ROW('Hygiene Data'!I12))="","",OFFSET('Hygiene Data'!$I$12,0,10*ROW('Hygiene Data'!I12)))</f>
        <v/>
      </c>
      <c r="EF18" s="292"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BRA_2012_EMIS</v>
      </c>
      <c r="B19" s="36" t="str">
        <f ca="true">+IF(OFFSET('Water Data'!$C$2,0,10*ROW('Water Data'!F13))="","",OFFSET('Water Data'!$C$2,0,10*ROW('Water Data'!F13)))</f>
        <v>EMIS</v>
      </c>
      <c r="C19" s="348">
        <f t="shared" ca="true" si="0"/>
        <v>2012</v>
      </c>
      <c r="D19" s="96">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95.534589999999994</v>
      </c>
      <c r="E19" s="96">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77.554625000000001</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99.785359999999997</v>
      </c>
      <c r="H19" s="96">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96.652419999999992</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89.261099999999999</v>
      </c>
      <c r="K19" s="96">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49.369174999999998</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94.515640000000005</v>
      </c>
      <c r="N19" s="96">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76.159184999999994</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94.639150000000001</v>
      </c>
      <c r="Q19" s="96">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73.587479999999999</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99.752510000000001</v>
      </c>
      <c r="T19" s="96">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94.585070000000002</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94.727930000000001</v>
      </c>
      <c r="W19" s="97">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93.114639999999994</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97.791920000000005</v>
      </c>
      <c r="AB19" s="97">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97.678614999999994</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90.205970000000008</v>
      </c>
      <c r="AG19" s="97">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86.378900000000002</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94.282880000000006</v>
      </c>
      <c r="AL19" s="97">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92.628950000000003</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94.650019999999998</v>
      </c>
      <c r="AQ19" s="97">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92.713355000000007</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98.875349999999997</v>
      </c>
      <c r="AV19" s="97">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98.682684999999992</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2"/>
      <c r="BS19" s="292" t="str">
        <f ca="true">+IF(OFFSET('Water Data'!$D$27,0,10*ROW('Water Data'!D13))="","",OFFSET('Water Data'!$D$27,0,10*ROW('Water Data'!D13)))</f>
        <v>Yes</v>
      </c>
      <c r="BT19" s="292" t="str">
        <f ca="true">+IF(OFFSET('Water Data'!$D$28,0,10*ROW('Water Data'!D13))="","",OFFSET('Water Data'!$D$28,0,10*ROW('Water Data'!D13)))</f>
        <v>Yes</v>
      </c>
      <c r="BU19" s="292" t="str">
        <f ca="true">+IF(OFFSET('Water Data'!$D$29,0,10*ROW('Water Data'!D13))="","",OFFSET('Water Data'!$D$29,0,10*ROW('Water Data'!D13)))</f>
        <v/>
      </c>
      <c r="BV19" s="292" t="str">
        <f ca="true">+IF(OFFSET('Water Data'!$E$27,0,10*ROW('Water Data'!E13))="","",OFFSET('Water Data'!$E$27,0,10*ROW('Water Data'!E13)))</f>
        <v>Yes</v>
      </c>
      <c r="BW19" s="292" t="str">
        <f ca="true">+IF(OFFSET('Water Data'!$E$28,0,10*ROW('Water Data'!E13))="","",OFFSET('Water Data'!$E$28,0,10*ROW('Water Data'!E13)))</f>
        <v>Yes</v>
      </c>
      <c r="BX19" s="292" t="str">
        <f ca="true">+IF(OFFSET('Water Data'!$E$29,0,10*ROW('Water Data'!E13))="","",OFFSET('Water Data'!$E$29,0,10*ROW('Water Data'!E13)))</f>
        <v/>
      </c>
      <c r="BY19" s="292" t="str">
        <f ca="true">+IF(OFFSET('Water Data'!$F$27,0,10*ROW('Water Data'!F13))="","",OFFSET('Water Data'!$F$27,0,10*ROW('Water Data'!F13)))</f>
        <v>Yes</v>
      </c>
      <c r="BZ19" s="292" t="str">
        <f ca="true">+IF(OFFSET('Water Data'!$F$28,0,10*ROW('Water Data'!F13))="","",OFFSET('Water Data'!$F$28,0,10*ROW('Water Data'!F13)))</f>
        <v>Yes</v>
      </c>
      <c r="CA19" s="292" t="str">
        <f ca="true">+IF(OFFSET('Water Data'!$F$29,0,10*ROW('Water Data'!F13))="","",OFFSET('Water Data'!$F$29,0,10*ROW('Water Data'!F13)))</f>
        <v/>
      </c>
      <c r="CB19" s="292" t="str">
        <f ca="true">+IF(OFFSET('Water Data'!$G$27,0,10*ROW('Water Data'!G13))="","",OFFSET('Water Data'!$G$27,0,10*ROW('Water Data'!G13)))</f>
        <v>Yes</v>
      </c>
      <c r="CC19" s="292" t="str">
        <f ca="true">+IF(OFFSET('Water Data'!$G$28,0,10*ROW('Water Data'!G13))="","",OFFSET('Water Data'!$G$28,0,10*ROW('Water Data'!G13)))</f>
        <v>Yes</v>
      </c>
      <c r="CD19" s="292" t="str">
        <f ca="true">+IF(OFFSET('Water Data'!$G$29,0,10*ROW('Water Data'!G13))="","",OFFSET('Water Data'!$G$29,0,10*ROW('Water Data'!G13)))</f>
        <v/>
      </c>
      <c r="CE19" s="292" t="str">
        <f ca="true">+IF(OFFSET('Water Data'!$H$27,0,10*ROW('Water Data'!H13))="","",OFFSET('Water Data'!$H$27,0,10*ROW('Water Data'!H13)))</f>
        <v>Yes</v>
      </c>
      <c r="CF19" s="292" t="str">
        <f ca="true">+IF(OFFSET('Water Data'!$H$28,0,10*ROW('Water Data'!H13))="","",OFFSET('Water Data'!$H$28,0,10*ROW('Water Data'!H13)))</f>
        <v>Yes</v>
      </c>
      <c r="CG19" s="292" t="str">
        <f ca="true">+IF(OFFSET('Water Data'!$H$29,0,10*ROW('Water Data'!H13))="","",OFFSET('Water Data'!$H$29,0,10*ROW('Water Data'!H13)))</f>
        <v/>
      </c>
      <c r="CH19" s="292" t="str">
        <f ca="true">+IF(OFFSET('Water Data'!$I$27,0,10*ROW('Water Data'!I13))="","",OFFSET('Water Data'!$I$27,0,10*ROW('Water Data'!I13)))</f>
        <v>Yes</v>
      </c>
      <c r="CI19" s="292" t="str">
        <f ca="true">+IF(OFFSET('Water Data'!$I$28,0,10*ROW('Water Data'!I13))="","",OFFSET('Water Data'!$I$28,0,10*ROW('Water Data'!I13)))</f>
        <v>Yes</v>
      </c>
      <c r="CJ19" s="292" t="str">
        <f ca="true">+IF(OFFSET('Water Data'!$I$29,0,10*ROW('Water Data'!I13))="","",OFFSET('Water Data'!$I$29,0,10*ROW('Water Data'!I13)))</f>
        <v/>
      </c>
      <c r="CK19" s="292" t="str">
        <f ca="true">+IF(OFFSET('Sanitation Data'!$D$28,0,10*ROW('Sanitation Data'!D13))="","",OFFSET('Sanitation Data'!$D$28,0,10*ROW('Sanitation Data'!D13)))</f>
        <v>Yes</v>
      </c>
      <c r="CL19" s="292" t="str">
        <f ca="true">+IF(OFFSET('Sanitation Data'!$D$29,0,10*ROW('Sanitation Data'!D13))="","",OFFSET('Sanitation Data'!$D$29,0,10*ROW('Sanitation Data'!D13)))</f>
        <v>Yes</v>
      </c>
      <c r="CM19" s="292" t="str">
        <f ca="true">+IF(OFFSET('Sanitation Data'!$D$30,0,10*ROW('Sanitation Data'!D13))="","",OFFSET('Sanitation Data'!$D$30,0,10*ROW('Sanitation Data'!D13)))</f>
        <v/>
      </c>
      <c r="CN19" s="292" t="str">
        <f ca="true">+IF(OFFSET('Sanitation Data'!$D$31,0,10*ROW('Sanitation Data'!D13))="","",OFFSET('Sanitation Data'!$D$31,0,10*ROW('Sanitation Data'!D13)))</f>
        <v/>
      </c>
      <c r="CO19" s="292" t="str">
        <f ca="true">+IF(OFFSET('Sanitation Data'!$D$32,0,10*ROW('Sanitation Data'!D13))="","",OFFSET('Sanitation Data'!$D$32,0,10*ROW('Sanitation Data'!D13)))</f>
        <v/>
      </c>
      <c r="CP19" s="292" t="str">
        <f ca="true">+IF(OFFSET('Sanitation Data'!$E$28,0,10*ROW('Sanitation Data'!E13))="","",OFFSET('Sanitation Data'!$E$28,0,10*ROW('Sanitation Data'!E13)))</f>
        <v>Yes</v>
      </c>
      <c r="CQ19" s="292" t="str">
        <f ca="true">+IF(OFFSET('Sanitation Data'!$E$29,0,10*ROW('Sanitation Data'!E13))="","",OFFSET('Sanitation Data'!$E$29,0,10*ROW('Sanitation Data'!E13)))</f>
        <v>Yes</v>
      </c>
      <c r="CR19" s="292" t="str">
        <f ca="true">+IF(OFFSET('Sanitation Data'!$E$30,0,10*ROW('Sanitation Data'!E13))="","",OFFSET('Sanitation Data'!$E$30,0,10*ROW('Sanitation Data'!E13)))</f>
        <v/>
      </c>
      <c r="CS19" s="292" t="str">
        <f ca="true">+IF(OFFSET('Sanitation Data'!$E$31,0,10*ROW('Sanitation Data'!E13))="","",OFFSET('Sanitation Data'!$E$31,0,10*ROW('Sanitation Data'!E13)))</f>
        <v/>
      </c>
      <c r="CT19" s="292" t="str">
        <f ca="true">+IF(OFFSET('Sanitation Data'!$E$32,0,10*ROW('Sanitation Data'!E13))="","",OFFSET('Sanitation Data'!$E$32,0,10*ROW('Sanitation Data'!E13)))</f>
        <v/>
      </c>
      <c r="CU19" s="292" t="str">
        <f ca="true">+IF(OFFSET('Sanitation Data'!$F$28,0,10*ROW('Sanitation Data'!F13))="","",OFFSET('Sanitation Data'!$F$28,0,10*ROW('Sanitation Data'!F13)))</f>
        <v>Yes</v>
      </c>
      <c r="CV19" s="292" t="str">
        <f ca="true">+IF(OFFSET('Sanitation Data'!$F$29,0,10*ROW('Sanitation Data'!F13))="","",OFFSET('Sanitation Data'!$F$29,0,10*ROW('Sanitation Data'!F13)))</f>
        <v>Yes</v>
      </c>
      <c r="CW19" s="292" t="str">
        <f ca="true">+IF(OFFSET('Sanitation Data'!$F$30,0,10*ROW('Sanitation Data'!F13))="","",OFFSET('Sanitation Data'!$F$30,0,10*ROW('Sanitation Data'!F13)))</f>
        <v/>
      </c>
      <c r="CX19" s="292" t="str">
        <f ca="true">+IF(OFFSET('Sanitation Data'!$F$31,0,10*ROW('Sanitation Data'!F13))="","",OFFSET('Sanitation Data'!$F$31,0,10*ROW('Sanitation Data'!F13)))</f>
        <v/>
      </c>
      <c r="CY19" s="292" t="str">
        <f ca="true">+IF(OFFSET('Sanitation Data'!$F$32,0,10*ROW('Sanitation Data'!F13))="","",OFFSET('Sanitation Data'!$F$32,0,10*ROW('Sanitation Data'!F13)))</f>
        <v/>
      </c>
      <c r="CZ19" s="292" t="str">
        <f ca="true">+IF(OFFSET('Sanitation Data'!$G$28,0,10*ROW('Sanitation Data'!G13))="","",OFFSET('Sanitation Data'!$G$28,0,10*ROW('Sanitation Data'!G13)))</f>
        <v>Yes</v>
      </c>
      <c r="DA19" s="292" t="str">
        <f ca="true">+IF(OFFSET('Sanitation Data'!$G$29,0,10*ROW('Sanitation Data'!G13))="","",OFFSET('Sanitation Data'!$G$29,0,10*ROW('Sanitation Data'!G13)))</f>
        <v>Yes</v>
      </c>
      <c r="DB19" s="292" t="str">
        <f ca="true">+IF(OFFSET('Sanitation Data'!$G$30,0,10*ROW('Sanitation Data'!G13))="","",OFFSET('Sanitation Data'!$G$30,0,10*ROW('Sanitation Data'!G13)))</f>
        <v/>
      </c>
      <c r="DC19" s="292" t="str">
        <f ca="true">+IF(OFFSET('Sanitation Data'!$G$31,0,10*ROW('Sanitation Data'!G13))="","",OFFSET('Sanitation Data'!$G$31,0,10*ROW('Sanitation Data'!G13)))</f>
        <v/>
      </c>
      <c r="DD19" s="292" t="str">
        <f ca="true">+IF(OFFSET('Sanitation Data'!$G$32,0,10*ROW('Sanitation Data'!G13))="","",OFFSET('Sanitation Data'!$G$32,0,10*ROW('Sanitation Data'!G13)))</f>
        <v/>
      </c>
      <c r="DE19" s="292" t="str">
        <f ca="true">+IF(OFFSET('Sanitation Data'!$H$28,0,10*ROW('Sanitation Data'!H13))="","",OFFSET('Sanitation Data'!$H$28,0,10*ROW('Sanitation Data'!H13)))</f>
        <v>Yes</v>
      </c>
      <c r="DF19" s="292" t="str">
        <f ca="true">+IF(OFFSET('Sanitation Data'!$H$29,0,10*ROW('Sanitation Data'!H13))="","",OFFSET('Sanitation Data'!$H$29,0,10*ROW('Sanitation Data'!H13)))</f>
        <v>Yes</v>
      </c>
      <c r="DG19" s="292" t="str">
        <f ca="true">+IF(OFFSET('Sanitation Data'!$H$30,0,10*ROW('Sanitation Data'!H13))="","",OFFSET('Sanitation Data'!$H$30,0,10*ROW('Sanitation Data'!H13)))</f>
        <v/>
      </c>
      <c r="DH19" s="292" t="str">
        <f ca="true">+IF(OFFSET('Sanitation Data'!$H$31,0,10*ROW('Sanitation Data'!H13))="","",OFFSET('Sanitation Data'!$H$31,0,10*ROW('Sanitation Data'!H13)))</f>
        <v/>
      </c>
      <c r="DI19" s="292" t="str">
        <f ca="true">+IF(OFFSET('Sanitation Data'!$H$32,0,10*ROW('Sanitation Data'!H13))="","",OFFSET('Sanitation Data'!$H$32,0,10*ROW('Sanitation Data'!H13)))</f>
        <v/>
      </c>
      <c r="DJ19" s="292" t="str">
        <f ca="true">+IF(OFFSET('Sanitation Data'!$I$28,0,10*ROW('Sanitation Data'!I13))="","",OFFSET('Sanitation Data'!$I$28,0,10*ROW('Sanitation Data'!I13)))</f>
        <v>Yes</v>
      </c>
      <c r="DK19" s="292" t="str">
        <f ca="true">+IF(OFFSET('Sanitation Data'!$I$29,0,10*ROW('Sanitation Data'!I13))="","",OFFSET('Sanitation Data'!$I$29,0,10*ROW('Sanitation Data'!I13)))</f>
        <v>Yes</v>
      </c>
      <c r="DL19" s="292" t="str">
        <f ca="true">+IF(OFFSET('Sanitation Data'!$I$30,0,10*ROW('Sanitation Data'!I13))="","",OFFSET('Sanitation Data'!$I$30,0,10*ROW('Sanitation Data'!I13)))</f>
        <v/>
      </c>
      <c r="DM19" s="292" t="str">
        <f ca="true">+IF(OFFSET('Sanitation Data'!$I$31,0,10*ROW('Sanitation Data'!I13))="","",OFFSET('Sanitation Data'!$I$31,0,10*ROW('Sanitation Data'!I13)))</f>
        <v/>
      </c>
      <c r="DN19" s="292" t="str">
        <f ca="true">+IF(OFFSET('Sanitation Data'!$I$32,0,10*ROW('Sanitation Data'!I13))="","",OFFSET('Sanitation Data'!$I$32,0,10*ROW('Sanitation Data'!I13)))</f>
        <v/>
      </c>
      <c r="DO19" s="292" t="str">
        <f ca="true">+IF(OFFSET('Hygiene Data'!$D$11,0,10*ROW('Hygiene Data'!D13))="","",OFFSET('Hygiene Data'!$D$11,0,10*ROW('Hygiene Data'!D13)))</f>
        <v/>
      </c>
      <c r="DP19" s="292" t="str">
        <f ca="true">+IF(OFFSET('Hygiene Data'!$D$12,0,10*ROW('Hygiene Data'!D13))="","",OFFSET('Hygiene Data'!$D$12,0,10*ROW('Hygiene Data'!D13)))</f>
        <v/>
      </c>
      <c r="DQ19" s="292" t="str">
        <f ca="true">+IF(OFFSET('Hygiene Data'!$D$13,0,10*ROW('Hygiene Data'!D13))="","",OFFSET('Hygiene Data'!$D$13,0,10*ROW('Hygiene Data'!D13)))</f>
        <v/>
      </c>
      <c r="DR19" s="292" t="str">
        <f ca="true">+IF(OFFSET('Hygiene Data'!$E$11,0,10*ROW('Hygiene Data'!E13))="","",OFFSET('Hygiene Data'!$E$11,0,10*ROW('Hygiene Data'!E13)))</f>
        <v/>
      </c>
      <c r="DS19" s="292" t="str">
        <f ca="true">+IF(OFFSET('Hygiene Data'!$E$12,0,10*ROW('Hygiene Data'!E13))="","",OFFSET('Hygiene Data'!$E$12,0,10*ROW('Hygiene Data'!E13)))</f>
        <v/>
      </c>
      <c r="DT19" s="292" t="str">
        <f ca="true">+IF(OFFSET('Hygiene Data'!$E$13,0,10*ROW('Hygiene Data'!E13))="","",OFFSET('Hygiene Data'!$E$13,0,10*ROW('Hygiene Data'!E13)))</f>
        <v/>
      </c>
      <c r="DU19" s="292" t="str">
        <f ca="true">+IF(OFFSET('Hygiene Data'!$F$11,0,10*ROW('Hygiene Data'!F13))="","",OFFSET('Hygiene Data'!$F$11,0,10*ROW('Hygiene Data'!F13)))</f>
        <v/>
      </c>
      <c r="DV19" s="292" t="str">
        <f ca="true">+IF(OFFSET('Hygiene Data'!$F$12,0,10*ROW('Hygiene Data'!F13))="","",OFFSET('Hygiene Data'!$F$12,0,10*ROW('Hygiene Data'!F13)))</f>
        <v/>
      </c>
      <c r="DW19" s="292" t="str">
        <f ca="true">+IF(OFFSET('Hygiene Data'!$F$13,0,10*ROW('Hygiene Data'!F13))="","",OFFSET('Hygiene Data'!$F$13,0,10*ROW('Hygiene Data'!F13)))</f>
        <v/>
      </c>
      <c r="DX19" s="292" t="str">
        <f ca="true">+IF(OFFSET('Hygiene Data'!$G$11,0,10*ROW('Hygiene Data'!G13))="","",OFFSET('Hygiene Data'!$G$11,0,10*ROW('Hygiene Data'!G13)))</f>
        <v/>
      </c>
      <c r="DY19" s="292" t="str">
        <f ca="true">+IF(OFFSET('Hygiene Data'!$G$12,0,10*ROW('Hygiene Data'!G13))="","",OFFSET('Hygiene Data'!$G$12,0,10*ROW('Hygiene Data'!G13)))</f>
        <v/>
      </c>
      <c r="DZ19" s="292" t="str">
        <f ca="true">+IF(OFFSET('Hygiene Data'!$G$13,0,10*ROW('Hygiene Data'!G13))="","",OFFSET('Hygiene Data'!$G$13,0,10*ROW('Hygiene Data'!G13)))</f>
        <v/>
      </c>
      <c r="EA19" s="292" t="str">
        <f ca="true">+IF(OFFSET('Hygiene Data'!$H$11,0,10*ROW('Hygiene Data'!H13))="","",OFFSET('Hygiene Data'!$H$11,0,10*ROW('Hygiene Data'!H13)))</f>
        <v/>
      </c>
      <c r="EB19" s="292" t="str">
        <f ca="true">+IF(OFFSET('Hygiene Data'!$H$12,0,10*ROW('Hygiene Data'!H13))="","",OFFSET('Hygiene Data'!$H$12,0,10*ROW('Hygiene Data'!H13)))</f>
        <v/>
      </c>
      <c r="EC19" s="292" t="str">
        <f ca="true">+IF(OFFSET('Hygiene Data'!$H$13,0,10*ROW('Hygiene Data'!H13))="","",OFFSET('Hygiene Data'!$H$13,0,10*ROW('Hygiene Data'!H13)))</f>
        <v/>
      </c>
      <c r="ED19" s="292" t="str">
        <f ca="true">+IF(OFFSET('Hygiene Data'!$I$11,0,10*ROW('Hygiene Data'!I13))="","",OFFSET('Hygiene Data'!$I$11,0,10*ROW('Hygiene Data'!I13)))</f>
        <v/>
      </c>
      <c r="EE19" s="292" t="str">
        <f ca="true">+IF(OFFSET('Hygiene Data'!$I$12,0,10*ROW('Hygiene Data'!I13))="","",OFFSET('Hygiene Data'!$I$12,0,10*ROW('Hygiene Data'!I13)))</f>
        <v/>
      </c>
      <c r="EF19" s="29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BRA_2013_EMIS</v>
      </c>
      <c r="B20" s="36" t="str">
        <f ca="true">+IF(OFFSET('Water Data'!$C$2,0,10*ROW('Water Data'!F14))="","",OFFSET('Water Data'!$C$2,0,10*ROW('Water Data'!F14)))</f>
        <v>EMIS</v>
      </c>
      <c r="C20" s="348">
        <f t="shared" ca="true" si="0"/>
        <v>2013</v>
      </c>
      <c r="D20" s="96">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95.113979999999998</v>
      </c>
      <c r="E20" s="96">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78.220519999999993</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99.771929999999998</v>
      </c>
      <c r="H20" s="96">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96.623179999999991</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87.849639999999994</v>
      </c>
      <c r="K20" s="96">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49.520524999999999</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93.841679999999997</v>
      </c>
      <c r="N20" s="96">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76.399175</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94.054969999999997</v>
      </c>
      <c r="Q20" s="96">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74.189189999999996</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99.823779999999999</v>
      </c>
      <c r="T20" s="96">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94.548014999999992</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94.493080000000006</v>
      </c>
      <c r="W20" s="97">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92.872474999999994</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97.276830000000004</v>
      </c>
      <c r="AB20" s="97">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97.162795000000003</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90.151669999999996</v>
      </c>
      <c r="AG20" s="97">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86.181455</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93.821190000000001</v>
      </c>
      <c r="AL20" s="97">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92.108374999999995</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94.802179999999993</v>
      </c>
      <c r="AQ20" s="97">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92.839269999999999</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98.633529999999993</v>
      </c>
      <c r="AV20" s="97">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98.449569999999994</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2"/>
      <c r="BS20" s="292" t="str">
        <f ca="true">+IF(OFFSET('Water Data'!$D$27,0,10*ROW('Water Data'!D14))="","",OFFSET('Water Data'!$D$27,0,10*ROW('Water Data'!D14)))</f>
        <v>Yes</v>
      </c>
      <c r="BT20" s="292" t="str">
        <f ca="true">+IF(OFFSET('Water Data'!$D$28,0,10*ROW('Water Data'!D14))="","",OFFSET('Water Data'!$D$28,0,10*ROW('Water Data'!D14)))</f>
        <v>Yes</v>
      </c>
      <c r="BU20" s="292" t="str">
        <f ca="true">+IF(OFFSET('Water Data'!$D$29,0,10*ROW('Water Data'!D14))="","",OFFSET('Water Data'!$D$29,0,10*ROW('Water Data'!D14)))</f>
        <v/>
      </c>
      <c r="BV20" s="292" t="str">
        <f ca="true">+IF(OFFSET('Water Data'!$E$27,0,10*ROW('Water Data'!E14))="","",OFFSET('Water Data'!$E$27,0,10*ROW('Water Data'!E14)))</f>
        <v>Yes</v>
      </c>
      <c r="BW20" s="292" t="str">
        <f ca="true">+IF(OFFSET('Water Data'!$E$28,0,10*ROW('Water Data'!E14))="","",OFFSET('Water Data'!$E$28,0,10*ROW('Water Data'!E14)))</f>
        <v>Yes</v>
      </c>
      <c r="BX20" s="292" t="str">
        <f ca="true">+IF(OFFSET('Water Data'!$E$29,0,10*ROW('Water Data'!E14))="","",OFFSET('Water Data'!$E$29,0,10*ROW('Water Data'!E14)))</f>
        <v/>
      </c>
      <c r="BY20" s="292" t="str">
        <f ca="true">+IF(OFFSET('Water Data'!$F$27,0,10*ROW('Water Data'!F14))="","",OFFSET('Water Data'!$F$27,0,10*ROW('Water Data'!F14)))</f>
        <v>Yes</v>
      </c>
      <c r="BZ20" s="292" t="str">
        <f ca="true">+IF(OFFSET('Water Data'!$F$28,0,10*ROW('Water Data'!F14))="","",OFFSET('Water Data'!$F$28,0,10*ROW('Water Data'!F14)))</f>
        <v>Yes</v>
      </c>
      <c r="CA20" s="292" t="str">
        <f ca="true">+IF(OFFSET('Water Data'!$F$29,0,10*ROW('Water Data'!F14))="","",OFFSET('Water Data'!$F$29,0,10*ROW('Water Data'!F14)))</f>
        <v/>
      </c>
      <c r="CB20" s="292" t="str">
        <f ca="true">+IF(OFFSET('Water Data'!$G$27,0,10*ROW('Water Data'!G14))="","",OFFSET('Water Data'!$G$27,0,10*ROW('Water Data'!G14)))</f>
        <v>Yes</v>
      </c>
      <c r="CC20" s="292" t="str">
        <f ca="true">+IF(OFFSET('Water Data'!$G$28,0,10*ROW('Water Data'!G14))="","",OFFSET('Water Data'!$G$28,0,10*ROW('Water Data'!G14)))</f>
        <v>Yes</v>
      </c>
      <c r="CD20" s="292" t="str">
        <f ca="true">+IF(OFFSET('Water Data'!$G$29,0,10*ROW('Water Data'!G14))="","",OFFSET('Water Data'!$G$29,0,10*ROW('Water Data'!G14)))</f>
        <v/>
      </c>
      <c r="CE20" s="292" t="str">
        <f ca="true">+IF(OFFSET('Water Data'!$H$27,0,10*ROW('Water Data'!H14))="","",OFFSET('Water Data'!$H$27,0,10*ROW('Water Data'!H14)))</f>
        <v>Yes</v>
      </c>
      <c r="CF20" s="292" t="str">
        <f ca="true">+IF(OFFSET('Water Data'!$H$28,0,10*ROW('Water Data'!H14))="","",OFFSET('Water Data'!$H$28,0,10*ROW('Water Data'!H14)))</f>
        <v>Yes</v>
      </c>
      <c r="CG20" s="292" t="str">
        <f ca="true">+IF(OFFSET('Water Data'!$H$29,0,10*ROW('Water Data'!H14))="","",OFFSET('Water Data'!$H$29,0,10*ROW('Water Data'!H14)))</f>
        <v/>
      </c>
      <c r="CH20" s="292" t="str">
        <f ca="true">+IF(OFFSET('Water Data'!$I$27,0,10*ROW('Water Data'!I14))="","",OFFSET('Water Data'!$I$27,0,10*ROW('Water Data'!I14)))</f>
        <v>Yes</v>
      </c>
      <c r="CI20" s="292" t="str">
        <f ca="true">+IF(OFFSET('Water Data'!$I$28,0,10*ROW('Water Data'!I14))="","",OFFSET('Water Data'!$I$28,0,10*ROW('Water Data'!I14)))</f>
        <v>Yes</v>
      </c>
      <c r="CJ20" s="292" t="str">
        <f ca="true">+IF(OFFSET('Water Data'!$I$29,0,10*ROW('Water Data'!I14))="","",OFFSET('Water Data'!$I$29,0,10*ROW('Water Data'!I14)))</f>
        <v/>
      </c>
      <c r="CK20" s="292" t="str">
        <f ca="true">+IF(OFFSET('Sanitation Data'!$D$28,0,10*ROW('Sanitation Data'!D14))="","",OFFSET('Sanitation Data'!$D$28,0,10*ROW('Sanitation Data'!D14)))</f>
        <v>Yes</v>
      </c>
      <c r="CL20" s="292" t="str">
        <f ca="true">+IF(OFFSET('Sanitation Data'!$D$29,0,10*ROW('Sanitation Data'!D14))="","",OFFSET('Sanitation Data'!$D$29,0,10*ROW('Sanitation Data'!D14)))</f>
        <v>Yes</v>
      </c>
      <c r="CM20" s="292" t="str">
        <f ca="true">+IF(OFFSET('Sanitation Data'!$D$30,0,10*ROW('Sanitation Data'!D14))="","",OFFSET('Sanitation Data'!$D$30,0,10*ROW('Sanitation Data'!D14)))</f>
        <v/>
      </c>
      <c r="CN20" s="292" t="str">
        <f ca="true">+IF(OFFSET('Sanitation Data'!$D$31,0,10*ROW('Sanitation Data'!D14))="","",OFFSET('Sanitation Data'!$D$31,0,10*ROW('Sanitation Data'!D14)))</f>
        <v/>
      </c>
      <c r="CO20" s="292" t="str">
        <f ca="true">+IF(OFFSET('Sanitation Data'!$D$32,0,10*ROW('Sanitation Data'!D14))="","",OFFSET('Sanitation Data'!$D$32,0,10*ROW('Sanitation Data'!D14)))</f>
        <v/>
      </c>
      <c r="CP20" s="292" t="str">
        <f ca="true">+IF(OFFSET('Sanitation Data'!$E$28,0,10*ROW('Sanitation Data'!E14))="","",OFFSET('Sanitation Data'!$E$28,0,10*ROW('Sanitation Data'!E14)))</f>
        <v>Yes</v>
      </c>
      <c r="CQ20" s="292" t="str">
        <f ca="true">+IF(OFFSET('Sanitation Data'!$E$29,0,10*ROW('Sanitation Data'!E14))="","",OFFSET('Sanitation Data'!$E$29,0,10*ROW('Sanitation Data'!E14)))</f>
        <v>Yes</v>
      </c>
      <c r="CR20" s="292" t="str">
        <f ca="true">+IF(OFFSET('Sanitation Data'!$E$30,0,10*ROW('Sanitation Data'!E14))="","",OFFSET('Sanitation Data'!$E$30,0,10*ROW('Sanitation Data'!E14)))</f>
        <v/>
      </c>
      <c r="CS20" s="292" t="str">
        <f ca="true">+IF(OFFSET('Sanitation Data'!$E$31,0,10*ROW('Sanitation Data'!E14))="","",OFFSET('Sanitation Data'!$E$31,0,10*ROW('Sanitation Data'!E14)))</f>
        <v/>
      </c>
      <c r="CT20" s="292" t="str">
        <f ca="true">+IF(OFFSET('Sanitation Data'!$E$32,0,10*ROW('Sanitation Data'!E14))="","",OFFSET('Sanitation Data'!$E$32,0,10*ROW('Sanitation Data'!E14)))</f>
        <v/>
      </c>
      <c r="CU20" s="292" t="str">
        <f ca="true">+IF(OFFSET('Sanitation Data'!$F$28,0,10*ROW('Sanitation Data'!F14))="","",OFFSET('Sanitation Data'!$F$28,0,10*ROW('Sanitation Data'!F14)))</f>
        <v>Yes</v>
      </c>
      <c r="CV20" s="292" t="str">
        <f ca="true">+IF(OFFSET('Sanitation Data'!$F$29,0,10*ROW('Sanitation Data'!F14))="","",OFFSET('Sanitation Data'!$F$29,0,10*ROW('Sanitation Data'!F14)))</f>
        <v>Yes</v>
      </c>
      <c r="CW20" s="292" t="str">
        <f ca="true">+IF(OFFSET('Sanitation Data'!$F$30,0,10*ROW('Sanitation Data'!F14))="","",OFFSET('Sanitation Data'!$F$30,0,10*ROW('Sanitation Data'!F14)))</f>
        <v/>
      </c>
      <c r="CX20" s="292" t="str">
        <f ca="true">+IF(OFFSET('Sanitation Data'!$F$31,0,10*ROW('Sanitation Data'!F14))="","",OFFSET('Sanitation Data'!$F$31,0,10*ROW('Sanitation Data'!F14)))</f>
        <v/>
      </c>
      <c r="CY20" s="292" t="str">
        <f ca="true">+IF(OFFSET('Sanitation Data'!$F$32,0,10*ROW('Sanitation Data'!F14))="","",OFFSET('Sanitation Data'!$F$32,0,10*ROW('Sanitation Data'!F14)))</f>
        <v/>
      </c>
      <c r="CZ20" s="292" t="str">
        <f ca="true">+IF(OFFSET('Sanitation Data'!$G$28,0,10*ROW('Sanitation Data'!G14))="","",OFFSET('Sanitation Data'!$G$28,0,10*ROW('Sanitation Data'!G14)))</f>
        <v>Yes</v>
      </c>
      <c r="DA20" s="292" t="str">
        <f ca="true">+IF(OFFSET('Sanitation Data'!$G$29,0,10*ROW('Sanitation Data'!G14))="","",OFFSET('Sanitation Data'!$G$29,0,10*ROW('Sanitation Data'!G14)))</f>
        <v>Yes</v>
      </c>
      <c r="DB20" s="292" t="str">
        <f ca="true">+IF(OFFSET('Sanitation Data'!$G$30,0,10*ROW('Sanitation Data'!G14))="","",OFFSET('Sanitation Data'!$G$30,0,10*ROW('Sanitation Data'!G14)))</f>
        <v/>
      </c>
      <c r="DC20" s="292" t="str">
        <f ca="true">+IF(OFFSET('Sanitation Data'!$G$31,0,10*ROW('Sanitation Data'!G14))="","",OFFSET('Sanitation Data'!$G$31,0,10*ROW('Sanitation Data'!G14)))</f>
        <v/>
      </c>
      <c r="DD20" s="292" t="str">
        <f ca="true">+IF(OFFSET('Sanitation Data'!$G$32,0,10*ROW('Sanitation Data'!G14))="","",OFFSET('Sanitation Data'!$G$32,0,10*ROW('Sanitation Data'!G14)))</f>
        <v/>
      </c>
      <c r="DE20" s="292" t="str">
        <f ca="true">+IF(OFFSET('Sanitation Data'!$H$28,0,10*ROW('Sanitation Data'!H14))="","",OFFSET('Sanitation Data'!$H$28,0,10*ROW('Sanitation Data'!H14)))</f>
        <v>Yes</v>
      </c>
      <c r="DF20" s="292" t="str">
        <f ca="true">+IF(OFFSET('Sanitation Data'!$H$29,0,10*ROW('Sanitation Data'!H14))="","",OFFSET('Sanitation Data'!$H$29,0,10*ROW('Sanitation Data'!H14)))</f>
        <v>Yes</v>
      </c>
      <c r="DG20" s="292" t="str">
        <f ca="true">+IF(OFFSET('Sanitation Data'!$H$30,0,10*ROW('Sanitation Data'!H14))="","",OFFSET('Sanitation Data'!$H$30,0,10*ROW('Sanitation Data'!H14)))</f>
        <v/>
      </c>
      <c r="DH20" s="292" t="str">
        <f ca="true">+IF(OFFSET('Sanitation Data'!$H$31,0,10*ROW('Sanitation Data'!H14))="","",OFFSET('Sanitation Data'!$H$31,0,10*ROW('Sanitation Data'!H14)))</f>
        <v/>
      </c>
      <c r="DI20" s="292" t="str">
        <f ca="true">+IF(OFFSET('Sanitation Data'!$H$32,0,10*ROW('Sanitation Data'!H14))="","",OFFSET('Sanitation Data'!$H$32,0,10*ROW('Sanitation Data'!H14)))</f>
        <v/>
      </c>
      <c r="DJ20" s="292" t="str">
        <f ca="true">+IF(OFFSET('Sanitation Data'!$I$28,0,10*ROW('Sanitation Data'!I14))="","",OFFSET('Sanitation Data'!$I$28,0,10*ROW('Sanitation Data'!I14)))</f>
        <v>Yes</v>
      </c>
      <c r="DK20" s="292" t="str">
        <f ca="true">+IF(OFFSET('Sanitation Data'!$I$29,0,10*ROW('Sanitation Data'!I14))="","",OFFSET('Sanitation Data'!$I$29,0,10*ROW('Sanitation Data'!I14)))</f>
        <v>Yes</v>
      </c>
      <c r="DL20" s="292" t="str">
        <f ca="true">+IF(OFFSET('Sanitation Data'!$I$30,0,10*ROW('Sanitation Data'!I14))="","",OFFSET('Sanitation Data'!$I$30,0,10*ROW('Sanitation Data'!I14)))</f>
        <v/>
      </c>
      <c r="DM20" s="292" t="str">
        <f ca="true">+IF(OFFSET('Sanitation Data'!$I$31,0,10*ROW('Sanitation Data'!I14))="","",OFFSET('Sanitation Data'!$I$31,0,10*ROW('Sanitation Data'!I14)))</f>
        <v/>
      </c>
      <c r="DN20" s="292" t="str">
        <f ca="true">+IF(OFFSET('Sanitation Data'!$I$32,0,10*ROW('Sanitation Data'!I14))="","",OFFSET('Sanitation Data'!$I$32,0,10*ROW('Sanitation Data'!I14)))</f>
        <v/>
      </c>
      <c r="DO20" s="292" t="str">
        <f ca="true">+IF(OFFSET('Hygiene Data'!$D$11,0,10*ROW('Hygiene Data'!D14))="","",OFFSET('Hygiene Data'!$D$11,0,10*ROW('Hygiene Data'!D14)))</f>
        <v/>
      </c>
      <c r="DP20" s="292" t="str">
        <f ca="true">+IF(OFFSET('Hygiene Data'!$D$12,0,10*ROW('Hygiene Data'!D14))="","",OFFSET('Hygiene Data'!$D$12,0,10*ROW('Hygiene Data'!D14)))</f>
        <v/>
      </c>
      <c r="DQ20" s="292" t="str">
        <f ca="true">+IF(OFFSET('Hygiene Data'!$D$13,0,10*ROW('Hygiene Data'!D14))="","",OFFSET('Hygiene Data'!$D$13,0,10*ROW('Hygiene Data'!D14)))</f>
        <v/>
      </c>
      <c r="DR20" s="292" t="str">
        <f ca="true">+IF(OFFSET('Hygiene Data'!$E$11,0,10*ROW('Hygiene Data'!E14))="","",OFFSET('Hygiene Data'!$E$11,0,10*ROW('Hygiene Data'!E14)))</f>
        <v/>
      </c>
      <c r="DS20" s="292" t="str">
        <f ca="true">+IF(OFFSET('Hygiene Data'!$E$12,0,10*ROW('Hygiene Data'!E14))="","",OFFSET('Hygiene Data'!$E$12,0,10*ROW('Hygiene Data'!E14)))</f>
        <v/>
      </c>
      <c r="DT20" s="292" t="str">
        <f ca="true">+IF(OFFSET('Hygiene Data'!$E$13,0,10*ROW('Hygiene Data'!E14))="","",OFFSET('Hygiene Data'!$E$13,0,10*ROW('Hygiene Data'!E14)))</f>
        <v/>
      </c>
      <c r="DU20" s="292" t="str">
        <f ca="true">+IF(OFFSET('Hygiene Data'!$F$11,0,10*ROW('Hygiene Data'!F14))="","",OFFSET('Hygiene Data'!$F$11,0,10*ROW('Hygiene Data'!F14)))</f>
        <v/>
      </c>
      <c r="DV20" s="292" t="str">
        <f ca="true">+IF(OFFSET('Hygiene Data'!$F$12,0,10*ROW('Hygiene Data'!F14))="","",OFFSET('Hygiene Data'!$F$12,0,10*ROW('Hygiene Data'!F14)))</f>
        <v/>
      </c>
      <c r="DW20" s="292" t="str">
        <f ca="true">+IF(OFFSET('Hygiene Data'!$F$13,0,10*ROW('Hygiene Data'!F14))="","",OFFSET('Hygiene Data'!$F$13,0,10*ROW('Hygiene Data'!F14)))</f>
        <v/>
      </c>
      <c r="DX20" s="292" t="str">
        <f ca="true">+IF(OFFSET('Hygiene Data'!$G$11,0,10*ROW('Hygiene Data'!G14))="","",OFFSET('Hygiene Data'!$G$11,0,10*ROW('Hygiene Data'!G14)))</f>
        <v/>
      </c>
      <c r="DY20" s="292" t="str">
        <f ca="true">+IF(OFFSET('Hygiene Data'!$G$12,0,10*ROW('Hygiene Data'!G14))="","",OFFSET('Hygiene Data'!$G$12,0,10*ROW('Hygiene Data'!G14)))</f>
        <v/>
      </c>
      <c r="DZ20" s="292" t="str">
        <f ca="true">+IF(OFFSET('Hygiene Data'!$G$13,0,10*ROW('Hygiene Data'!G14))="","",OFFSET('Hygiene Data'!$G$13,0,10*ROW('Hygiene Data'!G14)))</f>
        <v/>
      </c>
      <c r="EA20" s="292" t="str">
        <f ca="true">+IF(OFFSET('Hygiene Data'!$H$11,0,10*ROW('Hygiene Data'!H14))="","",OFFSET('Hygiene Data'!$H$11,0,10*ROW('Hygiene Data'!H14)))</f>
        <v/>
      </c>
      <c r="EB20" s="292" t="str">
        <f ca="true">+IF(OFFSET('Hygiene Data'!$H$12,0,10*ROW('Hygiene Data'!H14))="","",OFFSET('Hygiene Data'!$H$12,0,10*ROW('Hygiene Data'!H14)))</f>
        <v/>
      </c>
      <c r="EC20" s="292" t="str">
        <f ca="true">+IF(OFFSET('Hygiene Data'!$H$13,0,10*ROW('Hygiene Data'!H14))="","",OFFSET('Hygiene Data'!$H$13,0,10*ROW('Hygiene Data'!H14)))</f>
        <v/>
      </c>
      <c r="ED20" s="292" t="str">
        <f ca="true">+IF(OFFSET('Hygiene Data'!$I$11,0,10*ROW('Hygiene Data'!I14))="","",OFFSET('Hygiene Data'!$I$11,0,10*ROW('Hygiene Data'!I14)))</f>
        <v/>
      </c>
      <c r="EE20" s="292" t="str">
        <f ca="true">+IF(OFFSET('Hygiene Data'!$I$12,0,10*ROW('Hygiene Data'!I14))="","",OFFSET('Hygiene Data'!$I$12,0,10*ROW('Hygiene Data'!I14)))</f>
        <v/>
      </c>
      <c r="EF20" s="292"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BRA_2013_LLECE</v>
      </c>
      <c r="B21" s="36" t="str">
        <f ca="true">+IF(OFFSET('Water Data'!$C$2,0,10*ROW('Water Data'!F15))="","",OFFSET('Water Data'!$C$2,0,10*ROW('Water Data'!F15)))</f>
        <v>Survey</v>
      </c>
      <c r="C21" s="348">
        <f t="shared" ca="true" si="0"/>
        <v>2013</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str">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[92]</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str">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[92]</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str">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[76]</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str">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[92]</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str">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[73]</v>
      </c>
      <c r="X21" s="97">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83.904109589041099</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83.904109589041099</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str">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[88]</v>
      </c>
      <c r="AC21" s="97">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89.473684210526315</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89.473684210526315</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str">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[36]</v>
      </c>
      <c r="AH21" s="97">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69.879518072289159</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69.879518072289159</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str">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[73]</v>
      </c>
      <c r="AR21" s="97">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83.904109589041099</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83.904109589041099</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2"/>
      <c r="BS21" s="292" t="str">
        <f ca="true">+IF(OFFSET('Water Data'!$D$27,0,10*ROW('Water Data'!D15))="","",OFFSET('Water Data'!$D$27,0,10*ROW('Water Data'!D15)))</f>
        <v/>
      </c>
      <c r="BT21" s="292" t="str">
        <f ca="true">+IF(OFFSET('Water Data'!$D$28,0,10*ROW('Water Data'!D15))="","",OFFSET('Water Data'!$D$28,0,10*ROW('Water Data'!D15)))</f>
        <v>No</v>
      </c>
      <c r="BU21" s="292" t="str">
        <f ca="true">+IF(OFFSET('Water Data'!$D$29,0,10*ROW('Water Data'!D15))="","",OFFSET('Water Data'!$D$29,0,10*ROW('Water Data'!D15)))</f>
        <v/>
      </c>
      <c r="BV21" s="292" t="str">
        <f ca="true">+IF(OFFSET('Water Data'!$E$27,0,10*ROW('Water Data'!E15))="","",OFFSET('Water Data'!$E$27,0,10*ROW('Water Data'!E15)))</f>
        <v/>
      </c>
      <c r="BW21" s="292" t="str">
        <f ca="true">+IF(OFFSET('Water Data'!$E$28,0,10*ROW('Water Data'!E15))="","",OFFSET('Water Data'!$E$28,0,10*ROW('Water Data'!E15)))</f>
        <v>No</v>
      </c>
      <c r="BX21" s="292" t="str">
        <f ca="true">+IF(OFFSET('Water Data'!$E$29,0,10*ROW('Water Data'!E15))="","",OFFSET('Water Data'!$E$29,0,10*ROW('Water Data'!E15)))</f>
        <v/>
      </c>
      <c r="BY21" s="292" t="str">
        <f ca="true">+IF(OFFSET('Water Data'!$F$27,0,10*ROW('Water Data'!F15))="","",OFFSET('Water Data'!$F$27,0,10*ROW('Water Data'!F15)))</f>
        <v/>
      </c>
      <c r="BZ21" s="292" t="str">
        <f ca="true">+IF(OFFSET('Water Data'!$F$28,0,10*ROW('Water Data'!F15))="","",OFFSET('Water Data'!$F$28,0,10*ROW('Water Data'!F15)))</f>
        <v>No</v>
      </c>
      <c r="CA21" s="292" t="str">
        <f ca="true">+IF(OFFSET('Water Data'!$F$29,0,10*ROW('Water Data'!F15))="","",OFFSET('Water Data'!$F$29,0,10*ROW('Water Data'!F15)))</f>
        <v/>
      </c>
      <c r="CB21" s="292" t="str">
        <f ca="true">+IF(OFFSET('Water Data'!$G$27,0,10*ROW('Water Data'!G15))="","",OFFSET('Water Data'!$G$27,0,10*ROW('Water Data'!G15)))</f>
        <v/>
      </c>
      <c r="CC21" s="292" t="str">
        <f ca="true">+IF(OFFSET('Water Data'!$G$28,0,10*ROW('Water Data'!G15))="","",OFFSET('Water Data'!$G$28,0,10*ROW('Water Data'!G15)))</f>
        <v/>
      </c>
      <c r="CD21" s="292" t="str">
        <f ca="true">+IF(OFFSET('Water Data'!$G$29,0,10*ROW('Water Data'!G15))="","",OFFSET('Water Data'!$G$29,0,10*ROW('Water Data'!G15)))</f>
        <v/>
      </c>
      <c r="CE21" s="292" t="str">
        <f ca="true">+IF(OFFSET('Water Data'!$H$27,0,10*ROW('Water Data'!H15))="","",OFFSET('Water Data'!$H$27,0,10*ROW('Water Data'!H15)))</f>
        <v/>
      </c>
      <c r="CF21" s="292" t="str">
        <f ca="true">+IF(OFFSET('Water Data'!$H$28,0,10*ROW('Water Data'!H15))="","",OFFSET('Water Data'!$H$28,0,10*ROW('Water Data'!H15)))</f>
        <v>No</v>
      </c>
      <c r="CG21" s="292" t="str">
        <f ca="true">+IF(OFFSET('Water Data'!$H$29,0,10*ROW('Water Data'!H15))="","",OFFSET('Water Data'!$H$29,0,10*ROW('Water Data'!H15)))</f>
        <v/>
      </c>
      <c r="CH21" s="292" t="str">
        <f ca="true">+IF(OFFSET('Water Data'!$I$27,0,10*ROW('Water Data'!I15))="","",OFFSET('Water Data'!$I$27,0,10*ROW('Water Data'!I15)))</f>
        <v/>
      </c>
      <c r="CI21" s="292" t="str">
        <f ca="true">+IF(OFFSET('Water Data'!$I$28,0,10*ROW('Water Data'!I15))="","",OFFSET('Water Data'!$I$28,0,10*ROW('Water Data'!I15)))</f>
        <v/>
      </c>
      <c r="CJ21" s="292" t="str">
        <f ca="true">+IF(OFFSET('Water Data'!$I$29,0,10*ROW('Water Data'!I15))="","",OFFSET('Water Data'!$I$29,0,10*ROW('Water Data'!I15)))</f>
        <v/>
      </c>
      <c r="CK21" s="292" t="str">
        <f ca="true">+IF(OFFSET('Sanitation Data'!$D$28,0,10*ROW('Sanitation Data'!D15))="","",OFFSET('Sanitation Data'!$D$28,0,10*ROW('Sanitation Data'!D15)))</f>
        <v/>
      </c>
      <c r="CL21" s="292" t="str">
        <f ca="true">+IF(OFFSET('Sanitation Data'!$D$29,0,10*ROW('Sanitation Data'!D15))="","",OFFSET('Sanitation Data'!$D$29,0,10*ROW('Sanitation Data'!D15)))</f>
        <v>No</v>
      </c>
      <c r="CM21" s="292" t="str">
        <f ca="true">+IF(OFFSET('Sanitation Data'!$D$30,0,10*ROW('Sanitation Data'!D15))="","",OFFSET('Sanitation Data'!$D$30,0,10*ROW('Sanitation Data'!D15)))</f>
        <v>Yes</v>
      </c>
      <c r="CN21" s="292" t="str">
        <f ca="true">+IF(OFFSET('Sanitation Data'!$D$31,0,10*ROW('Sanitation Data'!D15))="","",OFFSET('Sanitation Data'!$D$31,0,10*ROW('Sanitation Data'!D15)))</f>
        <v/>
      </c>
      <c r="CO21" s="292" t="str">
        <f ca="true">+IF(OFFSET('Sanitation Data'!$D$32,0,10*ROW('Sanitation Data'!D15))="","",OFFSET('Sanitation Data'!$D$32,0,10*ROW('Sanitation Data'!D15)))</f>
        <v>Yes</v>
      </c>
      <c r="CP21" s="292" t="str">
        <f ca="true">+IF(OFFSET('Sanitation Data'!$E$28,0,10*ROW('Sanitation Data'!E15))="","",OFFSET('Sanitation Data'!$E$28,0,10*ROW('Sanitation Data'!E15)))</f>
        <v/>
      </c>
      <c r="CQ21" s="292" t="str">
        <f ca="true">+IF(OFFSET('Sanitation Data'!$E$29,0,10*ROW('Sanitation Data'!E15))="","",OFFSET('Sanitation Data'!$E$29,0,10*ROW('Sanitation Data'!E15)))</f>
        <v>No</v>
      </c>
      <c r="CR21" s="292" t="str">
        <f ca="true">+IF(OFFSET('Sanitation Data'!$E$30,0,10*ROW('Sanitation Data'!E15))="","",OFFSET('Sanitation Data'!$E$30,0,10*ROW('Sanitation Data'!E15)))</f>
        <v>Yes</v>
      </c>
      <c r="CS21" s="292" t="str">
        <f ca="true">+IF(OFFSET('Sanitation Data'!$E$31,0,10*ROW('Sanitation Data'!E15))="","",OFFSET('Sanitation Data'!$E$31,0,10*ROW('Sanitation Data'!E15)))</f>
        <v/>
      </c>
      <c r="CT21" s="292" t="str">
        <f ca="true">+IF(OFFSET('Sanitation Data'!$E$32,0,10*ROW('Sanitation Data'!E15))="","",OFFSET('Sanitation Data'!$E$32,0,10*ROW('Sanitation Data'!E15)))</f>
        <v>Yes</v>
      </c>
      <c r="CU21" s="292" t="str">
        <f ca="true">+IF(OFFSET('Sanitation Data'!$F$28,0,10*ROW('Sanitation Data'!F15))="","",OFFSET('Sanitation Data'!$F$28,0,10*ROW('Sanitation Data'!F15)))</f>
        <v/>
      </c>
      <c r="CV21" s="292" t="str">
        <f ca="true">+IF(OFFSET('Sanitation Data'!$F$29,0,10*ROW('Sanitation Data'!F15))="","",OFFSET('Sanitation Data'!$F$29,0,10*ROW('Sanitation Data'!F15)))</f>
        <v>No</v>
      </c>
      <c r="CW21" s="292" t="str">
        <f ca="true">+IF(OFFSET('Sanitation Data'!$F$30,0,10*ROW('Sanitation Data'!F15))="","",OFFSET('Sanitation Data'!$F$30,0,10*ROW('Sanitation Data'!F15)))</f>
        <v>Yes</v>
      </c>
      <c r="CX21" s="292" t="str">
        <f ca="true">+IF(OFFSET('Sanitation Data'!$F$31,0,10*ROW('Sanitation Data'!F15))="","",OFFSET('Sanitation Data'!$F$31,0,10*ROW('Sanitation Data'!F15)))</f>
        <v/>
      </c>
      <c r="CY21" s="292" t="str">
        <f ca="true">+IF(OFFSET('Sanitation Data'!$F$32,0,10*ROW('Sanitation Data'!F15))="","",OFFSET('Sanitation Data'!$F$32,0,10*ROW('Sanitation Data'!F15)))</f>
        <v>Yes</v>
      </c>
      <c r="CZ21" s="292" t="str">
        <f ca="true">+IF(OFFSET('Sanitation Data'!$G$28,0,10*ROW('Sanitation Data'!G15))="","",OFFSET('Sanitation Data'!$G$28,0,10*ROW('Sanitation Data'!G15)))</f>
        <v/>
      </c>
      <c r="DA21" s="292" t="str">
        <f ca="true">+IF(OFFSET('Sanitation Data'!$G$29,0,10*ROW('Sanitation Data'!G15))="","",OFFSET('Sanitation Data'!$G$29,0,10*ROW('Sanitation Data'!G15)))</f>
        <v/>
      </c>
      <c r="DB21" s="292" t="str">
        <f ca="true">+IF(OFFSET('Sanitation Data'!$G$30,0,10*ROW('Sanitation Data'!G15))="","",OFFSET('Sanitation Data'!$G$30,0,10*ROW('Sanitation Data'!G15)))</f>
        <v/>
      </c>
      <c r="DC21" s="292" t="str">
        <f ca="true">+IF(OFFSET('Sanitation Data'!$G$31,0,10*ROW('Sanitation Data'!G15))="","",OFFSET('Sanitation Data'!$G$31,0,10*ROW('Sanitation Data'!G15)))</f>
        <v/>
      </c>
      <c r="DD21" s="292" t="str">
        <f ca="true">+IF(OFFSET('Sanitation Data'!$G$32,0,10*ROW('Sanitation Data'!G15))="","",OFFSET('Sanitation Data'!$G$32,0,10*ROW('Sanitation Data'!G15)))</f>
        <v/>
      </c>
      <c r="DE21" s="292" t="str">
        <f ca="true">+IF(OFFSET('Sanitation Data'!$H$28,0,10*ROW('Sanitation Data'!H15))="","",OFFSET('Sanitation Data'!$H$28,0,10*ROW('Sanitation Data'!H15)))</f>
        <v/>
      </c>
      <c r="DF21" s="292" t="str">
        <f ca="true">+IF(OFFSET('Sanitation Data'!$H$29,0,10*ROW('Sanitation Data'!H15))="","",OFFSET('Sanitation Data'!$H$29,0,10*ROW('Sanitation Data'!H15)))</f>
        <v>No</v>
      </c>
      <c r="DG21" s="292" t="str">
        <f ca="true">+IF(OFFSET('Sanitation Data'!$H$30,0,10*ROW('Sanitation Data'!H15))="","",OFFSET('Sanitation Data'!$H$30,0,10*ROW('Sanitation Data'!H15)))</f>
        <v>Yes</v>
      </c>
      <c r="DH21" s="292" t="str">
        <f ca="true">+IF(OFFSET('Sanitation Data'!$H$31,0,10*ROW('Sanitation Data'!H15))="","",OFFSET('Sanitation Data'!$H$31,0,10*ROW('Sanitation Data'!H15)))</f>
        <v/>
      </c>
      <c r="DI21" s="292" t="str">
        <f ca="true">+IF(OFFSET('Sanitation Data'!$H$32,0,10*ROW('Sanitation Data'!H15))="","",OFFSET('Sanitation Data'!$H$32,0,10*ROW('Sanitation Data'!H15)))</f>
        <v>Yes</v>
      </c>
      <c r="DJ21" s="292" t="str">
        <f ca="true">+IF(OFFSET('Sanitation Data'!$I$28,0,10*ROW('Sanitation Data'!I15))="","",OFFSET('Sanitation Data'!$I$28,0,10*ROW('Sanitation Data'!I15)))</f>
        <v/>
      </c>
      <c r="DK21" s="292" t="str">
        <f ca="true">+IF(OFFSET('Sanitation Data'!$I$29,0,10*ROW('Sanitation Data'!I15))="","",OFFSET('Sanitation Data'!$I$29,0,10*ROW('Sanitation Data'!I15)))</f>
        <v/>
      </c>
      <c r="DL21" s="292" t="str">
        <f ca="true">+IF(OFFSET('Sanitation Data'!$I$30,0,10*ROW('Sanitation Data'!I15))="","",OFFSET('Sanitation Data'!$I$30,0,10*ROW('Sanitation Data'!I15)))</f>
        <v/>
      </c>
      <c r="DM21" s="292" t="str">
        <f ca="true">+IF(OFFSET('Sanitation Data'!$I$31,0,10*ROW('Sanitation Data'!I15))="","",OFFSET('Sanitation Data'!$I$31,0,10*ROW('Sanitation Data'!I15)))</f>
        <v/>
      </c>
      <c r="DN21" s="292" t="str">
        <f ca="true">+IF(OFFSET('Sanitation Data'!$I$32,0,10*ROW('Sanitation Data'!I15))="","",OFFSET('Sanitation Data'!$I$32,0,10*ROW('Sanitation Data'!I15)))</f>
        <v/>
      </c>
      <c r="DO21" s="292" t="str">
        <f ca="true">+IF(OFFSET('Hygiene Data'!$D$11,0,10*ROW('Hygiene Data'!D15))="","",OFFSET('Hygiene Data'!$D$11,0,10*ROW('Hygiene Data'!D15)))</f>
        <v/>
      </c>
      <c r="DP21" s="292" t="str">
        <f ca="true">+IF(OFFSET('Hygiene Data'!$D$12,0,10*ROW('Hygiene Data'!D15))="","",OFFSET('Hygiene Data'!$D$12,0,10*ROW('Hygiene Data'!D15)))</f>
        <v/>
      </c>
      <c r="DQ21" s="292" t="str">
        <f ca="true">+IF(OFFSET('Hygiene Data'!$D$13,0,10*ROW('Hygiene Data'!D15))="","",OFFSET('Hygiene Data'!$D$13,0,10*ROW('Hygiene Data'!D15)))</f>
        <v/>
      </c>
      <c r="DR21" s="292" t="str">
        <f ca="true">+IF(OFFSET('Hygiene Data'!$E$11,0,10*ROW('Hygiene Data'!E15))="","",OFFSET('Hygiene Data'!$E$11,0,10*ROW('Hygiene Data'!E15)))</f>
        <v/>
      </c>
      <c r="DS21" s="292" t="str">
        <f ca="true">+IF(OFFSET('Hygiene Data'!$E$12,0,10*ROW('Hygiene Data'!E15))="","",OFFSET('Hygiene Data'!$E$12,0,10*ROW('Hygiene Data'!E15)))</f>
        <v/>
      </c>
      <c r="DT21" s="292" t="str">
        <f ca="true">+IF(OFFSET('Hygiene Data'!$E$13,0,10*ROW('Hygiene Data'!E15))="","",OFFSET('Hygiene Data'!$E$13,0,10*ROW('Hygiene Data'!E15)))</f>
        <v/>
      </c>
      <c r="DU21" s="292" t="str">
        <f ca="true">+IF(OFFSET('Hygiene Data'!$F$11,0,10*ROW('Hygiene Data'!F15))="","",OFFSET('Hygiene Data'!$F$11,0,10*ROW('Hygiene Data'!F15)))</f>
        <v/>
      </c>
      <c r="DV21" s="292" t="str">
        <f ca="true">+IF(OFFSET('Hygiene Data'!$F$12,0,10*ROW('Hygiene Data'!F15))="","",OFFSET('Hygiene Data'!$F$12,0,10*ROW('Hygiene Data'!F15)))</f>
        <v/>
      </c>
      <c r="DW21" s="292" t="str">
        <f ca="true">+IF(OFFSET('Hygiene Data'!$F$13,0,10*ROW('Hygiene Data'!F15))="","",OFFSET('Hygiene Data'!$F$13,0,10*ROW('Hygiene Data'!F15)))</f>
        <v/>
      </c>
      <c r="DX21" s="292" t="str">
        <f ca="true">+IF(OFFSET('Hygiene Data'!$G$11,0,10*ROW('Hygiene Data'!G15))="","",OFFSET('Hygiene Data'!$G$11,0,10*ROW('Hygiene Data'!G15)))</f>
        <v/>
      </c>
      <c r="DY21" s="292" t="str">
        <f ca="true">+IF(OFFSET('Hygiene Data'!$G$12,0,10*ROW('Hygiene Data'!G15))="","",OFFSET('Hygiene Data'!$G$12,0,10*ROW('Hygiene Data'!G15)))</f>
        <v/>
      </c>
      <c r="DZ21" s="292" t="str">
        <f ca="true">+IF(OFFSET('Hygiene Data'!$G$13,0,10*ROW('Hygiene Data'!G15))="","",OFFSET('Hygiene Data'!$G$13,0,10*ROW('Hygiene Data'!G15)))</f>
        <v/>
      </c>
      <c r="EA21" s="292" t="str">
        <f ca="true">+IF(OFFSET('Hygiene Data'!$H$11,0,10*ROW('Hygiene Data'!H15))="","",OFFSET('Hygiene Data'!$H$11,0,10*ROW('Hygiene Data'!H15)))</f>
        <v/>
      </c>
      <c r="EB21" s="292" t="str">
        <f ca="true">+IF(OFFSET('Hygiene Data'!$H$12,0,10*ROW('Hygiene Data'!H15))="","",OFFSET('Hygiene Data'!$H$12,0,10*ROW('Hygiene Data'!H15)))</f>
        <v/>
      </c>
      <c r="EC21" s="292" t="str">
        <f ca="true">+IF(OFFSET('Hygiene Data'!$H$13,0,10*ROW('Hygiene Data'!H15))="","",OFFSET('Hygiene Data'!$H$13,0,10*ROW('Hygiene Data'!H15)))</f>
        <v/>
      </c>
      <c r="ED21" s="292" t="str">
        <f ca="true">+IF(OFFSET('Hygiene Data'!$I$11,0,10*ROW('Hygiene Data'!I15))="","",OFFSET('Hygiene Data'!$I$11,0,10*ROW('Hygiene Data'!I15)))</f>
        <v/>
      </c>
      <c r="EE21" s="292" t="str">
        <f ca="true">+IF(OFFSET('Hygiene Data'!$I$12,0,10*ROW('Hygiene Data'!I15))="","",OFFSET('Hygiene Data'!$I$12,0,10*ROW('Hygiene Data'!I15)))</f>
        <v/>
      </c>
      <c r="EF21" s="29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BRA_2014_EMIS</v>
      </c>
      <c r="B22" s="36" t="str">
        <f ca="true">+IF(OFFSET('Water Data'!$C$2,0,10*ROW('Water Data'!F16))="","",OFFSET('Water Data'!$C$2,0,10*ROW('Water Data'!F16)))</f>
        <v>EMIS</v>
      </c>
      <c r="C22" s="348">
        <f t="shared" ca="true" si="0"/>
        <v>2014</v>
      </c>
      <c r="D22" s="96">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94.739010000000007</v>
      </c>
      <c r="E22" s="96">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78.817685000000012</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99.739170000000001</v>
      </c>
      <c r="H22" s="96">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96.618245000000002</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86.503780000000006</v>
      </c>
      <c r="K22" s="96">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49.500304999999997</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93.222449999999995</v>
      </c>
      <c r="N22" s="96">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76.357894999999999</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93.530439999999999</v>
      </c>
      <c r="Q22" s="96">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74.675129999999996</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99.719430000000003</v>
      </c>
      <c r="T22" s="96">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94.373545000000007</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94.052080000000004</v>
      </c>
      <c r="W22" s="97">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92.471414999999993</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96.350160000000002</v>
      </c>
      <c r="AB22" s="97">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96.235595000000004</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90.267150000000001</v>
      </c>
      <c r="AG22" s="97">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86.27183500000001</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93.282520000000005</v>
      </c>
      <c r="AL22" s="97">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91.552710000000005</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94.753529999999998</v>
      </c>
      <c r="AQ22" s="97">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92.815374999999989</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97.806749999999994</v>
      </c>
      <c r="AV22" s="97">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97.622710000000012</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2"/>
      <c r="BS22" s="292" t="str">
        <f ca="true">+IF(OFFSET('Water Data'!$D$27,0,10*ROW('Water Data'!D16))="","",OFFSET('Water Data'!$D$27,0,10*ROW('Water Data'!D16)))</f>
        <v>Yes</v>
      </c>
      <c r="BT22" s="292" t="str">
        <f ca="true">+IF(OFFSET('Water Data'!$D$28,0,10*ROW('Water Data'!D16))="","",OFFSET('Water Data'!$D$28,0,10*ROW('Water Data'!D16)))</f>
        <v>Yes</v>
      </c>
      <c r="BU22" s="292" t="str">
        <f ca="true">+IF(OFFSET('Water Data'!$D$29,0,10*ROW('Water Data'!D16))="","",OFFSET('Water Data'!$D$29,0,10*ROW('Water Data'!D16)))</f>
        <v/>
      </c>
      <c r="BV22" s="292" t="str">
        <f ca="true">+IF(OFFSET('Water Data'!$E$27,0,10*ROW('Water Data'!E16))="","",OFFSET('Water Data'!$E$27,0,10*ROW('Water Data'!E16)))</f>
        <v>Yes</v>
      </c>
      <c r="BW22" s="292" t="str">
        <f ca="true">+IF(OFFSET('Water Data'!$E$28,0,10*ROW('Water Data'!E16))="","",OFFSET('Water Data'!$E$28,0,10*ROW('Water Data'!E16)))</f>
        <v>Yes</v>
      </c>
      <c r="BX22" s="292" t="str">
        <f ca="true">+IF(OFFSET('Water Data'!$E$29,0,10*ROW('Water Data'!E16))="","",OFFSET('Water Data'!$E$29,0,10*ROW('Water Data'!E16)))</f>
        <v/>
      </c>
      <c r="BY22" s="292" t="str">
        <f ca="true">+IF(OFFSET('Water Data'!$F$27,0,10*ROW('Water Data'!F16))="","",OFFSET('Water Data'!$F$27,0,10*ROW('Water Data'!F16)))</f>
        <v>Yes</v>
      </c>
      <c r="BZ22" s="292" t="str">
        <f ca="true">+IF(OFFSET('Water Data'!$F$28,0,10*ROW('Water Data'!F16))="","",OFFSET('Water Data'!$F$28,0,10*ROW('Water Data'!F16)))</f>
        <v>Yes</v>
      </c>
      <c r="CA22" s="292" t="str">
        <f ca="true">+IF(OFFSET('Water Data'!$F$29,0,10*ROW('Water Data'!F16))="","",OFFSET('Water Data'!$F$29,0,10*ROW('Water Data'!F16)))</f>
        <v/>
      </c>
      <c r="CB22" s="292" t="str">
        <f ca="true">+IF(OFFSET('Water Data'!$G$27,0,10*ROW('Water Data'!G16))="","",OFFSET('Water Data'!$G$27,0,10*ROW('Water Data'!G16)))</f>
        <v>Yes</v>
      </c>
      <c r="CC22" s="292" t="str">
        <f ca="true">+IF(OFFSET('Water Data'!$G$28,0,10*ROW('Water Data'!G16))="","",OFFSET('Water Data'!$G$28,0,10*ROW('Water Data'!G16)))</f>
        <v>Yes</v>
      </c>
      <c r="CD22" s="292" t="str">
        <f ca="true">+IF(OFFSET('Water Data'!$G$29,0,10*ROW('Water Data'!G16))="","",OFFSET('Water Data'!$G$29,0,10*ROW('Water Data'!G16)))</f>
        <v/>
      </c>
      <c r="CE22" s="292" t="str">
        <f ca="true">+IF(OFFSET('Water Data'!$H$27,0,10*ROW('Water Data'!H16))="","",OFFSET('Water Data'!$H$27,0,10*ROW('Water Data'!H16)))</f>
        <v>Yes</v>
      </c>
      <c r="CF22" s="292" t="str">
        <f ca="true">+IF(OFFSET('Water Data'!$H$28,0,10*ROW('Water Data'!H16))="","",OFFSET('Water Data'!$H$28,0,10*ROW('Water Data'!H16)))</f>
        <v>Yes</v>
      </c>
      <c r="CG22" s="292" t="str">
        <f ca="true">+IF(OFFSET('Water Data'!$H$29,0,10*ROW('Water Data'!H16))="","",OFFSET('Water Data'!$H$29,0,10*ROW('Water Data'!H16)))</f>
        <v/>
      </c>
      <c r="CH22" s="292" t="str">
        <f ca="true">+IF(OFFSET('Water Data'!$I$27,0,10*ROW('Water Data'!I16))="","",OFFSET('Water Data'!$I$27,0,10*ROW('Water Data'!I16)))</f>
        <v>Yes</v>
      </c>
      <c r="CI22" s="292" t="str">
        <f ca="true">+IF(OFFSET('Water Data'!$I$28,0,10*ROW('Water Data'!I16))="","",OFFSET('Water Data'!$I$28,0,10*ROW('Water Data'!I16)))</f>
        <v>Yes</v>
      </c>
      <c r="CJ22" s="292" t="str">
        <f ca="true">+IF(OFFSET('Water Data'!$I$29,0,10*ROW('Water Data'!I16))="","",OFFSET('Water Data'!$I$29,0,10*ROW('Water Data'!I16)))</f>
        <v/>
      </c>
      <c r="CK22" s="292" t="str">
        <f ca="true">+IF(OFFSET('Sanitation Data'!$D$28,0,10*ROW('Sanitation Data'!D16))="","",OFFSET('Sanitation Data'!$D$28,0,10*ROW('Sanitation Data'!D16)))</f>
        <v>Yes</v>
      </c>
      <c r="CL22" s="292" t="str">
        <f ca="true">+IF(OFFSET('Sanitation Data'!$D$29,0,10*ROW('Sanitation Data'!D16))="","",OFFSET('Sanitation Data'!$D$29,0,10*ROW('Sanitation Data'!D16)))</f>
        <v>Yes</v>
      </c>
      <c r="CM22" s="292" t="str">
        <f ca="true">+IF(OFFSET('Sanitation Data'!$D$30,0,10*ROW('Sanitation Data'!D16))="","",OFFSET('Sanitation Data'!$D$30,0,10*ROW('Sanitation Data'!D16)))</f>
        <v/>
      </c>
      <c r="CN22" s="292" t="str">
        <f ca="true">+IF(OFFSET('Sanitation Data'!$D$31,0,10*ROW('Sanitation Data'!D16))="","",OFFSET('Sanitation Data'!$D$31,0,10*ROW('Sanitation Data'!D16)))</f>
        <v/>
      </c>
      <c r="CO22" s="292" t="str">
        <f ca="true">+IF(OFFSET('Sanitation Data'!$D$32,0,10*ROW('Sanitation Data'!D16))="","",OFFSET('Sanitation Data'!$D$32,0,10*ROW('Sanitation Data'!D16)))</f>
        <v/>
      </c>
      <c r="CP22" s="292" t="str">
        <f ca="true">+IF(OFFSET('Sanitation Data'!$E$28,0,10*ROW('Sanitation Data'!E16))="","",OFFSET('Sanitation Data'!$E$28,0,10*ROW('Sanitation Data'!E16)))</f>
        <v>Yes</v>
      </c>
      <c r="CQ22" s="292" t="str">
        <f ca="true">+IF(OFFSET('Sanitation Data'!$E$29,0,10*ROW('Sanitation Data'!E16))="","",OFFSET('Sanitation Data'!$E$29,0,10*ROW('Sanitation Data'!E16)))</f>
        <v>Yes</v>
      </c>
      <c r="CR22" s="292" t="str">
        <f ca="true">+IF(OFFSET('Sanitation Data'!$E$30,0,10*ROW('Sanitation Data'!E16))="","",OFFSET('Sanitation Data'!$E$30,0,10*ROW('Sanitation Data'!E16)))</f>
        <v/>
      </c>
      <c r="CS22" s="292" t="str">
        <f ca="true">+IF(OFFSET('Sanitation Data'!$E$31,0,10*ROW('Sanitation Data'!E16))="","",OFFSET('Sanitation Data'!$E$31,0,10*ROW('Sanitation Data'!E16)))</f>
        <v/>
      </c>
      <c r="CT22" s="292" t="str">
        <f ca="true">+IF(OFFSET('Sanitation Data'!$E$32,0,10*ROW('Sanitation Data'!E16))="","",OFFSET('Sanitation Data'!$E$32,0,10*ROW('Sanitation Data'!E16)))</f>
        <v/>
      </c>
      <c r="CU22" s="292" t="str">
        <f ca="true">+IF(OFFSET('Sanitation Data'!$F$28,0,10*ROW('Sanitation Data'!F16))="","",OFFSET('Sanitation Data'!$F$28,0,10*ROW('Sanitation Data'!F16)))</f>
        <v>Yes</v>
      </c>
      <c r="CV22" s="292" t="str">
        <f ca="true">+IF(OFFSET('Sanitation Data'!$F$29,0,10*ROW('Sanitation Data'!F16))="","",OFFSET('Sanitation Data'!$F$29,0,10*ROW('Sanitation Data'!F16)))</f>
        <v>Yes</v>
      </c>
      <c r="CW22" s="292" t="str">
        <f ca="true">+IF(OFFSET('Sanitation Data'!$F$30,0,10*ROW('Sanitation Data'!F16))="","",OFFSET('Sanitation Data'!$F$30,0,10*ROW('Sanitation Data'!F16)))</f>
        <v/>
      </c>
      <c r="CX22" s="292" t="str">
        <f ca="true">+IF(OFFSET('Sanitation Data'!$F$31,0,10*ROW('Sanitation Data'!F16))="","",OFFSET('Sanitation Data'!$F$31,0,10*ROW('Sanitation Data'!F16)))</f>
        <v/>
      </c>
      <c r="CY22" s="292" t="str">
        <f ca="true">+IF(OFFSET('Sanitation Data'!$F$32,0,10*ROW('Sanitation Data'!F16))="","",OFFSET('Sanitation Data'!$F$32,0,10*ROW('Sanitation Data'!F16)))</f>
        <v/>
      </c>
      <c r="CZ22" s="292" t="str">
        <f ca="true">+IF(OFFSET('Sanitation Data'!$G$28,0,10*ROW('Sanitation Data'!G16))="","",OFFSET('Sanitation Data'!$G$28,0,10*ROW('Sanitation Data'!G16)))</f>
        <v>Yes</v>
      </c>
      <c r="DA22" s="292" t="str">
        <f ca="true">+IF(OFFSET('Sanitation Data'!$G$29,0,10*ROW('Sanitation Data'!G16))="","",OFFSET('Sanitation Data'!$G$29,0,10*ROW('Sanitation Data'!G16)))</f>
        <v>Yes</v>
      </c>
      <c r="DB22" s="292" t="str">
        <f ca="true">+IF(OFFSET('Sanitation Data'!$G$30,0,10*ROW('Sanitation Data'!G16))="","",OFFSET('Sanitation Data'!$G$30,0,10*ROW('Sanitation Data'!G16)))</f>
        <v/>
      </c>
      <c r="DC22" s="292" t="str">
        <f ca="true">+IF(OFFSET('Sanitation Data'!$G$31,0,10*ROW('Sanitation Data'!G16))="","",OFFSET('Sanitation Data'!$G$31,0,10*ROW('Sanitation Data'!G16)))</f>
        <v/>
      </c>
      <c r="DD22" s="292" t="str">
        <f ca="true">+IF(OFFSET('Sanitation Data'!$G$32,0,10*ROW('Sanitation Data'!G16))="","",OFFSET('Sanitation Data'!$G$32,0,10*ROW('Sanitation Data'!G16)))</f>
        <v/>
      </c>
      <c r="DE22" s="292" t="str">
        <f ca="true">+IF(OFFSET('Sanitation Data'!$H$28,0,10*ROW('Sanitation Data'!H16))="","",OFFSET('Sanitation Data'!$H$28,0,10*ROW('Sanitation Data'!H16)))</f>
        <v>Yes</v>
      </c>
      <c r="DF22" s="292" t="str">
        <f ca="true">+IF(OFFSET('Sanitation Data'!$H$29,0,10*ROW('Sanitation Data'!H16))="","",OFFSET('Sanitation Data'!$H$29,0,10*ROW('Sanitation Data'!H16)))</f>
        <v>Yes</v>
      </c>
      <c r="DG22" s="292" t="str">
        <f ca="true">+IF(OFFSET('Sanitation Data'!$H$30,0,10*ROW('Sanitation Data'!H16))="","",OFFSET('Sanitation Data'!$H$30,0,10*ROW('Sanitation Data'!H16)))</f>
        <v/>
      </c>
      <c r="DH22" s="292" t="str">
        <f ca="true">+IF(OFFSET('Sanitation Data'!$H$31,0,10*ROW('Sanitation Data'!H16))="","",OFFSET('Sanitation Data'!$H$31,0,10*ROW('Sanitation Data'!H16)))</f>
        <v/>
      </c>
      <c r="DI22" s="292" t="str">
        <f ca="true">+IF(OFFSET('Sanitation Data'!$H$32,0,10*ROW('Sanitation Data'!H16))="","",OFFSET('Sanitation Data'!$H$32,0,10*ROW('Sanitation Data'!H16)))</f>
        <v/>
      </c>
      <c r="DJ22" s="292" t="str">
        <f ca="true">+IF(OFFSET('Sanitation Data'!$I$28,0,10*ROW('Sanitation Data'!I16))="","",OFFSET('Sanitation Data'!$I$28,0,10*ROW('Sanitation Data'!I16)))</f>
        <v>Yes</v>
      </c>
      <c r="DK22" s="292" t="str">
        <f ca="true">+IF(OFFSET('Sanitation Data'!$I$29,0,10*ROW('Sanitation Data'!I16))="","",OFFSET('Sanitation Data'!$I$29,0,10*ROW('Sanitation Data'!I16)))</f>
        <v>Yes</v>
      </c>
      <c r="DL22" s="292" t="str">
        <f ca="true">+IF(OFFSET('Sanitation Data'!$I$30,0,10*ROW('Sanitation Data'!I16))="","",OFFSET('Sanitation Data'!$I$30,0,10*ROW('Sanitation Data'!I16)))</f>
        <v/>
      </c>
      <c r="DM22" s="292" t="str">
        <f ca="true">+IF(OFFSET('Sanitation Data'!$I$31,0,10*ROW('Sanitation Data'!I16))="","",OFFSET('Sanitation Data'!$I$31,0,10*ROW('Sanitation Data'!I16)))</f>
        <v/>
      </c>
      <c r="DN22" s="292" t="str">
        <f ca="true">+IF(OFFSET('Sanitation Data'!$I$32,0,10*ROW('Sanitation Data'!I16))="","",OFFSET('Sanitation Data'!$I$32,0,10*ROW('Sanitation Data'!I16)))</f>
        <v/>
      </c>
      <c r="DO22" s="292" t="str">
        <f ca="true">+IF(OFFSET('Hygiene Data'!$D$11,0,10*ROW('Hygiene Data'!D16))="","",OFFSET('Hygiene Data'!$D$11,0,10*ROW('Hygiene Data'!D16)))</f>
        <v/>
      </c>
      <c r="DP22" s="292" t="str">
        <f ca="true">+IF(OFFSET('Hygiene Data'!$D$12,0,10*ROW('Hygiene Data'!D16))="","",OFFSET('Hygiene Data'!$D$12,0,10*ROW('Hygiene Data'!D16)))</f>
        <v/>
      </c>
      <c r="DQ22" s="292" t="str">
        <f ca="true">+IF(OFFSET('Hygiene Data'!$D$13,0,10*ROW('Hygiene Data'!D16))="","",OFFSET('Hygiene Data'!$D$13,0,10*ROW('Hygiene Data'!D16)))</f>
        <v/>
      </c>
      <c r="DR22" s="292" t="str">
        <f ca="true">+IF(OFFSET('Hygiene Data'!$E$11,0,10*ROW('Hygiene Data'!E16))="","",OFFSET('Hygiene Data'!$E$11,0,10*ROW('Hygiene Data'!E16)))</f>
        <v/>
      </c>
      <c r="DS22" s="292" t="str">
        <f ca="true">+IF(OFFSET('Hygiene Data'!$E$12,0,10*ROW('Hygiene Data'!E16))="","",OFFSET('Hygiene Data'!$E$12,0,10*ROW('Hygiene Data'!E16)))</f>
        <v/>
      </c>
      <c r="DT22" s="292" t="str">
        <f ca="true">+IF(OFFSET('Hygiene Data'!$E$13,0,10*ROW('Hygiene Data'!E16))="","",OFFSET('Hygiene Data'!$E$13,0,10*ROW('Hygiene Data'!E16)))</f>
        <v/>
      </c>
      <c r="DU22" s="292" t="str">
        <f ca="true">+IF(OFFSET('Hygiene Data'!$F$11,0,10*ROW('Hygiene Data'!F16))="","",OFFSET('Hygiene Data'!$F$11,0,10*ROW('Hygiene Data'!F16)))</f>
        <v/>
      </c>
      <c r="DV22" s="292" t="str">
        <f ca="true">+IF(OFFSET('Hygiene Data'!$F$12,0,10*ROW('Hygiene Data'!F16))="","",OFFSET('Hygiene Data'!$F$12,0,10*ROW('Hygiene Data'!F16)))</f>
        <v/>
      </c>
      <c r="DW22" s="292" t="str">
        <f ca="true">+IF(OFFSET('Hygiene Data'!$F$13,0,10*ROW('Hygiene Data'!F16))="","",OFFSET('Hygiene Data'!$F$13,0,10*ROW('Hygiene Data'!F16)))</f>
        <v/>
      </c>
      <c r="DX22" s="292" t="str">
        <f ca="true">+IF(OFFSET('Hygiene Data'!$G$11,0,10*ROW('Hygiene Data'!G16))="","",OFFSET('Hygiene Data'!$G$11,0,10*ROW('Hygiene Data'!G16)))</f>
        <v/>
      </c>
      <c r="DY22" s="292" t="str">
        <f ca="true">+IF(OFFSET('Hygiene Data'!$G$12,0,10*ROW('Hygiene Data'!G16))="","",OFFSET('Hygiene Data'!$G$12,0,10*ROW('Hygiene Data'!G16)))</f>
        <v/>
      </c>
      <c r="DZ22" s="292" t="str">
        <f ca="true">+IF(OFFSET('Hygiene Data'!$G$13,0,10*ROW('Hygiene Data'!G16))="","",OFFSET('Hygiene Data'!$G$13,0,10*ROW('Hygiene Data'!G16)))</f>
        <v/>
      </c>
      <c r="EA22" s="292" t="str">
        <f ca="true">+IF(OFFSET('Hygiene Data'!$H$11,0,10*ROW('Hygiene Data'!H16))="","",OFFSET('Hygiene Data'!$H$11,0,10*ROW('Hygiene Data'!H16)))</f>
        <v/>
      </c>
      <c r="EB22" s="292" t="str">
        <f ca="true">+IF(OFFSET('Hygiene Data'!$H$12,0,10*ROW('Hygiene Data'!H16))="","",OFFSET('Hygiene Data'!$H$12,0,10*ROW('Hygiene Data'!H16)))</f>
        <v/>
      </c>
      <c r="EC22" s="292" t="str">
        <f ca="true">+IF(OFFSET('Hygiene Data'!$H$13,0,10*ROW('Hygiene Data'!H16))="","",OFFSET('Hygiene Data'!$H$13,0,10*ROW('Hygiene Data'!H16)))</f>
        <v/>
      </c>
      <c r="ED22" s="292" t="str">
        <f ca="true">+IF(OFFSET('Hygiene Data'!$I$11,0,10*ROW('Hygiene Data'!I16))="","",OFFSET('Hygiene Data'!$I$11,0,10*ROW('Hygiene Data'!I16)))</f>
        <v/>
      </c>
      <c r="EE22" s="292" t="str">
        <f ca="true">+IF(OFFSET('Hygiene Data'!$I$12,0,10*ROW('Hygiene Data'!I16))="","",OFFSET('Hygiene Data'!$I$12,0,10*ROW('Hygiene Data'!I16)))</f>
        <v/>
      </c>
      <c r="EF22" s="29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BRA_2015_EMIS</v>
      </c>
      <c r="B23" s="36" t="str">
        <f ca="true">+IF(OFFSET('Water Data'!$C$2,0,10*ROW('Water Data'!F17))="","",OFFSET('Water Data'!$C$2,0,10*ROW('Water Data'!F17)))</f>
        <v>EMIS</v>
      </c>
      <c r="C23" s="348">
        <f t="shared" ca="true" si="0"/>
        <v>2015</v>
      </c>
      <c r="D23" s="96">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95.327680000000001</v>
      </c>
      <c r="E23" s="96">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79.732115000000007</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99.703800000000001</v>
      </c>
      <c r="H23" s="96">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96.594210000000004</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87.847579999999994</v>
      </c>
      <c r="K23" s="96">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50.909759999999999</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94.118039999999993</v>
      </c>
      <c r="N23" s="96">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77.448694999999987</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94.349080000000001</v>
      </c>
      <c r="Q23" s="96">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76.061400000000006</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99.570390000000003</v>
      </c>
      <c r="T23" s="96">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93.906800000000004</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94.330089999999998</v>
      </c>
      <c r="W23" s="97">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92.763834999999986</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96.368200000000002</v>
      </c>
      <c r="AB23" s="97">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96.239239999999995</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90.846350000000001</v>
      </c>
      <c r="AG23" s="97">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86.823325000000011</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93.624570000000006</v>
      </c>
      <c r="AL23" s="97">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91.904044999999996</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95.132620000000003</v>
      </c>
      <c r="AQ23" s="97">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93.23912</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97.671599999999998</v>
      </c>
      <c r="AV23" s="97">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97.397765000000007</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2"/>
      <c r="BS23" s="292" t="str">
        <f ca="true">+IF(OFFSET('Water Data'!$D$27,0,10*ROW('Water Data'!D17))="","",OFFSET('Water Data'!$D$27,0,10*ROW('Water Data'!D17)))</f>
        <v>Yes</v>
      </c>
      <c r="BT23" s="292" t="str">
        <f ca="true">+IF(OFFSET('Water Data'!$D$28,0,10*ROW('Water Data'!D17))="","",OFFSET('Water Data'!$D$28,0,10*ROW('Water Data'!D17)))</f>
        <v>Yes</v>
      </c>
      <c r="BU23" s="292" t="str">
        <f ca="true">+IF(OFFSET('Water Data'!$D$29,0,10*ROW('Water Data'!D17))="","",OFFSET('Water Data'!$D$29,0,10*ROW('Water Data'!D17)))</f>
        <v/>
      </c>
      <c r="BV23" s="292" t="str">
        <f ca="true">+IF(OFFSET('Water Data'!$E$27,0,10*ROW('Water Data'!E17))="","",OFFSET('Water Data'!$E$27,0,10*ROW('Water Data'!E17)))</f>
        <v>Yes</v>
      </c>
      <c r="BW23" s="292" t="str">
        <f ca="true">+IF(OFFSET('Water Data'!$E$28,0,10*ROW('Water Data'!E17))="","",OFFSET('Water Data'!$E$28,0,10*ROW('Water Data'!E17)))</f>
        <v>Yes</v>
      </c>
      <c r="BX23" s="292" t="str">
        <f ca="true">+IF(OFFSET('Water Data'!$E$29,0,10*ROW('Water Data'!E17))="","",OFFSET('Water Data'!$E$29,0,10*ROW('Water Data'!E17)))</f>
        <v/>
      </c>
      <c r="BY23" s="292" t="str">
        <f ca="true">+IF(OFFSET('Water Data'!$F$27,0,10*ROW('Water Data'!F17))="","",OFFSET('Water Data'!$F$27,0,10*ROW('Water Data'!F17)))</f>
        <v>Yes</v>
      </c>
      <c r="BZ23" s="292" t="str">
        <f ca="true">+IF(OFFSET('Water Data'!$F$28,0,10*ROW('Water Data'!F17))="","",OFFSET('Water Data'!$F$28,0,10*ROW('Water Data'!F17)))</f>
        <v>Yes</v>
      </c>
      <c r="CA23" s="292" t="str">
        <f ca="true">+IF(OFFSET('Water Data'!$F$29,0,10*ROW('Water Data'!F17))="","",OFFSET('Water Data'!$F$29,0,10*ROW('Water Data'!F17)))</f>
        <v/>
      </c>
      <c r="CB23" s="292" t="str">
        <f ca="true">+IF(OFFSET('Water Data'!$G$27,0,10*ROW('Water Data'!G17))="","",OFFSET('Water Data'!$G$27,0,10*ROW('Water Data'!G17)))</f>
        <v>Yes</v>
      </c>
      <c r="CC23" s="292" t="str">
        <f ca="true">+IF(OFFSET('Water Data'!$G$28,0,10*ROW('Water Data'!G17))="","",OFFSET('Water Data'!$G$28,0,10*ROW('Water Data'!G17)))</f>
        <v>Yes</v>
      </c>
      <c r="CD23" s="292" t="str">
        <f ca="true">+IF(OFFSET('Water Data'!$G$29,0,10*ROW('Water Data'!G17))="","",OFFSET('Water Data'!$G$29,0,10*ROW('Water Data'!G17)))</f>
        <v/>
      </c>
      <c r="CE23" s="292" t="str">
        <f ca="true">+IF(OFFSET('Water Data'!$H$27,0,10*ROW('Water Data'!H17))="","",OFFSET('Water Data'!$H$27,0,10*ROW('Water Data'!H17)))</f>
        <v>Yes</v>
      </c>
      <c r="CF23" s="292" t="str">
        <f ca="true">+IF(OFFSET('Water Data'!$H$28,0,10*ROW('Water Data'!H17))="","",OFFSET('Water Data'!$H$28,0,10*ROW('Water Data'!H17)))</f>
        <v>Yes</v>
      </c>
      <c r="CG23" s="292" t="str">
        <f ca="true">+IF(OFFSET('Water Data'!$H$29,0,10*ROW('Water Data'!H17))="","",OFFSET('Water Data'!$H$29,0,10*ROW('Water Data'!H17)))</f>
        <v/>
      </c>
      <c r="CH23" s="292" t="str">
        <f ca="true">+IF(OFFSET('Water Data'!$I$27,0,10*ROW('Water Data'!I17))="","",OFFSET('Water Data'!$I$27,0,10*ROW('Water Data'!I17)))</f>
        <v>Yes</v>
      </c>
      <c r="CI23" s="292" t="str">
        <f ca="true">+IF(OFFSET('Water Data'!$I$28,0,10*ROW('Water Data'!I17))="","",OFFSET('Water Data'!$I$28,0,10*ROW('Water Data'!I17)))</f>
        <v>Yes</v>
      </c>
      <c r="CJ23" s="292" t="str">
        <f ca="true">+IF(OFFSET('Water Data'!$I$29,0,10*ROW('Water Data'!I17))="","",OFFSET('Water Data'!$I$29,0,10*ROW('Water Data'!I17)))</f>
        <v/>
      </c>
      <c r="CK23" s="292" t="str">
        <f ca="true">+IF(OFFSET('Sanitation Data'!$D$28,0,10*ROW('Sanitation Data'!D17))="","",OFFSET('Sanitation Data'!$D$28,0,10*ROW('Sanitation Data'!D17)))</f>
        <v>Yes</v>
      </c>
      <c r="CL23" s="292" t="str">
        <f ca="true">+IF(OFFSET('Sanitation Data'!$D$29,0,10*ROW('Sanitation Data'!D17))="","",OFFSET('Sanitation Data'!$D$29,0,10*ROW('Sanitation Data'!D17)))</f>
        <v>Yes</v>
      </c>
      <c r="CM23" s="292" t="str">
        <f ca="true">+IF(OFFSET('Sanitation Data'!$D$30,0,10*ROW('Sanitation Data'!D17))="","",OFFSET('Sanitation Data'!$D$30,0,10*ROW('Sanitation Data'!D17)))</f>
        <v/>
      </c>
      <c r="CN23" s="292" t="str">
        <f ca="true">+IF(OFFSET('Sanitation Data'!$D$31,0,10*ROW('Sanitation Data'!D17))="","",OFFSET('Sanitation Data'!$D$31,0,10*ROW('Sanitation Data'!D17)))</f>
        <v/>
      </c>
      <c r="CO23" s="292" t="str">
        <f ca="true">+IF(OFFSET('Sanitation Data'!$D$32,0,10*ROW('Sanitation Data'!D17))="","",OFFSET('Sanitation Data'!$D$32,0,10*ROW('Sanitation Data'!D17)))</f>
        <v/>
      </c>
      <c r="CP23" s="292" t="str">
        <f ca="true">+IF(OFFSET('Sanitation Data'!$E$28,0,10*ROW('Sanitation Data'!E17))="","",OFFSET('Sanitation Data'!$E$28,0,10*ROW('Sanitation Data'!E17)))</f>
        <v>Yes</v>
      </c>
      <c r="CQ23" s="292" t="str">
        <f ca="true">+IF(OFFSET('Sanitation Data'!$E$29,0,10*ROW('Sanitation Data'!E17))="","",OFFSET('Sanitation Data'!$E$29,0,10*ROW('Sanitation Data'!E17)))</f>
        <v>Yes</v>
      </c>
      <c r="CR23" s="292" t="str">
        <f ca="true">+IF(OFFSET('Sanitation Data'!$E$30,0,10*ROW('Sanitation Data'!E17))="","",OFFSET('Sanitation Data'!$E$30,0,10*ROW('Sanitation Data'!E17)))</f>
        <v/>
      </c>
      <c r="CS23" s="292" t="str">
        <f ca="true">+IF(OFFSET('Sanitation Data'!$E$31,0,10*ROW('Sanitation Data'!E17))="","",OFFSET('Sanitation Data'!$E$31,0,10*ROW('Sanitation Data'!E17)))</f>
        <v/>
      </c>
      <c r="CT23" s="292" t="str">
        <f ca="true">+IF(OFFSET('Sanitation Data'!$E$32,0,10*ROW('Sanitation Data'!E17))="","",OFFSET('Sanitation Data'!$E$32,0,10*ROW('Sanitation Data'!E17)))</f>
        <v/>
      </c>
      <c r="CU23" s="292" t="str">
        <f ca="true">+IF(OFFSET('Sanitation Data'!$F$28,0,10*ROW('Sanitation Data'!F17))="","",OFFSET('Sanitation Data'!$F$28,0,10*ROW('Sanitation Data'!F17)))</f>
        <v>Yes</v>
      </c>
      <c r="CV23" s="292" t="str">
        <f ca="true">+IF(OFFSET('Sanitation Data'!$F$29,0,10*ROW('Sanitation Data'!F17))="","",OFFSET('Sanitation Data'!$F$29,0,10*ROW('Sanitation Data'!F17)))</f>
        <v>Yes</v>
      </c>
      <c r="CW23" s="292" t="str">
        <f ca="true">+IF(OFFSET('Sanitation Data'!$F$30,0,10*ROW('Sanitation Data'!F17))="","",OFFSET('Sanitation Data'!$F$30,0,10*ROW('Sanitation Data'!F17)))</f>
        <v/>
      </c>
      <c r="CX23" s="292" t="str">
        <f ca="true">+IF(OFFSET('Sanitation Data'!$F$31,0,10*ROW('Sanitation Data'!F17))="","",OFFSET('Sanitation Data'!$F$31,0,10*ROW('Sanitation Data'!F17)))</f>
        <v/>
      </c>
      <c r="CY23" s="292" t="str">
        <f ca="true">+IF(OFFSET('Sanitation Data'!$F$32,0,10*ROW('Sanitation Data'!F17))="","",OFFSET('Sanitation Data'!$F$32,0,10*ROW('Sanitation Data'!F17)))</f>
        <v/>
      </c>
      <c r="CZ23" s="292" t="str">
        <f ca="true">+IF(OFFSET('Sanitation Data'!$G$28,0,10*ROW('Sanitation Data'!G17))="","",OFFSET('Sanitation Data'!$G$28,0,10*ROW('Sanitation Data'!G17)))</f>
        <v>Yes</v>
      </c>
      <c r="DA23" s="292" t="str">
        <f ca="true">+IF(OFFSET('Sanitation Data'!$G$29,0,10*ROW('Sanitation Data'!G17))="","",OFFSET('Sanitation Data'!$G$29,0,10*ROW('Sanitation Data'!G17)))</f>
        <v>Yes</v>
      </c>
      <c r="DB23" s="292" t="str">
        <f ca="true">+IF(OFFSET('Sanitation Data'!$G$30,0,10*ROW('Sanitation Data'!G17))="","",OFFSET('Sanitation Data'!$G$30,0,10*ROW('Sanitation Data'!G17)))</f>
        <v/>
      </c>
      <c r="DC23" s="292" t="str">
        <f ca="true">+IF(OFFSET('Sanitation Data'!$G$31,0,10*ROW('Sanitation Data'!G17))="","",OFFSET('Sanitation Data'!$G$31,0,10*ROW('Sanitation Data'!G17)))</f>
        <v/>
      </c>
      <c r="DD23" s="292" t="str">
        <f ca="true">+IF(OFFSET('Sanitation Data'!$G$32,0,10*ROW('Sanitation Data'!G17))="","",OFFSET('Sanitation Data'!$G$32,0,10*ROW('Sanitation Data'!G17)))</f>
        <v/>
      </c>
      <c r="DE23" s="292" t="str">
        <f ca="true">+IF(OFFSET('Sanitation Data'!$H$28,0,10*ROW('Sanitation Data'!H17))="","",OFFSET('Sanitation Data'!$H$28,0,10*ROW('Sanitation Data'!H17)))</f>
        <v>Yes</v>
      </c>
      <c r="DF23" s="292" t="str">
        <f ca="true">+IF(OFFSET('Sanitation Data'!$H$29,0,10*ROW('Sanitation Data'!H17))="","",OFFSET('Sanitation Data'!$H$29,0,10*ROW('Sanitation Data'!H17)))</f>
        <v>Yes</v>
      </c>
      <c r="DG23" s="292" t="str">
        <f ca="true">+IF(OFFSET('Sanitation Data'!$H$30,0,10*ROW('Sanitation Data'!H17))="","",OFFSET('Sanitation Data'!$H$30,0,10*ROW('Sanitation Data'!H17)))</f>
        <v/>
      </c>
      <c r="DH23" s="292" t="str">
        <f ca="true">+IF(OFFSET('Sanitation Data'!$H$31,0,10*ROW('Sanitation Data'!H17))="","",OFFSET('Sanitation Data'!$H$31,0,10*ROW('Sanitation Data'!H17)))</f>
        <v/>
      </c>
      <c r="DI23" s="292" t="str">
        <f ca="true">+IF(OFFSET('Sanitation Data'!$H$32,0,10*ROW('Sanitation Data'!H17))="","",OFFSET('Sanitation Data'!$H$32,0,10*ROW('Sanitation Data'!H17)))</f>
        <v/>
      </c>
      <c r="DJ23" s="292" t="str">
        <f ca="true">+IF(OFFSET('Sanitation Data'!$I$28,0,10*ROW('Sanitation Data'!I17))="","",OFFSET('Sanitation Data'!$I$28,0,10*ROW('Sanitation Data'!I17)))</f>
        <v>Yes</v>
      </c>
      <c r="DK23" s="292" t="str">
        <f ca="true">+IF(OFFSET('Sanitation Data'!$I$29,0,10*ROW('Sanitation Data'!I17))="","",OFFSET('Sanitation Data'!$I$29,0,10*ROW('Sanitation Data'!I17)))</f>
        <v>Yes</v>
      </c>
      <c r="DL23" s="292" t="str">
        <f ca="true">+IF(OFFSET('Sanitation Data'!$I$30,0,10*ROW('Sanitation Data'!I17))="","",OFFSET('Sanitation Data'!$I$30,0,10*ROW('Sanitation Data'!I17)))</f>
        <v/>
      </c>
      <c r="DM23" s="292" t="str">
        <f ca="true">+IF(OFFSET('Sanitation Data'!$I$31,0,10*ROW('Sanitation Data'!I17))="","",OFFSET('Sanitation Data'!$I$31,0,10*ROW('Sanitation Data'!I17)))</f>
        <v/>
      </c>
      <c r="DN23" s="292" t="str">
        <f ca="true">+IF(OFFSET('Sanitation Data'!$I$32,0,10*ROW('Sanitation Data'!I17))="","",OFFSET('Sanitation Data'!$I$32,0,10*ROW('Sanitation Data'!I17)))</f>
        <v/>
      </c>
      <c r="DO23" s="292" t="str">
        <f ca="true">+IF(OFFSET('Hygiene Data'!$D$11,0,10*ROW('Hygiene Data'!D17))="","",OFFSET('Hygiene Data'!$D$11,0,10*ROW('Hygiene Data'!D17)))</f>
        <v/>
      </c>
      <c r="DP23" s="292" t="str">
        <f ca="true">+IF(OFFSET('Hygiene Data'!$D$12,0,10*ROW('Hygiene Data'!D17))="","",OFFSET('Hygiene Data'!$D$12,0,10*ROW('Hygiene Data'!D17)))</f>
        <v/>
      </c>
      <c r="DQ23" s="292" t="str">
        <f ca="true">+IF(OFFSET('Hygiene Data'!$D$13,0,10*ROW('Hygiene Data'!D17))="","",OFFSET('Hygiene Data'!$D$13,0,10*ROW('Hygiene Data'!D17)))</f>
        <v/>
      </c>
      <c r="DR23" s="292" t="str">
        <f ca="true">+IF(OFFSET('Hygiene Data'!$E$11,0,10*ROW('Hygiene Data'!E17))="","",OFFSET('Hygiene Data'!$E$11,0,10*ROW('Hygiene Data'!E17)))</f>
        <v/>
      </c>
      <c r="DS23" s="292" t="str">
        <f ca="true">+IF(OFFSET('Hygiene Data'!$E$12,0,10*ROW('Hygiene Data'!E17))="","",OFFSET('Hygiene Data'!$E$12,0,10*ROW('Hygiene Data'!E17)))</f>
        <v/>
      </c>
      <c r="DT23" s="292" t="str">
        <f ca="true">+IF(OFFSET('Hygiene Data'!$E$13,0,10*ROW('Hygiene Data'!E17))="","",OFFSET('Hygiene Data'!$E$13,0,10*ROW('Hygiene Data'!E17)))</f>
        <v/>
      </c>
      <c r="DU23" s="292" t="str">
        <f ca="true">+IF(OFFSET('Hygiene Data'!$F$11,0,10*ROW('Hygiene Data'!F17))="","",OFFSET('Hygiene Data'!$F$11,0,10*ROW('Hygiene Data'!F17)))</f>
        <v/>
      </c>
      <c r="DV23" s="292" t="str">
        <f ca="true">+IF(OFFSET('Hygiene Data'!$F$12,0,10*ROW('Hygiene Data'!F17))="","",OFFSET('Hygiene Data'!$F$12,0,10*ROW('Hygiene Data'!F17)))</f>
        <v/>
      </c>
      <c r="DW23" s="292" t="str">
        <f ca="true">+IF(OFFSET('Hygiene Data'!$F$13,0,10*ROW('Hygiene Data'!F17))="","",OFFSET('Hygiene Data'!$F$13,0,10*ROW('Hygiene Data'!F17)))</f>
        <v/>
      </c>
      <c r="DX23" s="292" t="str">
        <f ca="true">+IF(OFFSET('Hygiene Data'!$G$11,0,10*ROW('Hygiene Data'!G17))="","",OFFSET('Hygiene Data'!$G$11,0,10*ROW('Hygiene Data'!G17)))</f>
        <v/>
      </c>
      <c r="DY23" s="292" t="str">
        <f ca="true">+IF(OFFSET('Hygiene Data'!$G$12,0,10*ROW('Hygiene Data'!G17))="","",OFFSET('Hygiene Data'!$G$12,0,10*ROW('Hygiene Data'!G17)))</f>
        <v/>
      </c>
      <c r="DZ23" s="292" t="str">
        <f ca="true">+IF(OFFSET('Hygiene Data'!$G$13,0,10*ROW('Hygiene Data'!G17))="","",OFFSET('Hygiene Data'!$G$13,0,10*ROW('Hygiene Data'!G17)))</f>
        <v/>
      </c>
      <c r="EA23" s="292" t="str">
        <f ca="true">+IF(OFFSET('Hygiene Data'!$H$11,0,10*ROW('Hygiene Data'!H17))="","",OFFSET('Hygiene Data'!$H$11,0,10*ROW('Hygiene Data'!H17)))</f>
        <v/>
      </c>
      <c r="EB23" s="292" t="str">
        <f ca="true">+IF(OFFSET('Hygiene Data'!$H$12,0,10*ROW('Hygiene Data'!H17))="","",OFFSET('Hygiene Data'!$H$12,0,10*ROW('Hygiene Data'!H17)))</f>
        <v/>
      </c>
      <c r="EC23" s="292" t="str">
        <f ca="true">+IF(OFFSET('Hygiene Data'!$H$13,0,10*ROW('Hygiene Data'!H17))="","",OFFSET('Hygiene Data'!$H$13,0,10*ROW('Hygiene Data'!H17)))</f>
        <v/>
      </c>
      <c r="ED23" s="292" t="str">
        <f ca="true">+IF(OFFSET('Hygiene Data'!$I$11,0,10*ROW('Hygiene Data'!I17))="","",OFFSET('Hygiene Data'!$I$11,0,10*ROW('Hygiene Data'!I17)))</f>
        <v/>
      </c>
      <c r="EE23" s="292" t="str">
        <f ca="true">+IF(OFFSET('Hygiene Data'!$I$12,0,10*ROW('Hygiene Data'!I17))="","",OFFSET('Hygiene Data'!$I$12,0,10*ROW('Hygiene Data'!I17)))</f>
        <v/>
      </c>
      <c r="EF23" s="29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BRA_2015_PNSE</v>
      </c>
      <c r="B24" s="36" t="str">
        <f ca="true">+IF(OFFSET('Water Data'!$C$2,0,10*ROW('Water Data'!F18))="","",OFFSET('Water Data'!$C$2,0,10*ROW('Water Data'!F18)))</f>
        <v>Survey</v>
      </c>
      <c r="C24" s="348">
        <f t="shared" ca="true" si="0"/>
        <v>2015</v>
      </c>
      <c r="D24" s="96">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98.301320000000004</v>
      </c>
      <c r="E24" s="96">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90.077434999999994</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98.967259999999996</v>
      </c>
      <c r="H24" s="96">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92.779250000000005</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90.980080000000001</v>
      </c>
      <c r="K24" s="96">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60.374085000000001</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97.815280000000001</v>
      </c>
      <c r="N24" s="96">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82.080299999999994</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98.302790000000002</v>
      </c>
      <c r="Q24" s="96">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90.150235000000009</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99.015770000000003</v>
      </c>
      <c r="T24" s="96">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92.819690000000008</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97.068380000000005</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97.503699999999995</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92.282489999999996</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97.15522</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97.234790000000004</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98.345119999999994</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99.119039999999998</v>
      </c>
      <c r="BA24" s="98">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96.147050000000007</v>
      </c>
      <c r="BB24" s="98">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61.021419999999999</v>
      </c>
      <c r="BC24" s="98">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99.503079999999997</v>
      </c>
      <c r="BD24" s="98">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97.23348</v>
      </c>
      <c r="BE24" s="98">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61.132899999999999</v>
      </c>
      <c r="BF24" s="98">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94.900109999999998</v>
      </c>
      <c r="BG24" s="98">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84.212189999999993</v>
      </c>
      <c r="BH24" s="98">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59.796819999999997</v>
      </c>
      <c r="BI24" s="98">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98.183229999999995</v>
      </c>
      <c r="BJ24" s="98">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93.993459999999999</v>
      </c>
      <c r="BK24" s="98">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76.963099999999997</v>
      </c>
      <c r="BL24" s="98">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99.107929999999982</v>
      </c>
      <c r="BM24" s="98">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96.234629999999996</v>
      </c>
      <c r="BN24" s="98">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61.241599999999998</v>
      </c>
      <c r="BO24" s="98">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99.32016999999999</v>
      </c>
      <c r="BP24" s="98">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97.929180000000002</v>
      </c>
      <c r="BQ24" s="98">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64.866429999999994</v>
      </c>
      <c r="BR24" s="292"/>
      <c r="BS24" s="292" t="str">
        <f ca="true">+IF(OFFSET('Water Data'!$D$27,0,10*ROW('Water Data'!D18))="","",OFFSET('Water Data'!$D$27,0,10*ROW('Water Data'!D18)))</f>
        <v>Yes</v>
      </c>
      <c r="BT24" s="292" t="str">
        <f ca="true">+IF(OFFSET('Water Data'!$D$28,0,10*ROW('Water Data'!D18))="","",OFFSET('Water Data'!$D$28,0,10*ROW('Water Data'!D18)))</f>
        <v>Yes</v>
      </c>
      <c r="BU24" s="292" t="str">
        <f ca="true">+IF(OFFSET('Water Data'!$D$29,0,10*ROW('Water Data'!D18))="","",OFFSET('Water Data'!$D$29,0,10*ROW('Water Data'!D18)))</f>
        <v/>
      </c>
      <c r="BV24" s="292" t="str">
        <f ca="true">+IF(OFFSET('Water Data'!$E$27,0,10*ROW('Water Data'!E18))="","",OFFSET('Water Data'!$E$27,0,10*ROW('Water Data'!E18)))</f>
        <v>Yes</v>
      </c>
      <c r="BW24" s="292" t="str">
        <f ca="true">+IF(OFFSET('Water Data'!$E$28,0,10*ROW('Water Data'!E18))="","",OFFSET('Water Data'!$E$28,0,10*ROW('Water Data'!E18)))</f>
        <v>Yes</v>
      </c>
      <c r="BX24" s="292" t="str">
        <f ca="true">+IF(OFFSET('Water Data'!$E$29,0,10*ROW('Water Data'!E18))="","",OFFSET('Water Data'!$E$29,0,10*ROW('Water Data'!E18)))</f>
        <v/>
      </c>
      <c r="BY24" s="292" t="str">
        <f ca="true">+IF(OFFSET('Water Data'!$F$27,0,10*ROW('Water Data'!F18))="","",OFFSET('Water Data'!$F$27,0,10*ROW('Water Data'!F18)))</f>
        <v>Yes</v>
      </c>
      <c r="BZ24" s="292" t="str">
        <f ca="true">+IF(OFFSET('Water Data'!$F$28,0,10*ROW('Water Data'!F18))="","",OFFSET('Water Data'!$F$28,0,10*ROW('Water Data'!F18)))</f>
        <v>Yes</v>
      </c>
      <c r="CA24" s="292" t="str">
        <f ca="true">+IF(OFFSET('Water Data'!$F$29,0,10*ROW('Water Data'!F18))="","",OFFSET('Water Data'!$F$29,0,10*ROW('Water Data'!F18)))</f>
        <v/>
      </c>
      <c r="CB24" s="292" t="str">
        <f ca="true">+IF(OFFSET('Water Data'!$G$27,0,10*ROW('Water Data'!G18))="","",OFFSET('Water Data'!$G$27,0,10*ROW('Water Data'!G18)))</f>
        <v>Yes</v>
      </c>
      <c r="CC24" s="292" t="str">
        <f ca="true">+IF(OFFSET('Water Data'!$G$28,0,10*ROW('Water Data'!G18))="","",OFFSET('Water Data'!$G$28,0,10*ROW('Water Data'!G18)))</f>
        <v>Yes</v>
      </c>
      <c r="CD24" s="292" t="str">
        <f ca="true">+IF(OFFSET('Water Data'!$G$29,0,10*ROW('Water Data'!G18))="","",OFFSET('Water Data'!$G$29,0,10*ROW('Water Data'!G18)))</f>
        <v/>
      </c>
      <c r="CE24" s="292" t="str">
        <f ca="true">+IF(OFFSET('Water Data'!$H$27,0,10*ROW('Water Data'!H18))="","",OFFSET('Water Data'!$H$27,0,10*ROW('Water Data'!H18)))</f>
        <v>Yes</v>
      </c>
      <c r="CF24" s="292" t="str">
        <f ca="true">+IF(OFFSET('Water Data'!$H$28,0,10*ROW('Water Data'!H18))="","",OFFSET('Water Data'!$H$28,0,10*ROW('Water Data'!H18)))</f>
        <v>Yes</v>
      </c>
      <c r="CG24" s="292" t="str">
        <f ca="true">+IF(OFFSET('Water Data'!$H$29,0,10*ROW('Water Data'!H18))="","",OFFSET('Water Data'!$H$29,0,10*ROW('Water Data'!H18)))</f>
        <v/>
      </c>
      <c r="CH24" s="292" t="str">
        <f ca="true">+IF(OFFSET('Water Data'!$I$27,0,10*ROW('Water Data'!I18))="","",OFFSET('Water Data'!$I$27,0,10*ROW('Water Data'!I18)))</f>
        <v>Yes</v>
      </c>
      <c r="CI24" s="292" t="str">
        <f ca="true">+IF(OFFSET('Water Data'!$I$28,0,10*ROW('Water Data'!I18))="","",OFFSET('Water Data'!$I$28,0,10*ROW('Water Data'!I18)))</f>
        <v>Yes</v>
      </c>
      <c r="CJ24" s="292" t="str">
        <f ca="true">+IF(OFFSET('Water Data'!$I$29,0,10*ROW('Water Data'!I18))="","",OFFSET('Water Data'!$I$29,0,10*ROW('Water Data'!I18)))</f>
        <v/>
      </c>
      <c r="CK24" s="292" t="str">
        <f ca="true">+IF(OFFSET('Sanitation Data'!$D$28,0,10*ROW('Sanitation Data'!D18))="","",OFFSET('Sanitation Data'!$D$28,0,10*ROW('Sanitation Data'!D18)))</f>
        <v>Yes</v>
      </c>
      <c r="CL24" s="292" t="str">
        <f ca="true">+IF(OFFSET('Sanitation Data'!$D$29,0,10*ROW('Sanitation Data'!D18))="","",OFFSET('Sanitation Data'!$D$29,0,10*ROW('Sanitation Data'!D18)))</f>
        <v/>
      </c>
      <c r="CM24" s="292" t="str">
        <f ca="true">+IF(OFFSET('Sanitation Data'!$D$30,0,10*ROW('Sanitation Data'!D18))="","",OFFSET('Sanitation Data'!$D$30,0,10*ROW('Sanitation Data'!D18)))</f>
        <v/>
      </c>
      <c r="CN24" s="292" t="str">
        <f ca="true">+IF(OFFSET('Sanitation Data'!$D$31,0,10*ROW('Sanitation Data'!D18))="","",OFFSET('Sanitation Data'!$D$31,0,10*ROW('Sanitation Data'!D18)))</f>
        <v/>
      </c>
      <c r="CO24" s="292" t="str">
        <f ca="true">+IF(OFFSET('Sanitation Data'!$D$32,0,10*ROW('Sanitation Data'!D18))="","",OFFSET('Sanitation Data'!$D$32,0,10*ROW('Sanitation Data'!D18)))</f>
        <v/>
      </c>
      <c r="CP24" s="292" t="str">
        <f ca="true">+IF(OFFSET('Sanitation Data'!$E$28,0,10*ROW('Sanitation Data'!E18))="","",OFFSET('Sanitation Data'!$E$28,0,10*ROW('Sanitation Data'!E18)))</f>
        <v>Yes</v>
      </c>
      <c r="CQ24" s="292" t="str">
        <f ca="true">+IF(OFFSET('Sanitation Data'!$E$29,0,10*ROW('Sanitation Data'!E18))="","",OFFSET('Sanitation Data'!$E$29,0,10*ROW('Sanitation Data'!E18)))</f>
        <v/>
      </c>
      <c r="CR24" s="292" t="str">
        <f ca="true">+IF(OFFSET('Sanitation Data'!$E$30,0,10*ROW('Sanitation Data'!E18))="","",OFFSET('Sanitation Data'!$E$30,0,10*ROW('Sanitation Data'!E18)))</f>
        <v/>
      </c>
      <c r="CS24" s="292" t="str">
        <f ca="true">+IF(OFFSET('Sanitation Data'!$E$31,0,10*ROW('Sanitation Data'!E18))="","",OFFSET('Sanitation Data'!$E$31,0,10*ROW('Sanitation Data'!E18)))</f>
        <v/>
      </c>
      <c r="CT24" s="292" t="str">
        <f ca="true">+IF(OFFSET('Sanitation Data'!$E$32,0,10*ROW('Sanitation Data'!E18))="","",OFFSET('Sanitation Data'!$E$32,0,10*ROW('Sanitation Data'!E18)))</f>
        <v/>
      </c>
      <c r="CU24" s="292" t="str">
        <f ca="true">+IF(OFFSET('Sanitation Data'!$F$28,0,10*ROW('Sanitation Data'!F18))="","",OFFSET('Sanitation Data'!$F$28,0,10*ROW('Sanitation Data'!F18)))</f>
        <v>Yes</v>
      </c>
      <c r="CV24" s="292" t="str">
        <f ca="true">+IF(OFFSET('Sanitation Data'!$F$29,0,10*ROW('Sanitation Data'!F18))="","",OFFSET('Sanitation Data'!$F$29,0,10*ROW('Sanitation Data'!F18)))</f>
        <v/>
      </c>
      <c r="CW24" s="292" t="str">
        <f ca="true">+IF(OFFSET('Sanitation Data'!$F$30,0,10*ROW('Sanitation Data'!F18))="","",OFFSET('Sanitation Data'!$F$30,0,10*ROW('Sanitation Data'!F18)))</f>
        <v/>
      </c>
      <c r="CX24" s="292" t="str">
        <f ca="true">+IF(OFFSET('Sanitation Data'!$F$31,0,10*ROW('Sanitation Data'!F18))="","",OFFSET('Sanitation Data'!$F$31,0,10*ROW('Sanitation Data'!F18)))</f>
        <v/>
      </c>
      <c r="CY24" s="292" t="str">
        <f ca="true">+IF(OFFSET('Sanitation Data'!$F$32,0,10*ROW('Sanitation Data'!F18))="","",OFFSET('Sanitation Data'!$F$32,0,10*ROW('Sanitation Data'!F18)))</f>
        <v/>
      </c>
      <c r="CZ24" s="292" t="str">
        <f ca="true">+IF(OFFSET('Sanitation Data'!$G$28,0,10*ROW('Sanitation Data'!G18))="","",OFFSET('Sanitation Data'!$G$28,0,10*ROW('Sanitation Data'!G18)))</f>
        <v>Yes</v>
      </c>
      <c r="DA24" s="292" t="str">
        <f ca="true">+IF(OFFSET('Sanitation Data'!$G$29,0,10*ROW('Sanitation Data'!G18))="","",OFFSET('Sanitation Data'!$G$29,0,10*ROW('Sanitation Data'!G18)))</f>
        <v/>
      </c>
      <c r="DB24" s="292" t="str">
        <f ca="true">+IF(OFFSET('Sanitation Data'!$G$30,0,10*ROW('Sanitation Data'!G18))="","",OFFSET('Sanitation Data'!$G$30,0,10*ROW('Sanitation Data'!G18)))</f>
        <v/>
      </c>
      <c r="DC24" s="292" t="str">
        <f ca="true">+IF(OFFSET('Sanitation Data'!$G$31,0,10*ROW('Sanitation Data'!G18))="","",OFFSET('Sanitation Data'!$G$31,0,10*ROW('Sanitation Data'!G18)))</f>
        <v/>
      </c>
      <c r="DD24" s="292" t="str">
        <f ca="true">+IF(OFFSET('Sanitation Data'!$G$32,0,10*ROW('Sanitation Data'!G18))="","",OFFSET('Sanitation Data'!$G$32,0,10*ROW('Sanitation Data'!G18)))</f>
        <v/>
      </c>
      <c r="DE24" s="292" t="str">
        <f ca="true">+IF(OFFSET('Sanitation Data'!$H$28,0,10*ROW('Sanitation Data'!H18))="","",OFFSET('Sanitation Data'!$H$28,0,10*ROW('Sanitation Data'!H18)))</f>
        <v>Yes</v>
      </c>
      <c r="DF24" s="292" t="str">
        <f ca="true">+IF(OFFSET('Sanitation Data'!$H$29,0,10*ROW('Sanitation Data'!H18))="","",OFFSET('Sanitation Data'!$H$29,0,10*ROW('Sanitation Data'!H18)))</f>
        <v/>
      </c>
      <c r="DG24" s="292" t="str">
        <f ca="true">+IF(OFFSET('Sanitation Data'!$H$30,0,10*ROW('Sanitation Data'!H18))="","",OFFSET('Sanitation Data'!$H$30,0,10*ROW('Sanitation Data'!H18)))</f>
        <v/>
      </c>
      <c r="DH24" s="292" t="str">
        <f ca="true">+IF(OFFSET('Sanitation Data'!$H$31,0,10*ROW('Sanitation Data'!H18))="","",OFFSET('Sanitation Data'!$H$31,0,10*ROW('Sanitation Data'!H18)))</f>
        <v/>
      </c>
      <c r="DI24" s="292" t="str">
        <f ca="true">+IF(OFFSET('Sanitation Data'!$H$32,0,10*ROW('Sanitation Data'!H18))="","",OFFSET('Sanitation Data'!$H$32,0,10*ROW('Sanitation Data'!H18)))</f>
        <v/>
      </c>
      <c r="DJ24" s="292" t="str">
        <f ca="true">+IF(OFFSET('Sanitation Data'!$I$28,0,10*ROW('Sanitation Data'!I18))="","",OFFSET('Sanitation Data'!$I$28,0,10*ROW('Sanitation Data'!I18)))</f>
        <v>Yes</v>
      </c>
      <c r="DK24" s="292" t="str">
        <f ca="true">+IF(OFFSET('Sanitation Data'!$I$29,0,10*ROW('Sanitation Data'!I18))="","",OFFSET('Sanitation Data'!$I$29,0,10*ROW('Sanitation Data'!I18)))</f>
        <v/>
      </c>
      <c r="DL24" s="292" t="str">
        <f ca="true">+IF(OFFSET('Sanitation Data'!$I$30,0,10*ROW('Sanitation Data'!I18))="","",OFFSET('Sanitation Data'!$I$30,0,10*ROW('Sanitation Data'!I18)))</f>
        <v/>
      </c>
      <c r="DM24" s="292" t="str">
        <f ca="true">+IF(OFFSET('Sanitation Data'!$I$31,0,10*ROW('Sanitation Data'!I18))="","",OFFSET('Sanitation Data'!$I$31,0,10*ROW('Sanitation Data'!I18)))</f>
        <v/>
      </c>
      <c r="DN24" s="292" t="str">
        <f ca="true">+IF(OFFSET('Sanitation Data'!$I$32,0,10*ROW('Sanitation Data'!I18))="","",OFFSET('Sanitation Data'!$I$32,0,10*ROW('Sanitation Data'!I18)))</f>
        <v/>
      </c>
      <c r="DO24" s="292" t="str">
        <f ca="true">+IF(OFFSET('Hygiene Data'!$D$11,0,10*ROW('Hygiene Data'!D18))="","",OFFSET('Hygiene Data'!$D$11,0,10*ROW('Hygiene Data'!D18)))</f>
        <v>Yes</v>
      </c>
      <c r="DP24" s="292" t="str">
        <f ca="true">+IF(OFFSET('Hygiene Data'!$D$12,0,10*ROW('Hygiene Data'!D18))="","",OFFSET('Hygiene Data'!$D$12,0,10*ROW('Hygiene Data'!D18)))</f>
        <v>Yes</v>
      </c>
      <c r="DQ24" s="292" t="str">
        <f ca="true">+IF(OFFSET('Hygiene Data'!$D$13,0,10*ROW('Hygiene Data'!D18))="","",OFFSET('Hygiene Data'!$D$13,0,10*ROW('Hygiene Data'!D18)))</f>
        <v>Yes</v>
      </c>
      <c r="DR24" s="292" t="str">
        <f ca="true">+IF(OFFSET('Hygiene Data'!$E$11,0,10*ROW('Hygiene Data'!E18))="","",OFFSET('Hygiene Data'!$E$11,0,10*ROW('Hygiene Data'!E18)))</f>
        <v>Yes</v>
      </c>
      <c r="DS24" s="292" t="str">
        <f ca="true">+IF(OFFSET('Hygiene Data'!$E$12,0,10*ROW('Hygiene Data'!E18))="","",OFFSET('Hygiene Data'!$E$12,0,10*ROW('Hygiene Data'!E18)))</f>
        <v>Yes</v>
      </c>
      <c r="DT24" s="292" t="str">
        <f ca="true">+IF(OFFSET('Hygiene Data'!$E$13,0,10*ROW('Hygiene Data'!E18))="","",OFFSET('Hygiene Data'!$E$13,0,10*ROW('Hygiene Data'!E18)))</f>
        <v>Yes</v>
      </c>
      <c r="DU24" s="292" t="str">
        <f ca="true">+IF(OFFSET('Hygiene Data'!$F$11,0,10*ROW('Hygiene Data'!F18))="","",OFFSET('Hygiene Data'!$F$11,0,10*ROW('Hygiene Data'!F18)))</f>
        <v>Yes</v>
      </c>
      <c r="DV24" s="292" t="str">
        <f ca="true">+IF(OFFSET('Hygiene Data'!$F$12,0,10*ROW('Hygiene Data'!F18))="","",OFFSET('Hygiene Data'!$F$12,0,10*ROW('Hygiene Data'!F18)))</f>
        <v>Yes</v>
      </c>
      <c r="DW24" s="292" t="str">
        <f ca="true">+IF(OFFSET('Hygiene Data'!$F$13,0,10*ROW('Hygiene Data'!F18))="","",OFFSET('Hygiene Data'!$F$13,0,10*ROW('Hygiene Data'!F18)))</f>
        <v>Yes</v>
      </c>
      <c r="DX24" s="292" t="str">
        <f ca="true">+IF(OFFSET('Hygiene Data'!$G$11,0,10*ROW('Hygiene Data'!G18))="","",OFFSET('Hygiene Data'!$G$11,0,10*ROW('Hygiene Data'!G18)))</f>
        <v>Yes</v>
      </c>
      <c r="DY24" s="292" t="str">
        <f ca="true">+IF(OFFSET('Hygiene Data'!$G$12,0,10*ROW('Hygiene Data'!G18))="","",OFFSET('Hygiene Data'!$G$12,0,10*ROW('Hygiene Data'!G18)))</f>
        <v>Yes</v>
      </c>
      <c r="DZ24" s="292" t="str">
        <f ca="true">+IF(OFFSET('Hygiene Data'!$G$13,0,10*ROW('Hygiene Data'!G18))="","",OFFSET('Hygiene Data'!$G$13,0,10*ROW('Hygiene Data'!G18)))</f>
        <v>Yes</v>
      </c>
      <c r="EA24" s="292" t="str">
        <f ca="true">+IF(OFFSET('Hygiene Data'!$H$11,0,10*ROW('Hygiene Data'!H18))="","",OFFSET('Hygiene Data'!$H$11,0,10*ROW('Hygiene Data'!H18)))</f>
        <v>Yes</v>
      </c>
      <c r="EB24" s="292" t="str">
        <f ca="true">+IF(OFFSET('Hygiene Data'!$H$12,0,10*ROW('Hygiene Data'!H18))="","",OFFSET('Hygiene Data'!$H$12,0,10*ROW('Hygiene Data'!H18)))</f>
        <v>Yes</v>
      </c>
      <c r="EC24" s="292" t="str">
        <f ca="true">+IF(OFFSET('Hygiene Data'!$H$13,0,10*ROW('Hygiene Data'!H18))="","",OFFSET('Hygiene Data'!$H$13,0,10*ROW('Hygiene Data'!H18)))</f>
        <v>Yes</v>
      </c>
      <c r="ED24" s="292" t="str">
        <f ca="true">+IF(OFFSET('Hygiene Data'!$I$11,0,10*ROW('Hygiene Data'!I18))="","",OFFSET('Hygiene Data'!$I$11,0,10*ROW('Hygiene Data'!I18)))</f>
        <v>Yes</v>
      </c>
      <c r="EE24" s="292" t="str">
        <f ca="true">+IF(OFFSET('Hygiene Data'!$I$12,0,10*ROW('Hygiene Data'!I18))="","",OFFSET('Hygiene Data'!$I$12,0,10*ROW('Hygiene Data'!I18)))</f>
        <v>Yes</v>
      </c>
      <c r="EF24" s="292" t="str">
        <f ca="true">+IF(OFFSET('Hygiene Data'!$I$13,0,10*ROW('Hygiene Data'!I18))="","",OFFSET('Hygiene Data'!$I$13,0,10*ROW('Hygiene Data'!I18)))</f>
        <v>Yes</v>
      </c>
    </row>
    <row xmlns:x14ac="http://schemas.microsoft.com/office/spreadsheetml/2009/9/ac" r="25" x14ac:dyDescent="0.2">
      <c r="A25" s="36" t="str">
        <f ca="true">+IF(OFFSET('Water Data'!$B$2,0,10*ROW('Water Data'!E19))="","",OFFSET('Water Data'!$B$2,0,10*ROW('Water Data'!E19)))</f>
        <v>BRA_2016_EMIS</v>
      </c>
      <c r="B25" s="36" t="str">
        <f ca="true">+IF(OFFSET('Water Data'!$C$2,0,10*ROW('Water Data'!F19))="","",OFFSET('Water Data'!$C$2,0,10*ROW('Water Data'!F19)))</f>
        <v>EMIS</v>
      </c>
      <c r="C25" s="348">
        <f t="shared" ca="true" si="0"/>
        <v>2016</v>
      </c>
      <c r="D25" s="96">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96.046530000000004</v>
      </c>
      <c r="E25" s="96">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80.671589999999995</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99.787400000000005</v>
      </c>
      <c r="H25" s="96">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96.659885000000003</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89.430909999999997</v>
      </c>
      <c r="K25" s="96">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52.396685000000005</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94.978530000000006</v>
      </c>
      <c r="N25" s="96">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78.169844999999995</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95.180850000000007</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77.080205000000007</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99.707310000000007</v>
      </c>
      <c r="T25" s="96">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93.975409999999997</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94.003050000000002</v>
      </c>
      <c r="W25" s="97">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92.516094999999993</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95.687340000000006</v>
      </c>
      <c r="AB25" s="97">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95.561579999999992</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91.024429999999995</v>
      </c>
      <c r="AG25" s="97">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87.130215000000007</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93.665019999999998</v>
      </c>
      <c r="AL25" s="97">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91.98948</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94.792739999999995</v>
      </c>
      <c r="AQ25" s="97">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92.988659999999996</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95.768969999999996</v>
      </c>
      <c r="AV25" s="97">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95.502285000000015</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2"/>
      <c r="BS25" s="292" t="str">
        <f ca="true">+IF(OFFSET('Water Data'!$D$27,0,10*ROW('Water Data'!D19))="","",OFFSET('Water Data'!$D$27,0,10*ROW('Water Data'!D19)))</f>
        <v>Yes</v>
      </c>
      <c r="BT25" s="292" t="str">
        <f ca="true">+IF(OFFSET('Water Data'!$D$28,0,10*ROW('Water Data'!D19))="","",OFFSET('Water Data'!$D$28,0,10*ROW('Water Data'!D19)))</f>
        <v>Yes</v>
      </c>
      <c r="BU25" s="292" t="str">
        <f ca="true">+IF(OFFSET('Water Data'!$D$29,0,10*ROW('Water Data'!D19))="","",OFFSET('Water Data'!$D$29,0,10*ROW('Water Data'!D19)))</f>
        <v/>
      </c>
      <c r="BV25" s="292" t="str">
        <f ca="true">+IF(OFFSET('Water Data'!$E$27,0,10*ROW('Water Data'!E19))="","",OFFSET('Water Data'!$E$27,0,10*ROW('Water Data'!E19)))</f>
        <v>Yes</v>
      </c>
      <c r="BW25" s="292" t="str">
        <f ca="true">+IF(OFFSET('Water Data'!$E$28,0,10*ROW('Water Data'!E19))="","",OFFSET('Water Data'!$E$28,0,10*ROW('Water Data'!E19)))</f>
        <v>Yes</v>
      </c>
      <c r="BX25" s="292" t="str">
        <f ca="true">+IF(OFFSET('Water Data'!$E$29,0,10*ROW('Water Data'!E19))="","",OFFSET('Water Data'!$E$29,0,10*ROW('Water Data'!E19)))</f>
        <v/>
      </c>
      <c r="BY25" s="292" t="str">
        <f ca="true">+IF(OFFSET('Water Data'!$F$27,0,10*ROW('Water Data'!F19))="","",OFFSET('Water Data'!$F$27,0,10*ROW('Water Data'!F19)))</f>
        <v>Yes</v>
      </c>
      <c r="BZ25" s="292" t="str">
        <f ca="true">+IF(OFFSET('Water Data'!$F$28,0,10*ROW('Water Data'!F19))="","",OFFSET('Water Data'!$F$28,0,10*ROW('Water Data'!F19)))</f>
        <v>Yes</v>
      </c>
      <c r="CA25" s="292" t="str">
        <f ca="true">+IF(OFFSET('Water Data'!$F$29,0,10*ROW('Water Data'!F19))="","",OFFSET('Water Data'!$F$29,0,10*ROW('Water Data'!F19)))</f>
        <v/>
      </c>
      <c r="CB25" s="292" t="str">
        <f ca="true">+IF(OFFSET('Water Data'!$G$27,0,10*ROW('Water Data'!G19))="","",OFFSET('Water Data'!$G$27,0,10*ROW('Water Data'!G19)))</f>
        <v>Yes</v>
      </c>
      <c r="CC25" s="292" t="str">
        <f ca="true">+IF(OFFSET('Water Data'!$G$28,0,10*ROW('Water Data'!G19))="","",OFFSET('Water Data'!$G$28,0,10*ROW('Water Data'!G19)))</f>
        <v>Yes</v>
      </c>
      <c r="CD25" s="292" t="str">
        <f ca="true">+IF(OFFSET('Water Data'!$G$29,0,10*ROW('Water Data'!G19))="","",OFFSET('Water Data'!$G$29,0,10*ROW('Water Data'!G19)))</f>
        <v/>
      </c>
      <c r="CE25" s="292" t="str">
        <f ca="true">+IF(OFFSET('Water Data'!$H$27,0,10*ROW('Water Data'!H19))="","",OFFSET('Water Data'!$H$27,0,10*ROW('Water Data'!H19)))</f>
        <v>Yes</v>
      </c>
      <c r="CF25" s="292" t="str">
        <f ca="true">+IF(OFFSET('Water Data'!$H$28,0,10*ROW('Water Data'!H19))="","",OFFSET('Water Data'!$H$28,0,10*ROW('Water Data'!H19)))</f>
        <v>Yes</v>
      </c>
      <c r="CG25" s="292" t="str">
        <f ca="true">+IF(OFFSET('Water Data'!$H$29,0,10*ROW('Water Data'!H19))="","",OFFSET('Water Data'!$H$29,0,10*ROW('Water Data'!H19)))</f>
        <v/>
      </c>
      <c r="CH25" s="292" t="str">
        <f ca="true">+IF(OFFSET('Water Data'!$I$27,0,10*ROW('Water Data'!I19))="","",OFFSET('Water Data'!$I$27,0,10*ROW('Water Data'!I19)))</f>
        <v>Yes</v>
      </c>
      <c r="CI25" s="292" t="str">
        <f ca="true">+IF(OFFSET('Water Data'!$I$28,0,10*ROW('Water Data'!I19))="","",OFFSET('Water Data'!$I$28,0,10*ROW('Water Data'!I19)))</f>
        <v>Yes</v>
      </c>
      <c r="CJ25" s="292" t="str">
        <f ca="true">+IF(OFFSET('Water Data'!$I$29,0,10*ROW('Water Data'!I19))="","",OFFSET('Water Data'!$I$29,0,10*ROW('Water Data'!I19)))</f>
        <v/>
      </c>
      <c r="CK25" s="292" t="str">
        <f ca="true">+IF(OFFSET('Sanitation Data'!$D$28,0,10*ROW('Sanitation Data'!D19))="","",OFFSET('Sanitation Data'!$D$28,0,10*ROW('Sanitation Data'!D19)))</f>
        <v>Yes</v>
      </c>
      <c r="CL25" s="292" t="str">
        <f ca="true">+IF(OFFSET('Sanitation Data'!$D$29,0,10*ROW('Sanitation Data'!D19))="","",OFFSET('Sanitation Data'!$D$29,0,10*ROW('Sanitation Data'!D19)))</f>
        <v>Yes</v>
      </c>
      <c r="CM25" s="292" t="str">
        <f ca="true">+IF(OFFSET('Sanitation Data'!$D$30,0,10*ROW('Sanitation Data'!D19))="","",OFFSET('Sanitation Data'!$D$30,0,10*ROW('Sanitation Data'!D19)))</f>
        <v/>
      </c>
      <c r="CN25" s="292" t="str">
        <f ca="true">+IF(OFFSET('Sanitation Data'!$D$31,0,10*ROW('Sanitation Data'!D19))="","",OFFSET('Sanitation Data'!$D$31,0,10*ROW('Sanitation Data'!D19)))</f>
        <v/>
      </c>
      <c r="CO25" s="292" t="str">
        <f ca="true">+IF(OFFSET('Sanitation Data'!$D$32,0,10*ROW('Sanitation Data'!D19))="","",OFFSET('Sanitation Data'!$D$32,0,10*ROW('Sanitation Data'!D19)))</f>
        <v/>
      </c>
      <c r="CP25" s="292" t="str">
        <f ca="true">+IF(OFFSET('Sanitation Data'!$E$28,0,10*ROW('Sanitation Data'!E19))="","",OFFSET('Sanitation Data'!$E$28,0,10*ROW('Sanitation Data'!E19)))</f>
        <v>Yes</v>
      </c>
      <c r="CQ25" s="292" t="str">
        <f ca="true">+IF(OFFSET('Sanitation Data'!$E$29,0,10*ROW('Sanitation Data'!E19))="","",OFFSET('Sanitation Data'!$E$29,0,10*ROW('Sanitation Data'!E19)))</f>
        <v>Yes</v>
      </c>
      <c r="CR25" s="292" t="str">
        <f ca="true">+IF(OFFSET('Sanitation Data'!$E$30,0,10*ROW('Sanitation Data'!E19))="","",OFFSET('Sanitation Data'!$E$30,0,10*ROW('Sanitation Data'!E19)))</f>
        <v/>
      </c>
      <c r="CS25" s="292" t="str">
        <f ca="true">+IF(OFFSET('Sanitation Data'!$E$31,0,10*ROW('Sanitation Data'!E19))="","",OFFSET('Sanitation Data'!$E$31,0,10*ROW('Sanitation Data'!E19)))</f>
        <v/>
      </c>
      <c r="CT25" s="292" t="str">
        <f ca="true">+IF(OFFSET('Sanitation Data'!$E$32,0,10*ROW('Sanitation Data'!E19))="","",OFFSET('Sanitation Data'!$E$32,0,10*ROW('Sanitation Data'!E19)))</f>
        <v/>
      </c>
      <c r="CU25" s="292" t="str">
        <f ca="true">+IF(OFFSET('Sanitation Data'!$F$28,0,10*ROW('Sanitation Data'!F19))="","",OFFSET('Sanitation Data'!$F$28,0,10*ROW('Sanitation Data'!F19)))</f>
        <v>Yes</v>
      </c>
      <c r="CV25" s="292" t="str">
        <f ca="true">+IF(OFFSET('Sanitation Data'!$F$29,0,10*ROW('Sanitation Data'!F19))="","",OFFSET('Sanitation Data'!$F$29,0,10*ROW('Sanitation Data'!F19)))</f>
        <v>Yes</v>
      </c>
      <c r="CW25" s="292" t="str">
        <f ca="true">+IF(OFFSET('Sanitation Data'!$F$30,0,10*ROW('Sanitation Data'!F19))="","",OFFSET('Sanitation Data'!$F$30,0,10*ROW('Sanitation Data'!F19)))</f>
        <v/>
      </c>
      <c r="CX25" s="292" t="str">
        <f ca="true">+IF(OFFSET('Sanitation Data'!$F$31,0,10*ROW('Sanitation Data'!F19))="","",OFFSET('Sanitation Data'!$F$31,0,10*ROW('Sanitation Data'!F19)))</f>
        <v/>
      </c>
      <c r="CY25" s="292" t="str">
        <f ca="true">+IF(OFFSET('Sanitation Data'!$F$32,0,10*ROW('Sanitation Data'!F19))="","",OFFSET('Sanitation Data'!$F$32,0,10*ROW('Sanitation Data'!F19)))</f>
        <v/>
      </c>
      <c r="CZ25" s="292" t="str">
        <f ca="true">+IF(OFFSET('Sanitation Data'!$G$28,0,10*ROW('Sanitation Data'!G19))="","",OFFSET('Sanitation Data'!$G$28,0,10*ROW('Sanitation Data'!G19)))</f>
        <v>Yes</v>
      </c>
      <c r="DA25" s="292" t="str">
        <f ca="true">+IF(OFFSET('Sanitation Data'!$G$29,0,10*ROW('Sanitation Data'!G19))="","",OFFSET('Sanitation Data'!$G$29,0,10*ROW('Sanitation Data'!G19)))</f>
        <v>Yes</v>
      </c>
      <c r="DB25" s="292" t="str">
        <f ca="true">+IF(OFFSET('Sanitation Data'!$G$30,0,10*ROW('Sanitation Data'!G19))="","",OFFSET('Sanitation Data'!$G$30,0,10*ROW('Sanitation Data'!G19)))</f>
        <v/>
      </c>
      <c r="DC25" s="292" t="str">
        <f ca="true">+IF(OFFSET('Sanitation Data'!$G$31,0,10*ROW('Sanitation Data'!G19))="","",OFFSET('Sanitation Data'!$G$31,0,10*ROW('Sanitation Data'!G19)))</f>
        <v/>
      </c>
      <c r="DD25" s="292" t="str">
        <f ca="true">+IF(OFFSET('Sanitation Data'!$G$32,0,10*ROW('Sanitation Data'!G19))="","",OFFSET('Sanitation Data'!$G$32,0,10*ROW('Sanitation Data'!G19)))</f>
        <v/>
      </c>
      <c r="DE25" s="292" t="str">
        <f ca="true">+IF(OFFSET('Sanitation Data'!$H$28,0,10*ROW('Sanitation Data'!H19))="","",OFFSET('Sanitation Data'!$H$28,0,10*ROW('Sanitation Data'!H19)))</f>
        <v>Yes</v>
      </c>
      <c r="DF25" s="292" t="str">
        <f ca="true">+IF(OFFSET('Sanitation Data'!$H$29,0,10*ROW('Sanitation Data'!H19))="","",OFFSET('Sanitation Data'!$H$29,0,10*ROW('Sanitation Data'!H19)))</f>
        <v>Yes</v>
      </c>
      <c r="DG25" s="292" t="str">
        <f ca="true">+IF(OFFSET('Sanitation Data'!$H$30,0,10*ROW('Sanitation Data'!H19))="","",OFFSET('Sanitation Data'!$H$30,0,10*ROW('Sanitation Data'!H19)))</f>
        <v/>
      </c>
      <c r="DH25" s="292" t="str">
        <f ca="true">+IF(OFFSET('Sanitation Data'!$H$31,0,10*ROW('Sanitation Data'!H19))="","",OFFSET('Sanitation Data'!$H$31,0,10*ROW('Sanitation Data'!H19)))</f>
        <v/>
      </c>
      <c r="DI25" s="292" t="str">
        <f ca="true">+IF(OFFSET('Sanitation Data'!$H$32,0,10*ROW('Sanitation Data'!H19))="","",OFFSET('Sanitation Data'!$H$32,0,10*ROW('Sanitation Data'!H19)))</f>
        <v/>
      </c>
      <c r="DJ25" s="292" t="str">
        <f ca="true">+IF(OFFSET('Sanitation Data'!$I$28,0,10*ROW('Sanitation Data'!I19))="","",OFFSET('Sanitation Data'!$I$28,0,10*ROW('Sanitation Data'!I19)))</f>
        <v>Yes</v>
      </c>
      <c r="DK25" s="292" t="str">
        <f ca="true">+IF(OFFSET('Sanitation Data'!$I$29,0,10*ROW('Sanitation Data'!I19))="","",OFFSET('Sanitation Data'!$I$29,0,10*ROW('Sanitation Data'!I19)))</f>
        <v>Yes</v>
      </c>
      <c r="DL25" s="292" t="str">
        <f ca="true">+IF(OFFSET('Sanitation Data'!$I$30,0,10*ROW('Sanitation Data'!I19))="","",OFFSET('Sanitation Data'!$I$30,0,10*ROW('Sanitation Data'!I19)))</f>
        <v/>
      </c>
      <c r="DM25" s="292" t="str">
        <f ca="true">+IF(OFFSET('Sanitation Data'!$I$31,0,10*ROW('Sanitation Data'!I19))="","",OFFSET('Sanitation Data'!$I$31,0,10*ROW('Sanitation Data'!I19)))</f>
        <v/>
      </c>
      <c r="DN25" s="292" t="str">
        <f ca="true">+IF(OFFSET('Sanitation Data'!$I$32,0,10*ROW('Sanitation Data'!I19))="","",OFFSET('Sanitation Data'!$I$32,0,10*ROW('Sanitation Data'!I19)))</f>
        <v/>
      </c>
      <c r="DO25" s="292" t="str">
        <f ca="true">+IF(OFFSET('Hygiene Data'!$D$11,0,10*ROW('Hygiene Data'!D19))="","",OFFSET('Hygiene Data'!$D$11,0,10*ROW('Hygiene Data'!D19)))</f>
        <v/>
      </c>
      <c r="DP25" s="292" t="str">
        <f ca="true">+IF(OFFSET('Hygiene Data'!$D$12,0,10*ROW('Hygiene Data'!D19))="","",OFFSET('Hygiene Data'!$D$12,0,10*ROW('Hygiene Data'!D19)))</f>
        <v/>
      </c>
      <c r="DQ25" s="292" t="str">
        <f ca="true">+IF(OFFSET('Hygiene Data'!$D$13,0,10*ROW('Hygiene Data'!D19))="","",OFFSET('Hygiene Data'!$D$13,0,10*ROW('Hygiene Data'!D19)))</f>
        <v/>
      </c>
      <c r="DR25" s="292" t="str">
        <f ca="true">+IF(OFFSET('Hygiene Data'!$E$11,0,10*ROW('Hygiene Data'!E19))="","",OFFSET('Hygiene Data'!$E$11,0,10*ROW('Hygiene Data'!E19)))</f>
        <v/>
      </c>
      <c r="DS25" s="292" t="str">
        <f ca="true">+IF(OFFSET('Hygiene Data'!$E$12,0,10*ROW('Hygiene Data'!E19))="","",OFFSET('Hygiene Data'!$E$12,0,10*ROW('Hygiene Data'!E19)))</f>
        <v/>
      </c>
      <c r="DT25" s="292" t="str">
        <f ca="true">+IF(OFFSET('Hygiene Data'!$E$13,0,10*ROW('Hygiene Data'!E19))="","",OFFSET('Hygiene Data'!$E$13,0,10*ROW('Hygiene Data'!E19)))</f>
        <v/>
      </c>
      <c r="DU25" s="292" t="str">
        <f ca="true">+IF(OFFSET('Hygiene Data'!$F$11,0,10*ROW('Hygiene Data'!F19))="","",OFFSET('Hygiene Data'!$F$11,0,10*ROW('Hygiene Data'!F19)))</f>
        <v/>
      </c>
      <c r="DV25" s="292" t="str">
        <f ca="true">+IF(OFFSET('Hygiene Data'!$F$12,0,10*ROW('Hygiene Data'!F19))="","",OFFSET('Hygiene Data'!$F$12,0,10*ROW('Hygiene Data'!F19)))</f>
        <v/>
      </c>
      <c r="DW25" s="292" t="str">
        <f ca="true">+IF(OFFSET('Hygiene Data'!$F$13,0,10*ROW('Hygiene Data'!F19))="","",OFFSET('Hygiene Data'!$F$13,0,10*ROW('Hygiene Data'!F19)))</f>
        <v/>
      </c>
      <c r="DX25" s="292" t="str">
        <f ca="true">+IF(OFFSET('Hygiene Data'!$G$11,0,10*ROW('Hygiene Data'!G19))="","",OFFSET('Hygiene Data'!$G$11,0,10*ROW('Hygiene Data'!G19)))</f>
        <v/>
      </c>
      <c r="DY25" s="292" t="str">
        <f ca="true">+IF(OFFSET('Hygiene Data'!$G$12,0,10*ROW('Hygiene Data'!G19))="","",OFFSET('Hygiene Data'!$G$12,0,10*ROW('Hygiene Data'!G19)))</f>
        <v/>
      </c>
      <c r="DZ25" s="292" t="str">
        <f ca="true">+IF(OFFSET('Hygiene Data'!$G$13,0,10*ROW('Hygiene Data'!G19))="","",OFFSET('Hygiene Data'!$G$13,0,10*ROW('Hygiene Data'!G19)))</f>
        <v/>
      </c>
      <c r="EA25" s="292" t="str">
        <f ca="true">+IF(OFFSET('Hygiene Data'!$H$11,0,10*ROW('Hygiene Data'!H19))="","",OFFSET('Hygiene Data'!$H$11,0,10*ROW('Hygiene Data'!H19)))</f>
        <v/>
      </c>
      <c r="EB25" s="292" t="str">
        <f ca="true">+IF(OFFSET('Hygiene Data'!$H$12,0,10*ROW('Hygiene Data'!H19))="","",OFFSET('Hygiene Data'!$H$12,0,10*ROW('Hygiene Data'!H19)))</f>
        <v/>
      </c>
      <c r="EC25" s="292" t="str">
        <f ca="true">+IF(OFFSET('Hygiene Data'!$H$13,0,10*ROW('Hygiene Data'!H19))="","",OFFSET('Hygiene Data'!$H$13,0,10*ROW('Hygiene Data'!H19)))</f>
        <v/>
      </c>
      <c r="ED25" s="292" t="str">
        <f ca="true">+IF(OFFSET('Hygiene Data'!$I$11,0,10*ROW('Hygiene Data'!I19))="","",OFFSET('Hygiene Data'!$I$11,0,10*ROW('Hygiene Data'!I19)))</f>
        <v/>
      </c>
      <c r="EE25" s="292" t="str">
        <f ca="true">+IF(OFFSET('Hygiene Data'!$I$12,0,10*ROW('Hygiene Data'!I19))="","",OFFSET('Hygiene Data'!$I$12,0,10*ROW('Hygiene Data'!I19)))</f>
        <v/>
      </c>
      <c r="EF25" s="29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BRA_2017_EMIS</v>
      </c>
      <c r="B26" s="36" t="str">
        <f ca="true">+IF(OFFSET('Water Data'!$C$2,0,10*ROW('Water Data'!F20))="","",OFFSET('Water Data'!$C$2,0,10*ROW('Water Data'!F20)))</f>
        <v>EMIS</v>
      </c>
      <c r="C26" s="348">
        <f t="shared" ca="true" si="0"/>
        <v>2017</v>
      </c>
      <c r="D26" s="96">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96.595410000000001</v>
      </c>
      <c r="E26" s="96">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81.646355</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99.778840000000002</v>
      </c>
      <c r="H26" s="96">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96.711505000000002</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90.728200000000001</v>
      </c>
      <c r="K26" s="96">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53.880584999999996</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95.826049999999995</v>
      </c>
      <c r="N26" s="96">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79.099339999999998</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95.848820000000003</v>
      </c>
      <c r="Q26" s="96">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78.113384999999994</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99.586160000000007</v>
      </c>
      <c r="T26" s="96">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94.114130000000003</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89.605410000000006</v>
      </c>
      <c r="W26" s="97">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88.167034999999998</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89.271529999999998</v>
      </c>
      <c r="AB26" s="97">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89.134770000000003</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90.220770000000002</v>
      </c>
      <c r="AG26" s="97">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86.383444999999995</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90.322239999999994</v>
      </c>
      <c r="AL26" s="97">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88.705804999999998</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90.028379999999999</v>
      </c>
      <c r="AQ26" s="97">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88.268990000000002</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86.598770000000002</v>
      </c>
      <c r="AV26" s="97">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86.26576</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2"/>
      <c r="BS26" s="292" t="str">
        <f ca="true">+IF(OFFSET('Water Data'!$D$27,0,10*ROW('Water Data'!D20))="","",OFFSET('Water Data'!$D$27,0,10*ROW('Water Data'!D20)))</f>
        <v>Yes</v>
      </c>
      <c r="BT26" s="292" t="str">
        <f ca="true">+IF(OFFSET('Water Data'!$D$28,0,10*ROW('Water Data'!D20))="","",OFFSET('Water Data'!$D$28,0,10*ROW('Water Data'!D20)))</f>
        <v>Yes</v>
      </c>
      <c r="BU26" s="292" t="str">
        <f ca="true">+IF(OFFSET('Water Data'!$D$29,0,10*ROW('Water Data'!D20))="","",OFFSET('Water Data'!$D$29,0,10*ROW('Water Data'!D20)))</f>
        <v/>
      </c>
      <c r="BV26" s="292" t="str">
        <f ca="true">+IF(OFFSET('Water Data'!$E$27,0,10*ROW('Water Data'!E20))="","",OFFSET('Water Data'!$E$27,0,10*ROW('Water Data'!E20)))</f>
        <v>Yes</v>
      </c>
      <c r="BW26" s="292" t="str">
        <f ca="true">+IF(OFFSET('Water Data'!$E$28,0,10*ROW('Water Data'!E20))="","",OFFSET('Water Data'!$E$28,0,10*ROW('Water Data'!E20)))</f>
        <v>Yes</v>
      </c>
      <c r="BX26" s="292" t="str">
        <f ca="true">+IF(OFFSET('Water Data'!$E$29,0,10*ROW('Water Data'!E20))="","",OFFSET('Water Data'!$E$29,0,10*ROW('Water Data'!E20)))</f>
        <v/>
      </c>
      <c r="BY26" s="292" t="str">
        <f ca="true">+IF(OFFSET('Water Data'!$F$27,0,10*ROW('Water Data'!F20))="","",OFFSET('Water Data'!$F$27,0,10*ROW('Water Data'!F20)))</f>
        <v>Yes</v>
      </c>
      <c r="BZ26" s="292" t="str">
        <f ca="true">+IF(OFFSET('Water Data'!$F$28,0,10*ROW('Water Data'!F20))="","",OFFSET('Water Data'!$F$28,0,10*ROW('Water Data'!F20)))</f>
        <v>Yes</v>
      </c>
      <c r="CA26" s="292" t="str">
        <f ca="true">+IF(OFFSET('Water Data'!$F$29,0,10*ROW('Water Data'!F20))="","",OFFSET('Water Data'!$F$29,0,10*ROW('Water Data'!F20)))</f>
        <v/>
      </c>
      <c r="CB26" s="292" t="str">
        <f ca="true">+IF(OFFSET('Water Data'!$G$27,0,10*ROW('Water Data'!G20))="","",OFFSET('Water Data'!$G$27,0,10*ROW('Water Data'!G20)))</f>
        <v>Yes</v>
      </c>
      <c r="CC26" s="292" t="str">
        <f ca="true">+IF(OFFSET('Water Data'!$G$28,0,10*ROW('Water Data'!G20))="","",OFFSET('Water Data'!$G$28,0,10*ROW('Water Data'!G20)))</f>
        <v>Yes</v>
      </c>
      <c r="CD26" s="292" t="str">
        <f ca="true">+IF(OFFSET('Water Data'!$G$29,0,10*ROW('Water Data'!G20))="","",OFFSET('Water Data'!$G$29,0,10*ROW('Water Data'!G20)))</f>
        <v/>
      </c>
      <c r="CE26" s="292" t="str">
        <f ca="true">+IF(OFFSET('Water Data'!$H$27,0,10*ROW('Water Data'!H20))="","",OFFSET('Water Data'!$H$27,0,10*ROW('Water Data'!H20)))</f>
        <v>Yes</v>
      </c>
      <c r="CF26" s="292" t="str">
        <f ca="true">+IF(OFFSET('Water Data'!$H$28,0,10*ROW('Water Data'!H20))="","",OFFSET('Water Data'!$H$28,0,10*ROW('Water Data'!H20)))</f>
        <v>Yes</v>
      </c>
      <c r="CG26" s="292" t="str">
        <f ca="true">+IF(OFFSET('Water Data'!$H$29,0,10*ROW('Water Data'!H20))="","",OFFSET('Water Data'!$H$29,0,10*ROW('Water Data'!H20)))</f>
        <v/>
      </c>
      <c r="CH26" s="292" t="str">
        <f ca="true">+IF(OFFSET('Water Data'!$I$27,0,10*ROW('Water Data'!I20))="","",OFFSET('Water Data'!$I$27,0,10*ROW('Water Data'!I20)))</f>
        <v>Yes</v>
      </c>
      <c r="CI26" s="292" t="str">
        <f ca="true">+IF(OFFSET('Water Data'!$I$28,0,10*ROW('Water Data'!I20))="","",OFFSET('Water Data'!$I$28,0,10*ROW('Water Data'!I20)))</f>
        <v>Yes</v>
      </c>
      <c r="CJ26" s="292" t="str">
        <f ca="true">+IF(OFFSET('Water Data'!$I$29,0,10*ROW('Water Data'!I20))="","",OFFSET('Water Data'!$I$29,0,10*ROW('Water Data'!I20)))</f>
        <v/>
      </c>
      <c r="CK26" s="292" t="str">
        <f ca="true">+IF(OFFSET('Sanitation Data'!$D$28,0,10*ROW('Sanitation Data'!D20))="","",OFFSET('Sanitation Data'!$D$28,0,10*ROW('Sanitation Data'!D20)))</f>
        <v>Yes</v>
      </c>
      <c r="CL26" s="292" t="str">
        <f ca="true">+IF(OFFSET('Sanitation Data'!$D$29,0,10*ROW('Sanitation Data'!D20))="","",OFFSET('Sanitation Data'!$D$29,0,10*ROW('Sanitation Data'!D20)))</f>
        <v>Yes</v>
      </c>
      <c r="CM26" s="292" t="str">
        <f ca="true">+IF(OFFSET('Sanitation Data'!$D$30,0,10*ROW('Sanitation Data'!D20))="","",OFFSET('Sanitation Data'!$D$30,0,10*ROW('Sanitation Data'!D20)))</f>
        <v/>
      </c>
      <c r="CN26" s="292" t="str">
        <f ca="true">+IF(OFFSET('Sanitation Data'!$D$31,0,10*ROW('Sanitation Data'!D20))="","",OFFSET('Sanitation Data'!$D$31,0,10*ROW('Sanitation Data'!D20)))</f>
        <v/>
      </c>
      <c r="CO26" s="292" t="str">
        <f ca="true">+IF(OFFSET('Sanitation Data'!$D$32,0,10*ROW('Sanitation Data'!D20))="","",OFFSET('Sanitation Data'!$D$32,0,10*ROW('Sanitation Data'!D20)))</f>
        <v/>
      </c>
      <c r="CP26" s="292" t="str">
        <f ca="true">+IF(OFFSET('Sanitation Data'!$E$28,0,10*ROW('Sanitation Data'!E20))="","",OFFSET('Sanitation Data'!$E$28,0,10*ROW('Sanitation Data'!E20)))</f>
        <v>Yes</v>
      </c>
      <c r="CQ26" s="292" t="str">
        <f ca="true">+IF(OFFSET('Sanitation Data'!$E$29,0,10*ROW('Sanitation Data'!E20))="","",OFFSET('Sanitation Data'!$E$29,0,10*ROW('Sanitation Data'!E20)))</f>
        <v>Yes</v>
      </c>
      <c r="CR26" s="292" t="str">
        <f ca="true">+IF(OFFSET('Sanitation Data'!$E$30,0,10*ROW('Sanitation Data'!E20))="","",OFFSET('Sanitation Data'!$E$30,0,10*ROW('Sanitation Data'!E20)))</f>
        <v/>
      </c>
      <c r="CS26" s="292" t="str">
        <f ca="true">+IF(OFFSET('Sanitation Data'!$E$31,0,10*ROW('Sanitation Data'!E20))="","",OFFSET('Sanitation Data'!$E$31,0,10*ROW('Sanitation Data'!E20)))</f>
        <v/>
      </c>
      <c r="CT26" s="292" t="str">
        <f ca="true">+IF(OFFSET('Sanitation Data'!$E$32,0,10*ROW('Sanitation Data'!E20))="","",OFFSET('Sanitation Data'!$E$32,0,10*ROW('Sanitation Data'!E20)))</f>
        <v/>
      </c>
      <c r="CU26" s="292" t="str">
        <f ca="true">+IF(OFFSET('Sanitation Data'!$F$28,0,10*ROW('Sanitation Data'!F20))="","",OFFSET('Sanitation Data'!$F$28,0,10*ROW('Sanitation Data'!F20)))</f>
        <v>Yes</v>
      </c>
      <c r="CV26" s="292" t="str">
        <f ca="true">+IF(OFFSET('Sanitation Data'!$F$29,0,10*ROW('Sanitation Data'!F20))="","",OFFSET('Sanitation Data'!$F$29,0,10*ROW('Sanitation Data'!F20)))</f>
        <v>Yes</v>
      </c>
      <c r="CW26" s="292" t="str">
        <f ca="true">+IF(OFFSET('Sanitation Data'!$F$30,0,10*ROW('Sanitation Data'!F20))="","",OFFSET('Sanitation Data'!$F$30,0,10*ROW('Sanitation Data'!F20)))</f>
        <v/>
      </c>
      <c r="CX26" s="292" t="str">
        <f ca="true">+IF(OFFSET('Sanitation Data'!$F$31,0,10*ROW('Sanitation Data'!F20))="","",OFFSET('Sanitation Data'!$F$31,0,10*ROW('Sanitation Data'!F20)))</f>
        <v/>
      </c>
      <c r="CY26" s="292" t="str">
        <f ca="true">+IF(OFFSET('Sanitation Data'!$F$32,0,10*ROW('Sanitation Data'!F20))="","",OFFSET('Sanitation Data'!$F$32,0,10*ROW('Sanitation Data'!F20)))</f>
        <v/>
      </c>
      <c r="CZ26" s="292" t="str">
        <f ca="true">+IF(OFFSET('Sanitation Data'!$G$28,0,10*ROW('Sanitation Data'!G20))="","",OFFSET('Sanitation Data'!$G$28,0,10*ROW('Sanitation Data'!G20)))</f>
        <v>Yes</v>
      </c>
      <c r="DA26" s="292" t="str">
        <f ca="true">+IF(OFFSET('Sanitation Data'!$G$29,0,10*ROW('Sanitation Data'!G20))="","",OFFSET('Sanitation Data'!$G$29,0,10*ROW('Sanitation Data'!G20)))</f>
        <v>Yes</v>
      </c>
      <c r="DB26" s="292" t="str">
        <f ca="true">+IF(OFFSET('Sanitation Data'!$G$30,0,10*ROW('Sanitation Data'!G20))="","",OFFSET('Sanitation Data'!$G$30,0,10*ROW('Sanitation Data'!G20)))</f>
        <v/>
      </c>
      <c r="DC26" s="292" t="str">
        <f ca="true">+IF(OFFSET('Sanitation Data'!$G$31,0,10*ROW('Sanitation Data'!G20))="","",OFFSET('Sanitation Data'!$G$31,0,10*ROW('Sanitation Data'!G20)))</f>
        <v/>
      </c>
      <c r="DD26" s="292" t="str">
        <f ca="true">+IF(OFFSET('Sanitation Data'!$G$32,0,10*ROW('Sanitation Data'!G20))="","",OFFSET('Sanitation Data'!$G$32,0,10*ROW('Sanitation Data'!G20)))</f>
        <v/>
      </c>
      <c r="DE26" s="292" t="str">
        <f ca="true">+IF(OFFSET('Sanitation Data'!$H$28,0,10*ROW('Sanitation Data'!H20))="","",OFFSET('Sanitation Data'!$H$28,0,10*ROW('Sanitation Data'!H20)))</f>
        <v>Yes</v>
      </c>
      <c r="DF26" s="292" t="str">
        <f ca="true">+IF(OFFSET('Sanitation Data'!$H$29,0,10*ROW('Sanitation Data'!H20))="","",OFFSET('Sanitation Data'!$H$29,0,10*ROW('Sanitation Data'!H20)))</f>
        <v>Yes</v>
      </c>
      <c r="DG26" s="292" t="str">
        <f ca="true">+IF(OFFSET('Sanitation Data'!$H$30,0,10*ROW('Sanitation Data'!H20))="","",OFFSET('Sanitation Data'!$H$30,0,10*ROW('Sanitation Data'!H20)))</f>
        <v/>
      </c>
      <c r="DH26" s="292" t="str">
        <f ca="true">+IF(OFFSET('Sanitation Data'!$H$31,0,10*ROW('Sanitation Data'!H20))="","",OFFSET('Sanitation Data'!$H$31,0,10*ROW('Sanitation Data'!H20)))</f>
        <v/>
      </c>
      <c r="DI26" s="292" t="str">
        <f ca="true">+IF(OFFSET('Sanitation Data'!$H$32,0,10*ROW('Sanitation Data'!H20))="","",OFFSET('Sanitation Data'!$H$32,0,10*ROW('Sanitation Data'!H20)))</f>
        <v/>
      </c>
      <c r="DJ26" s="292" t="str">
        <f ca="true">+IF(OFFSET('Sanitation Data'!$I$28,0,10*ROW('Sanitation Data'!I20))="","",OFFSET('Sanitation Data'!$I$28,0,10*ROW('Sanitation Data'!I20)))</f>
        <v>Yes</v>
      </c>
      <c r="DK26" s="292" t="str">
        <f ca="true">+IF(OFFSET('Sanitation Data'!$I$29,0,10*ROW('Sanitation Data'!I20))="","",OFFSET('Sanitation Data'!$I$29,0,10*ROW('Sanitation Data'!I20)))</f>
        <v>Yes</v>
      </c>
      <c r="DL26" s="292" t="str">
        <f ca="true">+IF(OFFSET('Sanitation Data'!$I$30,0,10*ROW('Sanitation Data'!I20))="","",OFFSET('Sanitation Data'!$I$30,0,10*ROW('Sanitation Data'!I20)))</f>
        <v/>
      </c>
      <c r="DM26" s="292" t="str">
        <f ca="true">+IF(OFFSET('Sanitation Data'!$I$31,0,10*ROW('Sanitation Data'!I20))="","",OFFSET('Sanitation Data'!$I$31,0,10*ROW('Sanitation Data'!I20)))</f>
        <v/>
      </c>
      <c r="DN26" s="292" t="str">
        <f ca="true">+IF(OFFSET('Sanitation Data'!$I$32,0,10*ROW('Sanitation Data'!I20))="","",OFFSET('Sanitation Data'!$I$32,0,10*ROW('Sanitation Data'!I20)))</f>
        <v/>
      </c>
      <c r="DO26" s="292" t="str">
        <f ca="true">+IF(OFFSET('Hygiene Data'!$D$11,0,10*ROW('Hygiene Data'!D20))="","",OFFSET('Hygiene Data'!$D$11,0,10*ROW('Hygiene Data'!D20)))</f>
        <v/>
      </c>
      <c r="DP26" s="292" t="str">
        <f ca="true">+IF(OFFSET('Hygiene Data'!$D$12,0,10*ROW('Hygiene Data'!D20))="","",OFFSET('Hygiene Data'!$D$12,0,10*ROW('Hygiene Data'!D20)))</f>
        <v/>
      </c>
      <c r="DQ26" s="292" t="str">
        <f ca="true">+IF(OFFSET('Hygiene Data'!$D$13,0,10*ROW('Hygiene Data'!D20))="","",OFFSET('Hygiene Data'!$D$13,0,10*ROW('Hygiene Data'!D20)))</f>
        <v/>
      </c>
      <c r="DR26" s="292" t="str">
        <f ca="true">+IF(OFFSET('Hygiene Data'!$E$11,0,10*ROW('Hygiene Data'!E20))="","",OFFSET('Hygiene Data'!$E$11,0,10*ROW('Hygiene Data'!E20)))</f>
        <v/>
      </c>
      <c r="DS26" s="292" t="str">
        <f ca="true">+IF(OFFSET('Hygiene Data'!$E$12,0,10*ROW('Hygiene Data'!E20))="","",OFFSET('Hygiene Data'!$E$12,0,10*ROW('Hygiene Data'!E20)))</f>
        <v/>
      </c>
      <c r="DT26" s="292" t="str">
        <f ca="true">+IF(OFFSET('Hygiene Data'!$E$13,0,10*ROW('Hygiene Data'!E20))="","",OFFSET('Hygiene Data'!$E$13,0,10*ROW('Hygiene Data'!E20)))</f>
        <v/>
      </c>
      <c r="DU26" s="292" t="str">
        <f ca="true">+IF(OFFSET('Hygiene Data'!$F$11,0,10*ROW('Hygiene Data'!F20))="","",OFFSET('Hygiene Data'!$F$11,0,10*ROW('Hygiene Data'!F20)))</f>
        <v/>
      </c>
      <c r="DV26" s="292" t="str">
        <f ca="true">+IF(OFFSET('Hygiene Data'!$F$12,0,10*ROW('Hygiene Data'!F20))="","",OFFSET('Hygiene Data'!$F$12,0,10*ROW('Hygiene Data'!F20)))</f>
        <v/>
      </c>
      <c r="DW26" s="292" t="str">
        <f ca="true">+IF(OFFSET('Hygiene Data'!$F$13,0,10*ROW('Hygiene Data'!F20))="","",OFFSET('Hygiene Data'!$F$13,0,10*ROW('Hygiene Data'!F20)))</f>
        <v/>
      </c>
      <c r="DX26" s="292" t="str">
        <f ca="true">+IF(OFFSET('Hygiene Data'!$G$11,0,10*ROW('Hygiene Data'!G20))="","",OFFSET('Hygiene Data'!$G$11,0,10*ROW('Hygiene Data'!G20)))</f>
        <v/>
      </c>
      <c r="DY26" s="292" t="str">
        <f ca="true">+IF(OFFSET('Hygiene Data'!$G$12,0,10*ROW('Hygiene Data'!G20))="","",OFFSET('Hygiene Data'!$G$12,0,10*ROW('Hygiene Data'!G20)))</f>
        <v/>
      </c>
      <c r="DZ26" s="292" t="str">
        <f ca="true">+IF(OFFSET('Hygiene Data'!$G$13,0,10*ROW('Hygiene Data'!G20))="","",OFFSET('Hygiene Data'!$G$13,0,10*ROW('Hygiene Data'!G20)))</f>
        <v/>
      </c>
      <c r="EA26" s="292" t="str">
        <f ca="true">+IF(OFFSET('Hygiene Data'!$H$11,0,10*ROW('Hygiene Data'!H20))="","",OFFSET('Hygiene Data'!$H$11,0,10*ROW('Hygiene Data'!H20)))</f>
        <v/>
      </c>
      <c r="EB26" s="292" t="str">
        <f ca="true">+IF(OFFSET('Hygiene Data'!$H$12,0,10*ROW('Hygiene Data'!H20))="","",OFFSET('Hygiene Data'!$H$12,0,10*ROW('Hygiene Data'!H20)))</f>
        <v/>
      </c>
      <c r="EC26" s="292" t="str">
        <f ca="true">+IF(OFFSET('Hygiene Data'!$H$13,0,10*ROW('Hygiene Data'!H20))="","",OFFSET('Hygiene Data'!$H$13,0,10*ROW('Hygiene Data'!H20)))</f>
        <v/>
      </c>
      <c r="ED26" s="292" t="str">
        <f ca="true">+IF(OFFSET('Hygiene Data'!$I$11,0,10*ROW('Hygiene Data'!I20))="","",OFFSET('Hygiene Data'!$I$11,0,10*ROW('Hygiene Data'!I20)))</f>
        <v/>
      </c>
      <c r="EE26" s="292" t="str">
        <f ca="true">+IF(OFFSET('Hygiene Data'!$I$12,0,10*ROW('Hygiene Data'!I20))="","",OFFSET('Hygiene Data'!$I$12,0,10*ROW('Hygiene Data'!I20)))</f>
        <v/>
      </c>
      <c r="EF26" s="29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BRA_2017_UIS</v>
      </c>
      <c r="B27" s="36" t="str">
        <f ca="true">+IF(OFFSET('Water Data'!$C$2,0,10*ROW('Water Data'!F21))="","",OFFSET('Water Data'!$C$2,0,10*ROW('Water Data'!F21)))</f>
        <v>Other</v>
      </c>
      <c r="C27" s="348">
        <f t="shared" ca="true" si="0"/>
        <v>2017</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95.962651175377317</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95.33</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98.708659999999995</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2"/>
      <c r="BS27" s="292" t="str">
        <f ca="true">+IF(OFFSET('Water Data'!$D$27,0,10*ROW('Water Data'!D21))="","",OFFSET('Water Data'!$D$27,0,10*ROW('Water Data'!D21)))</f>
        <v/>
      </c>
      <c r="BT27" s="292" t="str">
        <f ca="true">+IF(OFFSET('Water Data'!$D$28,0,10*ROW('Water Data'!D21))="","",OFFSET('Water Data'!$D$28,0,10*ROW('Water Data'!D21)))</f>
        <v/>
      </c>
      <c r="BU27" s="292" t="str">
        <f ca="true">+IF(OFFSET('Water Data'!$D$29,0,10*ROW('Water Data'!D21))="","",OFFSET('Water Data'!$D$29,0,10*ROW('Water Data'!D21)))</f>
        <v/>
      </c>
      <c r="BV27" s="292" t="str">
        <f ca="true">+IF(OFFSET('Water Data'!$E$27,0,10*ROW('Water Data'!E21))="","",OFFSET('Water Data'!$E$27,0,10*ROW('Water Data'!E21)))</f>
        <v/>
      </c>
      <c r="BW27" s="292" t="str">
        <f ca="true">+IF(OFFSET('Water Data'!$E$28,0,10*ROW('Water Data'!E21))="","",OFFSET('Water Data'!$E$28,0,10*ROW('Water Data'!E21)))</f>
        <v/>
      </c>
      <c r="BX27" s="292" t="str">
        <f ca="true">+IF(OFFSET('Water Data'!$E$29,0,10*ROW('Water Data'!E21))="","",OFFSET('Water Data'!$E$29,0,10*ROW('Water Data'!E21)))</f>
        <v/>
      </c>
      <c r="BY27" s="292" t="str">
        <f ca="true">+IF(OFFSET('Water Data'!$F$27,0,10*ROW('Water Data'!F21))="","",OFFSET('Water Data'!$F$27,0,10*ROW('Water Data'!F21)))</f>
        <v/>
      </c>
      <c r="BZ27" s="292" t="str">
        <f ca="true">+IF(OFFSET('Water Data'!$F$28,0,10*ROW('Water Data'!F21))="","",OFFSET('Water Data'!$F$28,0,10*ROW('Water Data'!F21)))</f>
        <v/>
      </c>
      <c r="CA27" s="292" t="str">
        <f ca="true">+IF(OFFSET('Water Data'!$F$29,0,10*ROW('Water Data'!F21))="","",OFFSET('Water Data'!$F$29,0,10*ROW('Water Data'!F21)))</f>
        <v/>
      </c>
      <c r="CB27" s="292" t="str">
        <f ca="true">+IF(OFFSET('Water Data'!$G$27,0,10*ROW('Water Data'!G21))="","",OFFSET('Water Data'!$G$27,0,10*ROW('Water Data'!G21)))</f>
        <v/>
      </c>
      <c r="CC27" s="292" t="str">
        <f ca="true">+IF(OFFSET('Water Data'!$G$28,0,10*ROW('Water Data'!G21))="","",OFFSET('Water Data'!$G$28,0,10*ROW('Water Data'!G21)))</f>
        <v/>
      </c>
      <c r="CD27" s="292" t="str">
        <f ca="true">+IF(OFFSET('Water Data'!$G$29,0,10*ROW('Water Data'!G21))="","",OFFSET('Water Data'!$G$29,0,10*ROW('Water Data'!G21)))</f>
        <v/>
      </c>
      <c r="CE27" s="292" t="str">
        <f ca="true">+IF(OFFSET('Water Data'!$H$27,0,10*ROW('Water Data'!H21))="","",OFFSET('Water Data'!$H$27,0,10*ROW('Water Data'!H21)))</f>
        <v/>
      </c>
      <c r="CF27" s="292" t="str">
        <f ca="true">+IF(OFFSET('Water Data'!$H$28,0,10*ROW('Water Data'!H21))="","",OFFSET('Water Data'!$H$28,0,10*ROW('Water Data'!H21)))</f>
        <v/>
      </c>
      <c r="CG27" s="292" t="str">
        <f ca="true">+IF(OFFSET('Water Data'!$H$29,0,10*ROW('Water Data'!H21))="","",OFFSET('Water Data'!$H$29,0,10*ROW('Water Data'!H21)))</f>
        <v/>
      </c>
      <c r="CH27" s="292" t="str">
        <f ca="true">+IF(OFFSET('Water Data'!$I$27,0,10*ROW('Water Data'!I21))="","",OFFSET('Water Data'!$I$27,0,10*ROW('Water Data'!I21)))</f>
        <v/>
      </c>
      <c r="CI27" s="292" t="str">
        <f ca="true">+IF(OFFSET('Water Data'!$I$28,0,10*ROW('Water Data'!I21))="","",OFFSET('Water Data'!$I$28,0,10*ROW('Water Data'!I21)))</f>
        <v/>
      </c>
      <c r="CJ27" s="292" t="str">
        <f ca="true">+IF(OFFSET('Water Data'!$I$29,0,10*ROW('Water Data'!I21))="","",OFFSET('Water Data'!$I$29,0,10*ROW('Water Data'!I21)))</f>
        <v/>
      </c>
      <c r="CK27" s="292" t="str">
        <f ca="true">+IF(OFFSET('Sanitation Data'!$D$28,0,10*ROW('Sanitation Data'!D21))="","",OFFSET('Sanitation Data'!$D$28,0,10*ROW('Sanitation Data'!D21)))</f>
        <v/>
      </c>
      <c r="CL27" s="292" t="str">
        <f ca="true">+IF(OFFSET('Sanitation Data'!$D$29,0,10*ROW('Sanitation Data'!D21))="","",OFFSET('Sanitation Data'!$D$29,0,10*ROW('Sanitation Data'!D21)))</f>
        <v/>
      </c>
      <c r="CM27" s="292" t="str">
        <f ca="true">+IF(OFFSET('Sanitation Data'!$D$30,0,10*ROW('Sanitation Data'!D21))="","",OFFSET('Sanitation Data'!$D$30,0,10*ROW('Sanitation Data'!D21)))</f>
        <v/>
      </c>
      <c r="CN27" s="292" t="str">
        <f ca="true">+IF(OFFSET('Sanitation Data'!$D$31,0,10*ROW('Sanitation Data'!D21))="","",OFFSET('Sanitation Data'!$D$31,0,10*ROW('Sanitation Data'!D21)))</f>
        <v/>
      </c>
      <c r="CO27" s="292" t="str">
        <f ca="true">+IF(OFFSET('Sanitation Data'!$D$32,0,10*ROW('Sanitation Data'!D21))="","",OFFSET('Sanitation Data'!$D$32,0,10*ROW('Sanitation Data'!D21)))</f>
        <v/>
      </c>
      <c r="CP27" s="292" t="str">
        <f ca="true">+IF(OFFSET('Sanitation Data'!$E$28,0,10*ROW('Sanitation Data'!E21))="","",OFFSET('Sanitation Data'!$E$28,0,10*ROW('Sanitation Data'!E21)))</f>
        <v/>
      </c>
      <c r="CQ27" s="292" t="str">
        <f ca="true">+IF(OFFSET('Sanitation Data'!$E$29,0,10*ROW('Sanitation Data'!E21))="","",OFFSET('Sanitation Data'!$E$29,0,10*ROW('Sanitation Data'!E21)))</f>
        <v/>
      </c>
      <c r="CR27" s="292" t="str">
        <f ca="true">+IF(OFFSET('Sanitation Data'!$E$30,0,10*ROW('Sanitation Data'!E21))="","",OFFSET('Sanitation Data'!$E$30,0,10*ROW('Sanitation Data'!E21)))</f>
        <v/>
      </c>
      <c r="CS27" s="292" t="str">
        <f ca="true">+IF(OFFSET('Sanitation Data'!$E$31,0,10*ROW('Sanitation Data'!E21))="","",OFFSET('Sanitation Data'!$E$31,0,10*ROW('Sanitation Data'!E21)))</f>
        <v/>
      </c>
      <c r="CT27" s="292" t="str">
        <f ca="true">+IF(OFFSET('Sanitation Data'!$E$32,0,10*ROW('Sanitation Data'!E21))="","",OFFSET('Sanitation Data'!$E$32,0,10*ROW('Sanitation Data'!E21)))</f>
        <v/>
      </c>
      <c r="CU27" s="292" t="str">
        <f ca="true">+IF(OFFSET('Sanitation Data'!$F$28,0,10*ROW('Sanitation Data'!F21))="","",OFFSET('Sanitation Data'!$F$28,0,10*ROW('Sanitation Data'!F21)))</f>
        <v/>
      </c>
      <c r="CV27" s="292" t="str">
        <f ca="true">+IF(OFFSET('Sanitation Data'!$F$29,0,10*ROW('Sanitation Data'!F21))="","",OFFSET('Sanitation Data'!$F$29,0,10*ROW('Sanitation Data'!F21)))</f>
        <v/>
      </c>
      <c r="CW27" s="292" t="str">
        <f ca="true">+IF(OFFSET('Sanitation Data'!$F$30,0,10*ROW('Sanitation Data'!F21))="","",OFFSET('Sanitation Data'!$F$30,0,10*ROW('Sanitation Data'!F21)))</f>
        <v/>
      </c>
      <c r="CX27" s="292" t="str">
        <f ca="true">+IF(OFFSET('Sanitation Data'!$F$31,0,10*ROW('Sanitation Data'!F21))="","",OFFSET('Sanitation Data'!$F$31,0,10*ROW('Sanitation Data'!F21)))</f>
        <v/>
      </c>
      <c r="CY27" s="292" t="str">
        <f ca="true">+IF(OFFSET('Sanitation Data'!$F$32,0,10*ROW('Sanitation Data'!F21))="","",OFFSET('Sanitation Data'!$F$32,0,10*ROW('Sanitation Data'!F21)))</f>
        <v/>
      </c>
      <c r="CZ27" s="292" t="str">
        <f ca="true">+IF(OFFSET('Sanitation Data'!$G$28,0,10*ROW('Sanitation Data'!G21))="","",OFFSET('Sanitation Data'!$G$28,0,10*ROW('Sanitation Data'!G21)))</f>
        <v/>
      </c>
      <c r="DA27" s="292" t="str">
        <f ca="true">+IF(OFFSET('Sanitation Data'!$G$29,0,10*ROW('Sanitation Data'!G21))="","",OFFSET('Sanitation Data'!$G$29,0,10*ROW('Sanitation Data'!G21)))</f>
        <v/>
      </c>
      <c r="DB27" s="292" t="str">
        <f ca="true">+IF(OFFSET('Sanitation Data'!$G$30,0,10*ROW('Sanitation Data'!G21))="","",OFFSET('Sanitation Data'!$G$30,0,10*ROW('Sanitation Data'!G21)))</f>
        <v/>
      </c>
      <c r="DC27" s="292" t="str">
        <f ca="true">+IF(OFFSET('Sanitation Data'!$G$31,0,10*ROW('Sanitation Data'!G21))="","",OFFSET('Sanitation Data'!$G$31,0,10*ROW('Sanitation Data'!G21)))</f>
        <v/>
      </c>
      <c r="DD27" s="292" t="str">
        <f ca="true">+IF(OFFSET('Sanitation Data'!$G$32,0,10*ROW('Sanitation Data'!G21))="","",OFFSET('Sanitation Data'!$G$32,0,10*ROW('Sanitation Data'!G21)))</f>
        <v/>
      </c>
      <c r="DE27" s="292" t="str">
        <f ca="true">+IF(OFFSET('Sanitation Data'!$H$28,0,10*ROW('Sanitation Data'!H21))="","",OFFSET('Sanitation Data'!$H$28,0,10*ROW('Sanitation Data'!H21)))</f>
        <v/>
      </c>
      <c r="DF27" s="292" t="str">
        <f ca="true">+IF(OFFSET('Sanitation Data'!$H$29,0,10*ROW('Sanitation Data'!H21))="","",OFFSET('Sanitation Data'!$H$29,0,10*ROW('Sanitation Data'!H21)))</f>
        <v/>
      </c>
      <c r="DG27" s="292" t="str">
        <f ca="true">+IF(OFFSET('Sanitation Data'!$H$30,0,10*ROW('Sanitation Data'!H21))="","",OFFSET('Sanitation Data'!$H$30,0,10*ROW('Sanitation Data'!H21)))</f>
        <v/>
      </c>
      <c r="DH27" s="292" t="str">
        <f ca="true">+IF(OFFSET('Sanitation Data'!$H$31,0,10*ROW('Sanitation Data'!H21))="","",OFFSET('Sanitation Data'!$H$31,0,10*ROW('Sanitation Data'!H21)))</f>
        <v/>
      </c>
      <c r="DI27" s="292" t="str">
        <f ca="true">+IF(OFFSET('Sanitation Data'!$H$32,0,10*ROW('Sanitation Data'!H21))="","",OFFSET('Sanitation Data'!$H$32,0,10*ROW('Sanitation Data'!H21)))</f>
        <v/>
      </c>
      <c r="DJ27" s="292" t="str">
        <f ca="true">+IF(OFFSET('Sanitation Data'!$I$28,0,10*ROW('Sanitation Data'!I21))="","",OFFSET('Sanitation Data'!$I$28,0,10*ROW('Sanitation Data'!I21)))</f>
        <v/>
      </c>
      <c r="DK27" s="292" t="str">
        <f ca="true">+IF(OFFSET('Sanitation Data'!$I$29,0,10*ROW('Sanitation Data'!I21))="","",OFFSET('Sanitation Data'!$I$29,0,10*ROW('Sanitation Data'!I21)))</f>
        <v/>
      </c>
      <c r="DL27" s="292" t="str">
        <f ca="true">+IF(OFFSET('Sanitation Data'!$I$30,0,10*ROW('Sanitation Data'!I21))="","",OFFSET('Sanitation Data'!$I$30,0,10*ROW('Sanitation Data'!I21)))</f>
        <v/>
      </c>
      <c r="DM27" s="292" t="str">
        <f ca="true">+IF(OFFSET('Sanitation Data'!$I$31,0,10*ROW('Sanitation Data'!I21))="","",OFFSET('Sanitation Data'!$I$31,0,10*ROW('Sanitation Data'!I21)))</f>
        <v/>
      </c>
      <c r="DN27" s="292" t="str">
        <f ca="true">+IF(OFFSET('Sanitation Data'!$I$32,0,10*ROW('Sanitation Data'!I21))="","",OFFSET('Sanitation Data'!$I$32,0,10*ROW('Sanitation Data'!I21)))</f>
        <v/>
      </c>
      <c r="DO27" s="292" t="str">
        <f ca="true">+IF(OFFSET('Hygiene Data'!$D$11,0,10*ROW('Hygiene Data'!D21))="","",OFFSET('Hygiene Data'!$D$11,0,10*ROW('Hygiene Data'!D21)))</f>
        <v/>
      </c>
      <c r="DP27" s="292" t="str">
        <f ca="true">+IF(OFFSET('Hygiene Data'!$D$12,0,10*ROW('Hygiene Data'!D21))="","",OFFSET('Hygiene Data'!$D$12,0,10*ROW('Hygiene Data'!D21)))</f>
        <v>Yes</v>
      </c>
      <c r="DQ27" s="292" t="str">
        <f ca="true">+IF(OFFSET('Hygiene Data'!$D$13,0,10*ROW('Hygiene Data'!D21))="","",OFFSET('Hygiene Data'!$D$13,0,10*ROW('Hygiene Data'!D21)))</f>
        <v/>
      </c>
      <c r="DR27" s="292" t="str">
        <f ca="true">+IF(OFFSET('Hygiene Data'!$E$11,0,10*ROW('Hygiene Data'!E21))="","",OFFSET('Hygiene Data'!$E$11,0,10*ROW('Hygiene Data'!E21)))</f>
        <v/>
      </c>
      <c r="DS27" s="292" t="str">
        <f ca="true">+IF(OFFSET('Hygiene Data'!$E$12,0,10*ROW('Hygiene Data'!E21))="","",OFFSET('Hygiene Data'!$E$12,0,10*ROW('Hygiene Data'!E21)))</f>
        <v/>
      </c>
      <c r="DT27" s="292" t="str">
        <f ca="true">+IF(OFFSET('Hygiene Data'!$E$13,0,10*ROW('Hygiene Data'!E21))="","",OFFSET('Hygiene Data'!$E$13,0,10*ROW('Hygiene Data'!E21)))</f>
        <v/>
      </c>
      <c r="DU27" s="292" t="str">
        <f ca="true">+IF(OFFSET('Hygiene Data'!$F$11,0,10*ROW('Hygiene Data'!F21))="","",OFFSET('Hygiene Data'!$F$11,0,10*ROW('Hygiene Data'!F21)))</f>
        <v/>
      </c>
      <c r="DV27" s="292" t="str">
        <f ca="true">+IF(OFFSET('Hygiene Data'!$F$12,0,10*ROW('Hygiene Data'!F21))="","",OFFSET('Hygiene Data'!$F$12,0,10*ROW('Hygiene Data'!F21)))</f>
        <v/>
      </c>
      <c r="DW27" s="292" t="str">
        <f ca="true">+IF(OFFSET('Hygiene Data'!$F$13,0,10*ROW('Hygiene Data'!F21))="","",OFFSET('Hygiene Data'!$F$13,0,10*ROW('Hygiene Data'!F21)))</f>
        <v/>
      </c>
      <c r="DX27" s="292" t="str">
        <f ca="true">+IF(OFFSET('Hygiene Data'!$G$11,0,10*ROW('Hygiene Data'!G21))="","",OFFSET('Hygiene Data'!$G$11,0,10*ROW('Hygiene Data'!G21)))</f>
        <v/>
      </c>
      <c r="DY27" s="292" t="str">
        <f ca="true">+IF(OFFSET('Hygiene Data'!$G$12,0,10*ROW('Hygiene Data'!G21))="","",OFFSET('Hygiene Data'!$G$12,0,10*ROW('Hygiene Data'!G21)))</f>
        <v/>
      </c>
      <c r="DZ27" s="292" t="str">
        <f ca="true">+IF(OFFSET('Hygiene Data'!$G$13,0,10*ROW('Hygiene Data'!G21))="","",OFFSET('Hygiene Data'!$G$13,0,10*ROW('Hygiene Data'!G21)))</f>
        <v/>
      </c>
      <c r="EA27" s="292" t="str">
        <f ca="true">+IF(OFFSET('Hygiene Data'!$H$11,0,10*ROW('Hygiene Data'!H21))="","",OFFSET('Hygiene Data'!$H$11,0,10*ROW('Hygiene Data'!H21)))</f>
        <v/>
      </c>
      <c r="EB27" s="292" t="str">
        <f ca="true">+IF(OFFSET('Hygiene Data'!$H$12,0,10*ROW('Hygiene Data'!H21))="","",OFFSET('Hygiene Data'!$H$12,0,10*ROW('Hygiene Data'!H21)))</f>
        <v>Yes</v>
      </c>
      <c r="EC27" s="292" t="str">
        <f ca="true">+IF(OFFSET('Hygiene Data'!$H$13,0,10*ROW('Hygiene Data'!H21))="","",OFFSET('Hygiene Data'!$H$13,0,10*ROW('Hygiene Data'!H21)))</f>
        <v/>
      </c>
      <c r="ED27" s="292" t="str">
        <f ca="true">+IF(OFFSET('Hygiene Data'!$I$11,0,10*ROW('Hygiene Data'!I21))="","",OFFSET('Hygiene Data'!$I$11,0,10*ROW('Hygiene Data'!I21)))</f>
        <v/>
      </c>
      <c r="EE27" s="292" t="str">
        <f ca="true">+IF(OFFSET('Hygiene Data'!$I$12,0,10*ROW('Hygiene Data'!I21))="","",OFFSET('Hygiene Data'!$I$12,0,10*ROW('Hygiene Data'!I21)))</f>
        <v>Yes</v>
      </c>
      <c r="EF27" s="29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BRA_2018_EMIS</v>
      </c>
      <c r="B28" s="36" t="str">
        <f ca="true">+IF(OFFSET('Water Data'!$C$2,0,10*ROW('Water Data'!F22))="","",OFFSET('Water Data'!$C$2,0,10*ROW('Water Data'!F22)))</f>
        <v>EMIS</v>
      </c>
      <c r="C28" s="348">
        <f t="shared" ca="true" si="0"/>
        <v>2018</v>
      </c>
      <c r="D28" s="96">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96.595410000000001</v>
      </c>
      <c r="E28" s="96">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82.334769999999992</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99.778840000000002</v>
      </c>
      <c r="H28" s="96">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96.661829999999995</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90.728200000000001</v>
      </c>
      <c r="K28" s="96">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54.441185000000004</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95.826049999999995</v>
      </c>
      <c r="N28" s="96">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79.834400000000002</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95.848820000000003</v>
      </c>
      <c r="Q28" s="96">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78.898929999999993</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99.61309</v>
      </c>
      <c r="T28" s="96">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93.785269999999997</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94.964349999999996</v>
      </c>
      <c r="W28" s="97">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93.613209999999995</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96.890630000000002</v>
      </c>
      <c r="AB28" s="97">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96.743340000000003</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91.214069999999992</v>
      </c>
      <c r="AG28" s="97">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87.519069999999999</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94.915750000000003</v>
      </c>
      <c r="AL28" s="97">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93.400634999999994</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95.065420000000003</v>
      </c>
      <c r="AQ28" s="97">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93.407730000000015</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96.314689999999999</v>
      </c>
      <c r="AV28" s="97">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95.966469999999987</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2"/>
      <c r="BS28" s="292" t="str">
        <f ca="true">+IF(OFFSET('Water Data'!$D$27,0,10*ROW('Water Data'!D22))="","",OFFSET('Water Data'!$D$27,0,10*ROW('Water Data'!D22)))</f>
        <v>Yes</v>
      </c>
      <c r="BT28" s="292" t="str">
        <f ca="true">+IF(OFFSET('Water Data'!$D$28,0,10*ROW('Water Data'!D22))="","",OFFSET('Water Data'!$D$28,0,10*ROW('Water Data'!D22)))</f>
        <v>Yes</v>
      </c>
      <c r="BU28" s="292" t="str">
        <f ca="true">+IF(OFFSET('Water Data'!$D$29,0,10*ROW('Water Data'!D22))="","",OFFSET('Water Data'!$D$29,0,10*ROW('Water Data'!D22)))</f>
        <v/>
      </c>
      <c r="BV28" s="292" t="str">
        <f ca="true">+IF(OFFSET('Water Data'!$E$27,0,10*ROW('Water Data'!E22))="","",OFFSET('Water Data'!$E$27,0,10*ROW('Water Data'!E22)))</f>
        <v>Yes</v>
      </c>
      <c r="BW28" s="292" t="str">
        <f ca="true">+IF(OFFSET('Water Data'!$E$28,0,10*ROW('Water Data'!E22))="","",OFFSET('Water Data'!$E$28,0,10*ROW('Water Data'!E22)))</f>
        <v>Yes</v>
      </c>
      <c r="BX28" s="292" t="str">
        <f ca="true">+IF(OFFSET('Water Data'!$E$29,0,10*ROW('Water Data'!E22))="","",OFFSET('Water Data'!$E$29,0,10*ROW('Water Data'!E22)))</f>
        <v/>
      </c>
      <c r="BY28" s="292" t="str">
        <f ca="true">+IF(OFFSET('Water Data'!$F$27,0,10*ROW('Water Data'!F22))="","",OFFSET('Water Data'!$F$27,0,10*ROW('Water Data'!F22)))</f>
        <v>Yes</v>
      </c>
      <c r="BZ28" s="292" t="str">
        <f ca="true">+IF(OFFSET('Water Data'!$F$28,0,10*ROW('Water Data'!F22))="","",OFFSET('Water Data'!$F$28,0,10*ROW('Water Data'!F22)))</f>
        <v>Yes</v>
      </c>
      <c r="CA28" s="292" t="str">
        <f ca="true">+IF(OFFSET('Water Data'!$F$29,0,10*ROW('Water Data'!F22))="","",OFFSET('Water Data'!$F$29,0,10*ROW('Water Data'!F22)))</f>
        <v/>
      </c>
      <c r="CB28" s="292" t="str">
        <f ca="true">+IF(OFFSET('Water Data'!$G$27,0,10*ROW('Water Data'!G22))="","",OFFSET('Water Data'!$G$27,0,10*ROW('Water Data'!G22)))</f>
        <v>Yes</v>
      </c>
      <c r="CC28" s="292" t="str">
        <f ca="true">+IF(OFFSET('Water Data'!$G$28,0,10*ROW('Water Data'!G22))="","",OFFSET('Water Data'!$G$28,0,10*ROW('Water Data'!G22)))</f>
        <v>Yes</v>
      </c>
      <c r="CD28" s="292" t="str">
        <f ca="true">+IF(OFFSET('Water Data'!$G$29,0,10*ROW('Water Data'!G22))="","",OFFSET('Water Data'!$G$29,0,10*ROW('Water Data'!G22)))</f>
        <v/>
      </c>
      <c r="CE28" s="292" t="str">
        <f ca="true">+IF(OFFSET('Water Data'!$H$27,0,10*ROW('Water Data'!H22))="","",OFFSET('Water Data'!$H$27,0,10*ROW('Water Data'!H22)))</f>
        <v>Yes</v>
      </c>
      <c r="CF28" s="292" t="str">
        <f ca="true">+IF(OFFSET('Water Data'!$H$28,0,10*ROW('Water Data'!H22))="","",OFFSET('Water Data'!$H$28,0,10*ROW('Water Data'!H22)))</f>
        <v>Yes</v>
      </c>
      <c r="CG28" s="292" t="str">
        <f ca="true">+IF(OFFSET('Water Data'!$H$29,0,10*ROW('Water Data'!H22))="","",OFFSET('Water Data'!$H$29,0,10*ROW('Water Data'!H22)))</f>
        <v/>
      </c>
      <c r="CH28" s="292" t="str">
        <f ca="true">+IF(OFFSET('Water Data'!$I$27,0,10*ROW('Water Data'!I22))="","",OFFSET('Water Data'!$I$27,0,10*ROW('Water Data'!I22)))</f>
        <v>Yes</v>
      </c>
      <c r="CI28" s="292" t="str">
        <f ca="true">+IF(OFFSET('Water Data'!$I$28,0,10*ROW('Water Data'!I22))="","",OFFSET('Water Data'!$I$28,0,10*ROW('Water Data'!I22)))</f>
        <v>Yes</v>
      </c>
      <c r="CJ28" s="292" t="str">
        <f ca="true">+IF(OFFSET('Water Data'!$I$29,0,10*ROW('Water Data'!I22))="","",OFFSET('Water Data'!$I$29,0,10*ROW('Water Data'!I22)))</f>
        <v/>
      </c>
      <c r="CK28" s="292" t="str">
        <f ca="true">+IF(OFFSET('Sanitation Data'!$D$28,0,10*ROW('Sanitation Data'!D22))="","",OFFSET('Sanitation Data'!$D$28,0,10*ROW('Sanitation Data'!D22)))</f>
        <v>Yes</v>
      </c>
      <c r="CL28" s="292" t="str">
        <f ca="true">+IF(OFFSET('Sanitation Data'!$D$29,0,10*ROW('Sanitation Data'!D22))="","",OFFSET('Sanitation Data'!$D$29,0,10*ROW('Sanitation Data'!D22)))</f>
        <v>Yes</v>
      </c>
      <c r="CM28" s="292" t="str">
        <f ca="true">+IF(OFFSET('Sanitation Data'!$D$30,0,10*ROW('Sanitation Data'!D22))="","",OFFSET('Sanitation Data'!$D$30,0,10*ROW('Sanitation Data'!D22)))</f>
        <v/>
      </c>
      <c r="CN28" s="292" t="str">
        <f ca="true">+IF(OFFSET('Sanitation Data'!$D$31,0,10*ROW('Sanitation Data'!D22))="","",OFFSET('Sanitation Data'!$D$31,0,10*ROW('Sanitation Data'!D22)))</f>
        <v/>
      </c>
      <c r="CO28" s="292" t="str">
        <f ca="true">+IF(OFFSET('Sanitation Data'!$D$32,0,10*ROW('Sanitation Data'!D22))="","",OFFSET('Sanitation Data'!$D$32,0,10*ROW('Sanitation Data'!D22)))</f>
        <v/>
      </c>
      <c r="CP28" s="292" t="str">
        <f ca="true">+IF(OFFSET('Sanitation Data'!$E$28,0,10*ROW('Sanitation Data'!E22))="","",OFFSET('Sanitation Data'!$E$28,0,10*ROW('Sanitation Data'!E22)))</f>
        <v>Yes</v>
      </c>
      <c r="CQ28" s="292" t="str">
        <f ca="true">+IF(OFFSET('Sanitation Data'!$E$29,0,10*ROW('Sanitation Data'!E22))="","",OFFSET('Sanitation Data'!$E$29,0,10*ROW('Sanitation Data'!E22)))</f>
        <v>Yes</v>
      </c>
      <c r="CR28" s="292" t="str">
        <f ca="true">+IF(OFFSET('Sanitation Data'!$E$30,0,10*ROW('Sanitation Data'!E22))="","",OFFSET('Sanitation Data'!$E$30,0,10*ROW('Sanitation Data'!E22)))</f>
        <v/>
      </c>
      <c r="CS28" s="292" t="str">
        <f ca="true">+IF(OFFSET('Sanitation Data'!$E$31,0,10*ROW('Sanitation Data'!E22))="","",OFFSET('Sanitation Data'!$E$31,0,10*ROW('Sanitation Data'!E22)))</f>
        <v/>
      </c>
      <c r="CT28" s="292" t="str">
        <f ca="true">+IF(OFFSET('Sanitation Data'!$E$32,0,10*ROW('Sanitation Data'!E22))="","",OFFSET('Sanitation Data'!$E$32,0,10*ROW('Sanitation Data'!E22)))</f>
        <v/>
      </c>
      <c r="CU28" s="292" t="str">
        <f ca="true">+IF(OFFSET('Sanitation Data'!$F$28,0,10*ROW('Sanitation Data'!F22))="","",OFFSET('Sanitation Data'!$F$28,0,10*ROW('Sanitation Data'!F22)))</f>
        <v>Yes</v>
      </c>
      <c r="CV28" s="292" t="str">
        <f ca="true">+IF(OFFSET('Sanitation Data'!$F$29,0,10*ROW('Sanitation Data'!F22))="","",OFFSET('Sanitation Data'!$F$29,0,10*ROW('Sanitation Data'!F22)))</f>
        <v>Yes</v>
      </c>
      <c r="CW28" s="292" t="str">
        <f ca="true">+IF(OFFSET('Sanitation Data'!$F$30,0,10*ROW('Sanitation Data'!F22))="","",OFFSET('Sanitation Data'!$F$30,0,10*ROW('Sanitation Data'!F22)))</f>
        <v/>
      </c>
      <c r="CX28" s="292" t="str">
        <f ca="true">+IF(OFFSET('Sanitation Data'!$F$31,0,10*ROW('Sanitation Data'!F22))="","",OFFSET('Sanitation Data'!$F$31,0,10*ROW('Sanitation Data'!F22)))</f>
        <v/>
      </c>
      <c r="CY28" s="292" t="str">
        <f ca="true">+IF(OFFSET('Sanitation Data'!$F$32,0,10*ROW('Sanitation Data'!F22))="","",OFFSET('Sanitation Data'!$F$32,0,10*ROW('Sanitation Data'!F22)))</f>
        <v/>
      </c>
      <c r="CZ28" s="292" t="str">
        <f ca="true">+IF(OFFSET('Sanitation Data'!$G$28,0,10*ROW('Sanitation Data'!G22))="","",OFFSET('Sanitation Data'!$G$28,0,10*ROW('Sanitation Data'!G22)))</f>
        <v>Yes</v>
      </c>
      <c r="DA28" s="292" t="str">
        <f ca="true">+IF(OFFSET('Sanitation Data'!$G$29,0,10*ROW('Sanitation Data'!G22))="","",OFFSET('Sanitation Data'!$G$29,0,10*ROW('Sanitation Data'!G22)))</f>
        <v>Yes</v>
      </c>
      <c r="DB28" s="292" t="str">
        <f ca="true">+IF(OFFSET('Sanitation Data'!$G$30,0,10*ROW('Sanitation Data'!G22))="","",OFFSET('Sanitation Data'!$G$30,0,10*ROW('Sanitation Data'!G22)))</f>
        <v/>
      </c>
      <c r="DC28" s="292" t="str">
        <f ca="true">+IF(OFFSET('Sanitation Data'!$G$31,0,10*ROW('Sanitation Data'!G22))="","",OFFSET('Sanitation Data'!$G$31,0,10*ROW('Sanitation Data'!G22)))</f>
        <v/>
      </c>
      <c r="DD28" s="292" t="str">
        <f ca="true">+IF(OFFSET('Sanitation Data'!$G$32,0,10*ROW('Sanitation Data'!G22))="","",OFFSET('Sanitation Data'!$G$32,0,10*ROW('Sanitation Data'!G22)))</f>
        <v/>
      </c>
      <c r="DE28" s="292" t="str">
        <f ca="true">+IF(OFFSET('Sanitation Data'!$H$28,0,10*ROW('Sanitation Data'!H22))="","",OFFSET('Sanitation Data'!$H$28,0,10*ROW('Sanitation Data'!H22)))</f>
        <v>Yes</v>
      </c>
      <c r="DF28" s="292" t="str">
        <f ca="true">+IF(OFFSET('Sanitation Data'!$H$29,0,10*ROW('Sanitation Data'!H22))="","",OFFSET('Sanitation Data'!$H$29,0,10*ROW('Sanitation Data'!H22)))</f>
        <v>Yes</v>
      </c>
      <c r="DG28" s="292" t="str">
        <f ca="true">+IF(OFFSET('Sanitation Data'!$H$30,0,10*ROW('Sanitation Data'!H22))="","",OFFSET('Sanitation Data'!$H$30,0,10*ROW('Sanitation Data'!H22)))</f>
        <v/>
      </c>
      <c r="DH28" s="292" t="str">
        <f ca="true">+IF(OFFSET('Sanitation Data'!$H$31,0,10*ROW('Sanitation Data'!H22))="","",OFFSET('Sanitation Data'!$H$31,0,10*ROW('Sanitation Data'!H22)))</f>
        <v/>
      </c>
      <c r="DI28" s="292" t="str">
        <f ca="true">+IF(OFFSET('Sanitation Data'!$H$32,0,10*ROW('Sanitation Data'!H22))="","",OFFSET('Sanitation Data'!$H$32,0,10*ROW('Sanitation Data'!H22)))</f>
        <v/>
      </c>
      <c r="DJ28" s="292" t="str">
        <f ca="true">+IF(OFFSET('Sanitation Data'!$I$28,0,10*ROW('Sanitation Data'!I22))="","",OFFSET('Sanitation Data'!$I$28,0,10*ROW('Sanitation Data'!I22)))</f>
        <v>Yes</v>
      </c>
      <c r="DK28" s="292" t="str">
        <f ca="true">+IF(OFFSET('Sanitation Data'!$I$29,0,10*ROW('Sanitation Data'!I22))="","",OFFSET('Sanitation Data'!$I$29,0,10*ROW('Sanitation Data'!I22)))</f>
        <v>Yes</v>
      </c>
      <c r="DL28" s="292" t="str">
        <f ca="true">+IF(OFFSET('Sanitation Data'!$I$30,0,10*ROW('Sanitation Data'!I22))="","",OFFSET('Sanitation Data'!$I$30,0,10*ROW('Sanitation Data'!I22)))</f>
        <v/>
      </c>
      <c r="DM28" s="292" t="str">
        <f ca="true">+IF(OFFSET('Sanitation Data'!$I$31,0,10*ROW('Sanitation Data'!I22))="","",OFFSET('Sanitation Data'!$I$31,0,10*ROW('Sanitation Data'!I22)))</f>
        <v/>
      </c>
      <c r="DN28" s="292" t="str">
        <f ca="true">+IF(OFFSET('Sanitation Data'!$I$32,0,10*ROW('Sanitation Data'!I22))="","",OFFSET('Sanitation Data'!$I$32,0,10*ROW('Sanitation Data'!I22)))</f>
        <v/>
      </c>
      <c r="DO28" s="292" t="str">
        <f ca="true">+IF(OFFSET('Hygiene Data'!$D$11,0,10*ROW('Hygiene Data'!D22))="","",OFFSET('Hygiene Data'!$D$11,0,10*ROW('Hygiene Data'!D22)))</f>
        <v/>
      </c>
      <c r="DP28" s="292" t="str">
        <f ca="true">+IF(OFFSET('Hygiene Data'!$D$12,0,10*ROW('Hygiene Data'!D22))="","",OFFSET('Hygiene Data'!$D$12,0,10*ROW('Hygiene Data'!D22)))</f>
        <v/>
      </c>
      <c r="DQ28" s="292" t="str">
        <f ca="true">+IF(OFFSET('Hygiene Data'!$D$13,0,10*ROW('Hygiene Data'!D22))="","",OFFSET('Hygiene Data'!$D$13,0,10*ROW('Hygiene Data'!D22)))</f>
        <v/>
      </c>
      <c r="DR28" s="292" t="str">
        <f ca="true">+IF(OFFSET('Hygiene Data'!$E$11,0,10*ROW('Hygiene Data'!E22))="","",OFFSET('Hygiene Data'!$E$11,0,10*ROW('Hygiene Data'!E22)))</f>
        <v/>
      </c>
      <c r="DS28" s="292" t="str">
        <f ca="true">+IF(OFFSET('Hygiene Data'!$E$12,0,10*ROW('Hygiene Data'!E22))="","",OFFSET('Hygiene Data'!$E$12,0,10*ROW('Hygiene Data'!E22)))</f>
        <v/>
      </c>
      <c r="DT28" s="292" t="str">
        <f ca="true">+IF(OFFSET('Hygiene Data'!$E$13,0,10*ROW('Hygiene Data'!E22))="","",OFFSET('Hygiene Data'!$E$13,0,10*ROW('Hygiene Data'!E22)))</f>
        <v/>
      </c>
      <c r="DU28" s="292" t="str">
        <f ca="true">+IF(OFFSET('Hygiene Data'!$F$11,0,10*ROW('Hygiene Data'!F22))="","",OFFSET('Hygiene Data'!$F$11,0,10*ROW('Hygiene Data'!F22)))</f>
        <v/>
      </c>
      <c r="DV28" s="292" t="str">
        <f ca="true">+IF(OFFSET('Hygiene Data'!$F$12,0,10*ROW('Hygiene Data'!F22))="","",OFFSET('Hygiene Data'!$F$12,0,10*ROW('Hygiene Data'!F22)))</f>
        <v/>
      </c>
      <c r="DW28" s="292" t="str">
        <f ca="true">+IF(OFFSET('Hygiene Data'!$F$13,0,10*ROW('Hygiene Data'!F22))="","",OFFSET('Hygiene Data'!$F$13,0,10*ROW('Hygiene Data'!F22)))</f>
        <v/>
      </c>
      <c r="DX28" s="292" t="str">
        <f ca="true">+IF(OFFSET('Hygiene Data'!$G$11,0,10*ROW('Hygiene Data'!G22))="","",OFFSET('Hygiene Data'!$G$11,0,10*ROW('Hygiene Data'!G22)))</f>
        <v/>
      </c>
      <c r="DY28" s="292" t="str">
        <f ca="true">+IF(OFFSET('Hygiene Data'!$G$12,0,10*ROW('Hygiene Data'!G22))="","",OFFSET('Hygiene Data'!$G$12,0,10*ROW('Hygiene Data'!G22)))</f>
        <v/>
      </c>
      <c r="DZ28" s="292" t="str">
        <f ca="true">+IF(OFFSET('Hygiene Data'!$G$13,0,10*ROW('Hygiene Data'!G22))="","",OFFSET('Hygiene Data'!$G$13,0,10*ROW('Hygiene Data'!G22)))</f>
        <v/>
      </c>
      <c r="EA28" s="292" t="str">
        <f ca="true">+IF(OFFSET('Hygiene Data'!$H$11,0,10*ROW('Hygiene Data'!H22))="","",OFFSET('Hygiene Data'!$H$11,0,10*ROW('Hygiene Data'!H22)))</f>
        <v/>
      </c>
      <c r="EB28" s="292" t="str">
        <f ca="true">+IF(OFFSET('Hygiene Data'!$H$12,0,10*ROW('Hygiene Data'!H22))="","",OFFSET('Hygiene Data'!$H$12,0,10*ROW('Hygiene Data'!H22)))</f>
        <v/>
      </c>
      <c r="EC28" s="292" t="str">
        <f ca="true">+IF(OFFSET('Hygiene Data'!$H$13,0,10*ROW('Hygiene Data'!H22))="","",OFFSET('Hygiene Data'!$H$13,0,10*ROW('Hygiene Data'!H22)))</f>
        <v/>
      </c>
      <c r="ED28" s="292" t="str">
        <f ca="true">+IF(OFFSET('Hygiene Data'!$I$11,0,10*ROW('Hygiene Data'!I22))="","",OFFSET('Hygiene Data'!$I$11,0,10*ROW('Hygiene Data'!I22)))</f>
        <v/>
      </c>
      <c r="EE28" s="292" t="str">
        <f ca="true">+IF(OFFSET('Hygiene Data'!$I$12,0,10*ROW('Hygiene Data'!I22))="","",OFFSET('Hygiene Data'!$I$12,0,10*ROW('Hygiene Data'!I22)))</f>
        <v/>
      </c>
      <c r="EF28" s="29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BRA_2019_EMIS</v>
      </c>
      <c r="B29" s="36" t="str">
        <f ca="true">+IF(OFFSET('Water Data'!$C$2,0,10*ROW('Water Data'!F23))="","",OFFSET('Water Data'!$C$2,0,10*ROW('Water Data'!F23)))</f>
        <v>EMIS</v>
      </c>
      <c r="C29" s="348">
        <f t="shared" ca="true" si="0"/>
        <v>2019</v>
      </c>
      <c r="D29" s="96">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97.730419999999995</v>
      </c>
      <c r="E29" s="96">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83.343770000000006</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99.81326</v>
      </c>
      <c r="H29" s="96">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96.706474999999998</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93.494500000000002</v>
      </c>
      <c r="K29" s="96">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56.167725000000004</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97.319590000000005</v>
      </c>
      <c r="N29" s="96">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80.900959999999998</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97.230069999999998</v>
      </c>
      <c r="Q29" s="96">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80.066045000000003</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99.639510000000001</v>
      </c>
      <c r="T29" s="96">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93.813770000000005</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96.690420000000003</v>
      </c>
      <c r="W29" s="97">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94.662179999999992</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99.157870000000003</v>
      </c>
      <c r="AB29" s="97">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98.769130000000004</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91.672300000000007</v>
      </c>
      <c r="AG29" s="97">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86.309775000000002</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96.969759999999994</v>
      </c>
      <c r="AL29" s="97">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94.722729999999984</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96.099279999999993</v>
      </c>
      <c r="AQ29" s="97">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93.663465000000016</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97.631079999999997</v>
      </c>
      <c r="AV29" s="97">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96.882745</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2"/>
      <c r="BS29" s="292" t="str">
        <f ca="true">+IF(OFFSET('Water Data'!$D$27,0,10*ROW('Water Data'!D23))="","",OFFSET('Water Data'!$D$27,0,10*ROW('Water Data'!D23)))</f>
        <v>Yes</v>
      </c>
      <c r="BT29" s="292" t="str">
        <f ca="true">+IF(OFFSET('Water Data'!$D$28,0,10*ROW('Water Data'!D23))="","",OFFSET('Water Data'!$D$28,0,10*ROW('Water Data'!D23)))</f>
        <v>Yes</v>
      </c>
      <c r="BU29" s="292" t="str">
        <f ca="true">+IF(OFFSET('Water Data'!$D$29,0,10*ROW('Water Data'!D23))="","",OFFSET('Water Data'!$D$29,0,10*ROW('Water Data'!D23)))</f>
        <v/>
      </c>
      <c r="BV29" s="292" t="str">
        <f ca="true">+IF(OFFSET('Water Data'!$E$27,0,10*ROW('Water Data'!E23))="","",OFFSET('Water Data'!$E$27,0,10*ROW('Water Data'!E23)))</f>
        <v>Yes</v>
      </c>
      <c r="BW29" s="292" t="str">
        <f ca="true">+IF(OFFSET('Water Data'!$E$28,0,10*ROW('Water Data'!E23))="","",OFFSET('Water Data'!$E$28,0,10*ROW('Water Data'!E23)))</f>
        <v>Yes</v>
      </c>
      <c r="BX29" s="292" t="str">
        <f ca="true">+IF(OFFSET('Water Data'!$E$29,0,10*ROW('Water Data'!E23))="","",OFFSET('Water Data'!$E$29,0,10*ROW('Water Data'!E23)))</f>
        <v/>
      </c>
      <c r="BY29" s="292" t="str">
        <f ca="true">+IF(OFFSET('Water Data'!$F$27,0,10*ROW('Water Data'!F23))="","",OFFSET('Water Data'!$F$27,0,10*ROW('Water Data'!F23)))</f>
        <v>Yes</v>
      </c>
      <c r="BZ29" s="292" t="str">
        <f ca="true">+IF(OFFSET('Water Data'!$F$28,0,10*ROW('Water Data'!F23))="","",OFFSET('Water Data'!$F$28,0,10*ROW('Water Data'!F23)))</f>
        <v>Yes</v>
      </c>
      <c r="CA29" s="292" t="str">
        <f ca="true">+IF(OFFSET('Water Data'!$F$29,0,10*ROW('Water Data'!F23))="","",OFFSET('Water Data'!$F$29,0,10*ROW('Water Data'!F23)))</f>
        <v/>
      </c>
      <c r="CB29" s="292" t="str">
        <f ca="true">+IF(OFFSET('Water Data'!$G$27,0,10*ROW('Water Data'!G23))="","",OFFSET('Water Data'!$G$27,0,10*ROW('Water Data'!G23)))</f>
        <v>Yes</v>
      </c>
      <c r="CC29" s="292" t="str">
        <f ca="true">+IF(OFFSET('Water Data'!$G$28,0,10*ROW('Water Data'!G23))="","",OFFSET('Water Data'!$G$28,0,10*ROW('Water Data'!G23)))</f>
        <v>Yes</v>
      </c>
      <c r="CD29" s="292" t="str">
        <f ca="true">+IF(OFFSET('Water Data'!$G$29,0,10*ROW('Water Data'!G23))="","",OFFSET('Water Data'!$G$29,0,10*ROW('Water Data'!G23)))</f>
        <v/>
      </c>
      <c r="CE29" s="292" t="str">
        <f ca="true">+IF(OFFSET('Water Data'!$H$27,0,10*ROW('Water Data'!H23))="","",OFFSET('Water Data'!$H$27,0,10*ROW('Water Data'!H23)))</f>
        <v>Yes</v>
      </c>
      <c r="CF29" s="292" t="str">
        <f ca="true">+IF(OFFSET('Water Data'!$H$28,0,10*ROW('Water Data'!H23))="","",OFFSET('Water Data'!$H$28,0,10*ROW('Water Data'!H23)))</f>
        <v>Yes</v>
      </c>
      <c r="CG29" s="292" t="str">
        <f ca="true">+IF(OFFSET('Water Data'!$H$29,0,10*ROW('Water Data'!H23))="","",OFFSET('Water Data'!$H$29,0,10*ROW('Water Data'!H23)))</f>
        <v/>
      </c>
      <c r="CH29" s="292" t="str">
        <f ca="true">+IF(OFFSET('Water Data'!$I$27,0,10*ROW('Water Data'!I23))="","",OFFSET('Water Data'!$I$27,0,10*ROW('Water Data'!I23)))</f>
        <v>Yes</v>
      </c>
      <c r="CI29" s="292" t="str">
        <f ca="true">+IF(OFFSET('Water Data'!$I$28,0,10*ROW('Water Data'!I23))="","",OFFSET('Water Data'!$I$28,0,10*ROW('Water Data'!I23)))</f>
        <v>Yes</v>
      </c>
      <c r="CJ29" s="292" t="str">
        <f ca="true">+IF(OFFSET('Water Data'!$I$29,0,10*ROW('Water Data'!I23))="","",OFFSET('Water Data'!$I$29,0,10*ROW('Water Data'!I23)))</f>
        <v/>
      </c>
      <c r="CK29" s="292" t="str">
        <f ca="true">+IF(OFFSET('Sanitation Data'!$D$28,0,10*ROW('Sanitation Data'!D23))="","",OFFSET('Sanitation Data'!$D$28,0,10*ROW('Sanitation Data'!D23)))</f>
        <v>Yes</v>
      </c>
      <c r="CL29" s="292" t="str">
        <f ca="true">+IF(OFFSET('Sanitation Data'!$D$29,0,10*ROW('Sanitation Data'!D23))="","",OFFSET('Sanitation Data'!$D$29,0,10*ROW('Sanitation Data'!D23)))</f>
        <v>Yes</v>
      </c>
      <c r="CM29" s="292" t="str">
        <f ca="true">+IF(OFFSET('Sanitation Data'!$D$30,0,10*ROW('Sanitation Data'!D23))="","",OFFSET('Sanitation Data'!$D$30,0,10*ROW('Sanitation Data'!D23)))</f>
        <v/>
      </c>
      <c r="CN29" s="292" t="str">
        <f ca="true">+IF(OFFSET('Sanitation Data'!$D$31,0,10*ROW('Sanitation Data'!D23))="","",OFFSET('Sanitation Data'!$D$31,0,10*ROW('Sanitation Data'!D23)))</f>
        <v/>
      </c>
      <c r="CO29" s="292" t="str">
        <f ca="true">+IF(OFFSET('Sanitation Data'!$D$32,0,10*ROW('Sanitation Data'!D23))="","",OFFSET('Sanitation Data'!$D$32,0,10*ROW('Sanitation Data'!D23)))</f>
        <v/>
      </c>
      <c r="CP29" s="292" t="str">
        <f ca="true">+IF(OFFSET('Sanitation Data'!$E$28,0,10*ROW('Sanitation Data'!E23))="","",OFFSET('Sanitation Data'!$E$28,0,10*ROW('Sanitation Data'!E23)))</f>
        <v>Yes</v>
      </c>
      <c r="CQ29" s="292" t="str">
        <f ca="true">+IF(OFFSET('Sanitation Data'!$E$29,0,10*ROW('Sanitation Data'!E23))="","",OFFSET('Sanitation Data'!$E$29,0,10*ROW('Sanitation Data'!E23)))</f>
        <v>Yes</v>
      </c>
      <c r="CR29" s="292" t="str">
        <f ca="true">+IF(OFFSET('Sanitation Data'!$E$30,0,10*ROW('Sanitation Data'!E23))="","",OFFSET('Sanitation Data'!$E$30,0,10*ROW('Sanitation Data'!E23)))</f>
        <v/>
      </c>
      <c r="CS29" s="292" t="str">
        <f ca="true">+IF(OFFSET('Sanitation Data'!$E$31,0,10*ROW('Sanitation Data'!E23))="","",OFFSET('Sanitation Data'!$E$31,0,10*ROW('Sanitation Data'!E23)))</f>
        <v/>
      </c>
      <c r="CT29" s="292" t="str">
        <f ca="true">+IF(OFFSET('Sanitation Data'!$E$32,0,10*ROW('Sanitation Data'!E23))="","",OFFSET('Sanitation Data'!$E$32,0,10*ROW('Sanitation Data'!E23)))</f>
        <v/>
      </c>
      <c r="CU29" s="292" t="str">
        <f ca="true">+IF(OFFSET('Sanitation Data'!$F$28,0,10*ROW('Sanitation Data'!F23))="","",OFFSET('Sanitation Data'!$F$28,0,10*ROW('Sanitation Data'!F23)))</f>
        <v>Yes</v>
      </c>
      <c r="CV29" s="292" t="str">
        <f ca="true">+IF(OFFSET('Sanitation Data'!$F$29,0,10*ROW('Sanitation Data'!F23))="","",OFFSET('Sanitation Data'!$F$29,0,10*ROW('Sanitation Data'!F23)))</f>
        <v>Yes</v>
      </c>
      <c r="CW29" s="292" t="str">
        <f ca="true">+IF(OFFSET('Sanitation Data'!$F$30,0,10*ROW('Sanitation Data'!F23))="","",OFFSET('Sanitation Data'!$F$30,0,10*ROW('Sanitation Data'!F23)))</f>
        <v/>
      </c>
      <c r="CX29" s="292" t="str">
        <f ca="true">+IF(OFFSET('Sanitation Data'!$F$31,0,10*ROW('Sanitation Data'!F23))="","",OFFSET('Sanitation Data'!$F$31,0,10*ROW('Sanitation Data'!F23)))</f>
        <v/>
      </c>
      <c r="CY29" s="292" t="str">
        <f ca="true">+IF(OFFSET('Sanitation Data'!$F$32,0,10*ROW('Sanitation Data'!F23))="","",OFFSET('Sanitation Data'!$F$32,0,10*ROW('Sanitation Data'!F23)))</f>
        <v/>
      </c>
      <c r="CZ29" s="292" t="str">
        <f ca="true">+IF(OFFSET('Sanitation Data'!$G$28,0,10*ROW('Sanitation Data'!G23))="","",OFFSET('Sanitation Data'!$G$28,0,10*ROW('Sanitation Data'!G23)))</f>
        <v>Yes</v>
      </c>
      <c r="DA29" s="292" t="str">
        <f ca="true">+IF(OFFSET('Sanitation Data'!$G$29,0,10*ROW('Sanitation Data'!G23))="","",OFFSET('Sanitation Data'!$G$29,0,10*ROW('Sanitation Data'!G23)))</f>
        <v>Yes</v>
      </c>
      <c r="DB29" s="292" t="str">
        <f ca="true">+IF(OFFSET('Sanitation Data'!$G$30,0,10*ROW('Sanitation Data'!G23))="","",OFFSET('Sanitation Data'!$G$30,0,10*ROW('Sanitation Data'!G23)))</f>
        <v/>
      </c>
      <c r="DC29" s="292" t="str">
        <f ca="true">+IF(OFFSET('Sanitation Data'!$G$31,0,10*ROW('Sanitation Data'!G23))="","",OFFSET('Sanitation Data'!$G$31,0,10*ROW('Sanitation Data'!G23)))</f>
        <v/>
      </c>
      <c r="DD29" s="292" t="str">
        <f ca="true">+IF(OFFSET('Sanitation Data'!$G$32,0,10*ROW('Sanitation Data'!G23))="","",OFFSET('Sanitation Data'!$G$32,0,10*ROW('Sanitation Data'!G23)))</f>
        <v/>
      </c>
      <c r="DE29" s="292" t="str">
        <f ca="true">+IF(OFFSET('Sanitation Data'!$H$28,0,10*ROW('Sanitation Data'!H23))="","",OFFSET('Sanitation Data'!$H$28,0,10*ROW('Sanitation Data'!H23)))</f>
        <v>Yes</v>
      </c>
      <c r="DF29" s="292" t="str">
        <f ca="true">+IF(OFFSET('Sanitation Data'!$H$29,0,10*ROW('Sanitation Data'!H23))="","",OFFSET('Sanitation Data'!$H$29,0,10*ROW('Sanitation Data'!H23)))</f>
        <v>Yes</v>
      </c>
      <c r="DG29" s="292" t="str">
        <f ca="true">+IF(OFFSET('Sanitation Data'!$H$30,0,10*ROW('Sanitation Data'!H23))="","",OFFSET('Sanitation Data'!$H$30,0,10*ROW('Sanitation Data'!H23)))</f>
        <v/>
      </c>
      <c r="DH29" s="292" t="str">
        <f ca="true">+IF(OFFSET('Sanitation Data'!$H$31,0,10*ROW('Sanitation Data'!H23))="","",OFFSET('Sanitation Data'!$H$31,0,10*ROW('Sanitation Data'!H23)))</f>
        <v/>
      </c>
      <c r="DI29" s="292" t="str">
        <f ca="true">+IF(OFFSET('Sanitation Data'!$H$32,0,10*ROW('Sanitation Data'!H23))="","",OFFSET('Sanitation Data'!$H$32,0,10*ROW('Sanitation Data'!H23)))</f>
        <v/>
      </c>
      <c r="DJ29" s="292" t="str">
        <f ca="true">+IF(OFFSET('Sanitation Data'!$I$28,0,10*ROW('Sanitation Data'!I23))="","",OFFSET('Sanitation Data'!$I$28,0,10*ROW('Sanitation Data'!I23)))</f>
        <v>Yes</v>
      </c>
      <c r="DK29" s="292" t="str">
        <f ca="true">+IF(OFFSET('Sanitation Data'!$I$29,0,10*ROW('Sanitation Data'!I23))="","",OFFSET('Sanitation Data'!$I$29,0,10*ROW('Sanitation Data'!I23)))</f>
        <v>Yes</v>
      </c>
      <c r="DL29" s="292" t="str">
        <f ca="true">+IF(OFFSET('Sanitation Data'!$I$30,0,10*ROW('Sanitation Data'!I23))="","",OFFSET('Sanitation Data'!$I$30,0,10*ROW('Sanitation Data'!I23)))</f>
        <v/>
      </c>
      <c r="DM29" s="292" t="str">
        <f ca="true">+IF(OFFSET('Sanitation Data'!$I$31,0,10*ROW('Sanitation Data'!I23))="","",OFFSET('Sanitation Data'!$I$31,0,10*ROW('Sanitation Data'!I23)))</f>
        <v/>
      </c>
      <c r="DN29" s="292" t="str">
        <f ca="true">+IF(OFFSET('Sanitation Data'!$I$32,0,10*ROW('Sanitation Data'!I23))="","",OFFSET('Sanitation Data'!$I$32,0,10*ROW('Sanitation Data'!I23)))</f>
        <v/>
      </c>
      <c r="DO29" s="292" t="str">
        <f ca="true">+IF(OFFSET('Hygiene Data'!$D$11,0,10*ROW('Hygiene Data'!D23))="","",OFFSET('Hygiene Data'!$D$11,0,10*ROW('Hygiene Data'!D23)))</f>
        <v/>
      </c>
      <c r="DP29" s="292" t="str">
        <f ca="true">+IF(OFFSET('Hygiene Data'!$D$12,0,10*ROW('Hygiene Data'!D23))="","",OFFSET('Hygiene Data'!$D$12,0,10*ROW('Hygiene Data'!D23)))</f>
        <v/>
      </c>
      <c r="DQ29" s="292" t="str">
        <f ca="true">+IF(OFFSET('Hygiene Data'!$D$13,0,10*ROW('Hygiene Data'!D23))="","",OFFSET('Hygiene Data'!$D$13,0,10*ROW('Hygiene Data'!D23)))</f>
        <v/>
      </c>
      <c r="DR29" s="292" t="str">
        <f ca="true">+IF(OFFSET('Hygiene Data'!$E$11,0,10*ROW('Hygiene Data'!E23))="","",OFFSET('Hygiene Data'!$E$11,0,10*ROW('Hygiene Data'!E23)))</f>
        <v/>
      </c>
      <c r="DS29" s="292" t="str">
        <f ca="true">+IF(OFFSET('Hygiene Data'!$E$12,0,10*ROW('Hygiene Data'!E23))="","",OFFSET('Hygiene Data'!$E$12,0,10*ROW('Hygiene Data'!E23)))</f>
        <v/>
      </c>
      <c r="DT29" s="292" t="str">
        <f ca="true">+IF(OFFSET('Hygiene Data'!$E$13,0,10*ROW('Hygiene Data'!E23))="","",OFFSET('Hygiene Data'!$E$13,0,10*ROW('Hygiene Data'!E23)))</f>
        <v/>
      </c>
      <c r="DU29" s="292" t="str">
        <f ca="true">+IF(OFFSET('Hygiene Data'!$F$11,0,10*ROW('Hygiene Data'!F23))="","",OFFSET('Hygiene Data'!$F$11,0,10*ROW('Hygiene Data'!F23)))</f>
        <v/>
      </c>
      <c r="DV29" s="292" t="str">
        <f ca="true">+IF(OFFSET('Hygiene Data'!$F$12,0,10*ROW('Hygiene Data'!F23))="","",OFFSET('Hygiene Data'!$F$12,0,10*ROW('Hygiene Data'!F23)))</f>
        <v/>
      </c>
      <c r="DW29" s="292" t="str">
        <f ca="true">+IF(OFFSET('Hygiene Data'!$F$13,0,10*ROW('Hygiene Data'!F23))="","",OFFSET('Hygiene Data'!$F$13,0,10*ROW('Hygiene Data'!F23)))</f>
        <v/>
      </c>
      <c r="DX29" s="292" t="str">
        <f ca="true">+IF(OFFSET('Hygiene Data'!$G$11,0,10*ROW('Hygiene Data'!G23))="","",OFFSET('Hygiene Data'!$G$11,0,10*ROW('Hygiene Data'!G23)))</f>
        <v/>
      </c>
      <c r="DY29" s="292" t="str">
        <f ca="true">+IF(OFFSET('Hygiene Data'!$G$12,0,10*ROW('Hygiene Data'!G23))="","",OFFSET('Hygiene Data'!$G$12,0,10*ROW('Hygiene Data'!G23)))</f>
        <v/>
      </c>
      <c r="DZ29" s="292" t="str">
        <f ca="true">+IF(OFFSET('Hygiene Data'!$G$13,0,10*ROW('Hygiene Data'!G23))="","",OFFSET('Hygiene Data'!$G$13,0,10*ROW('Hygiene Data'!G23)))</f>
        <v/>
      </c>
      <c r="EA29" s="292" t="str">
        <f ca="true">+IF(OFFSET('Hygiene Data'!$H$11,0,10*ROW('Hygiene Data'!H23))="","",OFFSET('Hygiene Data'!$H$11,0,10*ROW('Hygiene Data'!H23)))</f>
        <v/>
      </c>
      <c r="EB29" s="292" t="str">
        <f ca="true">+IF(OFFSET('Hygiene Data'!$H$12,0,10*ROW('Hygiene Data'!H23))="","",OFFSET('Hygiene Data'!$H$12,0,10*ROW('Hygiene Data'!H23)))</f>
        <v/>
      </c>
      <c r="EC29" s="292" t="str">
        <f ca="true">+IF(OFFSET('Hygiene Data'!$H$13,0,10*ROW('Hygiene Data'!H23))="","",OFFSET('Hygiene Data'!$H$13,0,10*ROW('Hygiene Data'!H23)))</f>
        <v/>
      </c>
      <c r="ED29" s="292" t="str">
        <f ca="true">+IF(OFFSET('Hygiene Data'!$I$11,0,10*ROW('Hygiene Data'!I23))="","",OFFSET('Hygiene Data'!$I$11,0,10*ROW('Hygiene Data'!I23)))</f>
        <v/>
      </c>
      <c r="EE29" s="292" t="str">
        <f ca="true">+IF(OFFSET('Hygiene Data'!$I$12,0,10*ROW('Hygiene Data'!I23))="","",OFFSET('Hygiene Data'!$I$12,0,10*ROW('Hygiene Data'!I23)))</f>
        <v/>
      </c>
      <c r="EF29" s="29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BRA_2019_LLECE</v>
      </c>
      <c r="B30" s="36" t="str">
        <f ca="true">+IF(OFFSET('Water Data'!$C$2,0,10*ROW('Water Data'!F24))="","",OFFSET('Water Data'!$C$2,0,10*ROW('Water Data'!F24)))</f>
        <v>Survey</v>
      </c>
      <c r="C30" s="348">
        <f t="shared" ca="true" si="0"/>
        <v>2019</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97.526501766784463</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99.1869918699187</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str">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[86]</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97.526501766784463</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97.744360902255636</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str">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[86]</v>
      </c>
      <c r="X30" s="97">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85.563380281690144</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85.563380281690144</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96.558704453441294</v>
      </c>
      <c r="AC30" s="97">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87.449392712550605</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87.449392712550605</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str">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[38]</v>
      </c>
      <c r="AH30" s="97" t="str">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[73]</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str">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[73]</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str">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[86]</v>
      </c>
      <c r="AR30" s="97">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85.563380281690144</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85.563380281690144</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str">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[88]</v>
      </c>
      <c r="AW30" s="97">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86.567164179104466</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86.567164179104466</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2"/>
      <c r="BS30" s="292" t="str">
        <f ca="true">+IF(OFFSET('Water Data'!$D$27,0,10*ROW('Water Data'!D24))="","",OFFSET('Water Data'!$D$27,0,10*ROW('Water Data'!D24)))</f>
        <v/>
      </c>
      <c r="BT30" s="292" t="str">
        <f ca="true">+IF(OFFSET('Water Data'!$D$28,0,10*ROW('Water Data'!D24))="","",OFFSET('Water Data'!$D$28,0,10*ROW('Water Data'!D24)))</f>
        <v>Yes</v>
      </c>
      <c r="BU30" s="292" t="str">
        <f ca="true">+IF(OFFSET('Water Data'!$D$29,0,10*ROW('Water Data'!D24))="","",OFFSET('Water Data'!$D$29,0,10*ROW('Water Data'!D24)))</f>
        <v/>
      </c>
      <c r="BV30" s="292" t="str">
        <f ca="true">+IF(OFFSET('Water Data'!$E$27,0,10*ROW('Water Data'!E24))="","",OFFSET('Water Data'!$E$27,0,10*ROW('Water Data'!E24)))</f>
        <v/>
      </c>
      <c r="BW30" s="292" t="str">
        <f ca="true">+IF(OFFSET('Water Data'!$E$28,0,10*ROW('Water Data'!E24))="","",OFFSET('Water Data'!$E$28,0,10*ROW('Water Data'!E24)))</f>
        <v>Yes</v>
      </c>
      <c r="BX30" s="292" t="str">
        <f ca="true">+IF(OFFSET('Water Data'!$E$29,0,10*ROW('Water Data'!E24))="","",OFFSET('Water Data'!$E$29,0,10*ROW('Water Data'!E24)))</f>
        <v/>
      </c>
      <c r="BY30" s="292" t="str">
        <f ca="true">+IF(OFFSET('Water Data'!$F$27,0,10*ROW('Water Data'!F24))="","",OFFSET('Water Data'!$F$27,0,10*ROW('Water Data'!F24)))</f>
        <v/>
      </c>
      <c r="BZ30" s="292" t="str">
        <f ca="true">+IF(OFFSET('Water Data'!$F$28,0,10*ROW('Water Data'!F24))="","",OFFSET('Water Data'!$F$28,0,10*ROW('Water Data'!F24)))</f>
        <v>No</v>
      </c>
      <c r="CA30" s="292" t="str">
        <f ca="true">+IF(OFFSET('Water Data'!$F$29,0,10*ROW('Water Data'!F24))="","",OFFSET('Water Data'!$F$29,0,10*ROW('Water Data'!F24)))</f>
        <v/>
      </c>
      <c r="CB30" s="292" t="str">
        <f ca="true">+IF(OFFSET('Water Data'!$G$27,0,10*ROW('Water Data'!G24))="","",OFFSET('Water Data'!$G$27,0,10*ROW('Water Data'!G24)))</f>
        <v/>
      </c>
      <c r="CC30" s="292" t="str">
        <f ca="true">+IF(OFFSET('Water Data'!$G$28,0,10*ROW('Water Data'!G24))="","",OFFSET('Water Data'!$G$28,0,10*ROW('Water Data'!G24)))</f>
        <v/>
      </c>
      <c r="CD30" s="292" t="str">
        <f ca="true">+IF(OFFSET('Water Data'!$G$29,0,10*ROW('Water Data'!G24))="","",OFFSET('Water Data'!$G$29,0,10*ROW('Water Data'!G24)))</f>
        <v/>
      </c>
      <c r="CE30" s="292" t="str">
        <f ca="true">+IF(OFFSET('Water Data'!$H$27,0,10*ROW('Water Data'!H24))="","",OFFSET('Water Data'!$H$27,0,10*ROW('Water Data'!H24)))</f>
        <v/>
      </c>
      <c r="CF30" s="292" t="str">
        <f ca="true">+IF(OFFSET('Water Data'!$H$28,0,10*ROW('Water Data'!H24))="","",OFFSET('Water Data'!$H$28,0,10*ROW('Water Data'!H24)))</f>
        <v>Yes</v>
      </c>
      <c r="CG30" s="292" t="str">
        <f ca="true">+IF(OFFSET('Water Data'!$H$29,0,10*ROW('Water Data'!H24))="","",OFFSET('Water Data'!$H$29,0,10*ROW('Water Data'!H24)))</f>
        <v/>
      </c>
      <c r="CH30" s="292" t="str">
        <f ca="true">+IF(OFFSET('Water Data'!$I$27,0,10*ROW('Water Data'!I24))="","",OFFSET('Water Data'!$I$27,0,10*ROW('Water Data'!I24)))</f>
        <v/>
      </c>
      <c r="CI30" s="292" t="str">
        <f ca="true">+IF(OFFSET('Water Data'!$I$28,0,10*ROW('Water Data'!I24))="","",OFFSET('Water Data'!$I$28,0,10*ROW('Water Data'!I24)))</f>
        <v>Yes</v>
      </c>
      <c r="CJ30" s="292" t="str">
        <f ca="true">+IF(OFFSET('Water Data'!$I$29,0,10*ROW('Water Data'!I24))="","",OFFSET('Water Data'!$I$29,0,10*ROW('Water Data'!I24)))</f>
        <v/>
      </c>
      <c r="CK30" s="292" t="str">
        <f ca="true">+IF(OFFSET('Sanitation Data'!$D$28,0,10*ROW('Sanitation Data'!D24))="","",OFFSET('Sanitation Data'!$D$28,0,10*ROW('Sanitation Data'!D24)))</f>
        <v/>
      </c>
      <c r="CL30" s="292" t="str">
        <f ca="true">+IF(OFFSET('Sanitation Data'!$D$29,0,10*ROW('Sanitation Data'!D24))="","",OFFSET('Sanitation Data'!$D$29,0,10*ROW('Sanitation Data'!D24)))</f>
        <v>No</v>
      </c>
      <c r="CM30" s="292" t="str">
        <f ca="true">+IF(OFFSET('Sanitation Data'!$D$30,0,10*ROW('Sanitation Data'!D24))="","",OFFSET('Sanitation Data'!$D$30,0,10*ROW('Sanitation Data'!D24)))</f>
        <v>Yes</v>
      </c>
      <c r="CN30" s="292" t="str">
        <f ca="true">+IF(OFFSET('Sanitation Data'!$D$31,0,10*ROW('Sanitation Data'!D24))="","",OFFSET('Sanitation Data'!$D$31,0,10*ROW('Sanitation Data'!D24)))</f>
        <v/>
      </c>
      <c r="CO30" s="292" t="str">
        <f ca="true">+IF(OFFSET('Sanitation Data'!$D$32,0,10*ROW('Sanitation Data'!D24))="","",OFFSET('Sanitation Data'!$D$32,0,10*ROW('Sanitation Data'!D24)))</f>
        <v>Yes</v>
      </c>
      <c r="CP30" s="292" t="str">
        <f ca="true">+IF(OFFSET('Sanitation Data'!$E$28,0,10*ROW('Sanitation Data'!E24))="","",OFFSET('Sanitation Data'!$E$28,0,10*ROW('Sanitation Data'!E24)))</f>
        <v/>
      </c>
      <c r="CQ30" s="292" t="str">
        <f ca="true">+IF(OFFSET('Sanitation Data'!$E$29,0,10*ROW('Sanitation Data'!E24))="","",OFFSET('Sanitation Data'!$E$29,0,10*ROW('Sanitation Data'!E24)))</f>
        <v>Yes</v>
      </c>
      <c r="CR30" s="292" t="str">
        <f ca="true">+IF(OFFSET('Sanitation Data'!$E$30,0,10*ROW('Sanitation Data'!E24))="","",OFFSET('Sanitation Data'!$E$30,0,10*ROW('Sanitation Data'!E24)))</f>
        <v>Yes</v>
      </c>
      <c r="CS30" s="292" t="str">
        <f ca="true">+IF(OFFSET('Sanitation Data'!$E$31,0,10*ROW('Sanitation Data'!E24))="","",OFFSET('Sanitation Data'!$E$31,0,10*ROW('Sanitation Data'!E24)))</f>
        <v/>
      </c>
      <c r="CT30" s="292" t="str">
        <f ca="true">+IF(OFFSET('Sanitation Data'!$E$32,0,10*ROW('Sanitation Data'!E24))="","",OFFSET('Sanitation Data'!$E$32,0,10*ROW('Sanitation Data'!E24)))</f>
        <v>Yes</v>
      </c>
      <c r="CU30" s="292" t="str">
        <f ca="true">+IF(OFFSET('Sanitation Data'!$F$28,0,10*ROW('Sanitation Data'!F24))="","",OFFSET('Sanitation Data'!$F$28,0,10*ROW('Sanitation Data'!F24)))</f>
        <v/>
      </c>
      <c r="CV30" s="292" t="str">
        <f ca="true">+IF(OFFSET('Sanitation Data'!$F$29,0,10*ROW('Sanitation Data'!F24))="","",OFFSET('Sanitation Data'!$F$29,0,10*ROW('Sanitation Data'!F24)))</f>
        <v>No</v>
      </c>
      <c r="CW30" s="292" t="str">
        <f ca="true">+IF(OFFSET('Sanitation Data'!$F$30,0,10*ROW('Sanitation Data'!F24))="","",OFFSET('Sanitation Data'!$F$30,0,10*ROW('Sanitation Data'!F24)))</f>
        <v>No</v>
      </c>
      <c r="CX30" s="292" t="str">
        <f ca="true">+IF(OFFSET('Sanitation Data'!$F$31,0,10*ROW('Sanitation Data'!F24))="","",OFFSET('Sanitation Data'!$F$31,0,10*ROW('Sanitation Data'!F24)))</f>
        <v/>
      </c>
      <c r="CY30" s="292" t="str">
        <f ca="true">+IF(OFFSET('Sanitation Data'!$F$32,0,10*ROW('Sanitation Data'!F24))="","",OFFSET('Sanitation Data'!$F$32,0,10*ROW('Sanitation Data'!F24)))</f>
        <v>No</v>
      </c>
      <c r="CZ30" s="292" t="str">
        <f ca="true">+IF(OFFSET('Sanitation Data'!$G$28,0,10*ROW('Sanitation Data'!G24))="","",OFFSET('Sanitation Data'!$G$28,0,10*ROW('Sanitation Data'!G24)))</f>
        <v/>
      </c>
      <c r="DA30" s="292" t="str">
        <f ca="true">+IF(OFFSET('Sanitation Data'!$G$29,0,10*ROW('Sanitation Data'!G24))="","",OFFSET('Sanitation Data'!$G$29,0,10*ROW('Sanitation Data'!G24)))</f>
        <v/>
      </c>
      <c r="DB30" s="292" t="str">
        <f ca="true">+IF(OFFSET('Sanitation Data'!$G$30,0,10*ROW('Sanitation Data'!G24))="","",OFFSET('Sanitation Data'!$G$30,0,10*ROW('Sanitation Data'!G24)))</f>
        <v/>
      </c>
      <c r="DC30" s="292" t="str">
        <f ca="true">+IF(OFFSET('Sanitation Data'!$G$31,0,10*ROW('Sanitation Data'!G24))="","",OFFSET('Sanitation Data'!$G$31,0,10*ROW('Sanitation Data'!G24)))</f>
        <v/>
      </c>
      <c r="DD30" s="292" t="str">
        <f ca="true">+IF(OFFSET('Sanitation Data'!$G$32,0,10*ROW('Sanitation Data'!G24))="","",OFFSET('Sanitation Data'!$G$32,0,10*ROW('Sanitation Data'!G24)))</f>
        <v/>
      </c>
      <c r="DE30" s="292" t="str">
        <f ca="true">+IF(OFFSET('Sanitation Data'!$H$28,0,10*ROW('Sanitation Data'!H24))="","",OFFSET('Sanitation Data'!$H$28,0,10*ROW('Sanitation Data'!H24)))</f>
        <v/>
      </c>
      <c r="DF30" s="292" t="str">
        <f ca="true">+IF(OFFSET('Sanitation Data'!$H$29,0,10*ROW('Sanitation Data'!H24))="","",OFFSET('Sanitation Data'!$H$29,0,10*ROW('Sanitation Data'!H24)))</f>
        <v>No</v>
      </c>
      <c r="DG30" s="292" t="str">
        <f ca="true">+IF(OFFSET('Sanitation Data'!$H$30,0,10*ROW('Sanitation Data'!H24))="","",OFFSET('Sanitation Data'!$H$30,0,10*ROW('Sanitation Data'!H24)))</f>
        <v>Yes</v>
      </c>
      <c r="DH30" s="292" t="str">
        <f ca="true">+IF(OFFSET('Sanitation Data'!$H$31,0,10*ROW('Sanitation Data'!H24))="","",OFFSET('Sanitation Data'!$H$31,0,10*ROW('Sanitation Data'!H24)))</f>
        <v/>
      </c>
      <c r="DI30" s="292" t="str">
        <f ca="true">+IF(OFFSET('Sanitation Data'!$H$32,0,10*ROW('Sanitation Data'!H24))="","",OFFSET('Sanitation Data'!$H$32,0,10*ROW('Sanitation Data'!H24)))</f>
        <v>Yes</v>
      </c>
      <c r="DJ30" s="292" t="str">
        <f ca="true">+IF(OFFSET('Sanitation Data'!$I$28,0,10*ROW('Sanitation Data'!I24))="","",OFFSET('Sanitation Data'!$I$28,0,10*ROW('Sanitation Data'!I24)))</f>
        <v/>
      </c>
      <c r="DK30" s="292" t="str">
        <f ca="true">+IF(OFFSET('Sanitation Data'!$I$29,0,10*ROW('Sanitation Data'!I24))="","",OFFSET('Sanitation Data'!$I$29,0,10*ROW('Sanitation Data'!I24)))</f>
        <v>No</v>
      </c>
      <c r="DL30" s="292" t="str">
        <f ca="true">+IF(OFFSET('Sanitation Data'!$I$30,0,10*ROW('Sanitation Data'!I24))="","",OFFSET('Sanitation Data'!$I$30,0,10*ROW('Sanitation Data'!I24)))</f>
        <v>Yes</v>
      </c>
      <c r="DM30" s="292" t="str">
        <f ca="true">+IF(OFFSET('Sanitation Data'!$I$31,0,10*ROW('Sanitation Data'!I24))="","",OFFSET('Sanitation Data'!$I$31,0,10*ROW('Sanitation Data'!I24)))</f>
        <v/>
      </c>
      <c r="DN30" s="292" t="str">
        <f ca="true">+IF(OFFSET('Sanitation Data'!$I$32,0,10*ROW('Sanitation Data'!I24))="","",OFFSET('Sanitation Data'!$I$32,0,10*ROW('Sanitation Data'!I24)))</f>
        <v>Yes</v>
      </c>
      <c r="DO30" s="292" t="str">
        <f ca="true">+IF(OFFSET('Hygiene Data'!$D$11,0,10*ROW('Hygiene Data'!D24))="","",OFFSET('Hygiene Data'!$D$11,0,10*ROW('Hygiene Data'!D24)))</f>
        <v/>
      </c>
      <c r="DP30" s="292" t="str">
        <f ca="true">+IF(OFFSET('Hygiene Data'!$D$12,0,10*ROW('Hygiene Data'!D24))="","",OFFSET('Hygiene Data'!$D$12,0,10*ROW('Hygiene Data'!D24)))</f>
        <v/>
      </c>
      <c r="DQ30" s="292" t="str">
        <f ca="true">+IF(OFFSET('Hygiene Data'!$D$13,0,10*ROW('Hygiene Data'!D24))="","",OFFSET('Hygiene Data'!$D$13,0,10*ROW('Hygiene Data'!D24)))</f>
        <v/>
      </c>
      <c r="DR30" s="292" t="str">
        <f ca="true">+IF(OFFSET('Hygiene Data'!$E$11,0,10*ROW('Hygiene Data'!E24))="","",OFFSET('Hygiene Data'!$E$11,0,10*ROW('Hygiene Data'!E24)))</f>
        <v/>
      </c>
      <c r="DS30" s="292" t="str">
        <f ca="true">+IF(OFFSET('Hygiene Data'!$E$12,0,10*ROW('Hygiene Data'!E24))="","",OFFSET('Hygiene Data'!$E$12,0,10*ROW('Hygiene Data'!E24)))</f>
        <v/>
      </c>
      <c r="DT30" s="292" t="str">
        <f ca="true">+IF(OFFSET('Hygiene Data'!$E$13,0,10*ROW('Hygiene Data'!E24))="","",OFFSET('Hygiene Data'!$E$13,0,10*ROW('Hygiene Data'!E24)))</f>
        <v/>
      </c>
      <c r="DU30" s="292" t="str">
        <f ca="true">+IF(OFFSET('Hygiene Data'!$F$11,0,10*ROW('Hygiene Data'!F24))="","",OFFSET('Hygiene Data'!$F$11,0,10*ROW('Hygiene Data'!F24)))</f>
        <v/>
      </c>
      <c r="DV30" s="292" t="str">
        <f ca="true">+IF(OFFSET('Hygiene Data'!$F$12,0,10*ROW('Hygiene Data'!F24))="","",OFFSET('Hygiene Data'!$F$12,0,10*ROW('Hygiene Data'!F24)))</f>
        <v/>
      </c>
      <c r="DW30" s="292" t="str">
        <f ca="true">+IF(OFFSET('Hygiene Data'!$F$13,0,10*ROW('Hygiene Data'!F24))="","",OFFSET('Hygiene Data'!$F$13,0,10*ROW('Hygiene Data'!F24)))</f>
        <v/>
      </c>
      <c r="DX30" s="292" t="str">
        <f ca="true">+IF(OFFSET('Hygiene Data'!$G$11,0,10*ROW('Hygiene Data'!G24))="","",OFFSET('Hygiene Data'!$G$11,0,10*ROW('Hygiene Data'!G24)))</f>
        <v/>
      </c>
      <c r="DY30" s="292" t="str">
        <f ca="true">+IF(OFFSET('Hygiene Data'!$G$12,0,10*ROW('Hygiene Data'!G24))="","",OFFSET('Hygiene Data'!$G$12,0,10*ROW('Hygiene Data'!G24)))</f>
        <v/>
      </c>
      <c r="DZ30" s="292" t="str">
        <f ca="true">+IF(OFFSET('Hygiene Data'!$G$13,0,10*ROW('Hygiene Data'!G24))="","",OFFSET('Hygiene Data'!$G$13,0,10*ROW('Hygiene Data'!G24)))</f>
        <v/>
      </c>
      <c r="EA30" s="292" t="str">
        <f ca="true">+IF(OFFSET('Hygiene Data'!$H$11,0,10*ROW('Hygiene Data'!H24))="","",OFFSET('Hygiene Data'!$H$11,0,10*ROW('Hygiene Data'!H24)))</f>
        <v/>
      </c>
      <c r="EB30" s="292" t="str">
        <f ca="true">+IF(OFFSET('Hygiene Data'!$H$12,0,10*ROW('Hygiene Data'!H24))="","",OFFSET('Hygiene Data'!$H$12,0,10*ROW('Hygiene Data'!H24)))</f>
        <v/>
      </c>
      <c r="EC30" s="292" t="str">
        <f ca="true">+IF(OFFSET('Hygiene Data'!$H$13,0,10*ROW('Hygiene Data'!H24))="","",OFFSET('Hygiene Data'!$H$13,0,10*ROW('Hygiene Data'!H24)))</f>
        <v/>
      </c>
      <c r="ED30" s="292" t="str">
        <f ca="true">+IF(OFFSET('Hygiene Data'!$I$11,0,10*ROW('Hygiene Data'!I24))="","",OFFSET('Hygiene Data'!$I$11,0,10*ROW('Hygiene Data'!I24)))</f>
        <v/>
      </c>
      <c r="EE30" s="292" t="str">
        <f ca="true">+IF(OFFSET('Hygiene Data'!$I$12,0,10*ROW('Hygiene Data'!I24))="","",OFFSET('Hygiene Data'!$I$12,0,10*ROW('Hygiene Data'!I24)))</f>
        <v/>
      </c>
      <c r="EF30" s="29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BRA_2020_EMIS</v>
      </c>
      <c r="B31" s="36" t="str">
        <f ca="true">+IF(OFFSET('Water Data'!$C$2,0,10*ROW('Water Data'!F25))="","",OFFSET('Water Data'!$C$2,0,10*ROW('Water Data'!F25)))</f>
        <v>EMIS</v>
      </c>
      <c r="C31" s="348">
        <f t="shared" ca="true" si="0"/>
        <v>2020</v>
      </c>
      <c r="D31" s="96">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97.906260000000003</v>
      </c>
      <c r="E31" s="96">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83.695349999999991</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99.817750000000004</v>
      </c>
      <c r="H31" s="96">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96.741554999999991</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93.968289999999996</v>
      </c>
      <c r="K31" s="96">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56.817975000000004</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97.561679999999996</v>
      </c>
      <c r="N31" s="96">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81.187389999999994</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97.444649999999996</v>
      </c>
      <c r="Q31" s="96">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80.487295000000003</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97.509469999999993</v>
      </c>
      <c r="T31" s="96">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81.324044999999998</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96.271119999999996</v>
      </c>
      <c r="W31" s="97">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94.522705000000002</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98.761219999999994</v>
      </c>
      <c r="AB31" s="97">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98.485584999999986</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91.141099999999994</v>
      </c>
      <c r="AG31" s="97">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86.358474999999999</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96.691479999999999</v>
      </c>
      <c r="AL31" s="97">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94.706575000000001</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95.817449999999994</v>
      </c>
      <c r="AQ31" s="97">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93.700280000000006</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96.616060000000004</v>
      </c>
      <c r="AV31" s="97">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96.059574999999995</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2"/>
      <c r="BS31" s="292" t="str">
        <f ca="true">+IF(OFFSET('Water Data'!$D$27,0,10*ROW('Water Data'!D25))="","",OFFSET('Water Data'!$D$27,0,10*ROW('Water Data'!D25)))</f>
        <v>Yes</v>
      </c>
      <c r="BT31" s="292" t="str">
        <f ca="true">+IF(OFFSET('Water Data'!$D$28,0,10*ROW('Water Data'!D25))="","",OFFSET('Water Data'!$D$28,0,10*ROW('Water Data'!D25)))</f>
        <v>Yes</v>
      </c>
      <c r="BU31" s="292" t="str">
        <f ca="true">+IF(OFFSET('Water Data'!$D$29,0,10*ROW('Water Data'!D25))="","",OFFSET('Water Data'!$D$29,0,10*ROW('Water Data'!D25)))</f>
        <v/>
      </c>
      <c r="BV31" s="292" t="str">
        <f ca="true">+IF(OFFSET('Water Data'!$E$27,0,10*ROW('Water Data'!E25))="","",OFFSET('Water Data'!$E$27,0,10*ROW('Water Data'!E25)))</f>
        <v>Yes</v>
      </c>
      <c r="BW31" s="292" t="str">
        <f ca="true">+IF(OFFSET('Water Data'!$E$28,0,10*ROW('Water Data'!E25))="","",OFFSET('Water Data'!$E$28,0,10*ROW('Water Data'!E25)))</f>
        <v>Yes</v>
      </c>
      <c r="BX31" s="292" t="str">
        <f ca="true">+IF(OFFSET('Water Data'!$E$29,0,10*ROW('Water Data'!E25))="","",OFFSET('Water Data'!$E$29,0,10*ROW('Water Data'!E25)))</f>
        <v/>
      </c>
      <c r="BY31" s="292" t="str">
        <f ca="true">+IF(OFFSET('Water Data'!$F$27,0,10*ROW('Water Data'!F25))="","",OFFSET('Water Data'!$F$27,0,10*ROW('Water Data'!F25)))</f>
        <v>Yes</v>
      </c>
      <c r="BZ31" s="292" t="str">
        <f ca="true">+IF(OFFSET('Water Data'!$F$28,0,10*ROW('Water Data'!F25))="","",OFFSET('Water Data'!$F$28,0,10*ROW('Water Data'!F25)))</f>
        <v>Yes</v>
      </c>
      <c r="CA31" s="292" t="str">
        <f ca="true">+IF(OFFSET('Water Data'!$F$29,0,10*ROW('Water Data'!F25))="","",OFFSET('Water Data'!$F$29,0,10*ROW('Water Data'!F25)))</f>
        <v/>
      </c>
      <c r="CB31" s="292" t="str">
        <f ca="true">+IF(OFFSET('Water Data'!$G$27,0,10*ROW('Water Data'!G25))="","",OFFSET('Water Data'!$G$27,0,10*ROW('Water Data'!G25)))</f>
        <v>Yes</v>
      </c>
      <c r="CC31" s="292" t="str">
        <f ca="true">+IF(OFFSET('Water Data'!$G$28,0,10*ROW('Water Data'!G25))="","",OFFSET('Water Data'!$G$28,0,10*ROW('Water Data'!G25)))</f>
        <v>Yes</v>
      </c>
      <c r="CD31" s="292" t="str">
        <f ca="true">+IF(OFFSET('Water Data'!$G$29,0,10*ROW('Water Data'!G25))="","",OFFSET('Water Data'!$G$29,0,10*ROW('Water Data'!G25)))</f>
        <v/>
      </c>
      <c r="CE31" s="292" t="str">
        <f ca="true">+IF(OFFSET('Water Data'!$H$27,0,10*ROW('Water Data'!H25))="","",OFFSET('Water Data'!$H$27,0,10*ROW('Water Data'!H25)))</f>
        <v>Yes</v>
      </c>
      <c r="CF31" s="292" t="str">
        <f ca="true">+IF(OFFSET('Water Data'!$H$28,0,10*ROW('Water Data'!H25))="","",OFFSET('Water Data'!$H$28,0,10*ROW('Water Data'!H25)))</f>
        <v>Yes</v>
      </c>
      <c r="CG31" s="292" t="str">
        <f ca="true">+IF(OFFSET('Water Data'!$H$29,0,10*ROW('Water Data'!H25))="","",OFFSET('Water Data'!$H$29,0,10*ROW('Water Data'!H25)))</f>
        <v/>
      </c>
      <c r="CH31" s="292" t="str">
        <f ca="true">+IF(OFFSET('Water Data'!$I$27,0,10*ROW('Water Data'!I25))="","",OFFSET('Water Data'!$I$27,0,10*ROW('Water Data'!I25)))</f>
        <v>Yes</v>
      </c>
      <c r="CI31" s="292" t="str">
        <f ca="true">+IF(OFFSET('Water Data'!$I$28,0,10*ROW('Water Data'!I25))="","",OFFSET('Water Data'!$I$28,0,10*ROW('Water Data'!I25)))</f>
        <v>Yes</v>
      </c>
      <c r="CJ31" s="292" t="str">
        <f ca="true">+IF(OFFSET('Water Data'!$I$29,0,10*ROW('Water Data'!I25))="","",OFFSET('Water Data'!$I$29,0,10*ROW('Water Data'!I25)))</f>
        <v/>
      </c>
      <c r="CK31" s="292" t="str">
        <f ca="true">+IF(OFFSET('Sanitation Data'!$D$28,0,10*ROW('Sanitation Data'!D25))="","",OFFSET('Sanitation Data'!$D$28,0,10*ROW('Sanitation Data'!D25)))</f>
        <v>Yes</v>
      </c>
      <c r="CL31" s="292" t="str">
        <f ca="true">+IF(OFFSET('Sanitation Data'!$D$29,0,10*ROW('Sanitation Data'!D25))="","",OFFSET('Sanitation Data'!$D$29,0,10*ROW('Sanitation Data'!D25)))</f>
        <v>Yes</v>
      </c>
      <c r="CM31" s="292" t="str">
        <f ca="true">+IF(OFFSET('Sanitation Data'!$D$30,0,10*ROW('Sanitation Data'!D25))="","",OFFSET('Sanitation Data'!$D$30,0,10*ROW('Sanitation Data'!D25)))</f>
        <v/>
      </c>
      <c r="CN31" s="292" t="str">
        <f ca="true">+IF(OFFSET('Sanitation Data'!$D$31,0,10*ROW('Sanitation Data'!D25))="","",OFFSET('Sanitation Data'!$D$31,0,10*ROW('Sanitation Data'!D25)))</f>
        <v/>
      </c>
      <c r="CO31" s="292" t="str">
        <f ca="true">+IF(OFFSET('Sanitation Data'!$D$32,0,10*ROW('Sanitation Data'!D25))="","",OFFSET('Sanitation Data'!$D$32,0,10*ROW('Sanitation Data'!D25)))</f>
        <v/>
      </c>
      <c r="CP31" s="292" t="str">
        <f ca="true">+IF(OFFSET('Sanitation Data'!$E$28,0,10*ROW('Sanitation Data'!E25))="","",OFFSET('Sanitation Data'!$E$28,0,10*ROW('Sanitation Data'!E25)))</f>
        <v>Yes</v>
      </c>
      <c r="CQ31" s="292" t="str">
        <f ca="true">+IF(OFFSET('Sanitation Data'!$E$29,0,10*ROW('Sanitation Data'!E25))="","",OFFSET('Sanitation Data'!$E$29,0,10*ROW('Sanitation Data'!E25)))</f>
        <v>Yes</v>
      </c>
      <c r="CR31" s="292" t="str">
        <f ca="true">+IF(OFFSET('Sanitation Data'!$E$30,0,10*ROW('Sanitation Data'!E25))="","",OFFSET('Sanitation Data'!$E$30,0,10*ROW('Sanitation Data'!E25)))</f>
        <v/>
      </c>
      <c r="CS31" s="292" t="str">
        <f ca="true">+IF(OFFSET('Sanitation Data'!$E$31,0,10*ROW('Sanitation Data'!E25))="","",OFFSET('Sanitation Data'!$E$31,0,10*ROW('Sanitation Data'!E25)))</f>
        <v/>
      </c>
      <c r="CT31" s="292" t="str">
        <f ca="true">+IF(OFFSET('Sanitation Data'!$E$32,0,10*ROW('Sanitation Data'!E25))="","",OFFSET('Sanitation Data'!$E$32,0,10*ROW('Sanitation Data'!E25)))</f>
        <v/>
      </c>
      <c r="CU31" s="292" t="str">
        <f ca="true">+IF(OFFSET('Sanitation Data'!$F$28,0,10*ROW('Sanitation Data'!F25))="","",OFFSET('Sanitation Data'!$F$28,0,10*ROW('Sanitation Data'!F25)))</f>
        <v>Yes</v>
      </c>
      <c r="CV31" s="292" t="str">
        <f ca="true">+IF(OFFSET('Sanitation Data'!$F$29,0,10*ROW('Sanitation Data'!F25))="","",OFFSET('Sanitation Data'!$F$29,0,10*ROW('Sanitation Data'!F25)))</f>
        <v>Yes</v>
      </c>
      <c r="CW31" s="292" t="str">
        <f ca="true">+IF(OFFSET('Sanitation Data'!$F$30,0,10*ROW('Sanitation Data'!F25))="","",OFFSET('Sanitation Data'!$F$30,0,10*ROW('Sanitation Data'!F25)))</f>
        <v/>
      </c>
      <c r="CX31" s="292" t="str">
        <f ca="true">+IF(OFFSET('Sanitation Data'!$F$31,0,10*ROW('Sanitation Data'!F25))="","",OFFSET('Sanitation Data'!$F$31,0,10*ROW('Sanitation Data'!F25)))</f>
        <v/>
      </c>
      <c r="CY31" s="292" t="str">
        <f ca="true">+IF(OFFSET('Sanitation Data'!$F$32,0,10*ROW('Sanitation Data'!F25))="","",OFFSET('Sanitation Data'!$F$32,0,10*ROW('Sanitation Data'!F25)))</f>
        <v/>
      </c>
      <c r="CZ31" s="292" t="str">
        <f ca="true">+IF(OFFSET('Sanitation Data'!$G$28,0,10*ROW('Sanitation Data'!G25))="","",OFFSET('Sanitation Data'!$G$28,0,10*ROW('Sanitation Data'!G25)))</f>
        <v>Yes</v>
      </c>
      <c r="DA31" s="292" t="str">
        <f ca="true">+IF(OFFSET('Sanitation Data'!$G$29,0,10*ROW('Sanitation Data'!G25))="","",OFFSET('Sanitation Data'!$G$29,0,10*ROW('Sanitation Data'!G25)))</f>
        <v>Yes</v>
      </c>
      <c r="DB31" s="292" t="str">
        <f ca="true">+IF(OFFSET('Sanitation Data'!$G$30,0,10*ROW('Sanitation Data'!G25))="","",OFFSET('Sanitation Data'!$G$30,0,10*ROW('Sanitation Data'!G25)))</f>
        <v/>
      </c>
      <c r="DC31" s="292" t="str">
        <f ca="true">+IF(OFFSET('Sanitation Data'!$G$31,0,10*ROW('Sanitation Data'!G25))="","",OFFSET('Sanitation Data'!$G$31,0,10*ROW('Sanitation Data'!G25)))</f>
        <v/>
      </c>
      <c r="DD31" s="292" t="str">
        <f ca="true">+IF(OFFSET('Sanitation Data'!$G$32,0,10*ROW('Sanitation Data'!G25))="","",OFFSET('Sanitation Data'!$G$32,0,10*ROW('Sanitation Data'!G25)))</f>
        <v/>
      </c>
      <c r="DE31" s="292" t="str">
        <f ca="true">+IF(OFFSET('Sanitation Data'!$H$28,0,10*ROW('Sanitation Data'!H25))="","",OFFSET('Sanitation Data'!$H$28,0,10*ROW('Sanitation Data'!H25)))</f>
        <v>Yes</v>
      </c>
      <c r="DF31" s="292" t="str">
        <f ca="true">+IF(OFFSET('Sanitation Data'!$H$29,0,10*ROW('Sanitation Data'!H25))="","",OFFSET('Sanitation Data'!$H$29,0,10*ROW('Sanitation Data'!H25)))</f>
        <v>Yes</v>
      </c>
      <c r="DG31" s="292" t="str">
        <f ca="true">+IF(OFFSET('Sanitation Data'!$H$30,0,10*ROW('Sanitation Data'!H25))="","",OFFSET('Sanitation Data'!$H$30,0,10*ROW('Sanitation Data'!H25)))</f>
        <v/>
      </c>
      <c r="DH31" s="292" t="str">
        <f ca="true">+IF(OFFSET('Sanitation Data'!$H$31,0,10*ROW('Sanitation Data'!H25))="","",OFFSET('Sanitation Data'!$H$31,0,10*ROW('Sanitation Data'!H25)))</f>
        <v/>
      </c>
      <c r="DI31" s="292" t="str">
        <f ca="true">+IF(OFFSET('Sanitation Data'!$H$32,0,10*ROW('Sanitation Data'!H25))="","",OFFSET('Sanitation Data'!$H$32,0,10*ROW('Sanitation Data'!H25)))</f>
        <v/>
      </c>
      <c r="DJ31" s="292" t="str">
        <f ca="true">+IF(OFFSET('Sanitation Data'!$I$28,0,10*ROW('Sanitation Data'!I25))="","",OFFSET('Sanitation Data'!$I$28,0,10*ROW('Sanitation Data'!I25)))</f>
        <v>Yes</v>
      </c>
      <c r="DK31" s="292" t="str">
        <f ca="true">+IF(OFFSET('Sanitation Data'!$I$29,0,10*ROW('Sanitation Data'!I25))="","",OFFSET('Sanitation Data'!$I$29,0,10*ROW('Sanitation Data'!I25)))</f>
        <v>Yes</v>
      </c>
      <c r="DL31" s="292" t="str">
        <f ca="true">+IF(OFFSET('Sanitation Data'!$I$30,0,10*ROW('Sanitation Data'!I25))="","",OFFSET('Sanitation Data'!$I$30,0,10*ROW('Sanitation Data'!I25)))</f>
        <v/>
      </c>
      <c r="DM31" s="292" t="str">
        <f ca="true">+IF(OFFSET('Sanitation Data'!$I$31,0,10*ROW('Sanitation Data'!I25))="","",OFFSET('Sanitation Data'!$I$31,0,10*ROW('Sanitation Data'!I25)))</f>
        <v/>
      </c>
      <c r="DN31" s="292" t="str">
        <f ca="true">+IF(OFFSET('Sanitation Data'!$I$32,0,10*ROW('Sanitation Data'!I25))="","",OFFSET('Sanitation Data'!$I$32,0,10*ROW('Sanitation Data'!I25)))</f>
        <v/>
      </c>
      <c r="DO31" s="292" t="str">
        <f ca="true">+IF(OFFSET('Hygiene Data'!$D$11,0,10*ROW('Hygiene Data'!D25))="","",OFFSET('Hygiene Data'!$D$11,0,10*ROW('Hygiene Data'!D25)))</f>
        <v/>
      </c>
      <c r="DP31" s="292" t="str">
        <f ca="true">+IF(OFFSET('Hygiene Data'!$D$12,0,10*ROW('Hygiene Data'!D25))="","",OFFSET('Hygiene Data'!$D$12,0,10*ROW('Hygiene Data'!D25)))</f>
        <v/>
      </c>
      <c r="DQ31" s="292" t="str">
        <f ca="true">+IF(OFFSET('Hygiene Data'!$D$13,0,10*ROW('Hygiene Data'!D25))="","",OFFSET('Hygiene Data'!$D$13,0,10*ROW('Hygiene Data'!D25)))</f>
        <v/>
      </c>
      <c r="DR31" s="292" t="str">
        <f ca="true">+IF(OFFSET('Hygiene Data'!$E$11,0,10*ROW('Hygiene Data'!E25))="","",OFFSET('Hygiene Data'!$E$11,0,10*ROW('Hygiene Data'!E25)))</f>
        <v/>
      </c>
      <c r="DS31" s="292" t="str">
        <f ca="true">+IF(OFFSET('Hygiene Data'!$E$12,0,10*ROW('Hygiene Data'!E25))="","",OFFSET('Hygiene Data'!$E$12,0,10*ROW('Hygiene Data'!E25)))</f>
        <v/>
      </c>
      <c r="DT31" s="292" t="str">
        <f ca="true">+IF(OFFSET('Hygiene Data'!$E$13,0,10*ROW('Hygiene Data'!E25))="","",OFFSET('Hygiene Data'!$E$13,0,10*ROW('Hygiene Data'!E25)))</f>
        <v/>
      </c>
      <c r="DU31" s="292" t="str">
        <f ca="true">+IF(OFFSET('Hygiene Data'!$F$11,0,10*ROW('Hygiene Data'!F25))="","",OFFSET('Hygiene Data'!$F$11,0,10*ROW('Hygiene Data'!F25)))</f>
        <v/>
      </c>
      <c r="DV31" s="292" t="str">
        <f ca="true">+IF(OFFSET('Hygiene Data'!$F$12,0,10*ROW('Hygiene Data'!F25))="","",OFFSET('Hygiene Data'!$F$12,0,10*ROW('Hygiene Data'!F25)))</f>
        <v/>
      </c>
      <c r="DW31" s="292" t="str">
        <f ca="true">+IF(OFFSET('Hygiene Data'!$F$13,0,10*ROW('Hygiene Data'!F25))="","",OFFSET('Hygiene Data'!$F$13,0,10*ROW('Hygiene Data'!F25)))</f>
        <v/>
      </c>
      <c r="DX31" s="292" t="str">
        <f ca="true">+IF(OFFSET('Hygiene Data'!$G$11,0,10*ROW('Hygiene Data'!G25))="","",OFFSET('Hygiene Data'!$G$11,0,10*ROW('Hygiene Data'!G25)))</f>
        <v/>
      </c>
      <c r="DY31" s="292" t="str">
        <f ca="true">+IF(OFFSET('Hygiene Data'!$G$12,0,10*ROW('Hygiene Data'!G25))="","",OFFSET('Hygiene Data'!$G$12,0,10*ROW('Hygiene Data'!G25)))</f>
        <v/>
      </c>
      <c r="DZ31" s="292" t="str">
        <f ca="true">+IF(OFFSET('Hygiene Data'!$G$13,0,10*ROW('Hygiene Data'!G25))="","",OFFSET('Hygiene Data'!$G$13,0,10*ROW('Hygiene Data'!G25)))</f>
        <v/>
      </c>
      <c r="EA31" s="292" t="str">
        <f ca="true">+IF(OFFSET('Hygiene Data'!$H$11,0,10*ROW('Hygiene Data'!H25))="","",OFFSET('Hygiene Data'!$H$11,0,10*ROW('Hygiene Data'!H25)))</f>
        <v/>
      </c>
      <c r="EB31" s="292" t="str">
        <f ca="true">+IF(OFFSET('Hygiene Data'!$H$12,0,10*ROW('Hygiene Data'!H25))="","",OFFSET('Hygiene Data'!$H$12,0,10*ROW('Hygiene Data'!H25)))</f>
        <v/>
      </c>
      <c r="EC31" s="292" t="str">
        <f ca="true">+IF(OFFSET('Hygiene Data'!$H$13,0,10*ROW('Hygiene Data'!H25))="","",OFFSET('Hygiene Data'!$H$13,0,10*ROW('Hygiene Data'!H25)))</f>
        <v/>
      </c>
      <c r="ED31" s="292" t="str">
        <f ca="true">+IF(OFFSET('Hygiene Data'!$I$11,0,10*ROW('Hygiene Data'!I25))="","",OFFSET('Hygiene Data'!$I$11,0,10*ROW('Hygiene Data'!I25)))</f>
        <v/>
      </c>
      <c r="EE31" s="292" t="str">
        <f ca="true">+IF(OFFSET('Hygiene Data'!$I$12,0,10*ROW('Hygiene Data'!I25))="","",OFFSET('Hygiene Data'!$I$12,0,10*ROW('Hygiene Data'!I25)))</f>
        <v/>
      </c>
      <c r="EF31" s="29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BRA_2021_EMIS</v>
      </c>
      <c r="B32" s="36" t="str">
        <f ca="true">+IF(OFFSET('Water Data'!$C$2,0,10*ROW('Water Data'!F26))="","",OFFSET('Water Data'!$C$2,0,10*ROW('Water Data'!F26)))</f>
        <v>EMIS</v>
      </c>
      <c r="C32" s="348">
        <f t="shared" ca="true" si="0"/>
        <v>2021</v>
      </c>
      <c r="D32" s="96">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97.803830000000005</v>
      </c>
      <c r="E32" s="96">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83.892214999999993</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99.827100000000002</v>
      </c>
      <c r="H32" s="96">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96.789995000000005</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93.583110000000005</v>
      </c>
      <c r="K32" s="96">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56.986255</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97.383250000000004</v>
      </c>
      <c r="N32" s="96">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92.551715000000002</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97.324939999999998</v>
      </c>
      <c r="Q32" s="96">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80.707269999999994</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99.588579999999993</v>
      </c>
      <c r="T32" s="96">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93.865409999999997</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96.645470000000003</v>
      </c>
      <c r="W32" s="97">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95.087845000000016</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99.019620000000003</v>
      </c>
      <c r="AB32" s="97">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98.784255000000002</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91.692790000000002</v>
      </c>
      <c r="AG32" s="97">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87.376780000000011</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96.837680000000006</v>
      </c>
      <c r="AL32" s="97">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95.042794999999984</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96.317040000000006</v>
      </c>
      <c r="AQ32" s="97">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94.433575000000005</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97.282730000000001</v>
      </c>
      <c r="AV32" s="97">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96.780409999999989</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2"/>
      <c r="BS32" s="292" t="str">
        <f ca="true">+IF(OFFSET('Water Data'!$D$27,0,10*ROW('Water Data'!D26))="","",OFFSET('Water Data'!$D$27,0,10*ROW('Water Data'!D26)))</f>
        <v>Yes</v>
      </c>
      <c r="BT32" s="292" t="str">
        <f ca="true">+IF(OFFSET('Water Data'!$D$28,0,10*ROW('Water Data'!D26))="","",OFFSET('Water Data'!$D$28,0,10*ROW('Water Data'!D26)))</f>
        <v>Yes</v>
      </c>
      <c r="BU32" s="292" t="str">
        <f ca="true">+IF(OFFSET('Water Data'!$D$29,0,10*ROW('Water Data'!D26))="","",OFFSET('Water Data'!$D$29,0,10*ROW('Water Data'!D26)))</f>
        <v/>
      </c>
      <c r="BV32" s="292" t="str">
        <f ca="true">+IF(OFFSET('Water Data'!$E$27,0,10*ROW('Water Data'!E26))="","",OFFSET('Water Data'!$E$27,0,10*ROW('Water Data'!E26)))</f>
        <v>Yes</v>
      </c>
      <c r="BW32" s="292" t="str">
        <f ca="true">+IF(OFFSET('Water Data'!$E$28,0,10*ROW('Water Data'!E26))="","",OFFSET('Water Data'!$E$28,0,10*ROW('Water Data'!E26)))</f>
        <v>Yes</v>
      </c>
      <c r="BX32" s="292" t="str">
        <f ca="true">+IF(OFFSET('Water Data'!$E$29,0,10*ROW('Water Data'!E26))="","",OFFSET('Water Data'!$E$29,0,10*ROW('Water Data'!E26)))</f>
        <v/>
      </c>
      <c r="BY32" s="292" t="str">
        <f ca="true">+IF(OFFSET('Water Data'!$F$27,0,10*ROW('Water Data'!F26))="","",OFFSET('Water Data'!$F$27,0,10*ROW('Water Data'!F26)))</f>
        <v>Yes</v>
      </c>
      <c r="BZ32" s="292" t="str">
        <f ca="true">+IF(OFFSET('Water Data'!$F$28,0,10*ROW('Water Data'!F26))="","",OFFSET('Water Data'!$F$28,0,10*ROW('Water Data'!F26)))</f>
        <v>Yes</v>
      </c>
      <c r="CA32" s="292" t="str">
        <f ca="true">+IF(OFFSET('Water Data'!$F$29,0,10*ROW('Water Data'!F26))="","",OFFSET('Water Data'!$F$29,0,10*ROW('Water Data'!F26)))</f>
        <v/>
      </c>
      <c r="CB32" s="292" t="str">
        <f ca="true">+IF(OFFSET('Water Data'!$G$27,0,10*ROW('Water Data'!G26))="","",OFFSET('Water Data'!$G$27,0,10*ROW('Water Data'!G26)))</f>
        <v>Yes</v>
      </c>
      <c r="CC32" s="292" t="str">
        <f ca="true">+IF(OFFSET('Water Data'!$G$28,0,10*ROW('Water Data'!G26))="","",OFFSET('Water Data'!$G$28,0,10*ROW('Water Data'!G26)))</f>
        <v>Yes</v>
      </c>
      <c r="CD32" s="292" t="str">
        <f ca="true">+IF(OFFSET('Water Data'!$G$29,0,10*ROW('Water Data'!G26))="","",OFFSET('Water Data'!$G$29,0,10*ROW('Water Data'!G26)))</f>
        <v/>
      </c>
      <c r="CE32" s="292" t="str">
        <f ca="true">+IF(OFFSET('Water Data'!$H$27,0,10*ROW('Water Data'!H26))="","",OFFSET('Water Data'!$H$27,0,10*ROW('Water Data'!H26)))</f>
        <v>Yes</v>
      </c>
      <c r="CF32" s="292" t="str">
        <f ca="true">+IF(OFFSET('Water Data'!$H$28,0,10*ROW('Water Data'!H26))="","",OFFSET('Water Data'!$H$28,0,10*ROW('Water Data'!H26)))</f>
        <v>Yes</v>
      </c>
      <c r="CG32" s="292" t="str">
        <f ca="true">+IF(OFFSET('Water Data'!$H$29,0,10*ROW('Water Data'!H26))="","",OFFSET('Water Data'!$H$29,0,10*ROW('Water Data'!H26)))</f>
        <v/>
      </c>
      <c r="CH32" s="292" t="str">
        <f ca="true">+IF(OFFSET('Water Data'!$I$27,0,10*ROW('Water Data'!I26))="","",OFFSET('Water Data'!$I$27,0,10*ROW('Water Data'!I26)))</f>
        <v>Yes</v>
      </c>
      <c r="CI32" s="292" t="str">
        <f ca="true">+IF(OFFSET('Water Data'!$I$28,0,10*ROW('Water Data'!I26))="","",OFFSET('Water Data'!$I$28,0,10*ROW('Water Data'!I26)))</f>
        <v>Yes</v>
      </c>
      <c r="CJ32" s="292" t="str">
        <f ca="true">+IF(OFFSET('Water Data'!$I$29,0,10*ROW('Water Data'!I26))="","",OFFSET('Water Data'!$I$29,0,10*ROW('Water Data'!I26)))</f>
        <v/>
      </c>
      <c r="CK32" s="292" t="str">
        <f ca="true">+IF(OFFSET('Sanitation Data'!$D$28,0,10*ROW('Sanitation Data'!D26))="","",OFFSET('Sanitation Data'!$D$28,0,10*ROW('Sanitation Data'!D26)))</f>
        <v>Yes</v>
      </c>
      <c r="CL32" s="292" t="str">
        <f ca="true">+IF(OFFSET('Sanitation Data'!$D$29,0,10*ROW('Sanitation Data'!D26))="","",OFFSET('Sanitation Data'!$D$29,0,10*ROW('Sanitation Data'!D26)))</f>
        <v>Yes</v>
      </c>
      <c r="CM32" s="292" t="str">
        <f ca="true">+IF(OFFSET('Sanitation Data'!$D$30,0,10*ROW('Sanitation Data'!D26))="","",OFFSET('Sanitation Data'!$D$30,0,10*ROW('Sanitation Data'!D26)))</f>
        <v/>
      </c>
      <c r="CN32" s="292" t="str">
        <f ca="true">+IF(OFFSET('Sanitation Data'!$D$31,0,10*ROW('Sanitation Data'!D26))="","",OFFSET('Sanitation Data'!$D$31,0,10*ROW('Sanitation Data'!D26)))</f>
        <v/>
      </c>
      <c r="CO32" s="292" t="str">
        <f ca="true">+IF(OFFSET('Sanitation Data'!$D$32,0,10*ROW('Sanitation Data'!D26))="","",OFFSET('Sanitation Data'!$D$32,0,10*ROW('Sanitation Data'!D26)))</f>
        <v/>
      </c>
      <c r="CP32" s="292" t="str">
        <f ca="true">+IF(OFFSET('Sanitation Data'!$E$28,0,10*ROW('Sanitation Data'!E26))="","",OFFSET('Sanitation Data'!$E$28,0,10*ROW('Sanitation Data'!E26)))</f>
        <v>Yes</v>
      </c>
      <c r="CQ32" s="292" t="str">
        <f ca="true">+IF(OFFSET('Sanitation Data'!$E$29,0,10*ROW('Sanitation Data'!E26))="","",OFFSET('Sanitation Data'!$E$29,0,10*ROW('Sanitation Data'!E26)))</f>
        <v>Yes</v>
      </c>
      <c r="CR32" s="292" t="str">
        <f ca="true">+IF(OFFSET('Sanitation Data'!$E$30,0,10*ROW('Sanitation Data'!E26))="","",OFFSET('Sanitation Data'!$E$30,0,10*ROW('Sanitation Data'!E26)))</f>
        <v/>
      </c>
      <c r="CS32" s="292" t="str">
        <f ca="true">+IF(OFFSET('Sanitation Data'!$E$31,0,10*ROW('Sanitation Data'!E26))="","",OFFSET('Sanitation Data'!$E$31,0,10*ROW('Sanitation Data'!E26)))</f>
        <v/>
      </c>
      <c r="CT32" s="292" t="str">
        <f ca="true">+IF(OFFSET('Sanitation Data'!$E$32,0,10*ROW('Sanitation Data'!E26))="","",OFFSET('Sanitation Data'!$E$32,0,10*ROW('Sanitation Data'!E26)))</f>
        <v/>
      </c>
      <c r="CU32" s="292" t="str">
        <f ca="true">+IF(OFFSET('Sanitation Data'!$F$28,0,10*ROW('Sanitation Data'!F26))="","",OFFSET('Sanitation Data'!$F$28,0,10*ROW('Sanitation Data'!F26)))</f>
        <v>Yes</v>
      </c>
      <c r="CV32" s="292" t="str">
        <f ca="true">+IF(OFFSET('Sanitation Data'!$F$29,0,10*ROW('Sanitation Data'!F26))="","",OFFSET('Sanitation Data'!$F$29,0,10*ROW('Sanitation Data'!F26)))</f>
        <v>Yes</v>
      </c>
      <c r="CW32" s="292" t="str">
        <f ca="true">+IF(OFFSET('Sanitation Data'!$F$30,0,10*ROW('Sanitation Data'!F26))="","",OFFSET('Sanitation Data'!$F$30,0,10*ROW('Sanitation Data'!F26)))</f>
        <v/>
      </c>
      <c r="CX32" s="292" t="str">
        <f ca="true">+IF(OFFSET('Sanitation Data'!$F$31,0,10*ROW('Sanitation Data'!F26))="","",OFFSET('Sanitation Data'!$F$31,0,10*ROW('Sanitation Data'!F26)))</f>
        <v/>
      </c>
      <c r="CY32" s="292" t="str">
        <f ca="true">+IF(OFFSET('Sanitation Data'!$F$32,0,10*ROW('Sanitation Data'!F26))="","",OFFSET('Sanitation Data'!$F$32,0,10*ROW('Sanitation Data'!F26)))</f>
        <v/>
      </c>
      <c r="CZ32" s="292" t="str">
        <f ca="true">+IF(OFFSET('Sanitation Data'!$G$28,0,10*ROW('Sanitation Data'!G26))="","",OFFSET('Sanitation Data'!$G$28,0,10*ROW('Sanitation Data'!G26)))</f>
        <v>Yes</v>
      </c>
      <c r="DA32" s="292" t="str">
        <f ca="true">+IF(OFFSET('Sanitation Data'!$G$29,0,10*ROW('Sanitation Data'!G26))="","",OFFSET('Sanitation Data'!$G$29,0,10*ROW('Sanitation Data'!G26)))</f>
        <v>Yes</v>
      </c>
      <c r="DB32" s="292" t="str">
        <f ca="true">+IF(OFFSET('Sanitation Data'!$G$30,0,10*ROW('Sanitation Data'!G26))="","",OFFSET('Sanitation Data'!$G$30,0,10*ROW('Sanitation Data'!G26)))</f>
        <v/>
      </c>
      <c r="DC32" s="292" t="str">
        <f ca="true">+IF(OFFSET('Sanitation Data'!$G$31,0,10*ROW('Sanitation Data'!G26))="","",OFFSET('Sanitation Data'!$G$31,0,10*ROW('Sanitation Data'!G26)))</f>
        <v/>
      </c>
      <c r="DD32" s="292" t="str">
        <f ca="true">+IF(OFFSET('Sanitation Data'!$G$32,0,10*ROW('Sanitation Data'!G26))="","",OFFSET('Sanitation Data'!$G$32,0,10*ROW('Sanitation Data'!G26)))</f>
        <v/>
      </c>
      <c r="DE32" s="292" t="str">
        <f ca="true">+IF(OFFSET('Sanitation Data'!$H$28,0,10*ROW('Sanitation Data'!H26))="","",OFFSET('Sanitation Data'!$H$28,0,10*ROW('Sanitation Data'!H26)))</f>
        <v>Yes</v>
      </c>
      <c r="DF32" s="292" t="str">
        <f ca="true">+IF(OFFSET('Sanitation Data'!$H$29,0,10*ROW('Sanitation Data'!H26))="","",OFFSET('Sanitation Data'!$H$29,0,10*ROW('Sanitation Data'!H26)))</f>
        <v>Yes</v>
      </c>
      <c r="DG32" s="292" t="str">
        <f ca="true">+IF(OFFSET('Sanitation Data'!$H$30,0,10*ROW('Sanitation Data'!H26))="","",OFFSET('Sanitation Data'!$H$30,0,10*ROW('Sanitation Data'!H26)))</f>
        <v/>
      </c>
      <c r="DH32" s="292" t="str">
        <f ca="true">+IF(OFFSET('Sanitation Data'!$H$31,0,10*ROW('Sanitation Data'!H26))="","",OFFSET('Sanitation Data'!$H$31,0,10*ROW('Sanitation Data'!H26)))</f>
        <v/>
      </c>
      <c r="DI32" s="292" t="str">
        <f ca="true">+IF(OFFSET('Sanitation Data'!$H$32,0,10*ROW('Sanitation Data'!H26))="","",OFFSET('Sanitation Data'!$H$32,0,10*ROW('Sanitation Data'!H26)))</f>
        <v/>
      </c>
      <c r="DJ32" s="292" t="str">
        <f ca="true">+IF(OFFSET('Sanitation Data'!$I$28,0,10*ROW('Sanitation Data'!I26))="","",OFFSET('Sanitation Data'!$I$28,0,10*ROW('Sanitation Data'!I26)))</f>
        <v>Yes</v>
      </c>
      <c r="DK32" s="292" t="str">
        <f ca="true">+IF(OFFSET('Sanitation Data'!$I$29,0,10*ROW('Sanitation Data'!I26))="","",OFFSET('Sanitation Data'!$I$29,0,10*ROW('Sanitation Data'!I26)))</f>
        <v>Yes</v>
      </c>
      <c r="DL32" s="292" t="str">
        <f ca="true">+IF(OFFSET('Sanitation Data'!$I$30,0,10*ROW('Sanitation Data'!I26))="","",OFFSET('Sanitation Data'!$I$30,0,10*ROW('Sanitation Data'!I26)))</f>
        <v/>
      </c>
      <c r="DM32" s="292" t="str">
        <f ca="true">+IF(OFFSET('Sanitation Data'!$I$31,0,10*ROW('Sanitation Data'!I26))="","",OFFSET('Sanitation Data'!$I$31,0,10*ROW('Sanitation Data'!I26)))</f>
        <v/>
      </c>
      <c r="DN32" s="292" t="str">
        <f ca="true">+IF(OFFSET('Sanitation Data'!$I$32,0,10*ROW('Sanitation Data'!I26))="","",OFFSET('Sanitation Data'!$I$32,0,10*ROW('Sanitation Data'!I26)))</f>
        <v/>
      </c>
      <c r="DO32" s="292" t="str">
        <f ca="true">+IF(OFFSET('Hygiene Data'!$D$11,0,10*ROW('Hygiene Data'!D26))="","",OFFSET('Hygiene Data'!$D$11,0,10*ROW('Hygiene Data'!D26)))</f>
        <v/>
      </c>
      <c r="DP32" s="292" t="str">
        <f ca="true">+IF(OFFSET('Hygiene Data'!$D$12,0,10*ROW('Hygiene Data'!D26))="","",OFFSET('Hygiene Data'!$D$12,0,10*ROW('Hygiene Data'!D26)))</f>
        <v/>
      </c>
      <c r="DQ32" s="292" t="str">
        <f ca="true">+IF(OFFSET('Hygiene Data'!$D$13,0,10*ROW('Hygiene Data'!D26))="","",OFFSET('Hygiene Data'!$D$13,0,10*ROW('Hygiene Data'!D26)))</f>
        <v/>
      </c>
      <c r="DR32" s="292" t="str">
        <f ca="true">+IF(OFFSET('Hygiene Data'!$E$11,0,10*ROW('Hygiene Data'!E26))="","",OFFSET('Hygiene Data'!$E$11,0,10*ROW('Hygiene Data'!E26)))</f>
        <v/>
      </c>
      <c r="DS32" s="292" t="str">
        <f ca="true">+IF(OFFSET('Hygiene Data'!$E$12,0,10*ROW('Hygiene Data'!E26))="","",OFFSET('Hygiene Data'!$E$12,0,10*ROW('Hygiene Data'!E26)))</f>
        <v/>
      </c>
      <c r="DT32" s="292" t="str">
        <f ca="true">+IF(OFFSET('Hygiene Data'!$E$13,0,10*ROW('Hygiene Data'!E26))="","",OFFSET('Hygiene Data'!$E$13,0,10*ROW('Hygiene Data'!E26)))</f>
        <v/>
      </c>
      <c r="DU32" s="292" t="str">
        <f ca="true">+IF(OFFSET('Hygiene Data'!$F$11,0,10*ROW('Hygiene Data'!F26))="","",OFFSET('Hygiene Data'!$F$11,0,10*ROW('Hygiene Data'!F26)))</f>
        <v/>
      </c>
      <c r="DV32" s="292" t="str">
        <f ca="true">+IF(OFFSET('Hygiene Data'!$F$12,0,10*ROW('Hygiene Data'!F26))="","",OFFSET('Hygiene Data'!$F$12,0,10*ROW('Hygiene Data'!F26)))</f>
        <v/>
      </c>
      <c r="DW32" s="292" t="str">
        <f ca="true">+IF(OFFSET('Hygiene Data'!$F$13,0,10*ROW('Hygiene Data'!F26))="","",OFFSET('Hygiene Data'!$F$13,0,10*ROW('Hygiene Data'!F26)))</f>
        <v/>
      </c>
      <c r="DX32" s="292" t="str">
        <f ca="true">+IF(OFFSET('Hygiene Data'!$G$11,0,10*ROW('Hygiene Data'!G26))="","",OFFSET('Hygiene Data'!$G$11,0,10*ROW('Hygiene Data'!G26)))</f>
        <v/>
      </c>
      <c r="DY32" s="292" t="str">
        <f ca="true">+IF(OFFSET('Hygiene Data'!$G$12,0,10*ROW('Hygiene Data'!G26))="","",OFFSET('Hygiene Data'!$G$12,0,10*ROW('Hygiene Data'!G26)))</f>
        <v/>
      </c>
      <c r="DZ32" s="292" t="str">
        <f ca="true">+IF(OFFSET('Hygiene Data'!$G$13,0,10*ROW('Hygiene Data'!G26))="","",OFFSET('Hygiene Data'!$G$13,0,10*ROW('Hygiene Data'!G26)))</f>
        <v/>
      </c>
      <c r="EA32" s="292" t="str">
        <f ca="true">+IF(OFFSET('Hygiene Data'!$H$11,0,10*ROW('Hygiene Data'!H26))="","",OFFSET('Hygiene Data'!$H$11,0,10*ROW('Hygiene Data'!H26)))</f>
        <v/>
      </c>
      <c r="EB32" s="292" t="str">
        <f ca="true">+IF(OFFSET('Hygiene Data'!$H$12,0,10*ROW('Hygiene Data'!H26))="","",OFFSET('Hygiene Data'!$H$12,0,10*ROW('Hygiene Data'!H26)))</f>
        <v/>
      </c>
      <c r="EC32" s="292" t="str">
        <f ca="true">+IF(OFFSET('Hygiene Data'!$H$13,0,10*ROW('Hygiene Data'!H26))="","",OFFSET('Hygiene Data'!$H$13,0,10*ROW('Hygiene Data'!H26)))</f>
        <v/>
      </c>
      <c r="ED32" s="292" t="str">
        <f ca="true">+IF(OFFSET('Hygiene Data'!$I$11,0,10*ROW('Hygiene Data'!I26))="","",OFFSET('Hygiene Data'!$I$11,0,10*ROW('Hygiene Data'!I26)))</f>
        <v/>
      </c>
      <c r="EE32" s="292" t="str">
        <f ca="true">+IF(OFFSET('Hygiene Data'!$I$12,0,10*ROW('Hygiene Data'!I26))="","",OFFSET('Hygiene Data'!$I$12,0,10*ROW('Hygiene Data'!I26)))</f>
        <v/>
      </c>
      <c r="EF32" s="29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BRA_2022_EMIS</v>
      </c>
      <c r="B33" s="36" t="str">
        <f ca="true">+IF(OFFSET('Water Data'!$C$2,0,10*ROW('Water Data'!F27))="","",OFFSET('Water Data'!$C$2,0,10*ROW('Water Data'!F27)))</f>
        <v>EMIS</v>
      </c>
      <c r="C33" s="348">
        <f t="shared" ca="true" si="0"/>
        <v>2022</v>
      </c>
      <c r="D33" s="96">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98.008330000000001</v>
      </c>
      <c r="E33" s="96">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84.370260000000002</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99.807929999999999</v>
      </c>
      <c r="H33" s="96">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96.797515000000004</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94.180049999999994</v>
      </c>
      <c r="K33" s="96">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57.933859999999996</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97.575770000000006</v>
      </c>
      <c r="N33" s="96">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93.130400000000009</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97.554119999999998</v>
      </c>
      <c r="Q33" s="96">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81.22509500000001</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99.55001</v>
      </c>
      <c r="T33" s="96">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93.671570000000003</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96.890739999999994</v>
      </c>
      <c r="W33" s="97">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95.505394999999993</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99.205579999999998</v>
      </c>
      <c r="AB33" s="97">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99.004035000000002</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91.966390000000004</v>
      </c>
      <c r="AG33" s="97">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88.062764999999999</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96.719570000000004</v>
      </c>
      <c r="AL33" s="97">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95.082854999999995</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96.47372</v>
      </c>
      <c r="AQ33" s="97">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94.796810000000008</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98.61833</v>
      </c>
      <c r="AV33" s="97">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98.133469999999988</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2"/>
      <c r="BS33" s="292" t="str">
        <f ca="true">+IF(OFFSET('Water Data'!$D$27,0,10*ROW('Water Data'!D27))="","",OFFSET('Water Data'!$D$27,0,10*ROW('Water Data'!D27)))</f>
        <v>Yes</v>
      </c>
      <c r="BT33" s="292" t="str">
        <f ca="true">+IF(OFFSET('Water Data'!$D$28,0,10*ROW('Water Data'!D27))="","",OFFSET('Water Data'!$D$28,0,10*ROW('Water Data'!D27)))</f>
        <v>Yes</v>
      </c>
      <c r="BU33" s="292" t="str">
        <f ca="true">+IF(OFFSET('Water Data'!$D$29,0,10*ROW('Water Data'!D27))="","",OFFSET('Water Data'!$D$29,0,10*ROW('Water Data'!D27)))</f>
        <v/>
      </c>
      <c r="BV33" s="292" t="str">
        <f ca="true">+IF(OFFSET('Water Data'!$E$27,0,10*ROW('Water Data'!E27))="","",OFFSET('Water Data'!$E$27,0,10*ROW('Water Data'!E27)))</f>
        <v>Yes</v>
      </c>
      <c r="BW33" s="292" t="str">
        <f ca="true">+IF(OFFSET('Water Data'!$E$28,0,10*ROW('Water Data'!E27))="","",OFFSET('Water Data'!$E$28,0,10*ROW('Water Data'!E27)))</f>
        <v>Yes</v>
      </c>
      <c r="BX33" s="292" t="str">
        <f ca="true">+IF(OFFSET('Water Data'!$E$29,0,10*ROW('Water Data'!E27))="","",OFFSET('Water Data'!$E$29,0,10*ROW('Water Data'!E27)))</f>
        <v/>
      </c>
      <c r="BY33" s="292" t="str">
        <f ca="true">+IF(OFFSET('Water Data'!$F$27,0,10*ROW('Water Data'!F27))="","",OFFSET('Water Data'!$F$27,0,10*ROW('Water Data'!F27)))</f>
        <v>Yes</v>
      </c>
      <c r="BZ33" s="292" t="str">
        <f ca="true">+IF(OFFSET('Water Data'!$F$28,0,10*ROW('Water Data'!F27))="","",OFFSET('Water Data'!$F$28,0,10*ROW('Water Data'!F27)))</f>
        <v>Yes</v>
      </c>
      <c r="CA33" s="292" t="str">
        <f ca="true">+IF(OFFSET('Water Data'!$F$29,0,10*ROW('Water Data'!F27))="","",OFFSET('Water Data'!$F$29,0,10*ROW('Water Data'!F27)))</f>
        <v/>
      </c>
      <c r="CB33" s="292" t="str">
        <f ca="true">+IF(OFFSET('Water Data'!$G$27,0,10*ROW('Water Data'!G27))="","",OFFSET('Water Data'!$G$27,0,10*ROW('Water Data'!G27)))</f>
        <v>Yes</v>
      </c>
      <c r="CC33" s="292" t="str">
        <f ca="true">+IF(OFFSET('Water Data'!$G$28,0,10*ROW('Water Data'!G27))="","",OFFSET('Water Data'!$G$28,0,10*ROW('Water Data'!G27)))</f>
        <v>Yes</v>
      </c>
      <c r="CD33" s="292" t="str">
        <f ca="true">+IF(OFFSET('Water Data'!$G$29,0,10*ROW('Water Data'!G27))="","",OFFSET('Water Data'!$G$29,0,10*ROW('Water Data'!G27)))</f>
        <v/>
      </c>
      <c r="CE33" s="292" t="str">
        <f ca="true">+IF(OFFSET('Water Data'!$H$27,0,10*ROW('Water Data'!H27))="","",OFFSET('Water Data'!$H$27,0,10*ROW('Water Data'!H27)))</f>
        <v>Yes</v>
      </c>
      <c r="CF33" s="292" t="str">
        <f ca="true">+IF(OFFSET('Water Data'!$H$28,0,10*ROW('Water Data'!H27))="","",OFFSET('Water Data'!$H$28,0,10*ROW('Water Data'!H27)))</f>
        <v>Yes</v>
      </c>
      <c r="CG33" s="292" t="str">
        <f ca="true">+IF(OFFSET('Water Data'!$H$29,0,10*ROW('Water Data'!H27))="","",OFFSET('Water Data'!$H$29,0,10*ROW('Water Data'!H27)))</f>
        <v/>
      </c>
      <c r="CH33" s="292" t="str">
        <f ca="true">+IF(OFFSET('Water Data'!$I$27,0,10*ROW('Water Data'!I27))="","",OFFSET('Water Data'!$I$27,0,10*ROW('Water Data'!I27)))</f>
        <v>Yes</v>
      </c>
      <c r="CI33" s="292" t="str">
        <f ca="true">+IF(OFFSET('Water Data'!$I$28,0,10*ROW('Water Data'!I27))="","",OFFSET('Water Data'!$I$28,0,10*ROW('Water Data'!I27)))</f>
        <v>Yes</v>
      </c>
      <c r="CJ33" s="292" t="str">
        <f ca="true">+IF(OFFSET('Water Data'!$I$29,0,10*ROW('Water Data'!I27))="","",OFFSET('Water Data'!$I$29,0,10*ROW('Water Data'!I27)))</f>
        <v/>
      </c>
      <c r="CK33" s="292" t="str">
        <f ca="true">+IF(OFFSET('Sanitation Data'!$D$28,0,10*ROW('Sanitation Data'!D27))="","",OFFSET('Sanitation Data'!$D$28,0,10*ROW('Sanitation Data'!D27)))</f>
        <v>Yes</v>
      </c>
      <c r="CL33" s="292" t="str">
        <f ca="true">+IF(OFFSET('Sanitation Data'!$D$29,0,10*ROW('Sanitation Data'!D27))="","",OFFSET('Sanitation Data'!$D$29,0,10*ROW('Sanitation Data'!D27)))</f>
        <v>Yes</v>
      </c>
      <c r="CM33" s="292" t="str">
        <f ca="true">+IF(OFFSET('Sanitation Data'!$D$30,0,10*ROW('Sanitation Data'!D27))="","",OFFSET('Sanitation Data'!$D$30,0,10*ROW('Sanitation Data'!D27)))</f>
        <v/>
      </c>
      <c r="CN33" s="292" t="str">
        <f ca="true">+IF(OFFSET('Sanitation Data'!$D$31,0,10*ROW('Sanitation Data'!D27))="","",OFFSET('Sanitation Data'!$D$31,0,10*ROW('Sanitation Data'!D27)))</f>
        <v/>
      </c>
      <c r="CO33" s="292" t="str">
        <f ca="true">+IF(OFFSET('Sanitation Data'!$D$32,0,10*ROW('Sanitation Data'!D27))="","",OFFSET('Sanitation Data'!$D$32,0,10*ROW('Sanitation Data'!D27)))</f>
        <v/>
      </c>
      <c r="CP33" s="292" t="str">
        <f ca="true">+IF(OFFSET('Sanitation Data'!$E$28,0,10*ROW('Sanitation Data'!E27))="","",OFFSET('Sanitation Data'!$E$28,0,10*ROW('Sanitation Data'!E27)))</f>
        <v>Yes</v>
      </c>
      <c r="CQ33" s="292" t="str">
        <f ca="true">+IF(OFFSET('Sanitation Data'!$E$29,0,10*ROW('Sanitation Data'!E27))="","",OFFSET('Sanitation Data'!$E$29,0,10*ROW('Sanitation Data'!E27)))</f>
        <v>Yes</v>
      </c>
      <c r="CR33" s="292" t="str">
        <f ca="true">+IF(OFFSET('Sanitation Data'!$E$30,0,10*ROW('Sanitation Data'!E27))="","",OFFSET('Sanitation Data'!$E$30,0,10*ROW('Sanitation Data'!E27)))</f>
        <v/>
      </c>
      <c r="CS33" s="292" t="str">
        <f ca="true">+IF(OFFSET('Sanitation Data'!$E$31,0,10*ROW('Sanitation Data'!E27))="","",OFFSET('Sanitation Data'!$E$31,0,10*ROW('Sanitation Data'!E27)))</f>
        <v/>
      </c>
      <c r="CT33" s="292" t="str">
        <f ca="true">+IF(OFFSET('Sanitation Data'!$E$32,0,10*ROW('Sanitation Data'!E27))="","",OFFSET('Sanitation Data'!$E$32,0,10*ROW('Sanitation Data'!E27)))</f>
        <v/>
      </c>
      <c r="CU33" s="292" t="str">
        <f ca="true">+IF(OFFSET('Sanitation Data'!$F$28,0,10*ROW('Sanitation Data'!F27))="","",OFFSET('Sanitation Data'!$F$28,0,10*ROW('Sanitation Data'!F27)))</f>
        <v>Yes</v>
      </c>
      <c r="CV33" s="292" t="str">
        <f ca="true">+IF(OFFSET('Sanitation Data'!$F$29,0,10*ROW('Sanitation Data'!F27))="","",OFFSET('Sanitation Data'!$F$29,0,10*ROW('Sanitation Data'!F27)))</f>
        <v>Yes</v>
      </c>
      <c r="CW33" s="292" t="str">
        <f ca="true">+IF(OFFSET('Sanitation Data'!$F$30,0,10*ROW('Sanitation Data'!F27))="","",OFFSET('Sanitation Data'!$F$30,0,10*ROW('Sanitation Data'!F27)))</f>
        <v/>
      </c>
      <c r="CX33" s="292" t="str">
        <f ca="true">+IF(OFFSET('Sanitation Data'!$F$31,0,10*ROW('Sanitation Data'!F27))="","",OFFSET('Sanitation Data'!$F$31,0,10*ROW('Sanitation Data'!F27)))</f>
        <v/>
      </c>
      <c r="CY33" s="292" t="str">
        <f ca="true">+IF(OFFSET('Sanitation Data'!$F$32,0,10*ROW('Sanitation Data'!F27))="","",OFFSET('Sanitation Data'!$F$32,0,10*ROW('Sanitation Data'!F27)))</f>
        <v/>
      </c>
      <c r="CZ33" s="292" t="str">
        <f ca="true">+IF(OFFSET('Sanitation Data'!$G$28,0,10*ROW('Sanitation Data'!G27))="","",OFFSET('Sanitation Data'!$G$28,0,10*ROW('Sanitation Data'!G27)))</f>
        <v>Yes</v>
      </c>
      <c r="DA33" s="292" t="str">
        <f ca="true">+IF(OFFSET('Sanitation Data'!$G$29,0,10*ROW('Sanitation Data'!G27))="","",OFFSET('Sanitation Data'!$G$29,0,10*ROW('Sanitation Data'!G27)))</f>
        <v>Yes</v>
      </c>
      <c r="DB33" s="292" t="str">
        <f ca="true">+IF(OFFSET('Sanitation Data'!$G$30,0,10*ROW('Sanitation Data'!G27))="","",OFFSET('Sanitation Data'!$G$30,0,10*ROW('Sanitation Data'!G27)))</f>
        <v/>
      </c>
      <c r="DC33" s="292" t="str">
        <f ca="true">+IF(OFFSET('Sanitation Data'!$G$31,0,10*ROW('Sanitation Data'!G27))="","",OFFSET('Sanitation Data'!$G$31,0,10*ROW('Sanitation Data'!G27)))</f>
        <v/>
      </c>
      <c r="DD33" s="292" t="str">
        <f ca="true">+IF(OFFSET('Sanitation Data'!$G$32,0,10*ROW('Sanitation Data'!G27))="","",OFFSET('Sanitation Data'!$G$32,0,10*ROW('Sanitation Data'!G27)))</f>
        <v/>
      </c>
      <c r="DE33" s="292" t="str">
        <f ca="true">+IF(OFFSET('Sanitation Data'!$H$28,0,10*ROW('Sanitation Data'!H27))="","",OFFSET('Sanitation Data'!$H$28,0,10*ROW('Sanitation Data'!H27)))</f>
        <v>Yes</v>
      </c>
      <c r="DF33" s="292" t="str">
        <f ca="true">+IF(OFFSET('Sanitation Data'!$H$29,0,10*ROW('Sanitation Data'!H27))="","",OFFSET('Sanitation Data'!$H$29,0,10*ROW('Sanitation Data'!H27)))</f>
        <v>Yes</v>
      </c>
      <c r="DG33" s="292" t="str">
        <f ca="true">+IF(OFFSET('Sanitation Data'!$H$30,0,10*ROW('Sanitation Data'!H27))="","",OFFSET('Sanitation Data'!$H$30,0,10*ROW('Sanitation Data'!H27)))</f>
        <v/>
      </c>
      <c r="DH33" s="292" t="str">
        <f ca="true">+IF(OFFSET('Sanitation Data'!$H$31,0,10*ROW('Sanitation Data'!H27))="","",OFFSET('Sanitation Data'!$H$31,0,10*ROW('Sanitation Data'!H27)))</f>
        <v/>
      </c>
      <c r="DI33" s="292" t="str">
        <f ca="true">+IF(OFFSET('Sanitation Data'!$H$32,0,10*ROW('Sanitation Data'!H27))="","",OFFSET('Sanitation Data'!$H$32,0,10*ROW('Sanitation Data'!H27)))</f>
        <v/>
      </c>
      <c r="DJ33" s="292" t="str">
        <f ca="true">+IF(OFFSET('Sanitation Data'!$I$28,0,10*ROW('Sanitation Data'!I27))="","",OFFSET('Sanitation Data'!$I$28,0,10*ROW('Sanitation Data'!I27)))</f>
        <v>Yes</v>
      </c>
      <c r="DK33" s="292" t="str">
        <f ca="true">+IF(OFFSET('Sanitation Data'!$I$29,0,10*ROW('Sanitation Data'!I27))="","",OFFSET('Sanitation Data'!$I$29,0,10*ROW('Sanitation Data'!I27)))</f>
        <v>Yes</v>
      </c>
      <c r="DL33" s="292" t="str">
        <f ca="true">+IF(OFFSET('Sanitation Data'!$I$30,0,10*ROW('Sanitation Data'!I27))="","",OFFSET('Sanitation Data'!$I$30,0,10*ROW('Sanitation Data'!I27)))</f>
        <v/>
      </c>
      <c r="DM33" s="292" t="str">
        <f ca="true">+IF(OFFSET('Sanitation Data'!$I$31,0,10*ROW('Sanitation Data'!I27))="","",OFFSET('Sanitation Data'!$I$31,0,10*ROW('Sanitation Data'!I27)))</f>
        <v/>
      </c>
      <c r="DN33" s="292" t="str">
        <f ca="true">+IF(OFFSET('Sanitation Data'!$I$32,0,10*ROW('Sanitation Data'!I27))="","",OFFSET('Sanitation Data'!$I$32,0,10*ROW('Sanitation Data'!I27)))</f>
        <v/>
      </c>
      <c r="DO33" s="292" t="str">
        <f ca="true">+IF(OFFSET('Hygiene Data'!$D$11,0,10*ROW('Hygiene Data'!D27))="","",OFFSET('Hygiene Data'!$D$11,0,10*ROW('Hygiene Data'!D27)))</f>
        <v/>
      </c>
      <c r="DP33" s="292" t="str">
        <f ca="true">+IF(OFFSET('Hygiene Data'!$D$12,0,10*ROW('Hygiene Data'!D27))="","",OFFSET('Hygiene Data'!$D$12,0,10*ROW('Hygiene Data'!D27)))</f>
        <v/>
      </c>
      <c r="DQ33" s="292" t="str">
        <f ca="true">+IF(OFFSET('Hygiene Data'!$D$13,0,10*ROW('Hygiene Data'!D27))="","",OFFSET('Hygiene Data'!$D$13,0,10*ROW('Hygiene Data'!D27)))</f>
        <v/>
      </c>
      <c r="DR33" s="292" t="str">
        <f ca="true">+IF(OFFSET('Hygiene Data'!$E$11,0,10*ROW('Hygiene Data'!E27))="","",OFFSET('Hygiene Data'!$E$11,0,10*ROW('Hygiene Data'!E27)))</f>
        <v/>
      </c>
      <c r="DS33" s="292" t="str">
        <f ca="true">+IF(OFFSET('Hygiene Data'!$E$12,0,10*ROW('Hygiene Data'!E27))="","",OFFSET('Hygiene Data'!$E$12,0,10*ROW('Hygiene Data'!E27)))</f>
        <v/>
      </c>
      <c r="DT33" s="292" t="str">
        <f ca="true">+IF(OFFSET('Hygiene Data'!$E$13,0,10*ROW('Hygiene Data'!E27))="","",OFFSET('Hygiene Data'!$E$13,0,10*ROW('Hygiene Data'!E27)))</f>
        <v/>
      </c>
      <c r="DU33" s="292" t="str">
        <f ca="true">+IF(OFFSET('Hygiene Data'!$F$11,0,10*ROW('Hygiene Data'!F27))="","",OFFSET('Hygiene Data'!$F$11,0,10*ROW('Hygiene Data'!F27)))</f>
        <v/>
      </c>
      <c r="DV33" s="292" t="str">
        <f ca="true">+IF(OFFSET('Hygiene Data'!$F$12,0,10*ROW('Hygiene Data'!F27))="","",OFFSET('Hygiene Data'!$F$12,0,10*ROW('Hygiene Data'!F27)))</f>
        <v/>
      </c>
      <c r="DW33" s="292" t="str">
        <f ca="true">+IF(OFFSET('Hygiene Data'!$F$13,0,10*ROW('Hygiene Data'!F27))="","",OFFSET('Hygiene Data'!$F$13,0,10*ROW('Hygiene Data'!F27)))</f>
        <v/>
      </c>
      <c r="DX33" s="292" t="str">
        <f ca="true">+IF(OFFSET('Hygiene Data'!$G$11,0,10*ROW('Hygiene Data'!G27))="","",OFFSET('Hygiene Data'!$G$11,0,10*ROW('Hygiene Data'!G27)))</f>
        <v/>
      </c>
      <c r="DY33" s="292" t="str">
        <f ca="true">+IF(OFFSET('Hygiene Data'!$G$12,0,10*ROW('Hygiene Data'!G27))="","",OFFSET('Hygiene Data'!$G$12,0,10*ROW('Hygiene Data'!G27)))</f>
        <v/>
      </c>
      <c r="DZ33" s="292" t="str">
        <f ca="true">+IF(OFFSET('Hygiene Data'!$G$13,0,10*ROW('Hygiene Data'!G27))="","",OFFSET('Hygiene Data'!$G$13,0,10*ROW('Hygiene Data'!G27)))</f>
        <v/>
      </c>
      <c r="EA33" s="292" t="str">
        <f ca="true">+IF(OFFSET('Hygiene Data'!$H$11,0,10*ROW('Hygiene Data'!H27))="","",OFFSET('Hygiene Data'!$H$11,0,10*ROW('Hygiene Data'!H27)))</f>
        <v/>
      </c>
      <c r="EB33" s="292" t="str">
        <f ca="true">+IF(OFFSET('Hygiene Data'!$H$12,0,10*ROW('Hygiene Data'!H27))="","",OFFSET('Hygiene Data'!$H$12,0,10*ROW('Hygiene Data'!H27)))</f>
        <v/>
      </c>
      <c r="EC33" s="292" t="str">
        <f ca="true">+IF(OFFSET('Hygiene Data'!$H$13,0,10*ROW('Hygiene Data'!H27))="","",OFFSET('Hygiene Data'!$H$13,0,10*ROW('Hygiene Data'!H27)))</f>
        <v/>
      </c>
      <c r="ED33" s="292" t="str">
        <f ca="true">+IF(OFFSET('Hygiene Data'!$I$11,0,10*ROW('Hygiene Data'!I27))="","",OFFSET('Hygiene Data'!$I$11,0,10*ROW('Hygiene Data'!I27)))</f>
        <v/>
      </c>
      <c r="EE33" s="292" t="str">
        <f ca="true">+IF(OFFSET('Hygiene Data'!$I$12,0,10*ROW('Hygiene Data'!I27))="","",OFFSET('Hygiene Data'!$I$12,0,10*ROW('Hygiene Data'!I27)))</f>
        <v/>
      </c>
      <c r="EF33" s="29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8"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2"/>
      <c r="BS34" s="292" t="str">
        <f ca="true">+IF(OFFSET('Water Data'!$D$27,0,10*ROW('Water Data'!D28))="","",OFFSET('Water Data'!$D$27,0,10*ROW('Water Data'!D28)))</f>
        <v/>
      </c>
      <c r="BT34" s="292" t="str">
        <f ca="true">+IF(OFFSET('Water Data'!$D$28,0,10*ROW('Water Data'!D28))="","",OFFSET('Water Data'!$D$28,0,10*ROW('Water Data'!D28)))</f>
        <v/>
      </c>
      <c r="BU34" s="292" t="str">
        <f ca="true">+IF(OFFSET('Water Data'!$D$29,0,10*ROW('Water Data'!D28))="","",OFFSET('Water Data'!$D$29,0,10*ROW('Water Data'!D28)))</f>
        <v/>
      </c>
      <c r="BV34" s="292" t="str">
        <f ca="true">+IF(OFFSET('Water Data'!$E$27,0,10*ROW('Water Data'!E28))="","",OFFSET('Water Data'!$E$27,0,10*ROW('Water Data'!E28)))</f>
        <v/>
      </c>
      <c r="BW34" s="292" t="str">
        <f ca="true">+IF(OFFSET('Water Data'!$E$28,0,10*ROW('Water Data'!E28))="","",OFFSET('Water Data'!$E$28,0,10*ROW('Water Data'!E28)))</f>
        <v/>
      </c>
      <c r="BX34" s="292" t="str">
        <f ca="true">+IF(OFFSET('Water Data'!$E$29,0,10*ROW('Water Data'!E28))="","",OFFSET('Water Data'!$E$29,0,10*ROW('Water Data'!E28)))</f>
        <v/>
      </c>
      <c r="BY34" s="292" t="str">
        <f ca="true">+IF(OFFSET('Water Data'!$F$27,0,10*ROW('Water Data'!F28))="","",OFFSET('Water Data'!$F$27,0,10*ROW('Water Data'!F28)))</f>
        <v/>
      </c>
      <c r="BZ34" s="292" t="str">
        <f ca="true">+IF(OFFSET('Water Data'!$F$28,0,10*ROW('Water Data'!F28))="","",OFFSET('Water Data'!$F$28,0,10*ROW('Water Data'!F28)))</f>
        <v/>
      </c>
      <c r="CA34" s="292" t="str">
        <f ca="true">+IF(OFFSET('Water Data'!$F$29,0,10*ROW('Water Data'!F28))="","",OFFSET('Water Data'!$F$29,0,10*ROW('Water Data'!F28)))</f>
        <v/>
      </c>
      <c r="CB34" s="292" t="str">
        <f ca="true">+IF(OFFSET('Water Data'!$G$27,0,10*ROW('Water Data'!G28))="","",OFFSET('Water Data'!$G$27,0,10*ROW('Water Data'!G28)))</f>
        <v/>
      </c>
      <c r="CC34" s="292" t="str">
        <f ca="true">+IF(OFFSET('Water Data'!$G$28,0,10*ROW('Water Data'!G28))="","",OFFSET('Water Data'!$G$28,0,10*ROW('Water Data'!G28)))</f>
        <v/>
      </c>
      <c r="CD34" s="292" t="str">
        <f ca="true">+IF(OFFSET('Water Data'!$G$29,0,10*ROW('Water Data'!G28))="","",OFFSET('Water Data'!$G$29,0,10*ROW('Water Data'!G28)))</f>
        <v/>
      </c>
      <c r="CE34" s="292" t="str">
        <f ca="true">+IF(OFFSET('Water Data'!$H$27,0,10*ROW('Water Data'!H28))="","",OFFSET('Water Data'!$H$27,0,10*ROW('Water Data'!H28)))</f>
        <v/>
      </c>
      <c r="CF34" s="292" t="str">
        <f ca="true">+IF(OFFSET('Water Data'!$H$28,0,10*ROW('Water Data'!H28))="","",OFFSET('Water Data'!$H$28,0,10*ROW('Water Data'!H28)))</f>
        <v/>
      </c>
      <c r="CG34" s="292" t="str">
        <f ca="true">+IF(OFFSET('Water Data'!$H$29,0,10*ROW('Water Data'!H28))="","",OFFSET('Water Data'!$H$29,0,10*ROW('Water Data'!H28)))</f>
        <v/>
      </c>
      <c r="CH34" s="292" t="str">
        <f ca="true">+IF(OFFSET('Water Data'!$I$27,0,10*ROW('Water Data'!I28))="","",OFFSET('Water Data'!$I$27,0,10*ROW('Water Data'!I28)))</f>
        <v/>
      </c>
      <c r="CI34" s="292" t="str">
        <f ca="true">+IF(OFFSET('Water Data'!$I$28,0,10*ROW('Water Data'!I28))="","",OFFSET('Water Data'!$I$28,0,10*ROW('Water Data'!I28)))</f>
        <v/>
      </c>
      <c r="CJ34" s="292" t="str">
        <f ca="true">+IF(OFFSET('Water Data'!$I$29,0,10*ROW('Water Data'!I28))="","",OFFSET('Water Data'!$I$29,0,10*ROW('Water Data'!I28)))</f>
        <v/>
      </c>
      <c r="CK34" s="292" t="str">
        <f ca="true">+IF(OFFSET('Sanitation Data'!$D$28,0,10*ROW('Sanitation Data'!D28))="","",OFFSET('Sanitation Data'!$D$28,0,10*ROW('Sanitation Data'!D28)))</f>
        <v/>
      </c>
      <c r="CL34" s="292" t="str">
        <f ca="true">+IF(OFFSET('Sanitation Data'!$D$29,0,10*ROW('Sanitation Data'!D28))="","",OFFSET('Sanitation Data'!$D$29,0,10*ROW('Sanitation Data'!D28)))</f>
        <v/>
      </c>
      <c r="CM34" s="292" t="str">
        <f ca="true">+IF(OFFSET('Sanitation Data'!$D$30,0,10*ROW('Sanitation Data'!D28))="","",OFFSET('Sanitation Data'!$D$30,0,10*ROW('Sanitation Data'!D28)))</f>
        <v/>
      </c>
      <c r="CN34" s="292" t="str">
        <f ca="true">+IF(OFFSET('Sanitation Data'!$D$31,0,10*ROW('Sanitation Data'!D28))="","",OFFSET('Sanitation Data'!$D$31,0,10*ROW('Sanitation Data'!D28)))</f>
        <v/>
      </c>
      <c r="CO34" s="292" t="str">
        <f ca="true">+IF(OFFSET('Sanitation Data'!$D$32,0,10*ROW('Sanitation Data'!D28))="","",OFFSET('Sanitation Data'!$D$32,0,10*ROW('Sanitation Data'!D28)))</f>
        <v/>
      </c>
      <c r="CP34" s="292" t="str">
        <f ca="true">+IF(OFFSET('Sanitation Data'!$E$28,0,10*ROW('Sanitation Data'!E28))="","",OFFSET('Sanitation Data'!$E$28,0,10*ROW('Sanitation Data'!E28)))</f>
        <v/>
      </c>
      <c r="CQ34" s="292" t="str">
        <f ca="true">+IF(OFFSET('Sanitation Data'!$E$29,0,10*ROW('Sanitation Data'!E28))="","",OFFSET('Sanitation Data'!$E$29,0,10*ROW('Sanitation Data'!E28)))</f>
        <v/>
      </c>
      <c r="CR34" s="292" t="str">
        <f ca="true">+IF(OFFSET('Sanitation Data'!$E$30,0,10*ROW('Sanitation Data'!E28))="","",OFFSET('Sanitation Data'!$E$30,0,10*ROW('Sanitation Data'!E28)))</f>
        <v/>
      </c>
      <c r="CS34" s="292" t="str">
        <f ca="true">+IF(OFFSET('Sanitation Data'!$E$31,0,10*ROW('Sanitation Data'!E28))="","",OFFSET('Sanitation Data'!$E$31,0,10*ROW('Sanitation Data'!E28)))</f>
        <v/>
      </c>
      <c r="CT34" s="292" t="str">
        <f ca="true">+IF(OFFSET('Sanitation Data'!$E$32,0,10*ROW('Sanitation Data'!E28))="","",OFFSET('Sanitation Data'!$E$32,0,10*ROW('Sanitation Data'!E28)))</f>
        <v/>
      </c>
      <c r="CU34" s="292" t="str">
        <f ca="true">+IF(OFFSET('Sanitation Data'!$F$28,0,10*ROW('Sanitation Data'!F28))="","",OFFSET('Sanitation Data'!$F$28,0,10*ROW('Sanitation Data'!F28)))</f>
        <v/>
      </c>
      <c r="CV34" s="292" t="str">
        <f ca="true">+IF(OFFSET('Sanitation Data'!$F$29,0,10*ROW('Sanitation Data'!F28))="","",OFFSET('Sanitation Data'!$F$29,0,10*ROW('Sanitation Data'!F28)))</f>
        <v/>
      </c>
      <c r="CW34" s="292" t="str">
        <f ca="true">+IF(OFFSET('Sanitation Data'!$F$30,0,10*ROW('Sanitation Data'!F28))="","",OFFSET('Sanitation Data'!$F$30,0,10*ROW('Sanitation Data'!F28)))</f>
        <v/>
      </c>
      <c r="CX34" s="292" t="str">
        <f ca="true">+IF(OFFSET('Sanitation Data'!$F$31,0,10*ROW('Sanitation Data'!F28))="","",OFFSET('Sanitation Data'!$F$31,0,10*ROW('Sanitation Data'!F28)))</f>
        <v/>
      </c>
      <c r="CY34" s="292" t="str">
        <f ca="true">+IF(OFFSET('Sanitation Data'!$F$32,0,10*ROW('Sanitation Data'!F28))="","",OFFSET('Sanitation Data'!$F$32,0,10*ROW('Sanitation Data'!F28)))</f>
        <v/>
      </c>
      <c r="CZ34" s="292" t="str">
        <f ca="true">+IF(OFFSET('Sanitation Data'!$G$28,0,10*ROW('Sanitation Data'!G28))="","",OFFSET('Sanitation Data'!$G$28,0,10*ROW('Sanitation Data'!G28)))</f>
        <v/>
      </c>
      <c r="DA34" s="292" t="str">
        <f ca="true">+IF(OFFSET('Sanitation Data'!$G$29,0,10*ROW('Sanitation Data'!G28))="","",OFFSET('Sanitation Data'!$G$29,0,10*ROW('Sanitation Data'!G28)))</f>
        <v/>
      </c>
      <c r="DB34" s="292" t="str">
        <f ca="true">+IF(OFFSET('Sanitation Data'!$G$30,0,10*ROW('Sanitation Data'!G28))="","",OFFSET('Sanitation Data'!$G$30,0,10*ROW('Sanitation Data'!G28)))</f>
        <v/>
      </c>
      <c r="DC34" s="292" t="str">
        <f ca="true">+IF(OFFSET('Sanitation Data'!$G$31,0,10*ROW('Sanitation Data'!G28))="","",OFFSET('Sanitation Data'!$G$31,0,10*ROW('Sanitation Data'!G28)))</f>
        <v/>
      </c>
      <c r="DD34" s="292" t="str">
        <f ca="true">+IF(OFFSET('Sanitation Data'!$G$32,0,10*ROW('Sanitation Data'!G28))="","",OFFSET('Sanitation Data'!$G$32,0,10*ROW('Sanitation Data'!G28)))</f>
        <v/>
      </c>
      <c r="DE34" s="292" t="str">
        <f ca="true">+IF(OFFSET('Sanitation Data'!$H$28,0,10*ROW('Sanitation Data'!H28))="","",OFFSET('Sanitation Data'!$H$28,0,10*ROW('Sanitation Data'!H28)))</f>
        <v/>
      </c>
      <c r="DF34" s="292" t="str">
        <f ca="true">+IF(OFFSET('Sanitation Data'!$H$29,0,10*ROW('Sanitation Data'!H28))="","",OFFSET('Sanitation Data'!$H$29,0,10*ROW('Sanitation Data'!H28)))</f>
        <v/>
      </c>
      <c r="DG34" s="292" t="str">
        <f ca="true">+IF(OFFSET('Sanitation Data'!$H$30,0,10*ROW('Sanitation Data'!H28))="","",OFFSET('Sanitation Data'!$H$30,0,10*ROW('Sanitation Data'!H28)))</f>
        <v/>
      </c>
      <c r="DH34" s="292" t="str">
        <f ca="true">+IF(OFFSET('Sanitation Data'!$H$31,0,10*ROW('Sanitation Data'!H28))="","",OFFSET('Sanitation Data'!$H$31,0,10*ROW('Sanitation Data'!H28)))</f>
        <v/>
      </c>
      <c r="DI34" s="292" t="str">
        <f ca="true">+IF(OFFSET('Sanitation Data'!$H$32,0,10*ROW('Sanitation Data'!H28))="","",OFFSET('Sanitation Data'!$H$32,0,10*ROW('Sanitation Data'!H28)))</f>
        <v/>
      </c>
      <c r="DJ34" s="292" t="str">
        <f ca="true">+IF(OFFSET('Sanitation Data'!$I$28,0,10*ROW('Sanitation Data'!I28))="","",OFFSET('Sanitation Data'!$I$28,0,10*ROW('Sanitation Data'!I28)))</f>
        <v/>
      </c>
      <c r="DK34" s="292" t="str">
        <f ca="true">+IF(OFFSET('Sanitation Data'!$I$29,0,10*ROW('Sanitation Data'!I28))="","",OFFSET('Sanitation Data'!$I$29,0,10*ROW('Sanitation Data'!I28)))</f>
        <v/>
      </c>
      <c r="DL34" s="292" t="str">
        <f ca="true">+IF(OFFSET('Sanitation Data'!$I$30,0,10*ROW('Sanitation Data'!I28))="","",OFFSET('Sanitation Data'!$I$30,0,10*ROW('Sanitation Data'!I28)))</f>
        <v/>
      </c>
      <c r="DM34" s="292" t="str">
        <f ca="true">+IF(OFFSET('Sanitation Data'!$I$31,0,10*ROW('Sanitation Data'!I28))="","",OFFSET('Sanitation Data'!$I$31,0,10*ROW('Sanitation Data'!I28)))</f>
        <v/>
      </c>
      <c r="DN34" s="292" t="str">
        <f ca="true">+IF(OFFSET('Sanitation Data'!$I$32,0,10*ROW('Sanitation Data'!I28))="","",OFFSET('Sanitation Data'!$I$32,0,10*ROW('Sanitation Data'!I28)))</f>
        <v/>
      </c>
      <c r="DO34" s="292" t="str">
        <f ca="true">+IF(OFFSET('Hygiene Data'!$D$11,0,10*ROW('Hygiene Data'!D28))="","",OFFSET('Hygiene Data'!$D$11,0,10*ROW('Hygiene Data'!D28)))</f>
        <v/>
      </c>
      <c r="DP34" s="292" t="str">
        <f ca="true">+IF(OFFSET('Hygiene Data'!$D$12,0,10*ROW('Hygiene Data'!D28))="","",OFFSET('Hygiene Data'!$D$12,0,10*ROW('Hygiene Data'!D28)))</f>
        <v/>
      </c>
      <c r="DQ34" s="292" t="str">
        <f ca="true">+IF(OFFSET('Hygiene Data'!$D$13,0,10*ROW('Hygiene Data'!D28))="","",OFFSET('Hygiene Data'!$D$13,0,10*ROW('Hygiene Data'!D28)))</f>
        <v/>
      </c>
      <c r="DR34" s="292" t="str">
        <f ca="true">+IF(OFFSET('Hygiene Data'!$E$11,0,10*ROW('Hygiene Data'!E28))="","",OFFSET('Hygiene Data'!$E$11,0,10*ROW('Hygiene Data'!E28)))</f>
        <v/>
      </c>
      <c r="DS34" s="292" t="str">
        <f ca="true">+IF(OFFSET('Hygiene Data'!$E$12,0,10*ROW('Hygiene Data'!E28))="","",OFFSET('Hygiene Data'!$E$12,0,10*ROW('Hygiene Data'!E28)))</f>
        <v/>
      </c>
      <c r="DT34" s="292" t="str">
        <f ca="true">+IF(OFFSET('Hygiene Data'!$E$13,0,10*ROW('Hygiene Data'!E28))="","",OFFSET('Hygiene Data'!$E$13,0,10*ROW('Hygiene Data'!E28)))</f>
        <v/>
      </c>
      <c r="DU34" s="292" t="str">
        <f ca="true">+IF(OFFSET('Hygiene Data'!$F$11,0,10*ROW('Hygiene Data'!F28))="","",OFFSET('Hygiene Data'!$F$11,0,10*ROW('Hygiene Data'!F28)))</f>
        <v/>
      </c>
      <c r="DV34" s="292" t="str">
        <f ca="true">+IF(OFFSET('Hygiene Data'!$F$12,0,10*ROW('Hygiene Data'!F28))="","",OFFSET('Hygiene Data'!$F$12,0,10*ROW('Hygiene Data'!F28)))</f>
        <v/>
      </c>
      <c r="DW34" s="292" t="str">
        <f ca="true">+IF(OFFSET('Hygiene Data'!$F$13,0,10*ROW('Hygiene Data'!F28))="","",OFFSET('Hygiene Data'!$F$13,0,10*ROW('Hygiene Data'!F28)))</f>
        <v/>
      </c>
      <c r="DX34" s="292" t="str">
        <f ca="true">+IF(OFFSET('Hygiene Data'!$G$11,0,10*ROW('Hygiene Data'!G28))="","",OFFSET('Hygiene Data'!$G$11,0,10*ROW('Hygiene Data'!G28)))</f>
        <v/>
      </c>
      <c r="DY34" s="292" t="str">
        <f ca="true">+IF(OFFSET('Hygiene Data'!$G$12,0,10*ROW('Hygiene Data'!G28))="","",OFFSET('Hygiene Data'!$G$12,0,10*ROW('Hygiene Data'!G28)))</f>
        <v/>
      </c>
      <c r="DZ34" s="292" t="str">
        <f ca="true">+IF(OFFSET('Hygiene Data'!$G$13,0,10*ROW('Hygiene Data'!G28))="","",OFFSET('Hygiene Data'!$G$13,0,10*ROW('Hygiene Data'!G28)))</f>
        <v/>
      </c>
      <c r="EA34" s="292" t="str">
        <f ca="true">+IF(OFFSET('Hygiene Data'!$H$11,0,10*ROW('Hygiene Data'!H28))="","",OFFSET('Hygiene Data'!$H$11,0,10*ROW('Hygiene Data'!H28)))</f>
        <v/>
      </c>
      <c r="EB34" s="292" t="str">
        <f ca="true">+IF(OFFSET('Hygiene Data'!$H$12,0,10*ROW('Hygiene Data'!H28))="","",OFFSET('Hygiene Data'!$H$12,0,10*ROW('Hygiene Data'!H28)))</f>
        <v/>
      </c>
      <c r="EC34" s="292" t="str">
        <f ca="true">+IF(OFFSET('Hygiene Data'!$H$13,0,10*ROW('Hygiene Data'!H28))="","",OFFSET('Hygiene Data'!$H$13,0,10*ROW('Hygiene Data'!H28)))</f>
        <v/>
      </c>
      <c r="ED34" s="292" t="str">
        <f ca="true">+IF(OFFSET('Hygiene Data'!$I$11,0,10*ROW('Hygiene Data'!I28))="","",OFFSET('Hygiene Data'!$I$11,0,10*ROW('Hygiene Data'!I28)))</f>
        <v/>
      </c>
      <c r="EE34" s="292" t="str">
        <f ca="true">+IF(OFFSET('Hygiene Data'!$I$12,0,10*ROW('Hygiene Data'!I28))="","",OFFSET('Hygiene Data'!$I$12,0,10*ROW('Hygiene Data'!I28)))</f>
        <v/>
      </c>
      <c r="EF34" s="29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8"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2"/>
      <c r="BS35" s="292" t="str">
        <f ca="true">+IF(OFFSET('Water Data'!$D$27,0,10*ROW('Water Data'!D29))="","",OFFSET('Water Data'!$D$27,0,10*ROW('Water Data'!D29)))</f>
        <v/>
      </c>
      <c r="BT35" s="292" t="str">
        <f ca="true">+IF(OFFSET('Water Data'!$D$28,0,10*ROW('Water Data'!D29))="","",OFFSET('Water Data'!$D$28,0,10*ROW('Water Data'!D29)))</f>
        <v/>
      </c>
      <c r="BU35" s="292" t="str">
        <f ca="true">+IF(OFFSET('Water Data'!$D$29,0,10*ROW('Water Data'!D29))="","",OFFSET('Water Data'!$D$29,0,10*ROW('Water Data'!D29)))</f>
        <v/>
      </c>
      <c r="BV35" s="292" t="str">
        <f ca="true">+IF(OFFSET('Water Data'!$E$27,0,10*ROW('Water Data'!E29))="","",OFFSET('Water Data'!$E$27,0,10*ROW('Water Data'!E29)))</f>
        <v/>
      </c>
      <c r="BW35" s="292" t="str">
        <f ca="true">+IF(OFFSET('Water Data'!$E$28,0,10*ROW('Water Data'!E29))="","",OFFSET('Water Data'!$E$28,0,10*ROW('Water Data'!E29)))</f>
        <v/>
      </c>
      <c r="BX35" s="292" t="str">
        <f ca="true">+IF(OFFSET('Water Data'!$E$29,0,10*ROW('Water Data'!E29))="","",OFFSET('Water Data'!$E$29,0,10*ROW('Water Data'!E29)))</f>
        <v/>
      </c>
      <c r="BY35" s="292" t="str">
        <f ca="true">+IF(OFFSET('Water Data'!$F$27,0,10*ROW('Water Data'!F29))="","",OFFSET('Water Data'!$F$27,0,10*ROW('Water Data'!F29)))</f>
        <v/>
      </c>
      <c r="BZ35" s="292" t="str">
        <f ca="true">+IF(OFFSET('Water Data'!$F$28,0,10*ROW('Water Data'!F29))="","",OFFSET('Water Data'!$F$28,0,10*ROW('Water Data'!F29)))</f>
        <v/>
      </c>
      <c r="CA35" s="292" t="str">
        <f ca="true">+IF(OFFSET('Water Data'!$F$29,0,10*ROW('Water Data'!F29))="","",OFFSET('Water Data'!$F$29,0,10*ROW('Water Data'!F29)))</f>
        <v/>
      </c>
      <c r="CB35" s="292" t="str">
        <f ca="true">+IF(OFFSET('Water Data'!$G$27,0,10*ROW('Water Data'!G29))="","",OFFSET('Water Data'!$G$27,0,10*ROW('Water Data'!G29)))</f>
        <v/>
      </c>
      <c r="CC35" s="292" t="str">
        <f ca="true">+IF(OFFSET('Water Data'!$G$28,0,10*ROW('Water Data'!G29))="","",OFFSET('Water Data'!$G$28,0,10*ROW('Water Data'!G29)))</f>
        <v/>
      </c>
      <c r="CD35" s="292" t="str">
        <f ca="true">+IF(OFFSET('Water Data'!$G$29,0,10*ROW('Water Data'!G29))="","",OFFSET('Water Data'!$G$29,0,10*ROW('Water Data'!G29)))</f>
        <v/>
      </c>
      <c r="CE35" s="292" t="str">
        <f ca="true">+IF(OFFSET('Water Data'!$H$27,0,10*ROW('Water Data'!H29))="","",OFFSET('Water Data'!$H$27,0,10*ROW('Water Data'!H29)))</f>
        <v/>
      </c>
      <c r="CF35" s="292" t="str">
        <f ca="true">+IF(OFFSET('Water Data'!$H$28,0,10*ROW('Water Data'!H29))="","",OFFSET('Water Data'!$H$28,0,10*ROW('Water Data'!H29)))</f>
        <v/>
      </c>
      <c r="CG35" s="292" t="str">
        <f ca="true">+IF(OFFSET('Water Data'!$H$29,0,10*ROW('Water Data'!H29))="","",OFFSET('Water Data'!$H$29,0,10*ROW('Water Data'!H29)))</f>
        <v/>
      </c>
      <c r="CH35" s="292" t="str">
        <f ca="true">+IF(OFFSET('Water Data'!$I$27,0,10*ROW('Water Data'!I29))="","",OFFSET('Water Data'!$I$27,0,10*ROW('Water Data'!I29)))</f>
        <v/>
      </c>
      <c r="CI35" s="292" t="str">
        <f ca="true">+IF(OFFSET('Water Data'!$I$28,0,10*ROW('Water Data'!I29))="","",OFFSET('Water Data'!$I$28,0,10*ROW('Water Data'!I29)))</f>
        <v/>
      </c>
      <c r="CJ35" s="292" t="str">
        <f ca="true">+IF(OFFSET('Water Data'!$I$29,0,10*ROW('Water Data'!I29))="","",OFFSET('Water Data'!$I$29,0,10*ROW('Water Data'!I29)))</f>
        <v/>
      </c>
      <c r="CK35" s="292" t="str">
        <f ca="true">+IF(OFFSET('Sanitation Data'!$D$28,0,10*ROW('Sanitation Data'!D29))="","",OFFSET('Sanitation Data'!$D$28,0,10*ROW('Sanitation Data'!D29)))</f>
        <v/>
      </c>
      <c r="CL35" s="292" t="str">
        <f ca="true">+IF(OFFSET('Sanitation Data'!$D$29,0,10*ROW('Sanitation Data'!D29))="","",OFFSET('Sanitation Data'!$D$29,0,10*ROW('Sanitation Data'!D29)))</f>
        <v/>
      </c>
      <c r="CM35" s="292" t="str">
        <f ca="true">+IF(OFFSET('Sanitation Data'!$D$30,0,10*ROW('Sanitation Data'!D29))="","",OFFSET('Sanitation Data'!$D$30,0,10*ROW('Sanitation Data'!D29)))</f>
        <v/>
      </c>
      <c r="CN35" s="292" t="str">
        <f ca="true">+IF(OFFSET('Sanitation Data'!$D$31,0,10*ROW('Sanitation Data'!D29))="","",OFFSET('Sanitation Data'!$D$31,0,10*ROW('Sanitation Data'!D29)))</f>
        <v/>
      </c>
      <c r="CO35" s="292" t="str">
        <f ca="true">+IF(OFFSET('Sanitation Data'!$D$32,0,10*ROW('Sanitation Data'!D29))="","",OFFSET('Sanitation Data'!$D$32,0,10*ROW('Sanitation Data'!D29)))</f>
        <v/>
      </c>
      <c r="CP35" s="292" t="str">
        <f ca="true">+IF(OFFSET('Sanitation Data'!$E$28,0,10*ROW('Sanitation Data'!E29))="","",OFFSET('Sanitation Data'!$E$28,0,10*ROW('Sanitation Data'!E29)))</f>
        <v/>
      </c>
      <c r="CQ35" s="292" t="str">
        <f ca="true">+IF(OFFSET('Sanitation Data'!$E$29,0,10*ROW('Sanitation Data'!E29))="","",OFFSET('Sanitation Data'!$E$29,0,10*ROW('Sanitation Data'!E29)))</f>
        <v/>
      </c>
      <c r="CR35" s="292" t="str">
        <f ca="true">+IF(OFFSET('Sanitation Data'!$E$30,0,10*ROW('Sanitation Data'!E29))="","",OFFSET('Sanitation Data'!$E$30,0,10*ROW('Sanitation Data'!E29)))</f>
        <v/>
      </c>
      <c r="CS35" s="292" t="str">
        <f ca="true">+IF(OFFSET('Sanitation Data'!$E$31,0,10*ROW('Sanitation Data'!E29))="","",OFFSET('Sanitation Data'!$E$31,0,10*ROW('Sanitation Data'!E29)))</f>
        <v/>
      </c>
      <c r="CT35" s="292" t="str">
        <f ca="true">+IF(OFFSET('Sanitation Data'!$E$32,0,10*ROW('Sanitation Data'!E29))="","",OFFSET('Sanitation Data'!$E$32,0,10*ROW('Sanitation Data'!E29)))</f>
        <v/>
      </c>
      <c r="CU35" s="292" t="str">
        <f ca="true">+IF(OFFSET('Sanitation Data'!$F$28,0,10*ROW('Sanitation Data'!F29))="","",OFFSET('Sanitation Data'!$F$28,0,10*ROW('Sanitation Data'!F29)))</f>
        <v/>
      </c>
      <c r="CV35" s="292" t="str">
        <f ca="true">+IF(OFFSET('Sanitation Data'!$F$29,0,10*ROW('Sanitation Data'!F29))="","",OFFSET('Sanitation Data'!$F$29,0,10*ROW('Sanitation Data'!F29)))</f>
        <v/>
      </c>
      <c r="CW35" s="292" t="str">
        <f ca="true">+IF(OFFSET('Sanitation Data'!$F$30,0,10*ROW('Sanitation Data'!F29))="","",OFFSET('Sanitation Data'!$F$30,0,10*ROW('Sanitation Data'!F29)))</f>
        <v/>
      </c>
      <c r="CX35" s="292" t="str">
        <f ca="true">+IF(OFFSET('Sanitation Data'!$F$31,0,10*ROW('Sanitation Data'!F29))="","",OFFSET('Sanitation Data'!$F$31,0,10*ROW('Sanitation Data'!F29)))</f>
        <v/>
      </c>
      <c r="CY35" s="292" t="str">
        <f ca="true">+IF(OFFSET('Sanitation Data'!$F$32,0,10*ROW('Sanitation Data'!F29))="","",OFFSET('Sanitation Data'!$F$32,0,10*ROW('Sanitation Data'!F29)))</f>
        <v/>
      </c>
      <c r="CZ35" s="292" t="str">
        <f ca="true">+IF(OFFSET('Sanitation Data'!$G$28,0,10*ROW('Sanitation Data'!G29))="","",OFFSET('Sanitation Data'!$G$28,0,10*ROW('Sanitation Data'!G29)))</f>
        <v/>
      </c>
      <c r="DA35" s="292" t="str">
        <f ca="true">+IF(OFFSET('Sanitation Data'!$G$29,0,10*ROW('Sanitation Data'!G29))="","",OFFSET('Sanitation Data'!$G$29,0,10*ROW('Sanitation Data'!G29)))</f>
        <v/>
      </c>
      <c r="DB35" s="292" t="str">
        <f ca="true">+IF(OFFSET('Sanitation Data'!$G$30,0,10*ROW('Sanitation Data'!G29))="","",OFFSET('Sanitation Data'!$G$30,0,10*ROW('Sanitation Data'!G29)))</f>
        <v/>
      </c>
      <c r="DC35" s="292" t="str">
        <f ca="true">+IF(OFFSET('Sanitation Data'!$G$31,0,10*ROW('Sanitation Data'!G29))="","",OFFSET('Sanitation Data'!$G$31,0,10*ROW('Sanitation Data'!G29)))</f>
        <v/>
      </c>
      <c r="DD35" s="292" t="str">
        <f ca="true">+IF(OFFSET('Sanitation Data'!$G$32,0,10*ROW('Sanitation Data'!G29))="","",OFFSET('Sanitation Data'!$G$32,0,10*ROW('Sanitation Data'!G29)))</f>
        <v/>
      </c>
      <c r="DE35" s="292" t="str">
        <f ca="true">+IF(OFFSET('Sanitation Data'!$H$28,0,10*ROW('Sanitation Data'!H29))="","",OFFSET('Sanitation Data'!$H$28,0,10*ROW('Sanitation Data'!H29)))</f>
        <v/>
      </c>
      <c r="DF35" s="292" t="str">
        <f ca="true">+IF(OFFSET('Sanitation Data'!$H$29,0,10*ROW('Sanitation Data'!H29))="","",OFFSET('Sanitation Data'!$H$29,0,10*ROW('Sanitation Data'!H29)))</f>
        <v/>
      </c>
      <c r="DG35" s="292" t="str">
        <f ca="true">+IF(OFFSET('Sanitation Data'!$H$30,0,10*ROW('Sanitation Data'!H29))="","",OFFSET('Sanitation Data'!$H$30,0,10*ROW('Sanitation Data'!H29)))</f>
        <v/>
      </c>
      <c r="DH35" s="292" t="str">
        <f ca="true">+IF(OFFSET('Sanitation Data'!$H$31,0,10*ROW('Sanitation Data'!H29))="","",OFFSET('Sanitation Data'!$H$31,0,10*ROW('Sanitation Data'!H29)))</f>
        <v/>
      </c>
      <c r="DI35" s="292" t="str">
        <f ca="true">+IF(OFFSET('Sanitation Data'!$H$32,0,10*ROW('Sanitation Data'!H29))="","",OFFSET('Sanitation Data'!$H$32,0,10*ROW('Sanitation Data'!H29)))</f>
        <v/>
      </c>
      <c r="DJ35" s="292" t="str">
        <f ca="true">+IF(OFFSET('Sanitation Data'!$I$28,0,10*ROW('Sanitation Data'!I29))="","",OFFSET('Sanitation Data'!$I$28,0,10*ROW('Sanitation Data'!I29)))</f>
        <v/>
      </c>
      <c r="DK35" s="292" t="str">
        <f ca="true">+IF(OFFSET('Sanitation Data'!$I$29,0,10*ROW('Sanitation Data'!I29))="","",OFFSET('Sanitation Data'!$I$29,0,10*ROW('Sanitation Data'!I29)))</f>
        <v/>
      </c>
      <c r="DL35" s="292" t="str">
        <f ca="true">+IF(OFFSET('Sanitation Data'!$I$30,0,10*ROW('Sanitation Data'!I29))="","",OFFSET('Sanitation Data'!$I$30,0,10*ROW('Sanitation Data'!I29)))</f>
        <v/>
      </c>
      <c r="DM35" s="292" t="str">
        <f ca="true">+IF(OFFSET('Sanitation Data'!$I$31,0,10*ROW('Sanitation Data'!I29))="","",OFFSET('Sanitation Data'!$I$31,0,10*ROW('Sanitation Data'!I29)))</f>
        <v/>
      </c>
      <c r="DN35" s="292" t="str">
        <f ca="true">+IF(OFFSET('Sanitation Data'!$I$32,0,10*ROW('Sanitation Data'!I29))="","",OFFSET('Sanitation Data'!$I$32,0,10*ROW('Sanitation Data'!I29)))</f>
        <v/>
      </c>
      <c r="DO35" s="292" t="str">
        <f ca="true">+IF(OFFSET('Hygiene Data'!$D$11,0,10*ROW('Hygiene Data'!D29))="","",OFFSET('Hygiene Data'!$D$11,0,10*ROW('Hygiene Data'!D29)))</f>
        <v/>
      </c>
      <c r="DP35" s="292" t="str">
        <f ca="true">+IF(OFFSET('Hygiene Data'!$D$12,0,10*ROW('Hygiene Data'!D29))="","",OFFSET('Hygiene Data'!$D$12,0,10*ROW('Hygiene Data'!D29)))</f>
        <v/>
      </c>
      <c r="DQ35" s="292" t="str">
        <f ca="true">+IF(OFFSET('Hygiene Data'!$D$13,0,10*ROW('Hygiene Data'!D29))="","",OFFSET('Hygiene Data'!$D$13,0,10*ROW('Hygiene Data'!D29)))</f>
        <v/>
      </c>
      <c r="DR35" s="292" t="str">
        <f ca="true">+IF(OFFSET('Hygiene Data'!$E$11,0,10*ROW('Hygiene Data'!E29))="","",OFFSET('Hygiene Data'!$E$11,0,10*ROW('Hygiene Data'!E29)))</f>
        <v/>
      </c>
      <c r="DS35" s="292" t="str">
        <f ca="true">+IF(OFFSET('Hygiene Data'!$E$12,0,10*ROW('Hygiene Data'!E29))="","",OFFSET('Hygiene Data'!$E$12,0,10*ROW('Hygiene Data'!E29)))</f>
        <v/>
      </c>
      <c r="DT35" s="292" t="str">
        <f ca="true">+IF(OFFSET('Hygiene Data'!$E$13,0,10*ROW('Hygiene Data'!E29))="","",OFFSET('Hygiene Data'!$E$13,0,10*ROW('Hygiene Data'!E29)))</f>
        <v/>
      </c>
      <c r="DU35" s="292" t="str">
        <f ca="true">+IF(OFFSET('Hygiene Data'!$F$11,0,10*ROW('Hygiene Data'!F29))="","",OFFSET('Hygiene Data'!$F$11,0,10*ROW('Hygiene Data'!F29)))</f>
        <v/>
      </c>
      <c r="DV35" s="292" t="str">
        <f ca="true">+IF(OFFSET('Hygiene Data'!$F$12,0,10*ROW('Hygiene Data'!F29))="","",OFFSET('Hygiene Data'!$F$12,0,10*ROW('Hygiene Data'!F29)))</f>
        <v/>
      </c>
      <c r="DW35" s="292" t="str">
        <f ca="true">+IF(OFFSET('Hygiene Data'!$F$13,0,10*ROW('Hygiene Data'!F29))="","",OFFSET('Hygiene Data'!$F$13,0,10*ROW('Hygiene Data'!F29)))</f>
        <v/>
      </c>
      <c r="DX35" s="292" t="str">
        <f ca="true">+IF(OFFSET('Hygiene Data'!$G$11,0,10*ROW('Hygiene Data'!G29))="","",OFFSET('Hygiene Data'!$G$11,0,10*ROW('Hygiene Data'!G29)))</f>
        <v/>
      </c>
      <c r="DY35" s="292" t="str">
        <f ca="true">+IF(OFFSET('Hygiene Data'!$G$12,0,10*ROW('Hygiene Data'!G29))="","",OFFSET('Hygiene Data'!$G$12,0,10*ROW('Hygiene Data'!G29)))</f>
        <v/>
      </c>
      <c r="DZ35" s="292" t="str">
        <f ca="true">+IF(OFFSET('Hygiene Data'!$G$13,0,10*ROW('Hygiene Data'!G29))="","",OFFSET('Hygiene Data'!$G$13,0,10*ROW('Hygiene Data'!G29)))</f>
        <v/>
      </c>
      <c r="EA35" s="292" t="str">
        <f ca="true">+IF(OFFSET('Hygiene Data'!$H$11,0,10*ROW('Hygiene Data'!H29))="","",OFFSET('Hygiene Data'!$H$11,0,10*ROW('Hygiene Data'!H29)))</f>
        <v/>
      </c>
      <c r="EB35" s="292" t="str">
        <f ca="true">+IF(OFFSET('Hygiene Data'!$H$12,0,10*ROW('Hygiene Data'!H29))="","",OFFSET('Hygiene Data'!$H$12,0,10*ROW('Hygiene Data'!H29)))</f>
        <v/>
      </c>
      <c r="EC35" s="292" t="str">
        <f ca="true">+IF(OFFSET('Hygiene Data'!$H$13,0,10*ROW('Hygiene Data'!H29))="","",OFFSET('Hygiene Data'!$H$13,0,10*ROW('Hygiene Data'!H29)))</f>
        <v/>
      </c>
      <c r="ED35" s="292" t="str">
        <f ca="true">+IF(OFFSET('Hygiene Data'!$I$11,0,10*ROW('Hygiene Data'!I29))="","",OFFSET('Hygiene Data'!$I$11,0,10*ROW('Hygiene Data'!I29)))</f>
        <v/>
      </c>
      <c r="EE35" s="292" t="str">
        <f ca="true">+IF(OFFSET('Hygiene Data'!$I$12,0,10*ROW('Hygiene Data'!I29))="","",OFFSET('Hygiene Data'!$I$12,0,10*ROW('Hygiene Data'!I29)))</f>
        <v/>
      </c>
      <c r="EF35" s="29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8"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2"/>
      <c r="BS36" s="292" t="str">
        <f ca="true">+IF(OFFSET('Water Data'!$D$27,0,10*ROW('Water Data'!D30))="","",OFFSET('Water Data'!$D$27,0,10*ROW('Water Data'!D30)))</f>
        <v/>
      </c>
      <c r="BT36" s="292" t="str">
        <f ca="true">+IF(OFFSET('Water Data'!$D$28,0,10*ROW('Water Data'!D30))="","",OFFSET('Water Data'!$D$28,0,10*ROW('Water Data'!D30)))</f>
        <v/>
      </c>
      <c r="BU36" s="292" t="str">
        <f ca="true">+IF(OFFSET('Water Data'!$D$29,0,10*ROW('Water Data'!D30))="","",OFFSET('Water Data'!$D$29,0,10*ROW('Water Data'!D30)))</f>
        <v/>
      </c>
      <c r="BV36" s="292" t="str">
        <f ca="true">+IF(OFFSET('Water Data'!$E$27,0,10*ROW('Water Data'!E30))="","",OFFSET('Water Data'!$E$27,0,10*ROW('Water Data'!E30)))</f>
        <v/>
      </c>
      <c r="BW36" s="292" t="str">
        <f ca="true">+IF(OFFSET('Water Data'!$E$28,0,10*ROW('Water Data'!E30))="","",OFFSET('Water Data'!$E$28,0,10*ROW('Water Data'!E30)))</f>
        <v/>
      </c>
      <c r="BX36" s="292" t="str">
        <f ca="true">+IF(OFFSET('Water Data'!$E$29,0,10*ROW('Water Data'!E30))="","",OFFSET('Water Data'!$E$29,0,10*ROW('Water Data'!E30)))</f>
        <v/>
      </c>
      <c r="BY36" s="292" t="str">
        <f ca="true">+IF(OFFSET('Water Data'!$F$27,0,10*ROW('Water Data'!F30))="","",OFFSET('Water Data'!$F$27,0,10*ROW('Water Data'!F30)))</f>
        <v/>
      </c>
      <c r="BZ36" s="292" t="str">
        <f ca="true">+IF(OFFSET('Water Data'!$F$28,0,10*ROW('Water Data'!F30))="","",OFFSET('Water Data'!$F$28,0,10*ROW('Water Data'!F30)))</f>
        <v/>
      </c>
      <c r="CA36" s="292" t="str">
        <f ca="true">+IF(OFFSET('Water Data'!$F$29,0,10*ROW('Water Data'!F30))="","",OFFSET('Water Data'!$F$29,0,10*ROW('Water Data'!F30)))</f>
        <v/>
      </c>
      <c r="CB36" s="292" t="str">
        <f ca="true">+IF(OFFSET('Water Data'!$G$27,0,10*ROW('Water Data'!G30))="","",OFFSET('Water Data'!$G$27,0,10*ROW('Water Data'!G30)))</f>
        <v/>
      </c>
      <c r="CC36" s="292" t="str">
        <f ca="true">+IF(OFFSET('Water Data'!$G$28,0,10*ROW('Water Data'!G30))="","",OFFSET('Water Data'!$G$28,0,10*ROW('Water Data'!G30)))</f>
        <v/>
      </c>
      <c r="CD36" s="292" t="str">
        <f ca="true">+IF(OFFSET('Water Data'!$G$29,0,10*ROW('Water Data'!G30))="","",OFFSET('Water Data'!$G$29,0,10*ROW('Water Data'!G30)))</f>
        <v/>
      </c>
      <c r="CE36" s="292" t="str">
        <f ca="true">+IF(OFFSET('Water Data'!$H$27,0,10*ROW('Water Data'!H30))="","",OFFSET('Water Data'!$H$27,0,10*ROW('Water Data'!H30)))</f>
        <v/>
      </c>
      <c r="CF36" s="292" t="str">
        <f ca="true">+IF(OFFSET('Water Data'!$H$28,0,10*ROW('Water Data'!H30))="","",OFFSET('Water Data'!$H$28,0,10*ROW('Water Data'!H30)))</f>
        <v/>
      </c>
      <c r="CG36" s="292" t="str">
        <f ca="true">+IF(OFFSET('Water Data'!$H$29,0,10*ROW('Water Data'!H30))="","",OFFSET('Water Data'!$H$29,0,10*ROW('Water Data'!H30)))</f>
        <v/>
      </c>
      <c r="CH36" s="292" t="str">
        <f ca="true">+IF(OFFSET('Water Data'!$I$27,0,10*ROW('Water Data'!I30))="","",OFFSET('Water Data'!$I$27,0,10*ROW('Water Data'!I30)))</f>
        <v/>
      </c>
      <c r="CI36" s="292" t="str">
        <f ca="true">+IF(OFFSET('Water Data'!$I$28,0,10*ROW('Water Data'!I30))="","",OFFSET('Water Data'!$I$28,0,10*ROW('Water Data'!I30)))</f>
        <v/>
      </c>
      <c r="CJ36" s="292" t="str">
        <f ca="true">+IF(OFFSET('Water Data'!$I$29,0,10*ROW('Water Data'!I30))="","",OFFSET('Water Data'!$I$29,0,10*ROW('Water Data'!I30)))</f>
        <v/>
      </c>
      <c r="CK36" s="292" t="str">
        <f ca="true">+IF(OFFSET('Sanitation Data'!$D$28,0,10*ROW('Sanitation Data'!D30))="","",OFFSET('Sanitation Data'!$D$28,0,10*ROW('Sanitation Data'!D30)))</f>
        <v/>
      </c>
      <c r="CL36" s="292" t="str">
        <f ca="true">+IF(OFFSET('Sanitation Data'!$D$29,0,10*ROW('Sanitation Data'!D30))="","",OFFSET('Sanitation Data'!$D$29,0,10*ROW('Sanitation Data'!D30)))</f>
        <v/>
      </c>
      <c r="CM36" s="292" t="str">
        <f ca="true">+IF(OFFSET('Sanitation Data'!$D$30,0,10*ROW('Sanitation Data'!D30))="","",OFFSET('Sanitation Data'!$D$30,0,10*ROW('Sanitation Data'!D30)))</f>
        <v/>
      </c>
      <c r="CN36" s="292" t="str">
        <f ca="true">+IF(OFFSET('Sanitation Data'!$D$31,0,10*ROW('Sanitation Data'!D30))="","",OFFSET('Sanitation Data'!$D$31,0,10*ROW('Sanitation Data'!D30)))</f>
        <v/>
      </c>
      <c r="CO36" s="292" t="str">
        <f ca="true">+IF(OFFSET('Sanitation Data'!$D$32,0,10*ROW('Sanitation Data'!D30))="","",OFFSET('Sanitation Data'!$D$32,0,10*ROW('Sanitation Data'!D30)))</f>
        <v/>
      </c>
      <c r="CP36" s="292" t="str">
        <f ca="true">+IF(OFFSET('Sanitation Data'!$E$28,0,10*ROW('Sanitation Data'!E30))="","",OFFSET('Sanitation Data'!$E$28,0,10*ROW('Sanitation Data'!E30)))</f>
        <v/>
      </c>
      <c r="CQ36" s="292" t="str">
        <f ca="true">+IF(OFFSET('Sanitation Data'!$E$29,0,10*ROW('Sanitation Data'!E30))="","",OFFSET('Sanitation Data'!$E$29,0,10*ROW('Sanitation Data'!E30)))</f>
        <v/>
      </c>
      <c r="CR36" s="292" t="str">
        <f ca="true">+IF(OFFSET('Sanitation Data'!$E$30,0,10*ROW('Sanitation Data'!E30))="","",OFFSET('Sanitation Data'!$E$30,0,10*ROW('Sanitation Data'!E30)))</f>
        <v/>
      </c>
      <c r="CS36" s="292" t="str">
        <f ca="true">+IF(OFFSET('Sanitation Data'!$E$31,0,10*ROW('Sanitation Data'!E30))="","",OFFSET('Sanitation Data'!$E$31,0,10*ROW('Sanitation Data'!E30)))</f>
        <v/>
      </c>
      <c r="CT36" s="292" t="str">
        <f ca="true">+IF(OFFSET('Sanitation Data'!$E$32,0,10*ROW('Sanitation Data'!E30))="","",OFFSET('Sanitation Data'!$E$32,0,10*ROW('Sanitation Data'!E30)))</f>
        <v/>
      </c>
      <c r="CU36" s="292" t="str">
        <f ca="true">+IF(OFFSET('Sanitation Data'!$F$28,0,10*ROW('Sanitation Data'!F30))="","",OFFSET('Sanitation Data'!$F$28,0,10*ROW('Sanitation Data'!F30)))</f>
        <v/>
      </c>
      <c r="CV36" s="292" t="str">
        <f ca="true">+IF(OFFSET('Sanitation Data'!$F$29,0,10*ROW('Sanitation Data'!F30))="","",OFFSET('Sanitation Data'!$F$29,0,10*ROW('Sanitation Data'!F30)))</f>
        <v/>
      </c>
      <c r="CW36" s="292" t="str">
        <f ca="true">+IF(OFFSET('Sanitation Data'!$F$30,0,10*ROW('Sanitation Data'!F30))="","",OFFSET('Sanitation Data'!$F$30,0,10*ROW('Sanitation Data'!F30)))</f>
        <v/>
      </c>
      <c r="CX36" s="292" t="str">
        <f ca="true">+IF(OFFSET('Sanitation Data'!$F$31,0,10*ROW('Sanitation Data'!F30))="","",OFFSET('Sanitation Data'!$F$31,0,10*ROW('Sanitation Data'!F30)))</f>
        <v/>
      </c>
      <c r="CY36" s="292" t="str">
        <f ca="true">+IF(OFFSET('Sanitation Data'!$F$32,0,10*ROW('Sanitation Data'!F30))="","",OFFSET('Sanitation Data'!$F$32,0,10*ROW('Sanitation Data'!F30)))</f>
        <v/>
      </c>
      <c r="CZ36" s="292" t="str">
        <f ca="true">+IF(OFFSET('Sanitation Data'!$G$28,0,10*ROW('Sanitation Data'!G30))="","",OFFSET('Sanitation Data'!$G$28,0,10*ROW('Sanitation Data'!G30)))</f>
        <v/>
      </c>
      <c r="DA36" s="292" t="str">
        <f ca="true">+IF(OFFSET('Sanitation Data'!$G$29,0,10*ROW('Sanitation Data'!G30))="","",OFFSET('Sanitation Data'!$G$29,0,10*ROW('Sanitation Data'!G30)))</f>
        <v/>
      </c>
      <c r="DB36" s="292" t="str">
        <f ca="true">+IF(OFFSET('Sanitation Data'!$G$30,0,10*ROW('Sanitation Data'!G30))="","",OFFSET('Sanitation Data'!$G$30,0,10*ROW('Sanitation Data'!G30)))</f>
        <v/>
      </c>
      <c r="DC36" s="292" t="str">
        <f ca="true">+IF(OFFSET('Sanitation Data'!$G$31,0,10*ROW('Sanitation Data'!G30))="","",OFFSET('Sanitation Data'!$G$31,0,10*ROW('Sanitation Data'!G30)))</f>
        <v/>
      </c>
      <c r="DD36" s="292" t="str">
        <f ca="true">+IF(OFFSET('Sanitation Data'!$G$32,0,10*ROW('Sanitation Data'!G30))="","",OFFSET('Sanitation Data'!$G$32,0,10*ROW('Sanitation Data'!G30)))</f>
        <v/>
      </c>
      <c r="DE36" s="292" t="str">
        <f ca="true">+IF(OFFSET('Sanitation Data'!$H$28,0,10*ROW('Sanitation Data'!H30))="","",OFFSET('Sanitation Data'!$H$28,0,10*ROW('Sanitation Data'!H30)))</f>
        <v/>
      </c>
      <c r="DF36" s="292" t="str">
        <f ca="true">+IF(OFFSET('Sanitation Data'!$H$29,0,10*ROW('Sanitation Data'!H30))="","",OFFSET('Sanitation Data'!$H$29,0,10*ROW('Sanitation Data'!H30)))</f>
        <v/>
      </c>
      <c r="DG36" s="292" t="str">
        <f ca="true">+IF(OFFSET('Sanitation Data'!$H$30,0,10*ROW('Sanitation Data'!H30))="","",OFFSET('Sanitation Data'!$H$30,0,10*ROW('Sanitation Data'!H30)))</f>
        <v/>
      </c>
      <c r="DH36" s="292" t="str">
        <f ca="true">+IF(OFFSET('Sanitation Data'!$H$31,0,10*ROW('Sanitation Data'!H30))="","",OFFSET('Sanitation Data'!$H$31,0,10*ROW('Sanitation Data'!H30)))</f>
        <v/>
      </c>
      <c r="DI36" s="292" t="str">
        <f ca="true">+IF(OFFSET('Sanitation Data'!$H$32,0,10*ROW('Sanitation Data'!H30))="","",OFFSET('Sanitation Data'!$H$32,0,10*ROW('Sanitation Data'!H30)))</f>
        <v/>
      </c>
      <c r="DJ36" s="292" t="str">
        <f ca="true">+IF(OFFSET('Sanitation Data'!$I$28,0,10*ROW('Sanitation Data'!I30))="","",OFFSET('Sanitation Data'!$I$28,0,10*ROW('Sanitation Data'!I30)))</f>
        <v/>
      </c>
      <c r="DK36" s="292" t="str">
        <f ca="true">+IF(OFFSET('Sanitation Data'!$I$29,0,10*ROW('Sanitation Data'!I30))="","",OFFSET('Sanitation Data'!$I$29,0,10*ROW('Sanitation Data'!I30)))</f>
        <v/>
      </c>
      <c r="DL36" s="292" t="str">
        <f ca="true">+IF(OFFSET('Sanitation Data'!$I$30,0,10*ROW('Sanitation Data'!I30))="","",OFFSET('Sanitation Data'!$I$30,0,10*ROW('Sanitation Data'!I30)))</f>
        <v/>
      </c>
      <c r="DM36" s="292" t="str">
        <f ca="true">+IF(OFFSET('Sanitation Data'!$I$31,0,10*ROW('Sanitation Data'!I30))="","",OFFSET('Sanitation Data'!$I$31,0,10*ROW('Sanitation Data'!I30)))</f>
        <v/>
      </c>
      <c r="DN36" s="292" t="str">
        <f ca="true">+IF(OFFSET('Sanitation Data'!$I$32,0,10*ROW('Sanitation Data'!I30))="","",OFFSET('Sanitation Data'!$I$32,0,10*ROW('Sanitation Data'!I30)))</f>
        <v/>
      </c>
      <c r="DO36" s="292" t="str">
        <f ca="true">+IF(OFFSET('Hygiene Data'!$D$11,0,10*ROW('Hygiene Data'!D30))="","",OFFSET('Hygiene Data'!$D$11,0,10*ROW('Hygiene Data'!D30)))</f>
        <v/>
      </c>
      <c r="DP36" s="292" t="str">
        <f ca="true">+IF(OFFSET('Hygiene Data'!$D$12,0,10*ROW('Hygiene Data'!D30))="","",OFFSET('Hygiene Data'!$D$12,0,10*ROW('Hygiene Data'!D30)))</f>
        <v/>
      </c>
      <c r="DQ36" s="292" t="str">
        <f ca="true">+IF(OFFSET('Hygiene Data'!$D$13,0,10*ROW('Hygiene Data'!D30))="","",OFFSET('Hygiene Data'!$D$13,0,10*ROW('Hygiene Data'!D30)))</f>
        <v/>
      </c>
      <c r="DR36" s="292" t="str">
        <f ca="true">+IF(OFFSET('Hygiene Data'!$E$11,0,10*ROW('Hygiene Data'!E30))="","",OFFSET('Hygiene Data'!$E$11,0,10*ROW('Hygiene Data'!E30)))</f>
        <v/>
      </c>
      <c r="DS36" s="292" t="str">
        <f ca="true">+IF(OFFSET('Hygiene Data'!$E$12,0,10*ROW('Hygiene Data'!E30))="","",OFFSET('Hygiene Data'!$E$12,0,10*ROW('Hygiene Data'!E30)))</f>
        <v/>
      </c>
      <c r="DT36" s="292" t="str">
        <f ca="true">+IF(OFFSET('Hygiene Data'!$E$13,0,10*ROW('Hygiene Data'!E30))="","",OFFSET('Hygiene Data'!$E$13,0,10*ROW('Hygiene Data'!E30)))</f>
        <v/>
      </c>
      <c r="DU36" s="292" t="str">
        <f ca="true">+IF(OFFSET('Hygiene Data'!$F$11,0,10*ROW('Hygiene Data'!F30))="","",OFFSET('Hygiene Data'!$F$11,0,10*ROW('Hygiene Data'!F30)))</f>
        <v/>
      </c>
      <c r="DV36" s="292" t="str">
        <f ca="true">+IF(OFFSET('Hygiene Data'!$F$12,0,10*ROW('Hygiene Data'!F30))="","",OFFSET('Hygiene Data'!$F$12,0,10*ROW('Hygiene Data'!F30)))</f>
        <v/>
      </c>
      <c r="DW36" s="292" t="str">
        <f ca="true">+IF(OFFSET('Hygiene Data'!$F$13,0,10*ROW('Hygiene Data'!F30))="","",OFFSET('Hygiene Data'!$F$13,0,10*ROW('Hygiene Data'!F30)))</f>
        <v/>
      </c>
      <c r="DX36" s="292" t="str">
        <f ca="true">+IF(OFFSET('Hygiene Data'!$G$11,0,10*ROW('Hygiene Data'!G30))="","",OFFSET('Hygiene Data'!$G$11,0,10*ROW('Hygiene Data'!G30)))</f>
        <v/>
      </c>
      <c r="DY36" s="292" t="str">
        <f ca="true">+IF(OFFSET('Hygiene Data'!$G$12,0,10*ROW('Hygiene Data'!G30))="","",OFFSET('Hygiene Data'!$G$12,0,10*ROW('Hygiene Data'!G30)))</f>
        <v/>
      </c>
      <c r="DZ36" s="292" t="str">
        <f ca="true">+IF(OFFSET('Hygiene Data'!$G$13,0,10*ROW('Hygiene Data'!G30))="","",OFFSET('Hygiene Data'!$G$13,0,10*ROW('Hygiene Data'!G30)))</f>
        <v/>
      </c>
      <c r="EA36" s="292" t="str">
        <f ca="true">+IF(OFFSET('Hygiene Data'!$H$11,0,10*ROW('Hygiene Data'!H30))="","",OFFSET('Hygiene Data'!$H$11,0,10*ROW('Hygiene Data'!H30)))</f>
        <v/>
      </c>
      <c r="EB36" s="292" t="str">
        <f ca="true">+IF(OFFSET('Hygiene Data'!$H$12,0,10*ROW('Hygiene Data'!H30))="","",OFFSET('Hygiene Data'!$H$12,0,10*ROW('Hygiene Data'!H30)))</f>
        <v/>
      </c>
      <c r="EC36" s="292" t="str">
        <f ca="true">+IF(OFFSET('Hygiene Data'!$H$13,0,10*ROW('Hygiene Data'!H30))="","",OFFSET('Hygiene Data'!$H$13,0,10*ROW('Hygiene Data'!H30)))</f>
        <v/>
      </c>
      <c r="ED36" s="292" t="str">
        <f ca="true">+IF(OFFSET('Hygiene Data'!$I$11,0,10*ROW('Hygiene Data'!I30))="","",OFFSET('Hygiene Data'!$I$11,0,10*ROW('Hygiene Data'!I30)))</f>
        <v/>
      </c>
      <c r="EE36" s="292" t="str">
        <f ca="true">+IF(OFFSET('Hygiene Data'!$I$12,0,10*ROW('Hygiene Data'!I30))="","",OFFSET('Hygiene Data'!$I$12,0,10*ROW('Hygiene Data'!I30)))</f>
        <v/>
      </c>
      <c r="EF36" s="29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8"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2"/>
      <c r="BS37" s="292" t="str">
        <f ca="true">+IF(OFFSET('Water Data'!$D$27,0,10*ROW('Water Data'!D31))="","",OFFSET('Water Data'!$D$27,0,10*ROW('Water Data'!D31)))</f>
        <v/>
      </c>
      <c r="BT37" s="292" t="str">
        <f ca="true">+IF(OFFSET('Water Data'!$D$28,0,10*ROW('Water Data'!D31))="","",OFFSET('Water Data'!$D$28,0,10*ROW('Water Data'!D31)))</f>
        <v/>
      </c>
      <c r="BU37" s="292" t="str">
        <f ca="true">+IF(OFFSET('Water Data'!$D$29,0,10*ROW('Water Data'!D31))="","",OFFSET('Water Data'!$D$29,0,10*ROW('Water Data'!D31)))</f>
        <v/>
      </c>
      <c r="BV37" s="292" t="str">
        <f ca="true">+IF(OFFSET('Water Data'!$E$27,0,10*ROW('Water Data'!E31))="","",OFFSET('Water Data'!$E$27,0,10*ROW('Water Data'!E31)))</f>
        <v/>
      </c>
      <c r="BW37" s="292" t="str">
        <f ca="true">+IF(OFFSET('Water Data'!$E$28,0,10*ROW('Water Data'!E31))="","",OFFSET('Water Data'!$E$28,0,10*ROW('Water Data'!E31)))</f>
        <v/>
      </c>
      <c r="BX37" s="292" t="str">
        <f ca="true">+IF(OFFSET('Water Data'!$E$29,0,10*ROW('Water Data'!E31))="","",OFFSET('Water Data'!$E$29,0,10*ROW('Water Data'!E31)))</f>
        <v/>
      </c>
      <c r="BY37" s="292" t="str">
        <f ca="true">+IF(OFFSET('Water Data'!$F$27,0,10*ROW('Water Data'!F31))="","",OFFSET('Water Data'!$F$27,0,10*ROW('Water Data'!F31)))</f>
        <v/>
      </c>
      <c r="BZ37" s="292" t="str">
        <f ca="true">+IF(OFFSET('Water Data'!$F$28,0,10*ROW('Water Data'!F31))="","",OFFSET('Water Data'!$F$28,0,10*ROW('Water Data'!F31)))</f>
        <v/>
      </c>
      <c r="CA37" s="292" t="str">
        <f ca="true">+IF(OFFSET('Water Data'!$F$29,0,10*ROW('Water Data'!F31))="","",OFFSET('Water Data'!$F$29,0,10*ROW('Water Data'!F31)))</f>
        <v/>
      </c>
      <c r="CB37" s="292" t="str">
        <f ca="true">+IF(OFFSET('Water Data'!$G$27,0,10*ROW('Water Data'!G31))="","",OFFSET('Water Data'!$G$27,0,10*ROW('Water Data'!G31)))</f>
        <v/>
      </c>
      <c r="CC37" s="292" t="str">
        <f ca="true">+IF(OFFSET('Water Data'!$G$28,0,10*ROW('Water Data'!G31))="","",OFFSET('Water Data'!$G$28,0,10*ROW('Water Data'!G31)))</f>
        <v/>
      </c>
      <c r="CD37" s="292" t="str">
        <f ca="true">+IF(OFFSET('Water Data'!$G$29,0,10*ROW('Water Data'!G31))="","",OFFSET('Water Data'!$G$29,0,10*ROW('Water Data'!G31)))</f>
        <v/>
      </c>
      <c r="CE37" s="292" t="str">
        <f ca="true">+IF(OFFSET('Water Data'!$H$27,0,10*ROW('Water Data'!H31))="","",OFFSET('Water Data'!$H$27,0,10*ROW('Water Data'!H31)))</f>
        <v/>
      </c>
      <c r="CF37" s="292" t="str">
        <f ca="true">+IF(OFFSET('Water Data'!$H$28,0,10*ROW('Water Data'!H31))="","",OFFSET('Water Data'!$H$28,0,10*ROW('Water Data'!H31)))</f>
        <v/>
      </c>
      <c r="CG37" s="292" t="str">
        <f ca="true">+IF(OFFSET('Water Data'!$H$29,0,10*ROW('Water Data'!H31))="","",OFFSET('Water Data'!$H$29,0,10*ROW('Water Data'!H31)))</f>
        <v/>
      </c>
      <c r="CH37" s="292" t="str">
        <f ca="true">+IF(OFFSET('Water Data'!$I$27,0,10*ROW('Water Data'!I31))="","",OFFSET('Water Data'!$I$27,0,10*ROW('Water Data'!I31)))</f>
        <v/>
      </c>
      <c r="CI37" s="292" t="str">
        <f ca="true">+IF(OFFSET('Water Data'!$I$28,0,10*ROW('Water Data'!I31))="","",OFFSET('Water Data'!$I$28,0,10*ROW('Water Data'!I31)))</f>
        <v/>
      </c>
      <c r="CJ37" s="292" t="str">
        <f ca="true">+IF(OFFSET('Water Data'!$I$29,0,10*ROW('Water Data'!I31))="","",OFFSET('Water Data'!$I$29,0,10*ROW('Water Data'!I31)))</f>
        <v/>
      </c>
      <c r="CK37" s="292" t="str">
        <f ca="true">+IF(OFFSET('Sanitation Data'!$D$28,0,10*ROW('Sanitation Data'!D31))="","",OFFSET('Sanitation Data'!$D$28,0,10*ROW('Sanitation Data'!D31)))</f>
        <v/>
      </c>
      <c r="CL37" s="292" t="str">
        <f ca="true">+IF(OFFSET('Sanitation Data'!$D$29,0,10*ROW('Sanitation Data'!D31))="","",OFFSET('Sanitation Data'!$D$29,0,10*ROW('Sanitation Data'!D31)))</f>
        <v/>
      </c>
      <c r="CM37" s="292" t="str">
        <f ca="true">+IF(OFFSET('Sanitation Data'!$D$30,0,10*ROW('Sanitation Data'!D31))="","",OFFSET('Sanitation Data'!$D$30,0,10*ROW('Sanitation Data'!D31)))</f>
        <v/>
      </c>
      <c r="CN37" s="292" t="str">
        <f ca="true">+IF(OFFSET('Sanitation Data'!$D$31,0,10*ROW('Sanitation Data'!D31))="","",OFFSET('Sanitation Data'!$D$31,0,10*ROW('Sanitation Data'!D31)))</f>
        <v/>
      </c>
      <c r="CO37" s="292" t="str">
        <f ca="true">+IF(OFFSET('Sanitation Data'!$D$32,0,10*ROW('Sanitation Data'!D31))="","",OFFSET('Sanitation Data'!$D$32,0,10*ROW('Sanitation Data'!D31)))</f>
        <v/>
      </c>
      <c r="CP37" s="292" t="str">
        <f ca="true">+IF(OFFSET('Sanitation Data'!$E$28,0,10*ROW('Sanitation Data'!E31))="","",OFFSET('Sanitation Data'!$E$28,0,10*ROW('Sanitation Data'!E31)))</f>
        <v/>
      </c>
      <c r="CQ37" s="292" t="str">
        <f ca="true">+IF(OFFSET('Sanitation Data'!$E$29,0,10*ROW('Sanitation Data'!E31))="","",OFFSET('Sanitation Data'!$E$29,0,10*ROW('Sanitation Data'!E31)))</f>
        <v/>
      </c>
      <c r="CR37" s="292" t="str">
        <f ca="true">+IF(OFFSET('Sanitation Data'!$E$30,0,10*ROW('Sanitation Data'!E31))="","",OFFSET('Sanitation Data'!$E$30,0,10*ROW('Sanitation Data'!E31)))</f>
        <v/>
      </c>
      <c r="CS37" s="292" t="str">
        <f ca="true">+IF(OFFSET('Sanitation Data'!$E$31,0,10*ROW('Sanitation Data'!E31))="","",OFFSET('Sanitation Data'!$E$31,0,10*ROW('Sanitation Data'!E31)))</f>
        <v/>
      </c>
      <c r="CT37" s="292" t="str">
        <f ca="true">+IF(OFFSET('Sanitation Data'!$E$32,0,10*ROW('Sanitation Data'!E31))="","",OFFSET('Sanitation Data'!$E$32,0,10*ROW('Sanitation Data'!E31)))</f>
        <v/>
      </c>
      <c r="CU37" s="292" t="str">
        <f ca="true">+IF(OFFSET('Sanitation Data'!$F$28,0,10*ROW('Sanitation Data'!F31))="","",OFFSET('Sanitation Data'!$F$28,0,10*ROW('Sanitation Data'!F31)))</f>
        <v/>
      </c>
      <c r="CV37" s="292" t="str">
        <f ca="true">+IF(OFFSET('Sanitation Data'!$F$29,0,10*ROW('Sanitation Data'!F31))="","",OFFSET('Sanitation Data'!$F$29,0,10*ROW('Sanitation Data'!F31)))</f>
        <v/>
      </c>
      <c r="CW37" s="292" t="str">
        <f ca="true">+IF(OFFSET('Sanitation Data'!$F$30,0,10*ROW('Sanitation Data'!F31))="","",OFFSET('Sanitation Data'!$F$30,0,10*ROW('Sanitation Data'!F31)))</f>
        <v/>
      </c>
      <c r="CX37" s="292" t="str">
        <f ca="true">+IF(OFFSET('Sanitation Data'!$F$31,0,10*ROW('Sanitation Data'!F31))="","",OFFSET('Sanitation Data'!$F$31,0,10*ROW('Sanitation Data'!F31)))</f>
        <v/>
      </c>
      <c r="CY37" s="292" t="str">
        <f ca="true">+IF(OFFSET('Sanitation Data'!$F$32,0,10*ROW('Sanitation Data'!F31))="","",OFFSET('Sanitation Data'!$F$32,0,10*ROW('Sanitation Data'!F31)))</f>
        <v/>
      </c>
      <c r="CZ37" s="292" t="str">
        <f ca="true">+IF(OFFSET('Sanitation Data'!$G$28,0,10*ROW('Sanitation Data'!G31))="","",OFFSET('Sanitation Data'!$G$28,0,10*ROW('Sanitation Data'!G31)))</f>
        <v/>
      </c>
      <c r="DA37" s="292" t="str">
        <f ca="true">+IF(OFFSET('Sanitation Data'!$G$29,0,10*ROW('Sanitation Data'!G31))="","",OFFSET('Sanitation Data'!$G$29,0,10*ROW('Sanitation Data'!G31)))</f>
        <v/>
      </c>
      <c r="DB37" s="292" t="str">
        <f ca="true">+IF(OFFSET('Sanitation Data'!$G$30,0,10*ROW('Sanitation Data'!G31))="","",OFFSET('Sanitation Data'!$G$30,0,10*ROW('Sanitation Data'!G31)))</f>
        <v/>
      </c>
      <c r="DC37" s="292" t="str">
        <f ca="true">+IF(OFFSET('Sanitation Data'!$G$31,0,10*ROW('Sanitation Data'!G31))="","",OFFSET('Sanitation Data'!$G$31,0,10*ROW('Sanitation Data'!G31)))</f>
        <v/>
      </c>
      <c r="DD37" s="292" t="str">
        <f ca="true">+IF(OFFSET('Sanitation Data'!$G$32,0,10*ROW('Sanitation Data'!G31))="","",OFFSET('Sanitation Data'!$G$32,0,10*ROW('Sanitation Data'!G31)))</f>
        <v/>
      </c>
      <c r="DE37" s="292" t="str">
        <f ca="true">+IF(OFFSET('Sanitation Data'!$H$28,0,10*ROW('Sanitation Data'!H31))="","",OFFSET('Sanitation Data'!$H$28,0,10*ROW('Sanitation Data'!H31)))</f>
        <v/>
      </c>
      <c r="DF37" s="292" t="str">
        <f ca="true">+IF(OFFSET('Sanitation Data'!$H$29,0,10*ROW('Sanitation Data'!H31))="","",OFFSET('Sanitation Data'!$H$29,0,10*ROW('Sanitation Data'!H31)))</f>
        <v/>
      </c>
      <c r="DG37" s="292" t="str">
        <f ca="true">+IF(OFFSET('Sanitation Data'!$H$30,0,10*ROW('Sanitation Data'!H31))="","",OFFSET('Sanitation Data'!$H$30,0,10*ROW('Sanitation Data'!H31)))</f>
        <v/>
      </c>
      <c r="DH37" s="292" t="str">
        <f ca="true">+IF(OFFSET('Sanitation Data'!$H$31,0,10*ROW('Sanitation Data'!H31))="","",OFFSET('Sanitation Data'!$H$31,0,10*ROW('Sanitation Data'!H31)))</f>
        <v/>
      </c>
      <c r="DI37" s="292" t="str">
        <f ca="true">+IF(OFFSET('Sanitation Data'!$H$32,0,10*ROW('Sanitation Data'!H31))="","",OFFSET('Sanitation Data'!$H$32,0,10*ROW('Sanitation Data'!H31)))</f>
        <v/>
      </c>
      <c r="DJ37" s="292" t="str">
        <f ca="true">+IF(OFFSET('Sanitation Data'!$I$28,0,10*ROW('Sanitation Data'!I31))="","",OFFSET('Sanitation Data'!$I$28,0,10*ROW('Sanitation Data'!I31)))</f>
        <v/>
      </c>
      <c r="DK37" s="292" t="str">
        <f ca="true">+IF(OFFSET('Sanitation Data'!$I$29,0,10*ROW('Sanitation Data'!I31))="","",OFFSET('Sanitation Data'!$I$29,0,10*ROW('Sanitation Data'!I31)))</f>
        <v/>
      </c>
      <c r="DL37" s="292" t="str">
        <f ca="true">+IF(OFFSET('Sanitation Data'!$I$30,0,10*ROW('Sanitation Data'!I31))="","",OFFSET('Sanitation Data'!$I$30,0,10*ROW('Sanitation Data'!I31)))</f>
        <v/>
      </c>
      <c r="DM37" s="292" t="str">
        <f ca="true">+IF(OFFSET('Sanitation Data'!$I$31,0,10*ROW('Sanitation Data'!I31))="","",OFFSET('Sanitation Data'!$I$31,0,10*ROW('Sanitation Data'!I31)))</f>
        <v/>
      </c>
      <c r="DN37" s="292" t="str">
        <f ca="true">+IF(OFFSET('Sanitation Data'!$I$32,0,10*ROW('Sanitation Data'!I31))="","",OFFSET('Sanitation Data'!$I$32,0,10*ROW('Sanitation Data'!I31)))</f>
        <v/>
      </c>
      <c r="DO37" s="292" t="str">
        <f ca="true">+IF(OFFSET('Hygiene Data'!$D$11,0,10*ROW('Hygiene Data'!D31))="","",OFFSET('Hygiene Data'!$D$11,0,10*ROW('Hygiene Data'!D31)))</f>
        <v/>
      </c>
      <c r="DP37" s="292" t="str">
        <f ca="true">+IF(OFFSET('Hygiene Data'!$D$12,0,10*ROW('Hygiene Data'!D31))="","",OFFSET('Hygiene Data'!$D$12,0,10*ROW('Hygiene Data'!D31)))</f>
        <v/>
      </c>
      <c r="DQ37" s="292" t="str">
        <f ca="true">+IF(OFFSET('Hygiene Data'!$D$13,0,10*ROW('Hygiene Data'!D31))="","",OFFSET('Hygiene Data'!$D$13,0,10*ROW('Hygiene Data'!D31)))</f>
        <v/>
      </c>
      <c r="DR37" s="292" t="str">
        <f ca="true">+IF(OFFSET('Hygiene Data'!$E$11,0,10*ROW('Hygiene Data'!E31))="","",OFFSET('Hygiene Data'!$E$11,0,10*ROW('Hygiene Data'!E31)))</f>
        <v/>
      </c>
      <c r="DS37" s="292" t="str">
        <f ca="true">+IF(OFFSET('Hygiene Data'!$E$12,0,10*ROW('Hygiene Data'!E31))="","",OFFSET('Hygiene Data'!$E$12,0,10*ROW('Hygiene Data'!E31)))</f>
        <v/>
      </c>
      <c r="DT37" s="292" t="str">
        <f ca="true">+IF(OFFSET('Hygiene Data'!$E$13,0,10*ROW('Hygiene Data'!E31))="","",OFFSET('Hygiene Data'!$E$13,0,10*ROW('Hygiene Data'!E31)))</f>
        <v/>
      </c>
      <c r="DU37" s="292" t="str">
        <f ca="true">+IF(OFFSET('Hygiene Data'!$F$11,0,10*ROW('Hygiene Data'!F31))="","",OFFSET('Hygiene Data'!$F$11,0,10*ROW('Hygiene Data'!F31)))</f>
        <v/>
      </c>
      <c r="DV37" s="292" t="str">
        <f ca="true">+IF(OFFSET('Hygiene Data'!$F$12,0,10*ROW('Hygiene Data'!F31))="","",OFFSET('Hygiene Data'!$F$12,0,10*ROW('Hygiene Data'!F31)))</f>
        <v/>
      </c>
      <c r="DW37" s="292" t="str">
        <f ca="true">+IF(OFFSET('Hygiene Data'!$F$13,0,10*ROW('Hygiene Data'!F31))="","",OFFSET('Hygiene Data'!$F$13,0,10*ROW('Hygiene Data'!F31)))</f>
        <v/>
      </c>
      <c r="DX37" s="292" t="str">
        <f ca="true">+IF(OFFSET('Hygiene Data'!$G$11,0,10*ROW('Hygiene Data'!G31))="","",OFFSET('Hygiene Data'!$G$11,0,10*ROW('Hygiene Data'!G31)))</f>
        <v/>
      </c>
      <c r="DY37" s="292" t="str">
        <f ca="true">+IF(OFFSET('Hygiene Data'!$G$12,0,10*ROW('Hygiene Data'!G31))="","",OFFSET('Hygiene Data'!$G$12,0,10*ROW('Hygiene Data'!G31)))</f>
        <v/>
      </c>
      <c r="DZ37" s="292" t="str">
        <f ca="true">+IF(OFFSET('Hygiene Data'!$G$13,0,10*ROW('Hygiene Data'!G31))="","",OFFSET('Hygiene Data'!$G$13,0,10*ROW('Hygiene Data'!G31)))</f>
        <v/>
      </c>
      <c r="EA37" s="292" t="str">
        <f ca="true">+IF(OFFSET('Hygiene Data'!$H$11,0,10*ROW('Hygiene Data'!H31))="","",OFFSET('Hygiene Data'!$H$11,0,10*ROW('Hygiene Data'!H31)))</f>
        <v/>
      </c>
      <c r="EB37" s="292" t="str">
        <f ca="true">+IF(OFFSET('Hygiene Data'!$H$12,0,10*ROW('Hygiene Data'!H31))="","",OFFSET('Hygiene Data'!$H$12,0,10*ROW('Hygiene Data'!H31)))</f>
        <v/>
      </c>
      <c r="EC37" s="292" t="str">
        <f ca="true">+IF(OFFSET('Hygiene Data'!$H$13,0,10*ROW('Hygiene Data'!H31))="","",OFFSET('Hygiene Data'!$H$13,0,10*ROW('Hygiene Data'!H31)))</f>
        <v/>
      </c>
      <c r="ED37" s="292" t="str">
        <f ca="true">+IF(OFFSET('Hygiene Data'!$I$11,0,10*ROW('Hygiene Data'!I31))="","",OFFSET('Hygiene Data'!$I$11,0,10*ROW('Hygiene Data'!I31)))</f>
        <v/>
      </c>
      <c r="EE37" s="292" t="str">
        <f ca="true">+IF(OFFSET('Hygiene Data'!$I$12,0,10*ROW('Hygiene Data'!I31))="","",OFFSET('Hygiene Data'!$I$12,0,10*ROW('Hygiene Data'!I31)))</f>
        <v/>
      </c>
      <c r="EF37" s="29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8"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2"/>
      <c r="BS38" s="292" t="str">
        <f ca="true">+IF(OFFSET('Water Data'!$D$27,0,10*ROW('Water Data'!D32))="","",OFFSET('Water Data'!$D$27,0,10*ROW('Water Data'!D32)))</f>
        <v/>
      </c>
      <c r="BT38" s="292" t="str">
        <f ca="true">+IF(OFFSET('Water Data'!$D$28,0,10*ROW('Water Data'!D32))="","",OFFSET('Water Data'!$D$28,0,10*ROW('Water Data'!D32)))</f>
        <v/>
      </c>
      <c r="BU38" s="292" t="str">
        <f ca="true">+IF(OFFSET('Water Data'!$D$29,0,10*ROW('Water Data'!D32))="","",OFFSET('Water Data'!$D$29,0,10*ROW('Water Data'!D32)))</f>
        <v/>
      </c>
      <c r="BV38" s="292" t="str">
        <f ca="true">+IF(OFFSET('Water Data'!$E$27,0,10*ROW('Water Data'!E32))="","",OFFSET('Water Data'!$E$27,0,10*ROW('Water Data'!E32)))</f>
        <v/>
      </c>
      <c r="BW38" s="292" t="str">
        <f ca="true">+IF(OFFSET('Water Data'!$E$28,0,10*ROW('Water Data'!E32))="","",OFFSET('Water Data'!$E$28,0,10*ROW('Water Data'!E32)))</f>
        <v/>
      </c>
      <c r="BX38" s="292" t="str">
        <f ca="true">+IF(OFFSET('Water Data'!$E$29,0,10*ROW('Water Data'!E32))="","",OFFSET('Water Data'!$E$29,0,10*ROW('Water Data'!E32)))</f>
        <v/>
      </c>
      <c r="BY38" s="292" t="str">
        <f ca="true">+IF(OFFSET('Water Data'!$F$27,0,10*ROW('Water Data'!F32))="","",OFFSET('Water Data'!$F$27,0,10*ROW('Water Data'!F32)))</f>
        <v/>
      </c>
      <c r="BZ38" s="292" t="str">
        <f ca="true">+IF(OFFSET('Water Data'!$F$28,0,10*ROW('Water Data'!F32))="","",OFFSET('Water Data'!$F$28,0,10*ROW('Water Data'!F32)))</f>
        <v/>
      </c>
      <c r="CA38" s="292" t="str">
        <f ca="true">+IF(OFFSET('Water Data'!$F$29,0,10*ROW('Water Data'!F32))="","",OFFSET('Water Data'!$F$29,0,10*ROW('Water Data'!F32)))</f>
        <v/>
      </c>
      <c r="CB38" s="292" t="str">
        <f ca="true">+IF(OFFSET('Water Data'!$G$27,0,10*ROW('Water Data'!G32))="","",OFFSET('Water Data'!$G$27,0,10*ROW('Water Data'!G32)))</f>
        <v/>
      </c>
      <c r="CC38" s="292" t="str">
        <f ca="true">+IF(OFFSET('Water Data'!$G$28,0,10*ROW('Water Data'!G32))="","",OFFSET('Water Data'!$G$28,0,10*ROW('Water Data'!G32)))</f>
        <v/>
      </c>
      <c r="CD38" s="292" t="str">
        <f ca="true">+IF(OFFSET('Water Data'!$G$29,0,10*ROW('Water Data'!G32))="","",OFFSET('Water Data'!$G$29,0,10*ROW('Water Data'!G32)))</f>
        <v/>
      </c>
      <c r="CE38" s="292" t="str">
        <f ca="true">+IF(OFFSET('Water Data'!$H$27,0,10*ROW('Water Data'!H32))="","",OFFSET('Water Data'!$H$27,0,10*ROW('Water Data'!H32)))</f>
        <v/>
      </c>
      <c r="CF38" s="292" t="str">
        <f ca="true">+IF(OFFSET('Water Data'!$H$28,0,10*ROW('Water Data'!H32))="","",OFFSET('Water Data'!$H$28,0,10*ROW('Water Data'!H32)))</f>
        <v/>
      </c>
      <c r="CG38" s="292" t="str">
        <f ca="true">+IF(OFFSET('Water Data'!$H$29,0,10*ROW('Water Data'!H32))="","",OFFSET('Water Data'!$H$29,0,10*ROW('Water Data'!H32)))</f>
        <v/>
      </c>
      <c r="CH38" s="292" t="str">
        <f ca="true">+IF(OFFSET('Water Data'!$I$27,0,10*ROW('Water Data'!I32))="","",OFFSET('Water Data'!$I$27,0,10*ROW('Water Data'!I32)))</f>
        <v/>
      </c>
      <c r="CI38" s="292" t="str">
        <f ca="true">+IF(OFFSET('Water Data'!$I$28,0,10*ROW('Water Data'!I32))="","",OFFSET('Water Data'!$I$28,0,10*ROW('Water Data'!I32)))</f>
        <v/>
      </c>
      <c r="CJ38" s="292" t="str">
        <f ca="true">+IF(OFFSET('Water Data'!$I$29,0,10*ROW('Water Data'!I32))="","",OFFSET('Water Data'!$I$29,0,10*ROW('Water Data'!I32)))</f>
        <v/>
      </c>
      <c r="CK38" s="292" t="str">
        <f ca="true">+IF(OFFSET('Sanitation Data'!$D$28,0,10*ROW('Sanitation Data'!D32))="","",OFFSET('Sanitation Data'!$D$28,0,10*ROW('Sanitation Data'!D32)))</f>
        <v/>
      </c>
      <c r="CL38" s="292" t="str">
        <f ca="true">+IF(OFFSET('Sanitation Data'!$D$29,0,10*ROW('Sanitation Data'!D32))="","",OFFSET('Sanitation Data'!$D$29,0,10*ROW('Sanitation Data'!D32)))</f>
        <v/>
      </c>
      <c r="CM38" s="292" t="str">
        <f ca="true">+IF(OFFSET('Sanitation Data'!$D$30,0,10*ROW('Sanitation Data'!D32))="","",OFFSET('Sanitation Data'!$D$30,0,10*ROW('Sanitation Data'!D32)))</f>
        <v/>
      </c>
      <c r="CN38" s="292" t="str">
        <f ca="true">+IF(OFFSET('Sanitation Data'!$D$31,0,10*ROW('Sanitation Data'!D32))="","",OFFSET('Sanitation Data'!$D$31,0,10*ROW('Sanitation Data'!D32)))</f>
        <v/>
      </c>
      <c r="CO38" s="292" t="str">
        <f ca="true">+IF(OFFSET('Sanitation Data'!$D$32,0,10*ROW('Sanitation Data'!D32))="","",OFFSET('Sanitation Data'!$D$32,0,10*ROW('Sanitation Data'!D32)))</f>
        <v/>
      </c>
      <c r="CP38" s="292" t="str">
        <f ca="true">+IF(OFFSET('Sanitation Data'!$E$28,0,10*ROW('Sanitation Data'!E32))="","",OFFSET('Sanitation Data'!$E$28,0,10*ROW('Sanitation Data'!E32)))</f>
        <v/>
      </c>
      <c r="CQ38" s="292" t="str">
        <f ca="true">+IF(OFFSET('Sanitation Data'!$E$29,0,10*ROW('Sanitation Data'!E32))="","",OFFSET('Sanitation Data'!$E$29,0,10*ROW('Sanitation Data'!E32)))</f>
        <v/>
      </c>
      <c r="CR38" s="292" t="str">
        <f ca="true">+IF(OFFSET('Sanitation Data'!$E$30,0,10*ROW('Sanitation Data'!E32))="","",OFFSET('Sanitation Data'!$E$30,0,10*ROW('Sanitation Data'!E32)))</f>
        <v/>
      </c>
      <c r="CS38" s="292" t="str">
        <f ca="true">+IF(OFFSET('Sanitation Data'!$E$31,0,10*ROW('Sanitation Data'!E32))="","",OFFSET('Sanitation Data'!$E$31,0,10*ROW('Sanitation Data'!E32)))</f>
        <v/>
      </c>
      <c r="CT38" s="292" t="str">
        <f ca="true">+IF(OFFSET('Sanitation Data'!$E$32,0,10*ROW('Sanitation Data'!E32))="","",OFFSET('Sanitation Data'!$E$32,0,10*ROW('Sanitation Data'!E32)))</f>
        <v/>
      </c>
      <c r="CU38" s="292" t="str">
        <f ca="true">+IF(OFFSET('Sanitation Data'!$F$28,0,10*ROW('Sanitation Data'!F32))="","",OFFSET('Sanitation Data'!$F$28,0,10*ROW('Sanitation Data'!F32)))</f>
        <v/>
      </c>
      <c r="CV38" s="292" t="str">
        <f ca="true">+IF(OFFSET('Sanitation Data'!$F$29,0,10*ROW('Sanitation Data'!F32))="","",OFFSET('Sanitation Data'!$F$29,0,10*ROW('Sanitation Data'!F32)))</f>
        <v/>
      </c>
      <c r="CW38" s="292" t="str">
        <f ca="true">+IF(OFFSET('Sanitation Data'!$F$30,0,10*ROW('Sanitation Data'!F32))="","",OFFSET('Sanitation Data'!$F$30,0,10*ROW('Sanitation Data'!F32)))</f>
        <v/>
      </c>
      <c r="CX38" s="292" t="str">
        <f ca="true">+IF(OFFSET('Sanitation Data'!$F$31,0,10*ROW('Sanitation Data'!F32))="","",OFFSET('Sanitation Data'!$F$31,0,10*ROW('Sanitation Data'!F32)))</f>
        <v/>
      </c>
      <c r="CY38" s="292" t="str">
        <f ca="true">+IF(OFFSET('Sanitation Data'!$F$32,0,10*ROW('Sanitation Data'!F32))="","",OFFSET('Sanitation Data'!$F$32,0,10*ROW('Sanitation Data'!F32)))</f>
        <v/>
      </c>
      <c r="CZ38" s="292" t="str">
        <f ca="true">+IF(OFFSET('Sanitation Data'!$G$28,0,10*ROW('Sanitation Data'!G32))="","",OFFSET('Sanitation Data'!$G$28,0,10*ROW('Sanitation Data'!G32)))</f>
        <v/>
      </c>
      <c r="DA38" s="292" t="str">
        <f ca="true">+IF(OFFSET('Sanitation Data'!$G$29,0,10*ROW('Sanitation Data'!G32))="","",OFFSET('Sanitation Data'!$G$29,0,10*ROW('Sanitation Data'!G32)))</f>
        <v/>
      </c>
      <c r="DB38" s="292" t="str">
        <f ca="true">+IF(OFFSET('Sanitation Data'!$G$30,0,10*ROW('Sanitation Data'!G32))="","",OFFSET('Sanitation Data'!$G$30,0,10*ROW('Sanitation Data'!G32)))</f>
        <v/>
      </c>
      <c r="DC38" s="292" t="str">
        <f ca="true">+IF(OFFSET('Sanitation Data'!$G$31,0,10*ROW('Sanitation Data'!G32))="","",OFFSET('Sanitation Data'!$G$31,0,10*ROW('Sanitation Data'!G32)))</f>
        <v/>
      </c>
      <c r="DD38" s="292" t="str">
        <f ca="true">+IF(OFFSET('Sanitation Data'!$G$32,0,10*ROW('Sanitation Data'!G32))="","",OFFSET('Sanitation Data'!$G$32,0,10*ROW('Sanitation Data'!G32)))</f>
        <v/>
      </c>
      <c r="DE38" s="292" t="str">
        <f ca="true">+IF(OFFSET('Sanitation Data'!$H$28,0,10*ROW('Sanitation Data'!H32))="","",OFFSET('Sanitation Data'!$H$28,0,10*ROW('Sanitation Data'!H32)))</f>
        <v/>
      </c>
      <c r="DF38" s="292" t="str">
        <f ca="true">+IF(OFFSET('Sanitation Data'!$H$29,0,10*ROW('Sanitation Data'!H32))="","",OFFSET('Sanitation Data'!$H$29,0,10*ROW('Sanitation Data'!H32)))</f>
        <v/>
      </c>
      <c r="DG38" s="292" t="str">
        <f ca="true">+IF(OFFSET('Sanitation Data'!$H$30,0,10*ROW('Sanitation Data'!H32))="","",OFFSET('Sanitation Data'!$H$30,0,10*ROW('Sanitation Data'!H32)))</f>
        <v/>
      </c>
      <c r="DH38" s="292" t="str">
        <f ca="true">+IF(OFFSET('Sanitation Data'!$H$31,0,10*ROW('Sanitation Data'!H32))="","",OFFSET('Sanitation Data'!$H$31,0,10*ROW('Sanitation Data'!H32)))</f>
        <v/>
      </c>
      <c r="DI38" s="292" t="str">
        <f ca="true">+IF(OFFSET('Sanitation Data'!$H$32,0,10*ROW('Sanitation Data'!H32))="","",OFFSET('Sanitation Data'!$H$32,0,10*ROW('Sanitation Data'!H32)))</f>
        <v/>
      </c>
      <c r="DJ38" s="292" t="str">
        <f ca="true">+IF(OFFSET('Sanitation Data'!$I$28,0,10*ROW('Sanitation Data'!I32))="","",OFFSET('Sanitation Data'!$I$28,0,10*ROW('Sanitation Data'!I32)))</f>
        <v/>
      </c>
      <c r="DK38" s="292" t="str">
        <f ca="true">+IF(OFFSET('Sanitation Data'!$I$29,0,10*ROW('Sanitation Data'!I32))="","",OFFSET('Sanitation Data'!$I$29,0,10*ROW('Sanitation Data'!I32)))</f>
        <v/>
      </c>
      <c r="DL38" s="292" t="str">
        <f ca="true">+IF(OFFSET('Sanitation Data'!$I$30,0,10*ROW('Sanitation Data'!I32))="","",OFFSET('Sanitation Data'!$I$30,0,10*ROW('Sanitation Data'!I32)))</f>
        <v/>
      </c>
      <c r="DM38" s="292" t="str">
        <f ca="true">+IF(OFFSET('Sanitation Data'!$I$31,0,10*ROW('Sanitation Data'!I32))="","",OFFSET('Sanitation Data'!$I$31,0,10*ROW('Sanitation Data'!I32)))</f>
        <v/>
      </c>
      <c r="DN38" s="292" t="str">
        <f ca="true">+IF(OFFSET('Sanitation Data'!$I$32,0,10*ROW('Sanitation Data'!I32))="","",OFFSET('Sanitation Data'!$I$32,0,10*ROW('Sanitation Data'!I32)))</f>
        <v/>
      </c>
      <c r="DO38" s="292" t="str">
        <f ca="true">+IF(OFFSET('Hygiene Data'!$D$11,0,10*ROW('Hygiene Data'!D32))="","",OFFSET('Hygiene Data'!$D$11,0,10*ROW('Hygiene Data'!D32)))</f>
        <v/>
      </c>
      <c r="DP38" s="292" t="str">
        <f ca="true">+IF(OFFSET('Hygiene Data'!$D$12,0,10*ROW('Hygiene Data'!D32))="","",OFFSET('Hygiene Data'!$D$12,0,10*ROW('Hygiene Data'!D32)))</f>
        <v/>
      </c>
      <c r="DQ38" s="292" t="str">
        <f ca="true">+IF(OFFSET('Hygiene Data'!$D$13,0,10*ROW('Hygiene Data'!D32))="","",OFFSET('Hygiene Data'!$D$13,0,10*ROW('Hygiene Data'!D32)))</f>
        <v/>
      </c>
      <c r="DR38" s="292" t="str">
        <f ca="true">+IF(OFFSET('Hygiene Data'!$E$11,0,10*ROW('Hygiene Data'!E32))="","",OFFSET('Hygiene Data'!$E$11,0,10*ROW('Hygiene Data'!E32)))</f>
        <v/>
      </c>
      <c r="DS38" s="292" t="str">
        <f ca="true">+IF(OFFSET('Hygiene Data'!$E$12,0,10*ROW('Hygiene Data'!E32))="","",OFFSET('Hygiene Data'!$E$12,0,10*ROW('Hygiene Data'!E32)))</f>
        <v/>
      </c>
      <c r="DT38" s="292" t="str">
        <f ca="true">+IF(OFFSET('Hygiene Data'!$E$13,0,10*ROW('Hygiene Data'!E32))="","",OFFSET('Hygiene Data'!$E$13,0,10*ROW('Hygiene Data'!E32)))</f>
        <v/>
      </c>
      <c r="DU38" s="292" t="str">
        <f ca="true">+IF(OFFSET('Hygiene Data'!$F$11,0,10*ROW('Hygiene Data'!F32))="","",OFFSET('Hygiene Data'!$F$11,0,10*ROW('Hygiene Data'!F32)))</f>
        <v/>
      </c>
      <c r="DV38" s="292" t="str">
        <f ca="true">+IF(OFFSET('Hygiene Data'!$F$12,0,10*ROW('Hygiene Data'!F32))="","",OFFSET('Hygiene Data'!$F$12,0,10*ROW('Hygiene Data'!F32)))</f>
        <v/>
      </c>
      <c r="DW38" s="292" t="str">
        <f ca="true">+IF(OFFSET('Hygiene Data'!$F$13,0,10*ROW('Hygiene Data'!F32))="","",OFFSET('Hygiene Data'!$F$13,0,10*ROW('Hygiene Data'!F32)))</f>
        <v/>
      </c>
      <c r="DX38" s="292" t="str">
        <f ca="true">+IF(OFFSET('Hygiene Data'!$G$11,0,10*ROW('Hygiene Data'!G32))="","",OFFSET('Hygiene Data'!$G$11,0,10*ROW('Hygiene Data'!G32)))</f>
        <v/>
      </c>
      <c r="DY38" s="292" t="str">
        <f ca="true">+IF(OFFSET('Hygiene Data'!$G$12,0,10*ROW('Hygiene Data'!G32))="","",OFFSET('Hygiene Data'!$G$12,0,10*ROW('Hygiene Data'!G32)))</f>
        <v/>
      </c>
      <c r="DZ38" s="292" t="str">
        <f ca="true">+IF(OFFSET('Hygiene Data'!$G$13,0,10*ROW('Hygiene Data'!G32))="","",OFFSET('Hygiene Data'!$G$13,0,10*ROW('Hygiene Data'!G32)))</f>
        <v/>
      </c>
      <c r="EA38" s="292" t="str">
        <f ca="true">+IF(OFFSET('Hygiene Data'!$H$11,0,10*ROW('Hygiene Data'!H32))="","",OFFSET('Hygiene Data'!$H$11,0,10*ROW('Hygiene Data'!H32)))</f>
        <v/>
      </c>
      <c r="EB38" s="292" t="str">
        <f ca="true">+IF(OFFSET('Hygiene Data'!$H$12,0,10*ROW('Hygiene Data'!H32))="","",OFFSET('Hygiene Data'!$H$12,0,10*ROW('Hygiene Data'!H32)))</f>
        <v/>
      </c>
      <c r="EC38" s="292" t="str">
        <f ca="true">+IF(OFFSET('Hygiene Data'!$H$13,0,10*ROW('Hygiene Data'!H32))="","",OFFSET('Hygiene Data'!$H$13,0,10*ROW('Hygiene Data'!H32)))</f>
        <v/>
      </c>
      <c r="ED38" s="292" t="str">
        <f ca="true">+IF(OFFSET('Hygiene Data'!$I$11,0,10*ROW('Hygiene Data'!I32))="","",OFFSET('Hygiene Data'!$I$11,0,10*ROW('Hygiene Data'!I32)))</f>
        <v/>
      </c>
      <c r="EE38" s="292" t="str">
        <f ca="true">+IF(OFFSET('Hygiene Data'!$I$12,0,10*ROW('Hygiene Data'!I32))="","",OFFSET('Hygiene Data'!$I$12,0,10*ROW('Hygiene Data'!I32)))</f>
        <v/>
      </c>
      <c r="EF38" s="29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8"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2"/>
      <c r="BS39" s="292" t="str">
        <f ca="true">+IF(OFFSET('Water Data'!$D$27,0,10*ROW('Water Data'!D33))="","",OFFSET('Water Data'!$D$27,0,10*ROW('Water Data'!D33)))</f>
        <v/>
      </c>
      <c r="BT39" s="292" t="str">
        <f ca="true">+IF(OFFSET('Water Data'!$D$28,0,10*ROW('Water Data'!D33))="","",OFFSET('Water Data'!$D$28,0,10*ROW('Water Data'!D33)))</f>
        <v/>
      </c>
      <c r="BU39" s="292" t="str">
        <f ca="true">+IF(OFFSET('Water Data'!$D$29,0,10*ROW('Water Data'!D33))="","",OFFSET('Water Data'!$D$29,0,10*ROW('Water Data'!D33)))</f>
        <v/>
      </c>
      <c r="BV39" s="292" t="str">
        <f ca="true">+IF(OFFSET('Water Data'!$E$27,0,10*ROW('Water Data'!E33))="","",OFFSET('Water Data'!$E$27,0,10*ROW('Water Data'!E33)))</f>
        <v/>
      </c>
      <c r="BW39" s="292" t="str">
        <f ca="true">+IF(OFFSET('Water Data'!$E$28,0,10*ROW('Water Data'!E33))="","",OFFSET('Water Data'!$E$28,0,10*ROW('Water Data'!E33)))</f>
        <v/>
      </c>
      <c r="BX39" s="292" t="str">
        <f ca="true">+IF(OFFSET('Water Data'!$E$29,0,10*ROW('Water Data'!E33))="","",OFFSET('Water Data'!$E$29,0,10*ROW('Water Data'!E33)))</f>
        <v/>
      </c>
      <c r="BY39" s="292" t="str">
        <f ca="true">+IF(OFFSET('Water Data'!$F$27,0,10*ROW('Water Data'!F33))="","",OFFSET('Water Data'!$F$27,0,10*ROW('Water Data'!F33)))</f>
        <v/>
      </c>
      <c r="BZ39" s="292" t="str">
        <f ca="true">+IF(OFFSET('Water Data'!$F$28,0,10*ROW('Water Data'!F33))="","",OFFSET('Water Data'!$F$28,0,10*ROW('Water Data'!F33)))</f>
        <v/>
      </c>
      <c r="CA39" s="292" t="str">
        <f ca="true">+IF(OFFSET('Water Data'!$F$29,0,10*ROW('Water Data'!F33))="","",OFFSET('Water Data'!$F$29,0,10*ROW('Water Data'!F33)))</f>
        <v/>
      </c>
      <c r="CB39" s="292" t="str">
        <f ca="true">+IF(OFFSET('Water Data'!$G$27,0,10*ROW('Water Data'!G33))="","",OFFSET('Water Data'!$G$27,0,10*ROW('Water Data'!G33)))</f>
        <v/>
      </c>
      <c r="CC39" s="292" t="str">
        <f ca="true">+IF(OFFSET('Water Data'!$G$28,0,10*ROW('Water Data'!G33))="","",OFFSET('Water Data'!$G$28,0,10*ROW('Water Data'!G33)))</f>
        <v/>
      </c>
      <c r="CD39" s="292" t="str">
        <f ca="true">+IF(OFFSET('Water Data'!$G$29,0,10*ROW('Water Data'!G33))="","",OFFSET('Water Data'!$G$29,0,10*ROW('Water Data'!G33)))</f>
        <v/>
      </c>
      <c r="CE39" s="292" t="str">
        <f ca="true">+IF(OFFSET('Water Data'!$H$27,0,10*ROW('Water Data'!H33))="","",OFFSET('Water Data'!$H$27,0,10*ROW('Water Data'!H33)))</f>
        <v/>
      </c>
      <c r="CF39" s="292" t="str">
        <f ca="true">+IF(OFFSET('Water Data'!$H$28,0,10*ROW('Water Data'!H33))="","",OFFSET('Water Data'!$H$28,0,10*ROW('Water Data'!H33)))</f>
        <v/>
      </c>
      <c r="CG39" s="292" t="str">
        <f ca="true">+IF(OFFSET('Water Data'!$H$29,0,10*ROW('Water Data'!H33))="","",OFFSET('Water Data'!$H$29,0,10*ROW('Water Data'!H33)))</f>
        <v/>
      </c>
      <c r="CH39" s="292" t="str">
        <f ca="true">+IF(OFFSET('Water Data'!$I$27,0,10*ROW('Water Data'!I33))="","",OFFSET('Water Data'!$I$27,0,10*ROW('Water Data'!I33)))</f>
        <v/>
      </c>
      <c r="CI39" s="292" t="str">
        <f ca="true">+IF(OFFSET('Water Data'!$I$28,0,10*ROW('Water Data'!I33))="","",OFFSET('Water Data'!$I$28,0,10*ROW('Water Data'!I33)))</f>
        <v/>
      </c>
      <c r="CJ39" s="292" t="str">
        <f ca="true">+IF(OFFSET('Water Data'!$I$29,0,10*ROW('Water Data'!I33))="","",OFFSET('Water Data'!$I$29,0,10*ROW('Water Data'!I33)))</f>
        <v/>
      </c>
      <c r="CK39" s="292" t="str">
        <f ca="true">+IF(OFFSET('Sanitation Data'!$D$28,0,10*ROW('Sanitation Data'!D33))="","",OFFSET('Sanitation Data'!$D$28,0,10*ROW('Sanitation Data'!D33)))</f>
        <v/>
      </c>
      <c r="CL39" s="292" t="str">
        <f ca="true">+IF(OFFSET('Sanitation Data'!$D$29,0,10*ROW('Sanitation Data'!D33))="","",OFFSET('Sanitation Data'!$D$29,0,10*ROW('Sanitation Data'!D33)))</f>
        <v/>
      </c>
      <c r="CM39" s="292" t="str">
        <f ca="true">+IF(OFFSET('Sanitation Data'!$D$30,0,10*ROW('Sanitation Data'!D33))="","",OFFSET('Sanitation Data'!$D$30,0,10*ROW('Sanitation Data'!D33)))</f>
        <v/>
      </c>
      <c r="CN39" s="292" t="str">
        <f ca="true">+IF(OFFSET('Sanitation Data'!$D$31,0,10*ROW('Sanitation Data'!D33))="","",OFFSET('Sanitation Data'!$D$31,0,10*ROW('Sanitation Data'!D33)))</f>
        <v/>
      </c>
      <c r="CO39" s="292" t="str">
        <f ca="true">+IF(OFFSET('Sanitation Data'!$D$32,0,10*ROW('Sanitation Data'!D33))="","",OFFSET('Sanitation Data'!$D$32,0,10*ROW('Sanitation Data'!D33)))</f>
        <v/>
      </c>
      <c r="CP39" s="292" t="str">
        <f ca="true">+IF(OFFSET('Sanitation Data'!$E$28,0,10*ROW('Sanitation Data'!E33))="","",OFFSET('Sanitation Data'!$E$28,0,10*ROW('Sanitation Data'!E33)))</f>
        <v/>
      </c>
      <c r="CQ39" s="292" t="str">
        <f ca="true">+IF(OFFSET('Sanitation Data'!$E$29,0,10*ROW('Sanitation Data'!E33))="","",OFFSET('Sanitation Data'!$E$29,0,10*ROW('Sanitation Data'!E33)))</f>
        <v/>
      </c>
      <c r="CR39" s="292" t="str">
        <f ca="true">+IF(OFFSET('Sanitation Data'!$E$30,0,10*ROW('Sanitation Data'!E33))="","",OFFSET('Sanitation Data'!$E$30,0,10*ROW('Sanitation Data'!E33)))</f>
        <v/>
      </c>
      <c r="CS39" s="292" t="str">
        <f ca="true">+IF(OFFSET('Sanitation Data'!$E$31,0,10*ROW('Sanitation Data'!E33))="","",OFFSET('Sanitation Data'!$E$31,0,10*ROW('Sanitation Data'!E33)))</f>
        <v/>
      </c>
      <c r="CT39" s="292" t="str">
        <f ca="true">+IF(OFFSET('Sanitation Data'!$E$32,0,10*ROW('Sanitation Data'!E33))="","",OFFSET('Sanitation Data'!$E$32,0,10*ROW('Sanitation Data'!E33)))</f>
        <v/>
      </c>
      <c r="CU39" s="292" t="str">
        <f ca="true">+IF(OFFSET('Sanitation Data'!$F$28,0,10*ROW('Sanitation Data'!F33))="","",OFFSET('Sanitation Data'!$F$28,0,10*ROW('Sanitation Data'!F33)))</f>
        <v/>
      </c>
      <c r="CV39" s="292" t="str">
        <f ca="true">+IF(OFFSET('Sanitation Data'!$F$29,0,10*ROW('Sanitation Data'!F33))="","",OFFSET('Sanitation Data'!$F$29,0,10*ROW('Sanitation Data'!F33)))</f>
        <v/>
      </c>
      <c r="CW39" s="292" t="str">
        <f ca="true">+IF(OFFSET('Sanitation Data'!$F$30,0,10*ROW('Sanitation Data'!F33))="","",OFFSET('Sanitation Data'!$F$30,0,10*ROW('Sanitation Data'!F33)))</f>
        <v/>
      </c>
      <c r="CX39" s="292" t="str">
        <f ca="true">+IF(OFFSET('Sanitation Data'!$F$31,0,10*ROW('Sanitation Data'!F33))="","",OFFSET('Sanitation Data'!$F$31,0,10*ROW('Sanitation Data'!F33)))</f>
        <v/>
      </c>
      <c r="CY39" s="292" t="str">
        <f ca="true">+IF(OFFSET('Sanitation Data'!$F$32,0,10*ROW('Sanitation Data'!F33))="","",OFFSET('Sanitation Data'!$F$32,0,10*ROW('Sanitation Data'!F33)))</f>
        <v/>
      </c>
      <c r="CZ39" s="292" t="str">
        <f ca="true">+IF(OFFSET('Sanitation Data'!$G$28,0,10*ROW('Sanitation Data'!G33))="","",OFFSET('Sanitation Data'!$G$28,0,10*ROW('Sanitation Data'!G33)))</f>
        <v/>
      </c>
      <c r="DA39" s="292" t="str">
        <f ca="true">+IF(OFFSET('Sanitation Data'!$G$29,0,10*ROW('Sanitation Data'!G33))="","",OFFSET('Sanitation Data'!$G$29,0,10*ROW('Sanitation Data'!G33)))</f>
        <v/>
      </c>
      <c r="DB39" s="292" t="str">
        <f ca="true">+IF(OFFSET('Sanitation Data'!$G$30,0,10*ROW('Sanitation Data'!G33))="","",OFFSET('Sanitation Data'!$G$30,0,10*ROW('Sanitation Data'!G33)))</f>
        <v/>
      </c>
      <c r="DC39" s="292" t="str">
        <f ca="true">+IF(OFFSET('Sanitation Data'!$G$31,0,10*ROW('Sanitation Data'!G33))="","",OFFSET('Sanitation Data'!$G$31,0,10*ROW('Sanitation Data'!G33)))</f>
        <v/>
      </c>
      <c r="DD39" s="292" t="str">
        <f ca="true">+IF(OFFSET('Sanitation Data'!$G$32,0,10*ROW('Sanitation Data'!G33))="","",OFFSET('Sanitation Data'!$G$32,0,10*ROW('Sanitation Data'!G33)))</f>
        <v/>
      </c>
      <c r="DE39" s="292" t="str">
        <f ca="true">+IF(OFFSET('Sanitation Data'!$H$28,0,10*ROW('Sanitation Data'!H33))="","",OFFSET('Sanitation Data'!$H$28,0,10*ROW('Sanitation Data'!H33)))</f>
        <v/>
      </c>
      <c r="DF39" s="292" t="str">
        <f ca="true">+IF(OFFSET('Sanitation Data'!$H$29,0,10*ROW('Sanitation Data'!H33))="","",OFFSET('Sanitation Data'!$H$29,0,10*ROW('Sanitation Data'!H33)))</f>
        <v/>
      </c>
      <c r="DG39" s="292" t="str">
        <f ca="true">+IF(OFFSET('Sanitation Data'!$H$30,0,10*ROW('Sanitation Data'!H33))="","",OFFSET('Sanitation Data'!$H$30,0,10*ROW('Sanitation Data'!H33)))</f>
        <v/>
      </c>
      <c r="DH39" s="292" t="str">
        <f ca="true">+IF(OFFSET('Sanitation Data'!$H$31,0,10*ROW('Sanitation Data'!H33))="","",OFFSET('Sanitation Data'!$H$31,0,10*ROW('Sanitation Data'!H33)))</f>
        <v/>
      </c>
      <c r="DI39" s="292" t="str">
        <f ca="true">+IF(OFFSET('Sanitation Data'!$H$32,0,10*ROW('Sanitation Data'!H33))="","",OFFSET('Sanitation Data'!$H$32,0,10*ROW('Sanitation Data'!H33)))</f>
        <v/>
      </c>
      <c r="DJ39" s="292" t="str">
        <f ca="true">+IF(OFFSET('Sanitation Data'!$I$28,0,10*ROW('Sanitation Data'!I33))="","",OFFSET('Sanitation Data'!$I$28,0,10*ROW('Sanitation Data'!I33)))</f>
        <v/>
      </c>
      <c r="DK39" s="292" t="str">
        <f ca="true">+IF(OFFSET('Sanitation Data'!$I$29,0,10*ROW('Sanitation Data'!I33))="","",OFFSET('Sanitation Data'!$I$29,0,10*ROW('Sanitation Data'!I33)))</f>
        <v/>
      </c>
      <c r="DL39" s="292" t="str">
        <f ca="true">+IF(OFFSET('Sanitation Data'!$I$30,0,10*ROW('Sanitation Data'!I33))="","",OFFSET('Sanitation Data'!$I$30,0,10*ROW('Sanitation Data'!I33)))</f>
        <v/>
      </c>
      <c r="DM39" s="292" t="str">
        <f ca="true">+IF(OFFSET('Sanitation Data'!$I$31,0,10*ROW('Sanitation Data'!I33))="","",OFFSET('Sanitation Data'!$I$31,0,10*ROW('Sanitation Data'!I33)))</f>
        <v/>
      </c>
      <c r="DN39" s="292" t="str">
        <f ca="true">+IF(OFFSET('Sanitation Data'!$I$32,0,10*ROW('Sanitation Data'!I33))="","",OFFSET('Sanitation Data'!$I$32,0,10*ROW('Sanitation Data'!I33)))</f>
        <v/>
      </c>
      <c r="DO39" s="292" t="str">
        <f ca="true">+IF(OFFSET('Hygiene Data'!$D$11,0,10*ROW('Hygiene Data'!D33))="","",OFFSET('Hygiene Data'!$D$11,0,10*ROW('Hygiene Data'!D33)))</f>
        <v/>
      </c>
      <c r="DP39" s="292" t="str">
        <f ca="true">+IF(OFFSET('Hygiene Data'!$D$12,0,10*ROW('Hygiene Data'!D33))="","",OFFSET('Hygiene Data'!$D$12,0,10*ROW('Hygiene Data'!D33)))</f>
        <v/>
      </c>
      <c r="DQ39" s="292" t="str">
        <f ca="true">+IF(OFFSET('Hygiene Data'!$D$13,0,10*ROW('Hygiene Data'!D33))="","",OFFSET('Hygiene Data'!$D$13,0,10*ROW('Hygiene Data'!D33)))</f>
        <v/>
      </c>
      <c r="DR39" s="292" t="str">
        <f ca="true">+IF(OFFSET('Hygiene Data'!$E$11,0,10*ROW('Hygiene Data'!E33))="","",OFFSET('Hygiene Data'!$E$11,0,10*ROW('Hygiene Data'!E33)))</f>
        <v/>
      </c>
      <c r="DS39" s="292" t="str">
        <f ca="true">+IF(OFFSET('Hygiene Data'!$E$12,0,10*ROW('Hygiene Data'!E33))="","",OFFSET('Hygiene Data'!$E$12,0,10*ROW('Hygiene Data'!E33)))</f>
        <v/>
      </c>
      <c r="DT39" s="292" t="str">
        <f ca="true">+IF(OFFSET('Hygiene Data'!$E$13,0,10*ROW('Hygiene Data'!E33))="","",OFFSET('Hygiene Data'!$E$13,0,10*ROW('Hygiene Data'!E33)))</f>
        <v/>
      </c>
      <c r="DU39" s="292" t="str">
        <f ca="true">+IF(OFFSET('Hygiene Data'!$F$11,0,10*ROW('Hygiene Data'!F33))="","",OFFSET('Hygiene Data'!$F$11,0,10*ROW('Hygiene Data'!F33)))</f>
        <v/>
      </c>
      <c r="DV39" s="292" t="str">
        <f ca="true">+IF(OFFSET('Hygiene Data'!$F$12,0,10*ROW('Hygiene Data'!F33))="","",OFFSET('Hygiene Data'!$F$12,0,10*ROW('Hygiene Data'!F33)))</f>
        <v/>
      </c>
      <c r="DW39" s="292" t="str">
        <f ca="true">+IF(OFFSET('Hygiene Data'!$F$13,0,10*ROW('Hygiene Data'!F33))="","",OFFSET('Hygiene Data'!$F$13,0,10*ROW('Hygiene Data'!F33)))</f>
        <v/>
      </c>
      <c r="DX39" s="292" t="str">
        <f ca="true">+IF(OFFSET('Hygiene Data'!$G$11,0,10*ROW('Hygiene Data'!G33))="","",OFFSET('Hygiene Data'!$G$11,0,10*ROW('Hygiene Data'!G33)))</f>
        <v/>
      </c>
      <c r="DY39" s="292" t="str">
        <f ca="true">+IF(OFFSET('Hygiene Data'!$G$12,0,10*ROW('Hygiene Data'!G33))="","",OFFSET('Hygiene Data'!$G$12,0,10*ROW('Hygiene Data'!G33)))</f>
        <v/>
      </c>
      <c r="DZ39" s="292" t="str">
        <f ca="true">+IF(OFFSET('Hygiene Data'!$G$13,0,10*ROW('Hygiene Data'!G33))="","",OFFSET('Hygiene Data'!$G$13,0,10*ROW('Hygiene Data'!G33)))</f>
        <v/>
      </c>
      <c r="EA39" s="292" t="str">
        <f ca="true">+IF(OFFSET('Hygiene Data'!$H$11,0,10*ROW('Hygiene Data'!H33))="","",OFFSET('Hygiene Data'!$H$11,0,10*ROW('Hygiene Data'!H33)))</f>
        <v/>
      </c>
      <c r="EB39" s="292" t="str">
        <f ca="true">+IF(OFFSET('Hygiene Data'!$H$12,0,10*ROW('Hygiene Data'!H33))="","",OFFSET('Hygiene Data'!$H$12,0,10*ROW('Hygiene Data'!H33)))</f>
        <v/>
      </c>
      <c r="EC39" s="292" t="str">
        <f ca="true">+IF(OFFSET('Hygiene Data'!$H$13,0,10*ROW('Hygiene Data'!H33))="","",OFFSET('Hygiene Data'!$H$13,0,10*ROW('Hygiene Data'!H33)))</f>
        <v/>
      </c>
      <c r="ED39" s="292" t="str">
        <f ca="true">+IF(OFFSET('Hygiene Data'!$I$11,0,10*ROW('Hygiene Data'!I33))="","",OFFSET('Hygiene Data'!$I$11,0,10*ROW('Hygiene Data'!I33)))</f>
        <v/>
      </c>
      <c r="EE39" s="292" t="str">
        <f ca="true">+IF(OFFSET('Hygiene Data'!$I$12,0,10*ROW('Hygiene Data'!I33))="","",OFFSET('Hygiene Data'!$I$12,0,10*ROW('Hygiene Data'!I33)))</f>
        <v/>
      </c>
      <c r="EF39" s="29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8"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2"/>
      <c r="BS40" s="292" t="str">
        <f ca="true">+IF(OFFSET('Water Data'!$D$27,0,10*ROW('Water Data'!D34))="","",OFFSET('Water Data'!$D$27,0,10*ROW('Water Data'!D34)))</f>
        <v/>
      </c>
      <c r="BT40" s="292" t="str">
        <f ca="true">+IF(OFFSET('Water Data'!$D$28,0,10*ROW('Water Data'!D34))="","",OFFSET('Water Data'!$D$28,0,10*ROW('Water Data'!D34)))</f>
        <v/>
      </c>
      <c r="BU40" s="292" t="str">
        <f ca="true">+IF(OFFSET('Water Data'!$D$29,0,10*ROW('Water Data'!D34))="","",OFFSET('Water Data'!$D$29,0,10*ROW('Water Data'!D34)))</f>
        <v/>
      </c>
      <c r="BV40" s="292" t="str">
        <f ca="true">+IF(OFFSET('Water Data'!$E$27,0,10*ROW('Water Data'!E34))="","",OFFSET('Water Data'!$E$27,0,10*ROW('Water Data'!E34)))</f>
        <v/>
      </c>
      <c r="BW40" s="292" t="str">
        <f ca="true">+IF(OFFSET('Water Data'!$E$28,0,10*ROW('Water Data'!E34))="","",OFFSET('Water Data'!$E$28,0,10*ROW('Water Data'!E34)))</f>
        <v/>
      </c>
      <c r="BX40" s="292" t="str">
        <f ca="true">+IF(OFFSET('Water Data'!$E$29,0,10*ROW('Water Data'!E34))="","",OFFSET('Water Data'!$E$29,0,10*ROW('Water Data'!E34)))</f>
        <v/>
      </c>
      <c r="BY40" s="292" t="str">
        <f ca="true">+IF(OFFSET('Water Data'!$F$27,0,10*ROW('Water Data'!F34))="","",OFFSET('Water Data'!$F$27,0,10*ROW('Water Data'!F34)))</f>
        <v/>
      </c>
      <c r="BZ40" s="292" t="str">
        <f ca="true">+IF(OFFSET('Water Data'!$F$28,0,10*ROW('Water Data'!F34))="","",OFFSET('Water Data'!$F$28,0,10*ROW('Water Data'!F34)))</f>
        <v/>
      </c>
      <c r="CA40" s="292" t="str">
        <f ca="true">+IF(OFFSET('Water Data'!$F$29,0,10*ROW('Water Data'!F34))="","",OFFSET('Water Data'!$F$29,0,10*ROW('Water Data'!F34)))</f>
        <v/>
      </c>
      <c r="CB40" s="292" t="str">
        <f ca="true">+IF(OFFSET('Water Data'!$G$27,0,10*ROW('Water Data'!G34))="","",OFFSET('Water Data'!$G$27,0,10*ROW('Water Data'!G34)))</f>
        <v/>
      </c>
      <c r="CC40" s="292" t="str">
        <f ca="true">+IF(OFFSET('Water Data'!$G$28,0,10*ROW('Water Data'!G34))="","",OFFSET('Water Data'!$G$28,0,10*ROW('Water Data'!G34)))</f>
        <v/>
      </c>
      <c r="CD40" s="292" t="str">
        <f ca="true">+IF(OFFSET('Water Data'!$G$29,0,10*ROW('Water Data'!G34))="","",OFFSET('Water Data'!$G$29,0,10*ROW('Water Data'!G34)))</f>
        <v/>
      </c>
      <c r="CE40" s="292" t="str">
        <f ca="true">+IF(OFFSET('Water Data'!$H$27,0,10*ROW('Water Data'!H34))="","",OFFSET('Water Data'!$H$27,0,10*ROW('Water Data'!H34)))</f>
        <v/>
      </c>
      <c r="CF40" s="292" t="str">
        <f ca="true">+IF(OFFSET('Water Data'!$H$28,0,10*ROW('Water Data'!H34))="","",OFFSET('Water Data'!$H$28,0,10*ROW('Water Data'!H34)))</f>
        <v/>
      </c>
      <c r="CG40" s="292" t="str">
        <f ca="true">+IF(OFFSET('Water Data'!$H$29,0,10*ROW('Water Data'!H34))="","",OFFSET('Water Data'!$H$29,0,10*ROW('Water Data'!H34)))</f>
        <v/>
      </c>
      <c r="CH40" s="292" t="str">
        <f ca="true">+IF(OFFSET('Water Data'!$I$27,0,10*ROW('Water Data'!I34))="","",OFFSET('Water Data'!$I$27,0,10*ROW('Water Data'!I34)))</f>
        <v/>
      </c>
      <c r="CI40" s="292" t="str">
        <f ca="true">+IF(OFFSET('Water Data'!$I$28,0,10*ROW('Water Data'!I34))="","",OFFSET('Water Data'!$I$28,0,10*ROW('Water Data'!I34)))</f>
        <v/>
      </c>
      <c r="CJ40" s="292" t="str">
        <f ca="true">+IF(OFFSET('Water Data'!$I$29,0,10*ROW('Water Data'!I34))="","",OFFSET('Water Data'!$I$29,0,10*ROW('Water Data'!I34)))</f>
        <v/>
      </c>
      <c r="CK40" s="292" t="str">
        <f ca="true">+IF(OFFSET('Sanitation Data'!$D$28,0,10*ROW('Sanitation Data'!D34))="","",OFFSET('Sanitation Data'!$D$28,0,10*ROW('Sanitation Data'!D34)))</f>
        <v/>
      </c>
      <c r="CL40" s="292" t="str">
        <f ca="true">+IF(OFFSET('Sanitation Data'!$D$29,0,10*ROW('Sanitation Data'!D34))="","",OFFSET('Sanitation Data'!$D$29,0,10*ROW('Sanitation Data'!D34)))</f>
        <v/>
      </c>
      <c r="CM40" s="292" t="str">
        <f ca="true">+IF(OFFSET('Sanitation Data'!$D$30,0,10*ROW('Sanitation Data'!D34))="","",OFFSET('Sanitation Data'!$D$30,0,10*ROW('Sanitation Data'!D34)))</f>
        <v/>
      </c>
      <c r="CN40" s="292" t="str">
        <f ca="true">+IF(OFFSET('Sanitation Data'!$D$31,0,10*ROW('Sanitation Data'!D34))="","",OFFSET('Sanitation Data'!$D$31,0,10*ROW('Sanitation Data'!D34)))</f>
        <v/>
      </c>
      <c r="CO40" s="292" t="str">
        <f ca="true">+IF(OFFSET('Sanitation Data'!$D$32,0,10*ROW('Sanitation Data'!D34))="","",OFFSET('Sanitation Data'!$D$32,0,10*ROW('Sanitation Data'!D34)))</f>
        <v/>
      </c>
      <c r="CP40" s="292" t="str">
        <f ca="true">+IF(OFFSET('Sanitation Data'!$E$28,0,10*ROW('Sanitation Data'!E34))="","",OFFSET('Sanitation Data'!$E$28,0,10*ROW('Sanitation Data'!E34)))</f>
        <v/>
      </c>
      <c r="CQ40" s="292" t="str">
        <f ca="true">+IF(OFFSET('Sanitation Data'!$E$29,0,10*ROW('Sanitation Data'!E34))="","",OFFSET('Sanitation Data'!$E$29,0,10*ROW('Sanitation Data'!E34)))</f>
        <v/>
      </c>
      <c r="CR40" s="292" t="str">
        <f ca="true">+IF(OFFSET('Sanitation Data'!$E$30,0,10*ROW('Sanitation Data'!E34))="","",OFFSET('Sanitation Data'!$E$30,0,10*ROW('Sanitation Data'!E34)))</f>
        <v/>
      </c>
      <c r="CS40" s="292" t="str">
        <f ca="true">+IF(OFFSET('Sanitation Data'!$E$31,0,10*ROW('Sanitation Data'!E34))="","",OFFSET('Sanitation Data'!$E$31,0,10*ROW('Sanitation Data'!E34)))</f>
        <v/>
      </c>
      <c r="CT40" s="292" t="str">
        <f ca="true">+IF(OFFSET('Sanitation Data'!$E$32,0,10*ROW('Sanitation Data'!E34))="","",OFFSET('Sanitation Data'!$E$32,0,10*ROW('Sanitation Data'!E34)))</f>
        <v/>
      </c>
      <c r="CU40" s="292" t="str">
        <f ca="true">+IF(OFFSET('Sanitation Data'!$F$28,0,10*ROW('Sanitation Data'!F34))="","",OFFSET('Sanitation Data'!$F$28,0,10*ROW('Sanitation Data'!F34)))</f>
        <v/>
      </c>
      <c r="CV40" s="292" t="str">
        <f ca="true">+IF(OFFSET('Sanitation Data'!$F$29,0,10*ROW('Sanitation Data'!F34))="","",OFFSET('Sanitation Data'!$F$29,0,10*ROW('Sanitation Data'!F34)))</f>
        <v/>
      </c>
      <c r="CW40" s="292" t="str">
        <f ca="true">+IF(OFFSET('Sanitation Data'!$F$30,0,10*ROW('Sanitation Data'!F34))="","",OFFSET('Sanitation Data'!$F$30,0,10*ROW('Sanitation Data'!F34)))</f>
        <v/>
      </c>
      <c r="CX40" s="292" t="str">
        <f ca="true">+IF(OFFSET('Sanitation Data'!$F$31,0,10*ROW('Sanitation Data'!F34))="","",OFFSET('Sanitation Data'!$F$31,0,10*ROW('Sanitation Data'!F34)))</f>
        <v/>
      </c>
      <c r="CY40" s="292" t="str">
        <f ca="true">+IF(OFFSET('Sanitation Data'!$F$32,0,10*ROW('Sanitation Data'!F34))="","",OFFSET('Sanitation Data'!$F$32,0,10*ROW('Sanitation Data'!F34)))</f>
        <v/>
      </c>
      <c r="CZ40" s="292" t="str">
        <f ca="true">+IF(OFFSET('Sanitation Data'!$G$28,0,10*ROW('Sanitation Data'!G34))="","",OFFSET('Sanitation Data'!$G$28,0,10*ROW('Sanitation Data'!G34)))</f>
        <v/>
      </c>
      <c r="DA40" s="292" t="str">
        <f ca="true">+IF(OFFSET('Sanitation Data'!$G$29,0,10*ROW('Sanitation Data'!G34))="","",OFFSET('Sanitation Data'!$G$29,0,10*ROW('Sanitation Data'!G34)))</f>
        <v/>
      </c>
      <c r="DB40" s="292" t="str">
        <f ca="true">+IF(OFFSET('Sanitation Data'!$G$30,0,10*ROW('Sanitation Data'!G34))="","",OFFSET('Sanitation Data'!$G$30,0,10*ROW('Sanitation Data'!G34)))</f>
        <v/>
      </c>
      <c r="DC40" s="292" t="str">
        <f ca="true">+IF(OFFSET('Sanitation Data'!$G$31,0,10*ROW('Sanitation Data'!G34))="","",OFFSET('Sanitation Data'!$G$31,0,10*ROW('Sanitation Data'!G34)))</f>
        <v/>
      </c>
      <c r="DD40" s="292" t="str">
        <f ca="true">+IF(OFFSET('Sanitation Data'!$G$32,0,10*ROW('Sanitation Data'!G34))="","",OFFSET('Sanitation Data'!$G$32,0,10*ROW('Sanitation Data'!G34)))</f>
        <v/>
      </c>
      <c r="DE40" s="292" t="str">
        <f ca="true">+IF(OFFSET('Sanitation Data'!$H$28,0,10*ROW('Sanitation Data'!H34))="","",OFFSET('Sanitation Data'!$H$28,0,10*ROW('Sanitation Data'!H34)))</f>
        <v/>
      </c>
      <c r="DF40" s="292" t="str">
        <f ca="true">+IF(OFFSET('Sanitation Data'!$H$29,0,10*ROW('Sanitation Data'!H34))="","",OFFSET('Sanitation Data'!$H$29,0,10*ROW('Sanitation Data'!H34)))</f>
        <v/>
      </c>
      <c r="DG40" s="292" t="str">
        <f ca="true">+IF(OFFSET('Sanitation Data'!$H$30,0,10*ROW('Sanitation Data'!H34))="","",OFFSET('Sanitation Data'!$H$30,0,10*ROW('Sanitation Data'!H34)))</f>
        <v/>
      </c>
      <c r="DH40" s="292" t="str">
        <f ca="true">+IF(OFFSET('Sanitation Data'!$H$31,0,10*ROW('Sanitation Data'!H34))="","",OFFSET('Sanitation Data'!$H$31,0,10*ROW('Sanitation Data'!H34)))</f>
        <v/>
      </c>
      <c r="DI40" s="292" t="str">
        <f ca="true">+IF(OFFSET('Sanitation Data'!$H$32,0,10*ROW('Sanitation Data'!H34))="","",OFFSET('Sanitation Data'!$H$32,0,10*ROW('Sanitation Data'!H34)))</f>
        <v/>
      </c>
      <c r="DJ40" s="292" t="str">
        <f ca="true">+IF(OFFSET('Sanitation Data'!$I$28,0,10*ROW('Sanitation Data'!I34))="","",OFFSET('Sanitation Data'!$I$28,0,10*ROW('Sanitation Data'!I34)))</f>
        <v/>
      </c>
      <c r="DK40" s="292" t="str">
        <f ca="true">+IF(OFFSET('Sanitation Data'!$I$29,0,10*ROW('Sanitation Data'!I34))="","",OFFSET('Sanitation Data'!$I$29,0,10*ROW('Sanitation Data'!I34)))</f>
        <v/>
      </c>
      <c r="DL40" s="292" t="str">
        <f ca="true">+IF(OFFSET('Sanitation Data'!$I$30,0,10*ROW('Sanitation Data'!I34))="","",OFFSET('Sanitation Data'!$I$30,0,10*ROW('Sanitation Data'!I34)))</f>
        <v/>
      </c>
      <c r="DM40" s="292" t="str">
        <f ca="true">+IF(OFFSET('Sanitation Data'!$I$31,0,10*ROW('Sanitation Data'!I34))="","",OFFSET('Sanitation Data'!$I$31,0,10*ROW('Sanitation Data'!I34)))</f>
        <v/>
      </c>
      <c r="DN40" s="292" t="str">
        <f ca="true">+IF(OFFSET('Sanitation Data'!$I$32,0,10*ROW('Sanitation Data'!I34))="","",OFFSET('Sanitation Data'!$I$32,0,10*ROW('Sanitation Data'!I34)))</f>
        <v/>
      </c>
      <c r="DO40" s="292" t="str">
        <f ca="true">+IF(OFFSET('Hygiene Data'!$D$11,0,10*ROW('Hygiene Data'!D34))="","",OFFSET('Hygiene Data'!$D$11,0,10*ROW('Hygiene Data'!D34)))</f>
        <v/>
      </c>
      <c r="DP40" s="292" t="str">
        <f ca="true">+IF(OFFSET('Hygiene Data'!$D$12,0,10*ROW('Hygiene Data'!D34))="","",OFFSET('Hygiene Data'!$D$12,0,10*ROW('Hygiene Data'!D34)))</f>
        <v/>
      </c>
      <c r="DQ40" s="292" t="str">
        <f ca="true">+IF(OFFSET('Hygiene Data'!$D$13,0,10*ROW('Hygiene Data'!D34))="","",OFFSET('Hygiene Data'!$D$13,0,10*ROW('Hygiene Data'!D34)))</f>
        <v/>
      </c>
      <c r="DR40" s="292" t="str">
        <f ca="true">+IF(OFFSET('Hygiene Data'!$E$11,0,10*ROW('Hygiene Data'!E34))="","",OFFSET('Hygiene Data'!$E$11,0,10*ROW('Hygiene Data'!E34)))</f>
        <v/>
      </c>
      <c r="DS40" s="292" t="str">
        <f ca="true">+IF(OFFSET('Hygiene Data'!$E$12,0,10*ROW('Hygiene Data'!E34))="","",OFFSET('Hygiene Data'!$E$12,0,10*ROW('Hygiene Data'!E34)))</f>
        <v/>
      </c>
      <c r="DT40" s="292" t="str">
        <f ca="true">+IF(OFFSET('Hygiene Data'!$E$13,0,10*ROW('Hygiene Data'!E34))="","",OFFSET('Hygiene Data'!$E$13,0,10*ROW('Hygiene Data'!E34)))</f>
        <v/>
      </c>
      <c r="DU40" s="292" t="str">
        <f ca="true">+IF(OFFSET('Hygiene Data'!$F$11,0,10*ROW('Hygiene Data'!F34))="","",OFFSET('Hygiene Data'!$F$11,0,10*ROW('Hygiene Data'!F34)))</f>
        <v/>
      </c>
      <c r="DV40" s="292" t="str">
        <f ca="true">+IF(OFFSET('Hygiene Data'!$F$12,0,10*ROW('Hygiene Data'!F34))="","",OFFSET('Hygiene Data'!$F$12,0,10*ROW('Hygiene Data'!F34)))</f>
        <v/>
      </c>
      <c r="DW40" s="292" t="str">
        <f ca="true">+IF(OFFSET('Hygiene Data'!$F$13,0,10*ROW('Hygiene Data'!F34))="","",OFFSET('Hygiene Data'!$F$13,0,10*ROW('Hygiene Data'!F34)))</f>
        <v/>
      </c>
      <c r="DX40" s="292" t="str">
        <f ca="true">+IF(OFFSET('Hygiene Data'!$G$11,0,10*ROW('Hygiene Data'!G34))="","",OFFSET('Hygiene Data'!$G$11,0,10*ROW('Hygiene Data'!G34)))</f>
        <v/>
      </c>
      <c r="DY40" s="292" t="str">
        <f ca="true">+IF(OFFSET('Hygiene Data'!$G$12,0,10*ROW('Hygiene Data'!G34))="","",OFFSET('Hygiene Data'!$G$12,0,10*ROW('Hygiene Data'!G34)))</f>
        <v/>
      </c>
      <c r="DZ40" s="292" t="str">
        <f ca="true">+IF(OFFSET('Hygiene Data'!$G$13,0,10*ROW('Hygiene Data'!G34))="","",OFFSET('Hygiene Data'!$G$13,0,10*ROW('Hygiene Data'!G34)))</f>
        <v/>
      </c>
      <c r="EA40" s="292" t="str">
        <f ca="true">+IF(OFFSET('Hygiene Data'!$H$11,0,10*ROW('Hygiene Data'!H34))="","",OFFSET('Hygiene Data'!$H$11,0,10*ROW('Hygiene Data'!H34)))</f>
        <v/>
      </c>
      <c r="EB40" s="292" t="str">
        <f ca="true">+IF(OFFSET('Hygiene Data'!$H$12,0,10*ROW('Hygiene Data'!H34))="","",OFFSET('Hygiene Data'!$H$12,0,10*ROW('Hygiene Data'!H34)))</f>
        <v/>
      </c>
      <c r="EC40" s="292" t="str">
        <f ca="true">+IF(OFFSET('Hygiene Data'!$H$13,0,10*ROW('Hygiene Data'!H34))="","",OFFSET('Hygiene Data'!$H$13,0,10*ROW('Hygiene Data'!H34)))</f>
        <v/>
      </c>
      <c r="ED40" s="292" t="str">
        <f ca="true">+IF(OFFSET('Hygiene Data'!$I$11,0,10*ROW('Hygiene Data'!I34))="","",OFFSET('Hygiene Data'!$I$11,0,10*ROW('Hygiene Data'!I34)))</f>
        <v/>
      </c>
      <c r="EE40" s="292" t="str">
        <f ca="true">+IF(OFFSET('Hygiene Data'!$I$12,0,10*ROW('Hygiene Data'!I34))="","",OFFSET('Hygiene Data'!$I$12,0,10*ROW('Hygiene Data'!I34)))</f>
        <v/>
      </c>
      <c r="EF40" s="29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8"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2"/>
      <c r="BS41" s="292" t="str">
        <f ca="true">+IF(OFFSET('Water Data'!$D$27,0,10*ROW('Water Data'!D35))="","",OFFSET('Water Data'!$D$27,0,10*ROW('Water Data'!D35)))</f>
        <v/>
      </c>
      <c r="BT41" s="292" t="str">
        <f ca="true">+IF(OFFSET('Water Data'!$D$28,0,10*ROW('Water Data'!D35))="","",OFFSET('Water Data'!$D$28,0,10*ROW('Water Data'!D35)))</f>
        <v/>
      </c>
      <c r="BU41" s="292" t="str">
        <f ca="true">+IF(OFFSET('Water Data'!$D$29,0,10*ROW('Water Data'!D35))="","",OFFSET('Water Data'!$D$29,0,10*ROW('Water Data'!D35)))</f>
        <v/>
      </c>
      <c r="BV41" s="292" t="str">
        <f ca="true">+IF(OFFSET('Water Data'!$E$27,0,10*ROW('Water Data'!E35))="","",OFFSET('Water Data'!$E$27,0,10*ROW('Water Data'!E35)))</f>
        <v/>
      </c>
      <c r="BW41" s="292" t="str">
        <f ca="true">+IF(OFFSET('Water Data'!$E$28,0,10*ROW('Water Data'!E35))="","",OFFSET('Water Data'!$E$28,0,10*ROW('Water Data'!E35)))</f>
        <v/>
      </c>
      <c r="BX41" s="292" t="str">
        <f ca="true">+IF(OFFSET('Water Data'!$E$29,0,10*ROW('Water Data'!E35))="","",OFFSET('Water Data'!$E$29,0,10*ROW('Water Data'!E35)))</f>
        <v/>
      </c>
      <c r="BY41" s="292" t="str">
        <f ca="true">+IF(OFFSET('Water Data'!$F$27,0,10*ROW('Water Data'!F35))="","",OFFSET('Water Data'!$F$27,0,10*ROW('Water Data'!F35)))</f>
        <v/>
      </c>
      <c r="BZ41" s="292" t="str">
        <f ca="true">+IF(OFFSET('Water Data'!$F$28,0,10*ROW('Water Data'!F35))="","",OFFSET('Water Data'!$F$28,0,10*ROW('Water Data'!F35)))</f>
        <v/>
      </c>
      <c r="CA41" s="292" t="str">
        <f ca="true">+IF(OFFSET('Water Data'!$F$29,0,10*ROW('Water Data'!F35))="","",OFFSET('Water Data'!$F$29,0,10*ROW('Water Data'!F35)))</f>
        <v/>
      </c>
      <c r="CB41" s="292" t="str">
        <f ca="true">+IF(OFFSET('Water Data'!$G$27,0,10*ROW('Water Data'!G35))="","",OFFSET('Water Data'!$G$27,0,10*ROW('Water Data'!G35)))</f>
        <v/>
      </c>
      <c r="CC41" s="292" t="str">
        <f ca="true">+IF(OFFSET('Water Data'!$G$28,0,10*ROW('Water Data'!G35))="","",OFFSET('Water Data'!$G$28,0,10*ROW('Water Data'!G35)))</f>
        <v/>
      </c>
      <c r="CD41" s="292" t="str">
        <f ca="true">+IF(OFFSET('Water Data'!$G$29,0,10*ROW('Water Data'!G35))="","",OFFSET('Water Data'!$G$29,0,10*ROW('Water Data'!G35)))</f>
        <v/>
      </c>
      <c r="CE41" s="292" t="str">
        <f ca="true">+IF(OFFSET('Water Data'!$H$27,0,10*ROW('Water Data'!H35))="","",OFFSET('Water Data'!$H$27,0,10*ROW('Water Data'!H35)))</f>
        <v/>
      </c>
      <c r="CF41" s="292" t="str">
        <f ca="true">+IF(OFFSET('Water Data'!$H$28,0,10*ROW('Water Data'!H35))="","",OFFSET('Water Data'!$H$28,0,10*ROW('Water Data'!H35)))</f>
        <v/>
      </c>
      <c r="CG41" s="292" t="str">
        <f ca="true">+IF(OFFSET('Water Data'!$H$29,0,10*ROW('Water Data'!H35))="","",OFFSET('Water Data'!$H$29,0,10*ROW('Water Data'!H35)))</f>
        <v/>
      </c>
      <c r="CH41" s="292" t="str">
        <f ca="true">+IF(OFFSET('Water Data'!$I$27,0,10*ROW('Water Data'!I35))="","",OFFSET('Water Data'!$I$27,0,10*ROW('Water Data'!I35)))</f>
        <v/>
      </c>
      <c r="CI41" s="292" t="str">
        <f ca="true">+IF(OFFSET('Water Data'!$I$28,0,10*ROW('Water Data'!I35))="","",OFFSET('Water Data'!$I$28,0,10*ROW('Water Data'!I35)))</f>
        <v/>
      </c>
      <c r="CJ41" s="292" t="str">
        <f ca="true">+IF(OFFSET('Water Data'!$I$29,0,10*ROW('Water Data'!I35))="","",OFFSET('Water Data'!$I$29,0,10*ROW('Water Data'!I35)))</f>
        <v/>
      </c>
      <c r="CK41" s="292" t="str">
        <f ca="true">+IF(OFFSET('Sanitation Data'!$D$28,0,10*ROW('Sanitation Data'!D35))="","",OFFSET('Sanitation Data'!$D$28,0,10*ROW('Sanitation Data'!D35)))</f>
        <v/>
      </c>
      <c r="CL41" s="292" t="str">
        <f ca="true">+IF(OFFSET('Sanitation Data'!$D$29,0,10*ROW('Sanitation Data'!D35))="","",OFFSET('Sanitation Data'!$D$29,0,10*ROW('Sanitation Data'!D35)))</f>
        <v/>
      </c>
      <c r="CM41" s="292" t="str">
        <f ca="true">+IF(OFFSET('Sanitation Data'!$D$30,0,10*ROW('Sanitation Data'!D35))="","",OFFSET('Sanitation Data'!$D$30,0,10*ROW('Sanitation Data'!D35)))</f>
        <v/>
      </c>
      <c r="CN41" s="292" t="str">
        <f ca="true">+IF(OFFSET('Sanitation Data'!$D$31,0,10*ROW('Sanitation Data'!D35))="","",OFFSET('Sanitation Data'!$D$31,0,10*ROW('Sanitation Data'!D35)))</f>
        <v/>
      </c>
      <c r="CO41" s="292" t="str">
        <f ca="true">+IF(OFFSET('Sanitation Data'!$D$32,0,10*ROW('Sanitation Data'!D35))="","",OFFSET('Sanitation Data'!$D$32,0,10*ROW('Sanitation Data'!D35)))</f>
        <v/>
      </c>
      <c r="CP41" s="292" t="str">
        <f ca="true">+IF(OFFSET('Sanitation Data'!$E$28,0,10*ROW('Sanitation Data'!E35))="","",OFFSET('Sanitation Data'!$E$28,0,10*ROW('Sanitation Data'!E35)))</f>
        <v/>
      </c>
      <c r="CQ41" s="292" t="str">
        <f ca="true">+IF(OFFSET('Sanitation Data'!$E$29,0,10*ROW('Sanitation Data'!E35))="","",OFFSET('Sanitation Data'!$E$29,0,10*ROW('Sanitation Data'!E35)))</f>
        <v/>
      </c>
      <c r="CR41" s="292" t="str">
        <f ca="true">+IF(OFFSET('Sanitation Data'!$E$30,0,10*ROW('Sanitation Data'!E35))="","",OFFSET('Sanitation Data'!$E$30,0,10*ROW('Sanitation Data'!E35)))</f>
        <v/>
      </c>
      <c r="CS41" s="292" t="str">
        <f ca="true">+IF(OFFSET('Sanitation Data'!$E$31,0,10*ROW('Sanitation Data'!E35))="","",OFFSET('Sanitation Data'!$E$31,0,10*ROW('Sanitation Data'!E35)))</f>
        <v/>
      </c>
      <c r="CT41" s="292" t="str">
        <f ca="true">+IF(OFFSET('Sanitation Data'!$E$32,0,10*ROW('Sanitation Data'!E35))="","",OFFSET('Sanitation Data'!$E$32,0,10*ROW('Sanitation Data'!E35)))</f>
        <v/>
      </c>
      <c r="CU41" s="292" t="str">
        <f ca="true">+IF(OFFSET('Sanitation Data'!$F$28,0,10*ROW('Sanitation Data'!F35))="","",OFFSET('Sanitation Data'!$F$28,0,10*ROW('Sanitation Data'!F35)))</f>
        <v/>
      </c>
      <c r="CV41" s="292" t="str">
        <f ca="true">+IF(OFFSET('Sanitation Data'!$F$29,0,10*ROW('Sanitation Data'!F35))="","",OFFSET('Sanitation Data'!$F$29,0,10*ROW('Sanitation Data'!F35)))</f>
        <v/>
      </c>
      <c r="CW41" s="292" t="str">
        <f ca="true">+IF(OFFSET('Sanitation Data'!$F$30,0,10*ROW('Sanitation Data'!F35))="","",OFFSET('Sanitation Data'!$F$30,0,10*ROW('Sanitation Data'!F35)))</f>
        <v/>
      </c>
      <c r="CX41" s="292" t="str">
        <f ca="true">+IF(OFFSET('Sanitation Data'!$F$31,0,10*ROW('Sanitation Data'!F35))="","",OFFSET('Sanitation Data'!$F$31,0,10*ROW('Sanitation Data'!F35)))</f>
        <v/>
      </c>
      <c r="CY41" s="292" t="str">
        <f ca="true">+IF(OFFSET('Sanitation Data'!$F$32,0,10*ROW('Sanitation Data'!F35))="","",OFFSET('Sanitation Data'!$F$32,0,10*ROW('Sanitation Data'!F35)))</f>
        <v/>
      </c>
      <c r="CZ41" s="292" t="str">
        <f ca="true">+IF(OFFSET('Sanitation Data'!$G$28,0,10*ROW('Sanitation Data'!G35))="","",OFFSET('Sanitation Data'!$G$28,0,10*ROW('Sanitation Data'!G35)))</f>
        <v/>
      </c>
      <c r="DA41" s="292" t="str">
        <f ca="true">+IF(OFFSET('Sanitation Data'!$G$29,0,10*ROW('Sanitation Data'!G35))="","",OFFSET('Sanitation Data'!$G$29,0,10*ROW('Sanitation Data'!G35)))</f>
        <v/>
      </c>
      <c r="DB41" s="292" t="str">
        <f ca="true">+IF(OFFSET('Sanitation Data'!$G$30,0,10*ROW('Sanitation Data'!G35))="","",OFFSET('Sanitation Data'!$G$30,0,10*ROW('Sanitation Data'!G35)))</f>
        <v/>
      </c>
      <c r="DC41" s="292" t="str">
        <f ca="true">+IF(OFFSET('Sanitation Data'!$G$31,0,10*ROW('Sanitation Data'!G35))="","",OFFSET('Sanitation Data'!$G$31,0,10*ROW('Sanitation Data'!G35)))</f>
        <v/>
      </c>
      <c r="DD41" s="292" t="str">
        <f ca="true">+IF(OFFSET('Sanitation Data'!$G$32,0,10*ROW('Sanitation Data'!G35))="","",OFFSET('Sanitation Data'!$G$32,0,10*ROW('Sanitation Data'!G35)))</f>
        <v/>
      </c>
      <c r="DE41" s="292" t="str">
        <f ca="true">+IF(OFFSET('Sanitation Data'!$H$28,0,10*ROW('Sanitation Data'!H35))="","",OFFSET('Sanitation Data'!$H$28,0,10*ROW('Sanitation Data'!H35)))</f>
        <v/>
      </c>
      <c r="DF41" s="292" t="str">
        <f ca="true">+IF(OFFSET('Sanitation Data'!$H$29,0,10*ROW('Sanitation Data'!H35))="","",OFFSET('Sanitation Data'!$H$29,0,10*ROW('Sanitation Data'!H35)))</f>
        <v/>
      </c>
      <c r="DG41" s="292" t="str">
        <f ca="true">+IF(OFFSET('Sanitation Data'!$H$30,0,10*ROW('Sanitation Data'!H35))="","",OFFSET('Sanitation Data'!$H$30,0,10*ROW('Sanitation Data'!H35)))</f>
        <v/>
      </c>
      <c r="DH41" s="292" t="str">
        <f ca="true">+IF(OFFSET('Sanitation Data'!$H$31,0,10*ROW('Sanitation Data'!H35))="","",OFFSET('Sanitation Data'!$H$31,0,10*ROW('Sanitation Data'!H35)))</f>
        <v/>
      </c>
      <c r="DI41" s="292" t="str">
        <f ca="true">+IF(OFFSET('Sanitation Data'!$H$32,0,10*ROW('Sanitation Data'!H35))="","",OFFSET('Sanitation Data'!$H$32,0,10*ROW('Sanitation Data'!H35)))</f>
        <v/>
      </c>
      <c r="DJ41" s="292" t="str">
        <f ca="true">+IF(OFFSET('Sanitation Data'!$I$28,0,10*ROW('Sanitation Data'!I35))="","",OFFSET('Sanitation Data'!$I$28,0,10*ROW('Sanitation Data'!I35)))</f>
        <v/>
      </c>
      <c r="DK41" s="292" t="str">
        <f ca="true">+IF(OFFSET('Sanitation Data'!$I$29,0,10*ROW('Sanitation Data'!I35))="","",OFFSET('Sanitation Data'!$I$29,0,10*ROW('Sanitation Data'!I35)))</f>
        <v/>
      </c>
      <c r="DL41" s="292" t="str">
        <f ca="true">+IF(OFFSET('Sanitation Data'!$I$30,0,10*ROW('Sanitation Data'!I35))="","",OFFSET('Sanitation Data'!$I$30,0,10*ROW('Sanitation Data'!I35)))</f>
        <v/>
      </c>
      <c r="DM41" s="292" t="str">
        <f ca="true">+IF(OFFSET('Sanitation Data'!$I$31,0,10*ROW('Sanitation Data'!I35))="","",OFFSET('Sanitation Data'!$I$31,0,10*ROW('Sanitation Data'!I35)))</f>
        <v/>
      </c>
      <c r="DN41" s="292" t="str">
        <f ca="true">+IF(OFFSET('Sanitation Data'!$I$32,0,10*ROW('Sanitation Data'!I35))="","",OFFSET('Sanitation Data'!$I$32,0,10*ROW('Sanitation Data'!I35)))</f>
        <v/>
      </c>
      <c r="DO41" s="292" t="str">
        <f ca="true">+IF(OFFSET('Hygiene Data'!$D$11,0,10*ROW('Hygiene Data'!D35))="","",OFFSET('Hygiene Data'!$D$11,0,10*ROW('Hygiene Data'!D35)))</f>
        <v/>
      </c>
      <c r="DP41" s="292" t="str">
        <f ca="true">+IF(OFFSET('Hygiene Data'!$D$12,0,10*ROW('Hygiene Data'!D35))="","",OFFSET('Hygiene Data'!$D$12,0,10*ROW('Hygiene Data'!D35)))</f>
        <v/>
      </c>
      <c r="DQ41" s="292" t="str">
        <f ca="true">+IF(OFFSET('Hygiene Data'!$D$13,0,10*ROW('Hygiene Data'!D35))="","",OFFSET('Hygiene Data'!$D$13,0,10*ROW('Hygiene Data'!D35)))</f>
        <v/>
      </c>
      <c r="DR41" s="292" t="str">
        <f ca="true">+IF(OFFSET('Hygiene Data'!$E$11,0,10*ROW('Hygiene Data'!E35))="","",OFFSET('Hygiene Data'!$E$11,0,10*ROW('Hygiene Data'!E35)))</f>
        <v/>
      </c>
      <c r="DS41" s="292" t="str">
        <f ca="true">+IF(OFFSET('Hygiene Data'!$E$12,0,10*ROW('Hygiene Data'!E35))="","",OFFSET('Hygiene Data'!$E$12,0,10*ROW('Hygiene Data'!E35)))</f>
        <v/>
      </c>
      <c r="DT41" s="292" t="str">
        <f ca="true">+IF(OFFSET('Hygiene Data'!$E$13,0,10*ROW('Hygiene Data'!E35))="","",OFFSET('Hygiene Data'!$E$13,0,10*ROW('Hygiene Data'!E35)))</f>
        <v/>
      </c>
      <c r="DU41" s="292" t="str">
        <f ca="true">+IF(OFFSET('Hygiene Data'!$F$11,0,10*ROW('Hygiene Data'!F35))="","",OFFSET('Hygiene Data'!$F$11,0,10*ROW('Hygiene Data'!F35)))</f>
        <v/>
      </c>
      <c r="DV41" s="292" t="str">
        <f ca="true">+IF(OFFSET('Hygiene Data'!$F$12,0,10*ROW('Hygiene Data'!F35))="","",OFFSET('Hygiene Data'!$F$12,0,10*ROW('Hygiene Data'!F35)))</f>
        <v/>
      </c>
      <c r="DW41" s="292" t="str">
        <f ca="true">+IF(OFFSET('Hygiene Data'!$F$13,0,10*ROW('Hygiene Data'!F35))="","",OFFSET('Hygiene Data'!$F$13,0,10*ROW('Hygiene Data'!F35)))</f>
        <v/>
      </c>
      <c r="DX41" s="292" t="str">
        <f ca="true">+IF(OFFSET('Hygiene Data'!$G$11,0,10*ROW('Hygiene Data'!G35))="","",OFFSET('Hygiene Data'!$G$11,0,10*ROW('Hygiene Data'!G35)))</f>
        <v/>
      </c>
      <c r="DY41" s="292" t="str">
        <f ca="true">+IF(OFFSET('Hygiene Data'!$G$12,0,10*ROW('Hygiene Data'!G35))="","",OFFSET('Hygiene Data'!$G$12,0,10*ROW('Hygiene Data'!G35)))</f>
        <v/>
      </c>
      <c r="DZ41" s="292" t="str">
        <f ca="true">+IF(OFFSET('Hygiene Data'!$G$13,0,10*ROW('Hygiene Data'!G35))="","",OFFSET('Hygiene Data'!$G$13,0,10*ROW('Hygiene Data'!G35)))</f>
        <v/>
      </c>
      <c r="EA41" s="292" t="str">
        <f ca="true">+IF(OFFSET('Hygiene Data'!$H$11,0,10*ROW('Hygiene Data'!H35))="","",OFFSET('Hygiene Data'!$H$11,0,10*ROW('Hygiene Data'!H35)))</f>
        <v/>
      </c>
      <c r="EB41" s="292" t="str">
        <f ca="true">+IF(OFFSET('Hygiene Data'!$H$12,0,10*ROW('Hygiene Data'!H35))="","",OFFSET('Hygiene Data'!$H$12,0,10*ROW('Hygiene Data'!H35)))</f>
        <v/>
      </c>
      <c r="EC41" s="292" t="str">
        <f ca="true">+IF(OFFSET('Hygiene Data'!$H$13,0,10*ROW('Hygiene Data'!H35))="","",OFFSET('Hygiene Data'!$H$13,0,10*ROW('Hygiene Data'!H35)))</f>
        <v/>
      </c>
      <c r="ED41" s="292" t="str">
        <f ca="true">+IF(OFFSET('Hygiene Data'!$I$11,0,10*ROW('Hygiene Data'!I35))="","",OFFSET('Hygiene Data'!$I$11,0,10*ROW('Hygiene Data'!I35)))</f>
        <v/>
      </c>
      <c r="EE41" s="292" t="str">
        <f ca="true">+IF(OFFSET('Hygiene Data'!$I$12,0,10*ROW('Hygiene Data'!I35))="","",OFFSET('Hygiene Data'!$I$12,0,10*ROW('Hygiene Data'!I35)))</f>
        <v/>
      </c>
      <c r="EF41" s="29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8"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2"/>
      <c r="BS42" s="292" t="str">
        <f ca="true">+IF(OFFSET('Water Data'!$D$27,0,10*ROW('Water Data'!D36))="","",OFFSET('Water Data'!$D$27,0,10*ROW('Water Data'!D36)))</f>
        <v/>
      </c>
      <c r="BT42" s="292" t="str">
        <f ca="true">+IF(OFFSET('Water Data'!$D$28,0,10*ROW('Water Data'!D36))="","",OFFSET('Water Data'!$D$28,0,10*ROW('Water Data'!D36)))</f>
        <v/>
      </c>
      <c r="BU42" s="292" t="str">
        <f ca="true">+IF(OFFSET('Water Data'!$D$29,0,10*ROW('Water Data'!D36))="","",OFFSET('Water Data'!$D$29,0,10*ROW('Water Data'!D36)))</f>
        <v/>
      </c>
      <c r="BV42" s="292" t="str">
        <f ca="true">+IF(OFFSET('Water Data'!$E$27,0,10*ROW('Water Data'!E36))="","",OFFSET('Water Data'!$E$27,0,10*ROW('Water Data'!E36)))</f>
        <v/>
      </c>
      <c r="BW42" s="292" t="str">
        <f ca="true">+IF(OFFSET('Water Data'!$E$28,0,10*ROW('Water Data'!E36))="","",OFFSET('Water Data'!$E$28,0,10*ROW('Water Data'!E36)))</f>
        <v/>
      </c>
      <c r="BX42" s="292" t="str">
        <f ca="true">+IF(OFFSET('Water Data'!$E$29,0,10*ROW('Water Data'!E36))="","",OFFSET('Water Data'!$E$29,0,10*ROW('Water Data'!E36)))</f>
        <v/>
      </c>
      <c r="BY42" s="292" t="str">
        <f ca="true">+IF(OFFSET('Water Data'!$F$27,0,10*ROW('Water Data'!F36))="","",OFFSET('Water Data'!$F$27,0,10*ROW('Water Data'!F36)))</f>
        <v/>
      </c>
      <c r="BZ42" s="292" t="str">
        <f ca="true">+IF(OFFSET('Water Data'!$F$28,0,10*ROW('Water Data'!F36))="","",OFFSET('Water Data'!$F$28,0,10*ROW('Water Data'!F36)))</f>
        <v/>
      </c>
      <c r="CA42" s="292" t="str">
        <f ca="true">+IF(OFFSET('Water Data'!$F$29,0,10*ROW('Water Data'!F36))="","",OFFSET('Water Data'!$F$29,0,10*ROW('Water Data'!F36)))</f>
        <v/>
      </c>
      <c r="CB42" s="292" t="str">
        <f ca="true">+IF(OFFSET('Water Data'!$G$27,0,10*ROW('Water Data'!G36))="","",OFFSET('Water Data'!$G$27,0,10*ROW('Water Data'!G36)))</f>
        <v/>
      </c>
      <c r="CC42" s="292" t="str">
        <f ca="true">+IF(OFFSET('Water Data'!$G$28,0,10*ROW('Water Data'!G36))="","",OFFSET('Water Data'!$G$28,0,10*ROW('Water Data'!G36)))</f>
        <v/>
      </c>
      <c r="CD42" s="292" t="str">
        <f ca="true">+IF(OFFSET('Water Data'!$G$29,0,10*ROW('Water Data'!G36))="","",OFFSET('Water Data'!$G$29,0,10*ROW('Water Data'!G36)))</f>
        <v/>
      </c>
      <c r="CE42" s="292" t="str">
        <f ca="true">+IF(OFFSET('Water Data'!$H$27,0,10*ROW('Water Data'!H36))="","",OFFSET('Water Data'!$H$27,0,10*ROW('Water Data'!H36)))</f>
        <v/>
      </c>
      <c r="CF42" s="292" t="str">
        <f ca="true">+IF(OFFSET('Water Data'!$H$28,0,10*ROW('Water Data'!H36))="","",OFFSET('Water Data'!$H$28,0,10*ROW('Water Data'!H36)))</f>
        <v/>
      </c>
      <c r="CG42" s="292" t="str">
        <f ca="true">+IF(OFFSET('Water Data'!$H$29,0,10*ROW('Water Data'!H36))="","",OFFSET('Water Data'!$H$29,0,10*ROW('Water Data'!H36)))</f>
        <v/>
      </c>
      <c r="CH42" s="292" t="str">
        <f ca="true">+IF(OFFSET('Water Data'!$I$27,0,10*ROW('Water Data'!I36))="","",OFFSET('Water Data'!$I$27,0,10*ROW('Water Data'!I36)))</f>
        <v/>
      </c>
      <c r="CI42" s="292" t="str">
        <f ca="true">+IF(OFFSET('Water Data'!$I$28,0,10*ROW('Water Data'!I36))="","",OFFSET('Water Data'!$I$28,0,10*ROW('Water Data'!I36)))</f>
        <v/>
      </c>
      <c r="CJ42" s="292" t="str">
        <f ca="true">+IF(OFFSET('Water Data'!$I$29,0,10*ROW('Water Data'!I36))="","",OFFSET('Water Data'!$I$29,0,10*ROW('Water Data'!I36)))</f>
        <v/>
      </c>
      <c r="CK42" s="292" t="str">
        <f ca="true">+IF(OFFSET('Sanitation Data'!$D$28,0,10*ROW('Sanitation Data'!D36))="","",OFFSET('Sanitation Data'!$D$28,0,10*ROW('Sanitation Data'!D36)))</f>
        <v/>
      </c>
      <c r="CL42" s="292" t="str">
        <f ca="true">+IF(OFFSET('Sanitation Data'!$D$29,0,10*ROW('Sanitation Data'!D36))="","",OFFSET('Sanitation Data'!$D$29,0,10*ROW('Sanitation Data'!D36)))</f>
        <v/>
      </c>
      <c r="CM42" s="292" t="str">
        <f ca="true">+IF(OFFSET('Sanitation Data'!$D$30,0,10*ROW('Sanitation Data'!D36))="","",OFFSET('Sanitation Data'!$D$30,0,10*ROW('Sanitation Data'!D36)))</f>
        <v/>
      </c>
      <c r="CN42" s="292" t="str">
        <f ca="true">+IF(OFFSET('Sanitation Data'!$D$31,0,10*ROW('Sanitation Data'!D36))="","",OFFSET('Sanitation Data'!$D$31,0,10*ROW('Sanitation Data'!D36)))</f>
        <v/>
      </c>
      <c r="CO42" s="292" t="str">
        <f ca="true">+IF(OFFSET('Sanitation Data'!$D$32,0,10*ROW('Sanitation Data'!D36))="","",OFFSET('Sanitation Data'!$D$32,0,10*ROW('Sanitation Data'!D36)))</f>
        <v/>
      </c>
      <c r="CP42" s="292" t="str">
        <f ca="true">+IF(OFFSET('Sanitation Data'!$E$28,0,10*ROW('Sanitation Data'!E36))="","",OFFSET('Sanitation Data'!$E$28,0,10*ROW('Sanitation Data'!E36)))</f>
        <v/>
      </c>
      <c r="CQ42" s="292" t="str">
        <f ca="true">+IF(OFFSET('Sanitation Data'!$E$29,0,10*ROW('Sanitation Data'!E36))="","",OFFSET('Sanitation Data'!$E$29,0,10*ROW('Sanitation Data'!E36)))</f>
        <v/>
      </c>
      <c r="CR42" s="292" t="str">
        <f ca="true">+IF(OFFSET('Sanitation Data'!$E$30,0,10*ROW('Sanitation Data'!E36))="","",OFFSET('Sanitation Data'!$E$30,0,10*ROW('Sanitation Data'!E36)))</f>
        <v/>
      </c>
      <c r="CS42" s="292" t="str">
        <f ca="true">+IF(OFFSET('Sanitation Data'!$E$31,0,10*ROW('Sanitation Data'!E36))="","",OFFSET('Sanitation Data'!$E$31,0,10*ROW('Sanitation Data'!E36)))</f>
        <v/>
      </c>
      <c r="CT42" s="292" t="str">
        <f ca="true">+IF(OFFSET('Sanitation Data'!$E$32,0,10*ROW('Sanitation Data'!E36))="","",OFFSET('Sanitation Data'!$E$32,0,10*ROW('Sanitation Data'!E36)))</f>
        <v/>
      </c>
      <c r="CU42" s="292" t="str">
        <f ca="true">+IF(OFFSET('Sanitation Data'!$F$28,0,10*ROW('Sanitation Data'!F36))="","",OFFSET('Sanitation Data'!$F$28,0,10*ROW('Sanitation Data'!F36)))</f>
        <v/>
      </c>
      <c r="CV42" s="292" t="str">
        <f ca="true">+IF(OFFSET('Sanitation Data'!$F$29,0,10*ROW('Sanitation Data'!F36))="","",OFFSET('Sanitation Data'!$F$29,0,10*ROW('Sanitation Data'!F36)))</f>
        <v/>
      </c>
      <c r="CW42" s="292" t="str">
        <f ca="true">+IF(OFFSET('Sanitation Data'!$F$30,0,10*ROW('Sanitation Data'!F36))="","",OFFSET('Sanitation Data'!$F$30,0,10*ROW('Sanitation Data'!F36)))</f>
        <v/>
      </c>
      <c r="CX42" s="292" t="str">
        <f ca="true">+IF(OFFSET('Sanitation Data'!$F$31,0,10*ROW('Sanitation Data'!F36))="","",OFFSET('Sanitation Data'!$F$31,0,10*ROW('Sanitation Data'!F36)))</f>
        <v/>
      </c>
      <c r="CY42" s="292" t="str">
        <f ca="true">+IF(OFFSET('Sanitation Data'!$F$32,0,10*ROW('Sanitation Data'!F36))="","",OFFSET('Sanitation Data'!$F$32,0,10*ROW('Sanitation Data'!F36)))</f>
        <v/>
      </c>
      <c r="CZ42" s="292" t="str">
        <f ca="true">+IF(OFFSET('Sanitation Data'!$G$28,0,10*ROW('Sanitation Data'!G36))="","",OFFSET('Sanitation Data'!$G$28,0,10*ROW('Sanitation Data'!G36)))</f>
        <v/>
      </c>
      <c r="DA42" s="292" t="str">
        <f ca="true">+IF(OFFSET('Sanitation Data'!$G$29,0,10*ROW('Sanitation Data'!G36))="","",OFFSET('Sanitation Data'!$G$29,0,10*ROW('Sanitation Data'!G36)))</f>
        <v/>
      </c>
      <c r="DB42" s="292" t="str">
        <f ca="true">+IF(OFFSET('Sanitation Data'!$G$30,0,10*ROW('Sanitation Data'!G36))="","",OFFSET('Sanitation Data'!$G$30,0,10*ROW('Sanitation Data'!G36)))</f>
        <v/>
      </c>
      <c r="DC42" s="292" t="str">
        <f ca="true">+IF(OFFSET('Sanitation Data'!$G$31,0,10*ROW('Sanitation Data'!G36))="","",OFFSET('Sanitation Data'!$G$31,0,10*ROW('Sanitation Data'!G36)))</f>
        <v/>
      </c>
      <c r="DD42" s="292" t="str">
        <f ca="true">+IF(OFFSET('Sanitation Data'!$G$32,0,10*ROW('Sanitation Data'!G36))="","",OFFSET('Sanitation Data'!$G$32,0,10*ROW('Sanitation Data'!G36)))</f>
        <v/>
      </c>
      <c r="DE42" s="292" t="str">
        <f ca="true">+IF(OFFSET('Sanitation Data'!$H$28,0,10*ROW('Sanitation Data'!H36))="","",OFFSET('Sanitation Data'!$H$28,0,10*ROW('Sanitation Data'!H36)))</f>
        <v/>
      </c>
      <c r="DF42" s="292" t="str">
        <f ca="true">+IF(OFFSET('Sanitation Data'!$H$29,0,10*ROW('Sanitation Data'!H36))="","",OFFSET('Sanitation Data'!$H$29,0,10*ROW('Sanitation Data'!H36)))</f>
        <v/>
      </c>
      <c r="DG42" s="292" t="str">
        <f ca="true">+IF(OFFSET('Sanitation Data'!$H$30,0,10*ROW('Sanitation Data'!H36))="","",OFFSET('Sanitation Data'!$H$30,0,10*ROW('Sanitation Data'!H36)))</f>
        <v/>
      </c>
      <c r="DH42" s="292" t="str">
        <f ca="true">+IF(OFFSET('Sanitation Data'!$H$31,0,10*ROW('Sanitation Data'!H36))="","",OFFSET('Sanitation Data'!$H$31,0,10*ROW('Sanitation Data'!H36)))</f>
        <v/>
      </c>
      <c r="DI42" s="292" t="str">
        <f ca="true">+IF(OFFSET('Sanitation Data'!$H$32,0,10*ROW('Sanitation Data'!H36))="","",OFFSET('Sanitation Data'!$H$32,0,10*ROW('Sanitation Data'!H36)))</f>
        <v/>
      </c>
      <c r="DJ42" s="292" t="str">
        <f ca="true">+IF(OFFSET('Sanitation Data'!$I$28,0,10*ROW('Sanitation Data'!I36))="","",OFFSET('Sanitation Data'!$I$28,0,10*ROW('Sanitation Data'!I36)))</f>
        <v/>
      </c>
      <c r="DK42" s="292" t="str">
        <f ca="true">+IF(OFFSET('Sanitation Data'!$I$29,0,10*ROW('Sanitation Data'!I36))="","",OFFSET('Sanitation Data'!$I$29,0,10*ROW('Sanitation Data'!I36)))</f>
        <v/>
      </c>
      <c r="DL42" s="292" t="str">
        <f ca="true">+IF(OFFSET('Sanitation Data'!$I$30,0,10*ROW('Sanitation Data'!I36))="","",OFFSET('Sanitation Data'!$I$30,0,10*ROW('Sanitation Data'!I36)))</f>
        <v/>
      </c>
      <c r="DM42" s="292" t="str">
        <f ca="true">+IF(OFFSET('Sanitation Data'!$I$31,0,10*ROW('Sanitation Data'!I36))="","",OFFSET('Sanitation Data'!$I$31,0,10*ROW('Sanitation Data'!I36)))</f>
        <v/>
      </c>
      <c r="DN42" s="292" t="str">
        <f ca="true">+IF(OFFSET('Sanitation Data'!$I$32,0,10*ROW('Sanitation Data'!I36))="","",OFFSET('Sanitation Data'!$I$32,0,10*ROW('Sanitation Data'!I36)))</f>
        <v/>
      </c>
      <c r="DO42" s="292" t="str">
        <f ca="true">+IF(OFFSET('Hygiene Data'!$D$11,0,10*ROW('Hygiene Data'!D36))="","",OFFSET('Hygiene Data'!$D$11,0,10*ROW('Hygiene Data'!D36)))</f>
        <v/>
      </c>
      <c r="DP42" s="292" t="str">
        <f ca="true">+IF(OFFSET('Hygiene Data'!$D$12,0,10*ROW('Hygiene Data'!D36))="","",OFFSET('Hygiene Data'!$D$12,0,10*ROW('Hygiene Data'!D36)))</f>
        <v/>
      </c>
      <c r="DQ42" s="292" t="str">
        <f ca="true">+IF(OFFSET('Hygiene Data'!$D$13,0,10*ROW('Hygiene Data'!D36))="","",OFFSET('Hygiene Data'!$D$13,0,10*ROW('Hygiene Data'!D36)))</f>
        <v/>
      </c>
      <c r="DR42" s="292" t="str">
        <f ca="true">+IF(OFFSET('Hygiene Data'!$E$11,0,10*ROW('Hygiene Data'!E36))="","",OFFSET('Hygiene Data'!$E$11,0,10*ROW('Hygiene Data'!E36)))</f>
        <v/>
      </c>
      <c r="DS42" s="292" t="str">
        <f ca="true">+IF(OFFSET('Hygiene Data'!$E$12,0,10*ROW('Hygiene Data'!E36))="","",OFFSET('Hygiene Data'!$E$12,0,10*ROW('Hygiene Data'!E36)))</f>
        <v/>
      </c>
      <c r="DT42" s="292" t="str">
        <f ca="true">+IF(OFFSET('Hygiene Data'!$E$13,0,10*ROW('Hygiene Data'!E36))="","",OFFSET('Hygiene Data'!$E$13,0,10*ROW('Hygiene Data'!E36)))</f>
        <v/>
      </c>
      <c r="DU42" s="292" t="str">
        <f ca="true">+IF(OFFSET('Hygiene Data'!$F$11,0,10*ROW('Hygiene Data'!F36))="","",OFFSET('Hygiene Data'!$F$11,0,10*ROW('Hygiene Data'!F36)))</f>
        <v/>
      </c>
      <c r="DV42" s="292" t="str">
        <f ca="true">+IF(OFFSET('Hygiene Data'!$F$12,0,10*ROW('Hygiene Data'!F36))="","",OFFSET('Hygiene Data'!$F$12,0,10*ROW('Hygiene Data'!F36)))</f>
        <v/>
      </c>
      <c r="DW42" s="292" t="str">
        <f ca="true">+IF(OFFSET('Hygiene Data'!$F$13,0,10*ROW('Hygiene Data'!F36))="","",OFFSET('Hygiene Data'!$F$13,0,10*ROW('Hygiene Data'!F36)))</f>
        <v/>
      </c>
      <c r="DX42" s="292" t="str">
        <f ca="true">+IF(OFFSET('Hygiene Data'!$G$11,0,10*ROW('Hygiene Data'!G36))="","",OFFSET('Hygiene Data'!$G$11,0,10*ROW('Hygiene Data'!G36)))</f>
        <v/>
      </c>
      <c r="DY42" s="292" t="str">
        <f ca="true">+IF(OFFSET('Hygiene Data'!$G$12,0,10*ROW('Hygiene Data'!G36))="","",OFFSET('Hygiene Data'!$G$12,0,10*ROW('Hygiene Data'!G36)))</f>
        <v/>
      </c>
      <c r="DZ42" s="292" t="str">
        <f ca="true">+IF(OFFSET('Hygiene Data'!$G$13,0,10*ROW('Hygiene Data'!G36))="","",OFFSET('Hygiene Data'!$G$13,0,10*ROW('Hygiene Data'!G36)))</f>
        <v/>
      </c>
      <c r="EA42" s="292" t="str">
        <f ca="true">+IF(OFFSET('Hygiene Data'!$H$11,0,10*ROW('Hygiene Data'!H36))="","",OFFSET('Hygiene Data'!$H$11,0,10*ROW('Hygiene Data'!H36)))</f>
        <v/>
      </c>
      <c r="EB42" s="292" t="str">
        <f ca="true">+IF(OFFSET('Hygiene Data'!$H$12,0,10*ROW('Hygiene Data'!H36))="","",OFFSET('Hygiene Data'!$H$12,0,10*ROW('Hygiene Data'!H36)))</f>
        <v/>
      </c>
      <c r="EC42" s="292" t="str">
        <f ca="true">+IF(OFFSET('Hygiene Data'!$H$13,0,10*ROW('Hygiene Data'!H36))="","",OFFSET('Hygiene Data'!$H$13,0,10*ROW('Hygiene Data'!H36)))</f>
        <v/>
      </c>
      <c r="ED42" s="292" t="str">
        <f ca="true">+IF(OFFSET('Hygiene Data'!$I$11,0,10*ROW('Hygiene Data'!I36))="","",OFFSET('Hygiene Data'!$I$11,0,10*ROW('Hygiene Data'!I36)))</f>
        <v/>
      </c>
      <c r="EE42" s="292" t="str">
        <f ca="true">+IF(OFFSET('Hygiene Data'!$I$12,0,10*ROW('Hygiene Data'!I36))="","",OFFSET('Hygiene Data'!$I$12,0,10*ROW('Hygiene Data'!I36)))</f>
        <v/>
      </c>
      <c r="EF42" s="29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8"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2"/>
      <c r="BS43" s="292" t="str">
        <f ca="true">+IF(OFFSET('Water Data'!$D$27,0,10*ROW('Water Data'!D37))="","",OFFSET('Water Data'!$D$27,0,10*ROW('Water Data'!D37)))</f>
        <v/>
      </c>
      <c r="BT43" s="292" t="str">
        <f ca="true">+IF(OFFSET('Water Data'!$D$28,0,10*ROW('Water Data'!D37))="","",OFFSET('Water Data'!$D$28,0,10*ROW('Water Data'!D37)))</f>
        <v/>
      </c>
      <c r="BU43" s="292" t="str">
        <f ca="true">+IF(OFFSET('Water Data'!$D$29,0,10*ROW('Water Data'!D37))="","",OFFSET('Water Data'!$D$29,0,10*ROW('Water Data'!D37)))</f>
        <v/>
      </c>
      <c r="BV43" s="292" t="str">
        <f ca="true">+IF(OFFSET('Water Data'!$E$27,0,10*ROW('Water Data'!E37))="","",OFFSET('Water Data'!$E$27,0,10*ROW('Water Data'!E37)))</f>
        <v/>
      </c>
      <c r="BW43" s="292" t="str">
        <f ca="true">+IF(OFFSET('Water Data'!$E$28,0,10*ROW('Water Data'!E37))="","",OFFSET('Water Data'!$E$28,0,10*ROW('Water Data'!E37)))</f>
        <v/>
      </c>
      <c r="BX43" s="292" t="str">
        <f ca="true">+IF(OFFSET('Water Data'!$E$29,0,10*ROW('Water Data'!E37))="","",OFFSET('Water Data'!$E$29,0,10*ROW('Water Data'!E37)))</f>
        <v/>
      </c>
      <c r="BY43" s="292" t="str">
        <f ca="true">+IF(OFFSET('Water Data'!$F$27,0,10*ROW('Water Data'!F37))="","",OFFSET('Water Data'!$F$27,0,10*ROW('Water Data'!F37)))</f>
        <v/>
      </c>
      <c r="BZ43" s="292" t="str">
        <f ca="true">+IF(OFFSET('Water Data'!$F$28,0,10*ROW('Water Data'!F37))="","",OFFSET('Water Data'!$F$28,0,10*ROW('Water Data'!F37)))</f>
        <v/>
      </c>
      <c r="CA43" s="292" t="str">
        <f ca="true">+IF(OFFSET('Water Data'!$F$29,0,10*ROW('Water Data'!F37))="","",OFFSET('Water Data'!$F$29,0,10*ROW('Water Data'!F37)))</f>
        <v/>
      </c>
      <c r="CB43" s="292" t="str">
        <f ca="true">+IF(OFFSET('Water Data'!$G$27,0,10*ROW('Water Data'!G37))="","",OFFSET('Water Data'!$G$27,0,10*ROW('Water Data'!G37)))</f>
        <v/>
      </c>
      <c r="CC43" s="292" t="str">
        <f ca="true">+IF(OFFSET('Water Data'!$G$28,0,10*ROW('Water Data'!G37))="","",OFFSET('Water Data'!$G$28,0,10*ROW('Water Data'!G37)))</f>
        <v/>
      </c>
      <c r="CD43" s="292" t="str">
        <f ca="true">+IF(OFFSET('Water Data'!$G$29,0,10*ROW('Water Data'!G37))="","",OFFSET('Water Data'!$G$29,0,10*ROW('Water Data'!G37)))</f>
        <v/>
      </c>
      <c r="CE43" s="292" t="str">
        <f ca="true">+IF(OFFSET('Water Data'!$H$27,0,10*ROW('Water Data'!H37))="","",OFFSET('Water Data'!$H$27,0,10*ROW('Water Data'!H37)))</f>
        <v/>
      </c>
      <c r="CF43" s="292" t="str">
        <f ca="true">+IF(OFFSET('Water Data'!$H$28,0,10*ROW('Water Data'!H37))="","",OFFSET('Water Data'!$H$28,0,10*ROW('Water Data'!H37)))</f>
        <v/>
      </c>
      <c r="CG43" s="292" t="str">
        <f ca="true">+IF(OFFSET('Water Data'!$H$29,0,10*ROW('Water Data'!H37))="","",OFFSET('Water Data'!$H$29,0,10*ROW('Water Data'!H37)))</f>
        <v/>
      </c>
      <c r="CH43" s="292" t="str">
        <f ca="true">+IF(OFFSET('Water Data'!$I$27,0,10*ROW('Water Data'!I37))="","",OFFSET('Water Data'!$I$27,0,10*ROW('Water Data'!I37)))</f>
        <v/>
      </c>
      <c r="CI43" s="292" t="str">
        <f ca="true">+IF(OFFSET('Water Data'!$I$28,0,10*ROW('Water Data'!I37))="","",OFFSET('Water Data'!$I$28,0,10*ROW('Water Data'!I37)))</f>
        <v/>
      </c>
      <c r="CJ43" s="292" t="str">
        <f ca="true">+IF(OFFSET('Water Data'!$I$29,0,10*ROW('Water Data'!I37))="","",OFFSET('Water Data'!$I$29,0,10*ROW('Water Data'!I37)))</f>
        <v/>
      </c>
      <c r="CK43" s="292" t="str">
        <f ca="true">+IF(OFFSET('Sanitation Data'!$D$28,0,10*ROW('Sanitation Data'!D37))="","",OFFSET('Sanitation Data'!$D$28,0,10*ROW('Sanitation Data'!D37)))</f>
        <v/>
      </c>
      <c r="CL43" s="292" t="str">
        <f ca="true">+IF(OFFSET('Sanitation Data'!$D$29,0,10*ROW('Sanitation Data'!D37))="","",OFFSET('Sanitation Data'!$D$29,0,10*ROW('Sanitation Data'!D37)))</f>
        <v/>
      </c>
      <c r="CM43" s="292" t="str">
        <f ca="true">+IF(OFFSET('Sanitation Data'!$D$30,0,10*ROW('Sanitation Data'!D37))="","",OFFSET('Sanitation Data'!$D$30,0,10*ROW('Sanitation Data'!D37)))</f>
        <v/>
      </c>
      <c r="CN43" s="292" t="str">
        <f ca="true">+IF(OFFSET('Sanitation Data'!$D$31,0,10*ROW('Sanitation Data'!D37))="","",OFFSET('Sanitation Data'!$D$31,0,10*ROW('Sanitation Data'!D37)))</f>
        <v/>
      </c>
      <c r="CO43" s="292" t="str">
        <f ca="true">+IF(OFFSET('Sanitation Data'!$D$32,0,10*ROW('Sanitation Data'!D37))="","",OFFSET('Sanitation Data'!$D$32,0,10*ROW('Sanitation Data'!D37)))</f>
        <v/>
      </c>
      <c r="CP43" s="292" t="str">
        <f ca="true">+IF(OFFSET('Sanitation Data'!$E$28,0,10*ROW('Sanitation Data'!E37))="","",OFFSET('Sanitation Data'!$E$28,0,10*ROW('Sanitation Data'!E37)))</f>
        <v/>
      </c>
      <c r="CQ43" s="292" t="str">
        <f ca="true">+IF(OFFSET('Sanitation Data'!$E$29,0,10*ROW('Sanitation Data'!E37))="","",OFFSET('Sanitation Data'!$E$29,0,10*ROW('Sanitation Data'!E37)))</f>
        <v/>
      </c>
      <c r="CR43" s="292" t="str">
        <f ca="true">+IF(OFFSET('Sanitation Data'!$E$30,0,10*ROW('Sanitation Data'!E37))="","",OFFSET('Sanitation Data'!$E$30,0,10*ROW('Sanitation Data'!E37)))</f>
        <v/>
      </c>
      <c r="CS43" s="292" t="str">
        <f ca="true">+IF(OFFSET('Sanitation Data'!$E$31,0,10*ROW('Sanitation Data'!E37))="","",OFFSET('Sanitation Data'!$E$31,0,10*ROW('Sanitation Data'!E37)))</f>
        <v/>
      </c>
      <c r="CT43" s="292" t="str">
        <f ca="true">+IF(OFFSET('Sanitation Data'!$E$32,0,10*ROW('Sanitation Data'!E37))="","",OFFSET('Sanitation Data'!$E$32,0,10*ROW('Sanitation Data'!E37)))</f>
        <v/>
      </c>
      <c r="CU43" s="292" t="str">
        <f ca="true">+IF(OFFSET('Sanitation Data'!$F$28,0,10*ROW('Sanitation Data'!F37))="","",OFFSET('Sanitation Data'!$F$28,0,10*ROW('Sanitation Data'!F37)))</f>
        <v/>
      </c>
      <c r="CV43" s="292" t="str">
        <f ca="true">+IF(OFFSET('Sanitation Data'!$F$29,0,10*ROW('Sanitation Data'!F37))="","",OFFSET('Sanitation Data'!$F$29,0,10*ROW('Sanitation Data'!F37)))</f>
        <v/>
      </c>
      <c r="CW43" s="292" t="str">
        <f ca="true">+IF(OFFSET('Sanitation Data'!$F$30,0,10*ROW('Sanitation Data'!F37))="","",OFFSET('Sanitation Data'!$F$30,0,10*ROW('Sanitation Data'!F37)))</f>
        <v/>
      </c>
      <c r="CX43" s="292" t="str">
        <f ca="true">+IF(OFFSET('Sanitation Data'!$F$31,0,10*ROW('Sanitation Data'!F37))="","",OFFSET('Sanitation Data'!$F$31,0,10*ROW('Sanitation Data'!F37)))</f>
        <v/>
      </c>
      <c r="CY43" s="292" t="str">
        <f ca="true">+IF(OFFSET('Sanitation Data'!$F$32,0,10*ROW('Sanitation Data'!F37))="","",OFFSET('Sanitation Data'!$F$32,0,10*ROW('Sanitation Data'!F37)))</f>
        <v/>
      </c>
      <c r="CZ43" s="292" t="str">
        <f ca="true">+IF(OFFSET('Sanitation Data'!$G$28,0,10*ROW('Sanitation Data'!G37))="","",OFFSET('Sanitation Data'!$G$28,0,10*ROW('Sanitation Data'!G37)))</f>
        <v/>
      </c>
      <c r="DA43" s="292" t="str">
        <f ca="true">+IF(OFFSET('Sanitation Data'!$G$29,0,10*ROW('Sanitation Data'!G37))="","",OFFSET('Sanitation Data'!$G$29,0,10*ROW('Sanitation Data'!G37)))</f>
        <v/>
      </c>
      <c r="DB43" s="292" t="str">
        <f ca="true">+IF(OFFSET('Sanitation Data'!$G$30,0,10*ROW('Sanitation Data'!G37))="","",OFFSET('Sanitation Data'!$G$30,0,10*ROW('Sanitation Data'!G37)))</f>
        <v/>
      </c>
      <c r="DC43" s="292" t="str">
        <f ca="true">+IF(OFFSET('Sanitation Data'!$G$31,0,10*ROW('Sanitation Data'!G37))="","",OFFSET('Sanitation Data'!$G$31,0,10*ROW('Sanitation Data'!G37)))</f>
        <v/>
      </c>
      <c r="DD43" s="292" t="str">
        <f ca="true">+IF(OFFSET('Sanitation Data'!$G$32,0,10*ROW('Sanitation Data'!G37))="","",OFFSET('Sanitation Data'!$G$32,0,10*ROW('Sanitation Data'!G37)))</f>
        <v/>
      </c>
      <c r="DE43" s="292" t="str">
        <f ca="true">+IF(OFFSET('Sanitation Data'!$H$28,0,10*ROW('Sanitation Data'!H37))="","",OFFSET('Sanitation Data'!$H$28,0,10*ROW('Sanitation Data'!H37)))</f>
        <v/>
      </c>
      <c r="DF43" s="292" t="str">
        <f ca="true">+IF(OFFSET('Sanitation Data'!$H$29,0,10*ROW('Sanitation Data'!H37))="","",OFFSET('Sanitation Data'!$H$29,0,10*ROW('Sanitation Data'!H37)))</f>
        <v/>
      </c>
      <c r="DG43" s="292" t="str">
        <f ca="true">+IF(OFFSET('Sanitation Data'!$H$30,0,10*ROW('Sanitation Data'!H37))="","",OFFSET('Sanitation Data'!$H$30,0,10*ROW('Sanitation Data'!H37)))</f>
        <v/>
      </c>
      <c r="DH43" s="292" t="str">
        <f ca="true">+IF(OFFSET('Sanitation Data'!$H$31,0,10*ROW('Sanitation Data'!H37))="","",OFFSET('Sanitation Data'!$H$31,0,10*ROW('Sanitation Data'!H37)))</f>
        <v/>
      </c>
      <c r="DI43" s="292" t="str">
        <f ca="true">+IF(OFFSET('Sanitation Data'!$H$32,0,10*ROW('Sanitation Data'!H37))="","",OFFSET('Sanitation Data'!$H$32,0,10*ROW('Sanitation Data'!H37)))</f>
        <v/>
      </c>
      <c r="DJ43" s="292" t="str">
        <f ca="true">+IF(OFFSET('Sanitation Data'!$I$28,0,10*ROW('Sanitation Data'!I37))="","",OFFSET('Sanitation Data'!$I$28,0,10*ROW('Sanitation Data'!I37)))</f>
        <v/>
      </c>
      <c r="DK43" s="292" t="str">
        <f ca="true">+IF(OFFSET('Sanitation Data'!$I$29,0,10*ROW('Sanitation Data'!I37))="","",OFFSET('Sanitation Data'!$I$29,0,10*ROW('Sanitation Data'!I37)))</f>
        <v/>
      </c>
      <c r="DL43" s="292" t="str">
        <f ca="true">+IF(OFFSET('Sanitation Data'!$I$30,0,10*ROW('Sanitation Data'!I37))="","",OFFSET('Sanitation Data'!$I$30,0,10*ROW('Sanitation Data'!I37)))</f>
        <v/>
      </c>
      <c r="DM43" s="292" t="str">
        <f ca="true">+IF(OFFSET('Sanitation Data'!$I$31,0,10*ROW('Sanitation Data'!I37))="","",OFFSET('Sanitation Data'!$I$31,0,10*ROW('Sanitation Data'!I37)))</f>
        <v/>
      </c>
      <c r="DN43" s="292" t="str">
        <f ca="true">+IF(OFFSET('Sanitation Data'!$I$32,0,10*ROW('Sanitation Data'!I37))="","",OFFSET('Sanitation Data'!$I$32,0,10*ROW('Sanitation Data'!I37)))</f>
        <v/>
      </c>
      <c r="DO43" s="292" t="str">
        <f ca="true">+IF(OFFSET('Hygiene Data'!$D$11,0,10*ROW('Hygiene Data'!D37))="","",OFFSET('Hygiene Data'!$D$11,0,10*ROW('Hygiene Data'!D37)))</f>
        <v/>
      </c>
      <c r="DP43" s="292" t="str">
        <f ca="true">+IF(OFFSET('Hygiene Data'!$D$12,0,10*ROW('Hygiene Data'!D37))="","",OFFSET('Hygiene Data'!$D$12,0,10*ROW('Hygiene Data'!D37)))</f>
        <v/>
      </c>
      <c r="DQ43" s="292" t="str">
        <f ca="true">+IF(OFFSET('Hygiene Data'!$D$13,0,10*ROW('Hygiene Data'!D37))="","",OFFSET('Hygiene Data'!$D$13,0,10*ROW('Hygiene Data'!D37)))</f>
        <v/>
      </c>
      <c r="DR43" s="292" t="str">
        <f ca="true">+IF(OFFSET('Hygiene Data'!$E$11,0,10*ROW('Hygiene Data'!E37))="","",OFFSET('Hygiene Data'!$E$11,0,10*ROW('Hygiene Data'!E37)))</f>
        <v/>
      </c>
      <c r="DS43" s="292" t="str">
        <f ca="true">+IF(OFFSET('Hygiene Data'!$E$12,0,10*ROW('Hygiene Data'!E37))="","",OFFSET('Hygiene Data'!$E$12,0,10*ROW('Hygiene Data'!E37)))</f>
        <v/>
      </c>
      <c r="DT43" s="292" t="str">
        <f ca="true">+IF(OFFSET('Hygiene Data'!$E$13,0,10*ROW('Hygiene Data'!E37))="","",OFFSET('Hygiene Data'!$E$13,0,10*ROW('Hygiene Data'!E37)))</f>
        <v/>
      </c>
      <c r="DU43" s="292" t="str">
        <f ca="true">+IF(OFFSET('Hygiene Data'!$F$11,0,10*ROW('Hygiene Data'!F37))="","",OFFSET('Hygiene Data'!$F$11,0,10*ROW('Hygiene Data'!F37)))</f>
        <v/>
      </c>
      <c r="DV43" s="292" t="str">
        <f ca="true">+IF(OFFSET('Hygiene Data'!$F$12,0,10*ROW('Hygiene Data'!F37))="","",OFFSET('Hygiene Data'!$F$12,0,10*ROW('Hygiene Data'!F37)))</f>
        <v/>
      </c>
      <c r="DW43" s="292" t="str">
        <f ca="true">+IF(OFFSET('Hygiene Data'!$F$13,0,10*ROW('Hygiene Data'!F37))="","",OFFSET('Hygiene Data'!$F$13,0,10*ROW('Hygiene Data'!F37)))</f>
        <v/>
      </c>
      <c r="DX43" s="292" t="str">
        <f ca="true">+IF(OFFSET('Hygiene Data'!$G$11,0,10*ROW('Hygiene Data'!G37))="","",OFFSET('Hygiene Data'!$G$11,0,10*ROW('Hygiene Data'!G37)))</f>
        <v/>
      </c>
      <c r="DY43" s="292" t="str">
        <f ca="true">+IF(OFFSET('Hygiene Data'!$G$12,0,10*ROW('Hygiene Data'!G37))="","",OFFSET('Hygiene Data'!$G$12,0,10*ROW('Hygiene Data'!G37)))</f>
        <v/>
      </c>
      <c r="DZ43" s="292" t="str">
        <f ca="true">+IF(OFFSET('Hygiene Data'!$G$13,0,10*ROW('Hygiene Data'!G37))="","",OFFSET('Hygiene Data'!$G$13,0,10*ROW('Hygiene Data'!G37)))</f>
        <v/>
      </c>
      <c r="EA43" s="292" t="str">
        <f ca="true">+IF(OFFSET('Hygiene Data'!$H$11,0,10*ROW('Hygiene Data'!H37))="","",OFFSET('Hygiene Data'!$H$11,0,10*ROW('Hygiene Data'!H37)))</f>
        <v/>
      </c>
      <c r="EB43" s="292" t="str">
        <f ca="true">+IF(OFFSET('Hygiene Data'!$H$12,0,10*ROW('Hygiene Data'!H37))="","",OFFSET('Hygiene Data'!$H$12,0,10*ROW('Hygiene Data'!H37)))</f>
        <v/>
      </c>
      <c r="EC43" s="292" t="str">
        <f ca="true">+IF(OFFSET('Hygiene Data'!$H$13,0,10*ROW('Hygiene Data'!H37))="","",OFFSET('Hygiene Data'!$H$13,0,10*ROW('Hygiene Data'!H37)))</f>
        <v/>
      </c>
      <c r="ED43" s="292" t="str">
        <f ca="true">+IF(OFFSET('Hygiene Data'!$I$11,0,10*ROW('Hygiene Data'!I37))="","",OFFSET('Hygiene Data'!$I$11,0,10*ROW('Hygiene Data'!I37)))</f>
        <v/>
      </c>
      <c r="EE43" s="292" t="str">
        <f ca="true">+IF(OFFSET('Hygiene Data'!$I$12,0,10*ROW('Hygiene Data'!I37))="","",OFFSET('Hygiene Data'!$I$12,0,10*ROW('Hygiene Data'!I37)))</f>
        <v/>
      </c>
      <c r="EF43" s="29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8"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2"/>
      <c r="BS44" s="292" t="str">
        <f ca="true">+IF(OFFSET('Water Data'!$D$27,0,10*ROW('Water Data'!D38))="","",OFFSET('Water Data'!$D$27,0,10*ROW('Water Data'!D38)))</f>
        <v/>
      </c>
      <c r="BT44" s="292" t="str">
        <f ca="true">+IF(OFFSET('Water Data'!$D$28,0,10*ROW('Water Data'!D38))="","",OFFSET('Water Data'!$D$28,0,10*ROW('Water Data'!D38)))</f>
        <v/>
      </c>
      <c r="BU44" s="292" t="str">
        <f ca="true">+IF(OFFSET('Water Data'!$D$29,0,10*ROW('Water Data'!D38))="","",OFFSET('Water Data'!$D$29,0,10*ROW('Water Data'!D38)))</f>
        <v/>
      </c>
      <c r="BV44" s="292" t="str">
        <f ca="true">+IF(OFFSET('Water Data'!$E$27,0,10*ROW('Water Data'!E38))="","",OFFSET('Water Data'!$E$27,0,10*ROW('Water Data'!E38)))</f>
        <v/>
      </c>
      <c r="BW44" s="292" t="str">
        <f ca="true">+IF(OFFSET('Water Data'!$E$28,0,10*ROW('Water Data'!E38))="","",OFFSET('Water Data'!$E$28,0,10*ROW('Water Data'!E38)))</f>
        <v/>
      </c>
      <c r="BX44" s="292" t="str">
        <f ca="true">+IF(OFFSET('Water Data'!$E$29,0,10*ROW('Water Data'!E38))="","",OFFSET('Water Data'!$E$29,0,10*ROW('Water Data'!E38)))</f>
        <v/>
      </c>
      <c r="BY44" s="292" t="str">
        <f ca="true">+IF(OFFSET('Water Data'!$F$27,0,10*ROW('Water Data'!F38))="","",OFFSET('Water Data'!$F$27,0,10*ROW('Water Data'!F38)))</f>
        <v/>
      </c>
      <c r="BZ44" s="292" t="str">
        <f ca="true">+IF(OFFSET('Water Data'!$F$28,0,10*ROW('Water Data'!F38))="","",OFFSET('Water Data'!$F$28,0,10*ROW('Water Data'!F38)))</f>
        <v/>
      </c>
      <c r="CA44" s="292" t="str">
        <f ca="true">+IF(OFFSET('Water Data'!$F$29,0,10*ROW('Water Data'!F38))="","",OFFSET('Water Data'!$F$29,0,10*ROW('Water Data'!F38)))</f>
        <v/>
      </c>
      <c r="CB44" s="292" t="str">
        <f ca="true">+IF(OFFSET('Water Data'!$G$27,0,10*ROW('Water Data'!G38))="","",OFFSET('Water Data'!$G$27,0,10*ROW('Water Data'!G38)))</f>
        <v/>
      </c>
      <c r="CC44" s="292" t="str">
        <f ca="true">+IF(OFFSET('Water Data'!$G$28,0,10*ROW('Water Data'!G38))="","",OFFSET('Water Data'!$G$28,0,10*ROW('Water Data'!G38)))</f>
        <v/>
      </c>
      <c r="CD44" s="292" t="str">
        <f ca="true">+IF(OFFSET('Water Data'!$G$29,0,10*ROW('Water Data'!G38))="","",OFFSET('Water Data'!$G$29,0,10*ROW('Water Data'!G38)))</f>
        <v/>
      </c>
      <c r="CE44" s="292" t="str">
        <f ca="true">+IF(OFFSET('Water Data'!$H$27,0,10*ROW('Water Data'!H38))="","",OFFSET('Water Data'!$H$27,0,10*ROW('Water Data'!H38)))</f>
        <v/>
      </c>
      <c r="CF44" s="292" t="str">
        <f ca="true">+IF(OFFSET('Water Data'!$H$28,0,10*ROW('Water Data'!H38))="","",OFFSET('Water Data'!$H$28,0,10*ROW('Water Data'!H38)))</f>
        <v/>
      </c>
      <c r="CG44" s="292" t="str">
        <f ca="true">+IF(OFFSET('Water Data'!$H$29,0,10*ROW('Water Data'!H38))="","",OFFSET('Water Data'!$H$29,0,10*ROW('Water Data'!H38)))</f>
        <v/>
      </c>
      <c r="CH44" s="292" t="str">
        <f ca="true">+IF(OFFSET('Water Data'!$I$27,0,10*ROW('Water Data'!I38))="","",OFFSET('Water Data'!$I$27,0,10*ROW('Water Data'!I38)))</f>
        <v/>
      </c>
      <c r="CI44" s="292" t="str">
        <f ca="true">+IF(OFFSET('Water Data'!$I$28,0,10*ROW('Water Data'!I38))="","",OFFSET('Water Data'!$I$28,0,10*ROW('Water Data'!I38)))</f>
        <v/>
      </c>
      <c r="CJ44" s="292" t="str">
        <f ca="true">+IF(OFFSET('Water Data'!$I$29,0,10*ROW('Water Data'!I38))="","",OFFSET('Water Data'!$I$29,0,10*ROW('Water Data'!I38)))</f>
        <v/>
      </c>
      <c r="CK44" s="292" t="str">
        <f ca="true">+IF(OFFSET('Sanitation Data'!$D$28,0,10*ROW('Sanitation Data'!D38))="","",OFFSET('Sanitation Data'!$D$28,0,10*ROW('Sanitation Data'!D38)))</f>
        <v/>
      </c>
      <c r="CL44" s="292" t="str">
        <f ca="true">+IF(OFFSET('Sanitation Data'!$D$29,0,10*ROW('Sanitation Data'!D38))="","",OFFSET('Sanitation Data'!$D$29,0,10*ROW('Sanitation Data'!D38)))</f>
        <v/>
      </c>
      <c r="CM44" s="292" t="str">
        <f ca="true">+IF(OFFSET('Sanitation Data'!$D$30,0,10*ROW('Sanitation Data'!D38))="","",OFFSET('Sanitation Data'!$D$30,0,10*ROW('Sanitation Data'!D38)))</f>
        <v/>
      </c>
      <c r="CN44" s="292" t="str">
        <f ca="true">+IF(OFFSET('Sanitation Data'!$D$31,0,10*ROW('Sanitation Data'!D38))="","",OFFSET('Sanitation Data'!$D$31,0,10*ROW('Sanitation Data'!D38)))</f>
        <v/>
      </c>
      <c r="CO44" s="292" t="str">
        <f ca="true">+IF(OFFSET('Sanitation Data'!$D$32,0,10*ROW('Sanitation Data'!D38))="","",OFFSET('Sanitation Data'!$D$32,0,10*ROW('Sanitation Data'!D38)))</f>
        <v/>
      </c>
      <c r="CP44" s="292" t="str">
        <f ca="true">+IF(OFFSET('Sanitation Data'!$E$28,0,10*ROW('Sanitation Data'!E38))="","",OFFSET('Sanitation Data'!$E$28,0,10*ROW('Sanitation Data'!E38)))</f>
        <v/>
      </c>
      <c r="CQ44" s="292" t="str">
        <f ca="true">+IF(OFFSET('Sanitation Data'!$E$29,0,10*ROW('Sanitation Data'!E38))="","",OFFSET('Sanitation Data'!$E$29,0,10*ROW('Sanitation Data'!E38)))</f>
        <v/>
      </c>
      <c r="CR44" s="292" t="str">
        <f ca="true">+IF(OFFSET('Sanitation Data'!$E$30,0,10*ROW('Sanitation Data'!E38))="","",OFFSET('Sanitation Data'!$E$30,0,10*ROW('Sanitation Data'!E38)))</f>
        <v/>
      </c>
      <c r="CS44" s="292" t="str">
        <f ca="true">+IF(OFFSET('Sanitation Data'!$E$31,0,10*ROW('Sanitation Data'!E38))="","",OFFSET('Sanitation Data'!$E$31,0,10*ROW('Sanitation Data'!E38)))</f>
        <v/>
      </c>
      <c r="CT44" s="292" t="str">
        <f ca="true">+IF(OFFSET('Sanitation Data'!$E$32,0,10*ROW('Sanitation Data'!E38))="","",OFFSET('Sanitation Data'!$E$32,0,10*ROW('Sanitation Data'!E38)))</f>
        <v/>
      </c>
      <c r="CU44" s="292" t="str">
        <f ca="true">+IF(OFFSET('Sanitation Data'!$F$28,0,10*ROW('Sanitation Data'!F38))="","",OFFSET('Sanitation Data'!$F$28,0,10*ROW('Sanitation Data'!F38)))</f>
        <v/>
      </c>
      <c r="CV44" s="292" t="str">
        <f ca="true">+IF(OFFSET('Sanitation Data'!$F$29,0,10*ROW('Sanitation Data'!F38))="","",OFFSET('Sanitation Data'!$F$29,0,10*ROW('Sanitation Data'!F38)))</f>
        <v/>
      </c>
      <c r="CW44" s="292" t="str">
        <f ca="true">+IF(OFFSET('Sanitation Data'!$F$30,0,10*ROW('Sanitation Data'!F38))="","",OFFSET('Sanitation Data'!$F$30,0,10*ROW('Sanitation Data'!F38)))</f>
        <v/>
      </c>
      <c r="CX44" s="292" t="str">
        <f ca="true">+IF(OFFSET('Sanitation Data'!$F$31,0,10*ROW('Sanitation Data'!F38))="","",OFFSET('Sanitation Data'!$F$31,0,10*ROW('Sanitation Data'!F38)))</f>
        <v/>
      </c>
      <c r="CY44" s="292" t="str">
        <f ca="true">+IF(OFFSET('Sanitation Data'!$F$32,0,10*ROW('Sanitation Data'!F38))="","",OFFSET('Sanitation Data'!$F$32,0,10*ROW('Sanitation Data'!F38)))</f>
        <v/>
      </c>
      <c r="CZ44" s="292" t="str">
        <f ca="true">+IF(OFFSET('Sanitation Data'!$G$28,0,10*ROW('Sanitation Data'!G38))="","",OFFSET('Sanitation Data'!$G$28,0,10*ROW('Sanitation Data'!G38)))</f>
        <v/>
      </c>
      <c r="DA44" s="292" t="str">
        <f ca="true">+IF(OFFSET('Sanitation Data'!$G$29,0,10*ROW('Sanitation Data'!G38))="","",OFFSET('Sanitation Data'!$G$29,0,10*ROW('Sanitation Data'!G38)))</f>
        <v/>
      </c>
      <c r="DB44" s="292" t="str">
        <f ca="true">+IF(OFFSET('Sanitation Data'!$G$30,0,10*ROW('Sanitation Data'!G38))="","",OFFSET('Sanitation Data'!$G$30,0,10*ROW('Sanitation Data'!G38)))</f>
        <v/>
      </c>
      <c r="DC44" s="292" t="str">
        <f ca="true">+IF(OFFSET('Sanitation Data'!$G$31,0,10*ROW('Sanitation Data'!G38))="","",OFFSET('Sanitation Data'!$G$31,0,10*ROW('Sanitation Data'!G38)))</f>
        <v/>
      </c>
      <c r="DD44" s="292" t="str">
        <f ca="true">+IF(OFFSET('Sanitation Data'!$G$32,0,10*ROW('Sanitation Data'!G38))="","",OFFSET('Sanitation Data'!$G$32,0,10*ROW('Sanitation Data'!G38)))</f>
        <v/>
      </c>
      <c r="DE44" s="292" t="str">
        <f ca="true">+IF(OFFSET('Sanitation Data'!$H$28,0,10*ROW('Sanitation Data'!H38))="","",OFFSET('Sanitation Data'!$H$28,0,10*ROW('Sanitation Data'!H38)))</f>
        <v/>
      </c>
      <c r="DF44" s="292" t="str">
        <f ca="true">+IF(OFFSET('Sanitation Data'!$H$29,0,10*ROW('Sanitation Data'!H38))="","",OFFSET('Sanitation Data'!$H$29,0,10*ROW('Sanitation Data'!H38)))</f>
        <v/>
      </c>
      <c r="DG44" s="292" t="str">
        <f ca="true">+IF(OFFSET('Sanitation Data'!$H$30,0,10*ROW('Sanitation Data'!H38))="","",OFFSET('Sanitation Data'!$H$30,0,10*ROW('Sanitation Data'!H38)))</f>
        <v/>
      </c>
      <c r="DH44" s="292" t="str">
        <f ca="true">+IF(OFFSET('Sanitation Data'!$H$31,0,10*ROW('Sanitation Data'!H38))="","",OFFSET('Sanitation Data'!$H$31,0,10*ROW('Sanitation Data'!H38)))</f>
        <v/>
      </c>
      <c r="DI44" s="292" t="str">
        <f ca="true">+IF(OFFSET('Sanitation Data'!$H$32,0,10*ROW('Sanitation Data'!H38))="","",OFFSET('Sanitation Data'!$H$32,0,10*ROW('Sanitation Data'!H38)))</f>
        <v/>
      </c>
      <c r="DJ44" s="292" t="str">
        <f ca="true">+IF(OFFSET('Sanitation Data'!$I$28,0,10*ROW('Sanitation Data'!I38))="","",OFFSET('Sanitation Data'!$I$28,0,10*ROW('Sanitation Data'!I38)))</f>
        <v/>
      </c>
      <c r="DK44" s="292" t="str">
        <f ca="true">+IF(OFFSET('Sanitation Data'!$I$29,0,10*ROW('Sanitation Data'!I38))="","",OFFSET('Sanitation Data'!$I$29,0,10*ROW('Sanitation Data'!I38)))</f>
        <v/>
      </c>
      <c r="DL44" s="292" t="str">
        <f ca="true">+IF(OFFSET('Sanitation Data'!$I$30,0,10*ROW('Sanitation Data'!I38))="","",OFFSET('Sanitation Data'!$I$30,0,10*ROW('Sanitation Data'!I38)))</f>
        <v/>
      </c>
      <c r="DM44" s="292" t="str">
        <f ca="true">+IF(OFFSET('Sanitation Data'!$I$31,0,10*ROW('Sanitation Data'!I38))="","",OFFSET('Sanitation Data'!$I$31,0,10*ROW('Sanitation Data'!I38)))</f>
        <v/>
      </c>
      <c r="DN44" s="292" t="str">
        <f ca="true">+IF(OFFSET('Sanitation Data'!$I$32,0,10*ROW('Sanitation Data'!I38))="","",OFFSET('Sanitation Data'!$I$32,0,10*ROW('Sanitation Data'!I38)))</f>
        <v/>
      </c>
      <c r="DO44" s="292" t="str">
        <f ca="true">+IF(OFFSET('Hygiene Data'!$D$11,0,10*ROW('Hygiene Data'!D38))="","",OFFSET('Hygiene Data'!$D$11,0,10*ROW('Hygiene Data'!D38)))</f>
        <v/>
      </c>
      <c r="DP44" s="292" t="str">
        <f ca="true">+IF(OFFSET('Hygiene Data'!$D$12,0,10*ROW('Hygiene Data'!D38))="","",OFFSET('Hygiene Data'!$D$12,0,10*ROW('Hygiene Data'!D38)))</f>
        <v/>
      </c>
      <c r="DQ44" s="292" t="str">
        <f ca="true">+IF(OFFSET('Hygiene Data'!$D$13,0,10*ROW('Hygiene Data'!D38))="","",OFFSET('Hygiene Data'!$D$13,0,10*ROW('Hygiene Data'!D38)))</f>
        <v/>
      </c>
      <c r="DR44" s="292" t="str">
        <f ca="true">+IF(OFFSET('Hygiene Data'!$E$11,0,10*ROW('Hygiene Data'!E38))="","",OFFSET('Hygiene Data'!$E$11,0,10*ROW('Hygiene Data'!E38)))</f>
        <v/>
      </c>
      <c r="DS44" s="292" t="str">
        <f ca="true">+IF(OFFSET('Hygiene Data'!$E$12,0,10*ROW('Hygiene Data'!E38))="","",OFFSET('Hygiene Data'!$E$12,0,10*ROW('Hygiene Data'!E38)))</f>
        <v/>
      </c>
      <c r="DT44" s="292" t="str">
        <f ca="true">+IF(OFFSET('Hygiene Data'!$E$13,0,10*ROW('Hygiene Data'!E38))="","",OFFSET('Hygiene Data'!$E$13,0,10*ROW('Hygiene Data'!E38)))</f>
        <v/>
      </c>
      <c r="DU44" s="292" t="str">
        <f ca="true">+IF(OFFSET('Hygiene Data'!$F$11,0,10*ROW('Hygiene Data'!F38))="","",OFFSET('Hygiene Data'!$F$11,0,10*ROW('Hygiene Data'!F38)))</f>
        <v/>
      </c>
      <c r="DV44" s="292" t="str">
        <f ca="true">+IF(OFFSET('Hygiene Data'!$F$12,0,10*ROW('Hygiene Data'!F38))="","",OFFSET('Hygiene Data'!$F$12,0,10*ROW('Hygiene Data'!F38)))</f>
        <v/>
      </c>
      <c r="DW44" s="292" t="str">
        <f ca="true">+IF(OFFSET('Hygiene Data'!$F$13,0,10*ROW('Hygiene Data'!F38))="","",OFFSET('Hygiene Data'!$F$13,0,10*ROW('Hygiene Data'!F38)))</f>
        <v/>
      </c>
      <c r="DX44" s="292" t="str">
        <f ca="true">+IF(OFFSET('Hygiene Data'!$G$11,0,10*ROW('Hygiene Data'!G38))="","",OFFSET('Hygiene Data'!$G$11,0,10*ROW('Hygiene Data'!G38)))</f>
        <v/>
      </c>
      <c r="DY44" s="292" t="str">
        <f ca="true">+IF(OFFSET('Hygiene Data'!$G$12,0,10*ROW('Hygiene Data'!G38))="","",OFFSET('Hygiene Data'!$G$12,0,10*ROW('Hygiene Data'!G38)))</f>
        <v/>
      </c>
      <c r="DZ44" s="292" t="str">
        <f ca="true">+IF(OFFSET('Hygiene Data'!$G$13,0,10*ROW('Hygiene Data'!G38))="","",OFFSET('Hygiene Data'!$G$13,0,10*ROW('Hygiene Data'!G38)))</f>
        <v/>
      </c>
      <c r="EA44" s="292" t="str">
        <f ca="true">+IF(OFFSET('Hygiene Data'!$H$11,0,10*ROW('Hygiene Data'!H38))="","",OFFSET('Hygiene Data'!$H$11,0,10*ROW('Hygiene Data'!H38)))</f>
        <v/>
      </c>
      <c r="EB44" s="292" t="str">
        <f ca="true">+IF(OFFSET('Hygiene Data'!$H$12,0,10*ROW('Hygiene Data'!H38))="","",OFFSET('Hygiene Data'!$H$12,0,10*ROW('Hygiene Data'!H38)))</f>
        <v/>
      </c>
      <c r="EC44" s="292" t="str">
        <f ca="true">+IF(OFFSET('Hygiene Data'!$H$13,0,10*ROW('Hygiene Data'!H38))="","",OFFSET('Hygiene Data'!$H$13,0,10*ROW('Hygiene Data'!H38)))</f>
        <v/>
      </c>
      <c r="ED44" s="292" t="str">
        <f ca="true">+IF(OFFSET('Hygiene Data'!$I$11,0,10*ROW('Hygiene Data'!I38))="","",OFFSET('Hygiene Data'!$I$11,0,10*ROW('Hygiene Data'!I38)))</f>
        <v/>
      </c>
      <c r="EE44" s="292" t="str">
        <f ca="true">+IF(OFFSET('Hygiene Data'!$I$12,0,10*ROW('Hygiene Data'!I38))="","",OFFSET('Hygiene Data'!$I$12,0,10*ROW('Hygiene Data'!I38)))</f>
        <v/>
      </c>
      <c r="EF44" s="29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8"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2"/>
      <c r="BS45" s="292" t="str">
        <f ca="true">+IF(OFFSET('Water Data'!$D$27,0,10*ROW('Water Data'!D39))="","",OFFSET('Water Data'!$D$27,0,10*ROW('Water Data'!D39)))</f>
        <v/>
      </c>
      <c r="BT45" s="292" t="str">
        <f ca="true">+IF(OFFSET('Water Data'!$D$28,0,10*ROW('Water Data'!D39))="","",OFFSET('Water Data'!$D$28,0,10*ROW('Water Data'!D39)))</f>
        <v/>
      </c>
      <c r="BU45" s="292" t="str">
        <f ca="true">+IF(OFFSET('Water Data'!$D$29,0,10*ROW('Water Data'!D39))="","",OFFSET('Water Data'!$D$29,0,10*ROW('Water Data'!D39)))</f>
        <v/>
      </c>
      <c r="BV45" s="292" t="str">
        <f ca="true">+IF(OFFSET('Water Data'!$E$27,0,10*ROW('Water Data'!E39))="","",OFFSET('Water Data'!$E$27,0,10*ROW('Water Data'!E39)))</f>
        <v/>
      </c>
      <c r="BW45" s="292" t="str">
        <f ca="true">+IF(OFFSET('Water Data'!$E$28,0,10*ROW('Water Data'!E39))="","",OFFSET('Water Data'!$E$28,0,10*ROW('Water Data'!E39)))</f>
        <v/>
      </c>
      <c r="BX45" s="292" t="str">
        <f ca="true">+IF(OFFSET('Water Data'!$E$29,0,10*ROW('Water Data'!E39))="","",OFFSET('Water Data'!$E$29,0,10*ROW('Water Data'!E39)))</f>
        <v/>
      </c>
      <c r="BY45" s="292" t="str">
        <f ca="true">+IF(OFFSET('Water Data'!$F$27,0,10*ROW('Water Data'!F39))="","",OFFSET('Water Data'!$F$27,0,10*ROW('Water Data'!F39)))</f>
        <v/>
      </c>
      <c r="BZ45" s="292" t="str">
        <f ca="true">+IF(OFFSET('Water Data'!$F$28,0,10*ROW('Water Data'!F39))="","",OFFSET('Water Data'!$F$28,0,10*ROW('Water Data'!F39)))</f>
        <v/>
      </c>
      <c r="CA45" s="292" t="str">
        <f ca="true">+IF(OFFSET('Water Data'!$F$29,0,10*ROW('Water Data'!F39))="","",OFFSET('Water Data'!$F$29,0,10*ROW('Water Data'!F39)))</f>
        <v/>
      </c>
      <c r="CB45" s="292" t="str">
        <f ca="true">+IF(OFFSET('Water Data'!$G$27,0,10*ROW('Water Data'!G39))="","",OFFSET('Water Data'!$G$27,0,10*ROW('Water Data'!G39)))</f>
        <v/>
      </c>
      <c r="CC45" s="292" t="str">
        <f ca="true">+IF(OFFSET('Water Data'!$G$28,0,10*ROW('Water Data'!G39))="","",OFFSET('Water Data'!$G$28,0,10*ROW('Water Data'!G39)))</f>
        <v/>
      </c>
      <c r="CD45" s="292" t="str">
        <f ca="true">+IF(OFFSET('Water Data'!$G$29,0,10*ROW('Water Data'!G39))="","",OFFSET('Water Data'!$G$29,0,10*ROW('Water Data'!G39)))</f>
        <v/>
      </c>
      <c r="CE45" s="292" t="str">
        <f ca="true">+IF(OFFSET('Water Data'!$H$27,0,10*ROW('Water Data'!H39))="","",OFFSET('Water Data'!$H$27,0,10*ROW('Water Data'!H39)))</f>
        <v/>
      </c>
      <c r="CF45" s="292" t="str">
        <f ca="true">+IF(OFFSET('Water Data'!$H$28,0,10*ROW('Water Data'!H39))="","",OFFSET('Water Data'!$H$28,0,10*ROW('Water Data'!H39)))</f>
        <v/>
      </c>
      <c r="CG45" s="292" t="str">
        <f ca="true">+IF(OFFSET('Water Data'!$H$29,0,10*ROW('Water Data'!H39))="","",OFFSET('Water Data'!$H$29,0,10*ROW('Water Data'!H39)))</f>
        <v/>
      </c>
      <c r="CH45" s="292" t="str">
        <f ca="true">+IF(OFFSET('Water Data'!$I$27,0,10*ROW('Water Data'!I39))="","",OFFSET('Water Data'!$I$27,0,10*ROW('Water Data'!I39)))</f>
        <v/>
      </c>
      <c r="CI45" s="292" t="str">
        <f ca="true">+IF(OFFSET('Water Data'!$I$28,0,10*ROW('Water Data'!I39))="","",OFFSET('Water Data'!$I$28,0,10*ROW('Water Data'!I39)))</f>
        <v/>
      </c>
      <c r="CJ45" s="292" t="str">
        <f ca="true">+IF(OFFSET('Water Data'!$I$29,0,10*ROW('Water Data'!I39))="","",OFFSET('Water Data'!$I$29,0,10*ROW('Water Data'!I39)))</f>
        <v/>
      </c>
      <c r="CK45" s="292" t="str">
        <f ca="true">+IF(OFFSET('Sanitation Data'!$D$28,0,10*ROW('Sanitation Data'!D39))="","",OFFSET('Sanitation Data'!$D$28,0,10*ROW('Sanitation Data'!D39)))</f>
        <v/>
      </c>
      <c r="CL45" s="292" t="str">
        <f ca="true">+IF(OFFSET('Sanitation Data'!$D$29,0,10*ROW('Sanitation Data'!D39))="","",OFFSET('Sanitation Data'!$D$29,0,10*ROW('Sanitation Data'!D39)))</f>
        <v/>
      </c>
      <c r="CM45" s="292" t="str">
        <f ca="true">+IF(OFFSET('Sanitation Data'!$D$30,0,10*ROW('Sanitation Data'!D39))="","",OFFSET('Sanitation Data'!$D$30,0,10*ROW('Sanitation Data'!D39)))</f>
        <v/>
      </c>
      <c r="CN45" s="292" t="str">
        <f ca="true">+IF(OFFSET('Sanitation Data'!$D$31,0,10*ROW('Sanitation Data'!D39))="","",OFFSET('Sanitation Data'!$D$31,0,10*ROW('Sanitation Data'!D39)))</f>
        <v/>
      </c>
      <c r="CO45" s="292" t="str">
        <f ca="true">+IF(OFFSET('Sanitation Data'!$D$32,0,10*ROW('Sanitation Data'!D39))="","",OFFSET('Sanitation Data'!$D$32,0,10*ROW('Sanitation Data'!D39)))</f>
        <v/>
      </c>
      <c r="CP45" s="292" t="str">
        <f ca="true">+IF(OFFSET('Sanitation Data'!$E$28,0,10*ROW('Sanitation Data'!E39))="","",OFFSET('Sanitation Data'!$E$28,0,10*ROW('Sanitation Data'!E39)))</f>
        <v/>
      </c>
      <c r="CQ45" s="292" t="str">
        <f ca="true">+IF(OFFSET('Sanitation Data'!$E$29,0,10*ROW('Sanitation Data'!E39))="","",OFFSET('Sanitation Data'!$E$29,0,10*ROW('Sanitation Data'!E39)))</f>
        <v/>
      </c>
      <c r="CR45" s="292" t="str">
        <f ca="true">+IF(OFFSET('Sanitation Data'!$E$30,0,10*ROW('Sanitation Data'!E39))="","",OFFSET('Sanitation Data'!$E$30,0,10*ROW('Sanitation Data'!E39)))</f>
        <v/>
      </c>
      <c r="CS45" s="292" t="str">
        <f ca="true">+IF(OFFSET('Sanitation Data'!$E$31,0,10*ROW('Sanitation Data'!E39))="","",OFFSET('Sanitation Data'!$E$31,0,10*ROW('Sanitation Data'!E39)))</f>
        <v/>
      </c>
      <c r="CT45" s="292" t="str">
        <f ca="true">+IF(OFFSET('Sanitation Data'!$E$32,0,10*ROW('Sanitation Data'!E39))="","",OFFSET('Sanitation Data'!$E$32,0,10*ROW('Sanitation Data'!E39)))</f>
        <v/>
      </c>
      <c r="CU45" s="292" t="str">
        <f ca="true">+IF(OFFSET('Sanitation Data'!$F$28,0,10*ROW('Sanitation Data'!F39))="","",OFFSET('Sanitation Data'!$F$28,0,10*ROW('Sanitation Data'!F39)))</f>
        <v/>
      </c>
      <c r="CV45" s="292" t="str">
        <f ca="true">+IF(OFFSET('Sanitation Data'!$F$29,0,10*ROW('Sanitation Data'!F39))="","",OFFSET('Sanitation Data'!$F$29,0,10*ROW('Sanitation Data'!F39)))</f>
        <v/>
      </c>
      <c r="CW45" s="292" t="str">
        <f ca="true">+IF(OFFSET('Sanitation Data'!$F$30,0,10*ROW('Sanitation Data'!F39))="","",OFFSET('Sanitation Data'!$F$30,0,10*ROW('Sanitation Data'!F39)))</f>
        <v/>
      </c>
      <c r="CX45" s="292" t="str">
        <f ca="true">+IF(OFFSET('Sanitation Data'!$F$31,0,10*ROW('Sanitation Data'!F39))="","",OFFSET('Sanitation Data'!$F$31,0,10*ROW('Sanitation Data'!F39)))</f>
        <v/>
      </c>
      <c r="CY45" s="292" t="str">
        <f ca="true">+IF(OFFSET('Sanitation Data'!$F$32,0,10*ROW('Sanitation Data'!F39))="","",OFFSET('Sanitation Data'!$F$32,0,10*ROW('Sanitation Data'!F39)))</f>
        <v/>
      </c>
      <c r="CZ45" s="292" t="str">
        <f ca="true">+IF(OFFSET('Sanitation Data'!$G$28,0,10*ROW('Sanitation Data'!G39))="","",OFFSET('Sanitation Data'!$G$28,0,10*ROW('Sanitation Data'!G39)))</f>
        <v/>
      </c>
      <c r="DA45" s="292" t="str">
        <f ca="true">+IF(OFFSET('Sanitation Data'!$G$29,0,10*ROW('Sanitation Data'!G39))="","",OFFSET('Sanitation Data'!$G$29,0,10*ROW('Sanitation Data'!G39)))</f>
        <v/>
      </c>
      <c r="DB45" s="292" t="str">
        <f ca="true">+IF(OFFSET('Sanitation Data'!$G$30,0,10*ROW('Sanitation Data'!G39))="","",OFFSET('Sanitation Data'!$G$30,0,10*ROW('Sanitation Data'!G39)))</f>
        <v/>
      </c>
      <c r="DC45" s="292" t="str">
        <f ca="true">+IF(OFFSET('Sanitation Data'!$G$31,0,10*ROW('Sanitation Data'!G39))="","",OFFSET('Sanitation Data'!$G$31,0,10*ROW('Sanitation Data'!G39)))</f>
        <v/>
      </c>
      <c r="DD45" s="292" t="str">
        <f ca="true">+IF(OFFSET('Sanitation Data'!$G$32,0,10*ROW('Sanitation Data'!G39))="","",OFFSET('Sanitation Data'!$G$32,0,10*ROW('Sanitation Data'!G39)))</f>
        <v/>
      </c>
      <c r="DE45" s="292" t="str">
        <f ca="true">+IF(OFFSET('Sanitation Data'!$H$28,0,10*ROW('Sanitation Data'!H39))="","",OFFSET('Sanitation Data'!$H$28,0,10*ROW('Sanitation Data'!H39)))</f>
        <v/>
      </c>
      <c r="DF45" s="292" t="str">
        <f ca="true">+IF(OFFSET('Sanitation Data'!$H$29,0,10*ROW('Sanitation Data'!H39))="","",OFFSET('Sanitation Data'!$H$29,0,10*ROW('Sanitation Data'!H39)))</f>
        <v/>
      </c>
      <c r="DG45" s="292" t="str">
        <f ca="true">+IF(OFFSET('Sanitation Data'!$H$30,0,10*ROW('Sanitation Data'!H39))="","",OFFSET('Sanitation Data'!$H$30,0,10*ROW('Sanitation Data'!H39)))</f>
        <v/>
      </c>
      <c r="DH45" s="292" t="str">
        <f ca="true">+IF(OFFSET('Sanitation Data'!$H$31,0,10*ROW('Sanitation Data'!H39))="","",OFFSET('Sanitation Data'!$H$31,0,10*ROW('Sanitation Data'!H39)))</f>
        <v/>
      </c>
      <c r="DI45" s="292" t="str">
        <f ca="true">+IF(OFFSET('Sanitation Data'!$H$32,0,10*ROW('Sanitation Data'!H39))="","",OFFSET('Sanitation Data'!$H$32,0,10*ROW('Sanitation Data'!H39)))</f>
        <v/>
      </c>
      <c r="DJ45" s="292" t="str">
        <f ca="true">+IF(OFFSET('Sanitation Data'!$I$28,0,10*ROW('Sanitation Data'!I39))="","",OFFSET('Sanitation Data'!$I$28,0,10*ROW('Sanitation Data'!I39)))</f>
        <v/>
      </c>
      <c r="DK45" s="292" t="str">
        <f ca="true">+IF(OFFSET('Sanitation Data'!$I$29,0,10*ROW('Sanitation Data'!I39))="","",OFFSET('Sanitation Data'!$I$29,0,10*ROW('Sanitation Data'!I39)))</f>
        <v/>
      </c>
      <c r="DL45" s="292" t="str">
        <f ca="true">+IF(OFFSET('Sanitation Data'!$I$30,0,10*ROW('Sanitation Data'!I39))="","",OFFSET('Sanitation Data'!$I$30,0,10*ROW('Sanitation Data'!I39)))</f>
        <v/>
      </c>
      <c r="DM45" s="292" t="str">
        <f ca="true">+IF(OFFSET('Sanitation Data'!$I$31,0,10*ROW('Sanitation Data'!I39))="","",OFFSET('Sanitation Data'!$I$31,0,10*ROW('Sanitation Data'!I39)))</f>
        <v/>
      </c>
      <c r="DN45" s="292" t="str">
        <f ca="true">+IF(OFFSET('Sanitation Data'!$I$32,0,10*ROW('Sanitation Data'!I39))="","",OFFSET('Sanitation Data'!$I$32,0,10*ROW('Sanitation Data'!I39)))</f>
        <v/>
      </c>
      <c r="DO45" s="292" t="str">
        <f ca="true">+IF(OFFSET('Hygiene Data'!$D$11,0,10*ROW('Hygiene Data'!D39))="","",OFFSET('Hygiene Data'!$D$11,0,10*ROW('Hygiene Data'!D39)))</f>
        <v/>
      </c>
      <c r="DP45" s="292" t="str">
        <f ca="true">+IF(OFFSET('Hygiene Data'!$D$12,0,10*ROW('Hygiene Data'!D39))="","",OFFSET('Hygiene Data'!$D$12,0,10*ROW('Hygiene Data'!D39)))</f>
        <v/>
      </c>
      <c r="DQ45" s="292" t="str">
        <f ca="true">+IF(OFFSET('Hygiene Data'!$D$13,0,10*ROW('Hygiene Data'!D39))="","",OFFSET('Hygiene Data'!$D$13,0,10*ROW('Hygiene Data'!D39)))</f>
        <v/>
      </c>
      <c r="DR45" s="292" t="str">
        <f ca="true">+IF(OFFSET('Hygiene Data'!$E$11,0,10*ROW('Hygiene Data'!E39))="","",OFFSET('Hygiene Data'!$E$11,0,10*ROW('Hygiene Data'!E39)))</f>
        <v/>
      </c>
      <c r="DS45" s="292" t="str">
        <f ca="true">+IF(OFFSET('Hygiene Data'!$E$12,0,10*ROW('Hygiene Data'!E39))="","",OFFSET('Hygiene Data'!$E$12,0,10*ROW('Hygiene Data'!E39)))</f>
        <v/>
      </c>
      <c r="DT45" s="292" t="str">
        <f ca="true">+IF(OFFSET('Hygiene Data'!$E$13,0,10*ROW('Hygiene Data'!E39))="","",OFFSET('Hygiene Data'!$E$13,0,10*ROW('Hygiene Data'!E39)))</f>
        <v/>
      </c>
      <c r="DU45" s="292" t="str">
        <f ca="true">+IF(OFFSET('Hygiene Data'!$F$11,0,10*ROW('Hygiene Data'!F39))="","",OFFSET('Hygiene Data'!$F$11,0,10*ROW('Hygiene Data'!F39)))</f>
        <v/>
      </c>
      <c r="DV45" s="292" t="str">
        <f ca="true">+IF(OFFSET('Hygiene Data'!$F$12,0,10*ROW('Hygiene Data'!F39))="","",OFFSET('Hygiene Data'!$F$12,0,10*ROW('Hygiene Data'!F39)))</f>
        <v/>
      </c>
      <c r="DW45" s="292" t="str">
        <f ca="true">+IF(OFFSET('Hygiene Data'!$F$13,0,10*ROW('Hygiene Data'!F39))="","",OFFSET('Hygiene Data'!$F$13,0,10*ROW('Hygiene Data'!F39)))</f>
        <v/>
      </c>
      <c r="DX45" s="292" t="str">
        <f ca="true">+IF(OFFSET('Hygiene Data'!$G$11,0,10*ROW('Hygiene Data'!G39))="","",OFFSET('Hygiene Data'!$G$11,0,10*ROW('Hygiene Data'!G39)))</f>
        <v/>
      </c>
      <c r="DY45" s="292" t="str">
        <f ca="true">+IF(OFFSET('Hygiene Data'!$G$12,0,10*ROW('Hygiene Data'!G39))="","",OFFSET('Hygiene Data'!$G$12,0,10*ROW('Hygiene Data'!G39)))</f>
        <v/>
      </c>
      <c r="DZ45" s="292" t="str">
        <f ca="true">+IF(OFFSET('Hygiene Data'!$G$13,0,10*ROW('Hygiene Data'!G39))="","",OFFSET('Hygiene Data'!$G$13,0,10*ROW('Hygiene Data'!G39)))</f>
        <v/>
      </c>
      <c r="EA45" s="292" t="str">
        <f ca="true">+IF(OFFSET('Hygiene Data'!$H$11,0,10*ROW('Hygiene Data'!H39))="","",OFFSET('Hygiene Data'!$H$11,0,10*ROW('Hygiene Data'!H39)))</f>
        <v/>
      </c>
      <c r="EB45" s="292" t="str">
        <f ca="true">+IF(OFFSET('Hygiene Data'!$H$12,0,10*ROW('Hygiene Data'!H39))="","",OFFSET('Hygiene Data'!$H$12,0,10*ROW('Hygiene Data'!H39)))</f>
        <v/>
      </c>
      <c r="EC45" s="292" t="str">
        <f ca="true">+IF(OFFSET('Hygiene Data'!$H$13,0,10*ROW('Hygiene Data'!H39))="","",OFFSET('Hygiene Data'!$H$13,0,10*ROW('Hygiene Data'!H39)))</f>
        <v/>
      </c>
      <c r="ED45" s="292" t="str">
        <f ca="true">+IF(OFFSET('Hygiene Data'!$I$11,0,10*ROW('Hygiene Data'!I39))="","",OFFSET('Hygiene Data'!$I$11,0,10*ROW('Hygiene Data'!I39)))</f>
        <v/>
      </c>
      <c r="EE45" s="292" t="str">
        <f ca="true">+IF(OFFSET('Hygiene Data'!$I$12,0,10*ROW('Hygiene Data'!I39))="","",OFFSET('Hygiene Data'!$I$12,0,10*ROW('Hygiene Data'!I39)))</f>
        <v/>
      </c>
      <c r="EF45" s="29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8"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2"/>
      <c r="BS46" s="292" t="str">
        <f ca="true">+IF(OFFSET('Water Data'!$D$27,0,10*ROW('Water Data'!D40))="","",OFFSET('Water Data'!$D$27,0,10*ROW('Water Data'!D40)))</f>
        <v/>
      </c>
      <c r="BT46" s="292" t="str">
        <f ca="true">+IF(OFFSET('Water Data'!$D$28,0,10*ROW('Water Data'!D40))="","",OFFSET('Water Data'!$D$28,0,10*ROW('Water Data'!D40)))</f>
        <v/>
      </c>
      <c r="BU46" s="292" t="str">
        <f ca="true">+IF(OFFSET('Water Data'!$D$29,0,10*ROW('Water Data'!D40))="","",OFFSET('Water Data'!$D$29,0,10*ROW('Water Data'!D40)))</f>
        <v/>
      </c>
      <c r="BV46" s="292" t="str">
        <f ca="true">+IF(OFFSET('Water Data'!$E$27,0,10*ROW('Water Data'!E40))="","",OFFSET('Water Data'!$E$27,0,10*ROW('Water Data'!E40)))</f>
        <v/>
      </c>
      <c r="BW46" s="292" t="str">
        <f ca="true">+IF(OFFSET('Water Data'!$E$28,0,10*ROW('Water Data'!E40))="","",OFFSET('Water Data'!$E$28,0,10*ROW('Water Data'!E40)))</f>
        <v/>
      </c>
      <c r="BX46" s="292" t="str">
        <f ca="true">+IF(OFFSET('Water Data'!$E$29,0,10*ROW('Water Data'!E40))="","",OFFSET('Water Data'!$E$29,0,10*ROW('Water Data'!E40)))</f>
        <v/>
      </c>
      <c r="BY46" s="292" t="str">
        <f ca="true">+IF(OFFSET('Water Data'!$F$27,0,10*ROW('Water Data'!F40))="","",OFFSET('Water Data'!$F$27,0,10*ROW('Water Data'!F40)))</f>
        <v/>
      </c>
      <c r="BZ46" s="292" t="str">
        <f ca="true">+IF(OFFSET('Water Data'!$F$28,0,10*ROW('Water Data'!F40))="","",OFFSET('Water Data'!$F$28,0,10*ROW('Water Data'!F40)))</f>
        <v/>
      </c>
      <c r="CA46" s="292" t="str">
        <f ca="true">+IF(OFFSET('Water Data'!$F$29,0,10*ROW('Water Data'!F40))="","",OFFSET('Water Data'!$F$29,0,10*ROW('Water Data'!F40)))</f>
        <v/>
      </c>
      <c r="CB46" s="292" t="str">
        <f ca="true">+IF(OFFSET('Water Data'!$G$27,0,10*ROW('Water Data'!G40))="","",OFFSET('Water Data'!$G$27,0,10*ROW('Water Data'!G40)))</f>
        <v/>
      </c>
      <c r="CC46" s="292" t="str">
        <f ca="true">+IF(OFFSET('Water Data'!$G$28,0,10*ROW('Water Data'!G40))="","",OFFSET('Water Data'!$G$28,0,10*ROW('Water Data'!G40)))</f>
        <v/>
      </c>
      <c r="CD46" s="292" t="str">
        <f ca="true">+IF(OFFSET('Water Data'!$G$29,0,10*ROW('Water Data'!G40))="","",OFFSET('Water Data'!$G$29,0,10*ROW('Water Data'!G40)))</f>
        <v/>
      </c>
      <c r="CE46" s="292" t="str">
        <f ca="true">+IF(OFFSET('Water Data'!$H$27,0,10*ROW('Water Data'!H40))="","",OFFSET('Water Data'!$H$27,0,10*ROW('Water Data'!H40)))</f>
        <v/>
      </c>
      <c r="CF46" s="292" t="str">
        <f ca="true">+IF(OFFSET('Water Data'!$H$28,0,10*ROW('Water Data'!H40))="","",OFFSET('Water Data'!$H$28,0,10*ROW('Water Data'!H40)))</f>
        <v/>
      </c>
      <c r="CG46" s="292" t="str">
        <f ca="true">+IF(OFFSET('Water Data'!$H$29,0,10*ROW('Water Data'!H40))="","",OFFSET('Water Data'!$H$29,0,10*ROW('Water Data'!H40)))</f>
        <v/>
      </c>
      <c r="CH46" s="292" t="str">
        <f ca="true">+IF(OFFSET('Water Data'!$I$27,0,10*ROW('Water Data'!I40))="","",OFFSET('Water Data'!$I$27,0,10*ROW('Water Data'!I40)))</f>
        <v/>
      </c>
      <c r="CI46" s="292" t="str">
        <f ca="true">+IF(OFFSET('Water Data'!$I$28,0,10*ROW('Water Data'!I40))="","",OFFSET('Water Data'!$I$28,0,10*ROW('Water Data'!I40)))</f>
        <v/>
      </c>
      <c r="CJ46" s="292" t="str">
        <f ca="true">+IF(OFFSET('Water Data'!$I$29,0,10*ROW('Water Data'!I40))="","",OFFSET('Water Data'!$I$29,0,10*ROW('Water Data'!I40)))</f>
        <v/>
      </c>
      <c r="CK46" s="292" t="str">
        <f ca="true">+IF(OFFSET('Sanitation Data'!$D$28,0,10*ROW('Sanitation Data'!D40))="","",OFFSET('Sanitation Data'!$D$28,0,10*ROW('Sanitation Data'!D40)))</f>
        <v/>
      </c>
      <c r="CL46" s="292" t="str">
        <f ca="true">+IF(OFFSET('Sanitation Data'!$D$29,0,10*ROW('Sanitation Data'!D40))="","",OFFSET('Sanitation Data'!$D$29,0,10*ROW('Sanitation Data'!D40)))</f>
        <v/>
      </c>
      <c r="CM46" s="292" t="str">
        <f ca="true">+IF(OFFSET('Sanitation Data'!$D$30,0,10*ROW('Sanitation Data'!D40))="","",OFFSET('Sanitation Data'!$D$30,0,10*ROW('Sanitation Data'!D40)))</f>
        <v/>
      </c>
      <c r="CN46" s="292" t="str">
        <f ca="true">+IF(OFFSET('Sanitation Data'!$D$31,0,10*ROW('Sanitation Data'!D40))="","",OFFSET('Sanitation Data'!$D$31,0,10*ROW('Sanitation Data'!D40)))</f>
        <v/>
      </c>
      <c r="CO46" s="292" t="str">
        <f ca="true">+IF(OFFSET('Sanitation Data'!$D$32,0,10*ROW('Sanitation Data'!D40))="","",OFFSET('Sanitation Data'!$D$32,0,10*ROW('Sanitation Data'!D40)))</f>
        <v/>
      </c>
      <c r="CP46" s="292" t="str">
        <f ca="true">+IF(OFFSET('Sanitation Data'!$E$28,0,10*ROW('Sanitation Data'!E40))="","",OFFSET('Sanitation Data'!$E$28,0,10*ROW('Sanitation Data'!E40)))</f>
        <v/>
      </c>
      <c r="CQ46" s="292" t="str">
        <f ca="true">+IF(OFFSET('Sanitation Data'!$E$29,0,10*ROW('Sanitation Data'!E40))="","",OFFSET('Sanitation Data'!$E$29,0,10*ROW('Sanitation Data'!E40)))</f>
        <v/>
      </c>
      <c r="CR46" s="292" t="str">
        <f ca="true">+IF(OFFSET('Sanitation Data'!$E$30,0,10*ROW('Sanitation Data'!E40))="","",OFFSET('Sanitation Data'!$E$30,0,10*ROW('Sanitation Data'!E40)))</f>
        <v/>
      </c>
      <c r="CS46" s="292" t="str">
        <f ca="true">+IF(OFFSET('Sanitation Data'!$E$31,0,10*ROW('Sanitation Data'!E40))="","",OFFSET('Sanitation Data'!$E$31,0,10*ROW('Sanitation Data'!E40)))</f>
        <v/>
      </c>
      <c r="CT46" s="292" t="str">
        <f ca="true">+IF(OFFSET('Sanitation Data'!$E$32,0,10*ROW('Sanitation Data'!E40))="","",OFFSET('Sanitation Data'!$E$32,0,10*ROW('Sanitation Data'!E40)))</f>
        <v/>
      </c>
      <c r="CU46" s="292" t="str">
        <f ca="true">+IF(OFFSET('Sanitation Data'!$F$28,0,10*ROW('Sanitation Data'!F40))="","",OFFSET('Sanitation Data'!$F$28,0,10*ROW('Sanitation Data'!F40)))</f>
        <v/>
      </c>
      <c r="CV46" s="292" t="str">
        <f ca="true">+IF(OFFSET('Sanitation Data'!$F$29,0,10*ROW('Sanitation Data'!F40))="","",OFFSET('Sanitation Data'!$F$29,0,10*ROW('Sanitation Data'!F40)))</f>
        <v/>
      </c>
      <c r="CW46" s="292" t="str">
        <f ca="true">+IF(OFFSET('Sanitation Data'!$F$30,0,10*ROW('Sanitation Data'!F40))="","",OFFSET('Sanitation Data'!$F$30,0,10*ROW('Sanitation Data'!F40)))</f>
        <v/>
      </c>
      <c r="CX46" s="292" t="str">
        <f ca="true">+IF(OFFSET('Sanitation Data'!$F$31,0,10*ROW('Sanitation Data'!F40))="","",OFFSET('Sanitation Data'!$F$31,0,10*ROW('Sanitation Data'!F40)))</f>
        <v/>
      </c>
      <c r="CY46" s="292" t="str">
        <f ca="true">+IF(OFFSET('Sanitation Data'!$F$32,0,10*ROW('Sanitation Data'!F40))="","",OFFSET('Sanitation Data'!$F$32,0,10*ROW('Sanitation Data'!F40)))</f>
        <v/>
      </c>
      <c r="CZ46" s="292" t="str">
        <f ca="true">+IF(OFFSET('Sanitation Data'!$G$28,0,10*ROW('Sanitation Data'!G40))="","",OFFSET('Sanitation Data'!$G$28,0,10*ROW('Sanitation Data'!G40)))</f>
        <v/>
      </c>
      <c r="DA46" s="292" t="str">
        <f ca="true">+IF(OFFSET('Sanitation Data'!$G$29,0,10*ROW('Sanitation Data'!G40))="","",OFFSET('Sanitation Data'!$G$29,0,10*ROW('Sanitation Data'!G40)))</f>
        <v/>
      </c>
      <c r="DB46" s="292" t="str">
        <f ca="true">+IF(OFFSET('Sanitation Data'!$G$30,0,10*ROW('Sanitation Data'!G40))="","",OFFSET('Sanitation Data'!$G$30,0,10*ROW('Sanitation Data'!G40)))</f>
        <v/>
      </c>
      <c r="DC46" s="292" t="str">
        <f ca="true">+IF(OFFSET('Sanitation Data'!$G$31,0,10*ROW('Sanitation Data'!G40))="","",OFFSET('Sanitation Data'!$G$31,0,10*ROW('Sanitation Data'!G40)))</f>
        <v/>
      </c>
      <c r="DD46" s="292" t="str">
        <f ca="true">+IF(OFFSET('Sanitation Data'!$G$32,0,10*ROW('Sanitation Data'!G40))="","",OFFSET('Sanitation Data'!$G$32,0,10*ROW('Sanitation Data'!G40)))</f>
        <v/>
      </c>
      <c r="DE46" s="292" t="str">
        <f ca="true">+IF(OFFSET('Sanitation Data'!$H$28,0,10*ROW('Sanitation Data'!H40))="","",OFFSET('Sanitation Data'!$H$28,0,10*ROW('Sanitation Data'!H40)))</f>
        <v/>
      </c>
      <c r="DF46" s="292" t="str">
        <f ca="true">+IF(OFFSET('Sanitation Data'!$H$29,0,10*ROW('Sanitation Data'!H40))="","",OFFSET('Sanitation Data'!$H$29,0,10*ROW('Sanitation Data'!H40)))</f>
        <v/>
      </c>
      <c r="DG46" s="292" t="str">
        <f ca="true">+IF(OFFSET('Sanitation Data'!$H$30,0,10*ROW('Sanitation Data'!H40))="","",OFFSET('Sanitation Data'!$H$30,0,10*ROW('Sanitation Data'!H40)))</f>
        <v/>
      </c>
      <c r="DH46" s="292" t="str">
        <f ca="true">+IF(OFFSET('Sanitation Data'!$H$31,0,10*ROW('Sanitation Data'!H40))="","",OFFSET('Sanitation Data'!$H$31,0,10*ROW('Sanitation Data'!H40)))</f>
        <v/>
      </c>
      <c r="DI46" s="292" t="str">
        <f ca="true">+IF(OFFSET('Sanitation Data'!$H$32,0,10*ROW('Sanitation Data'!H40))="","",OFFSET('Sanitation Data'!$H$32,0,10*ROW('Sanitation Data'!H40)))</f>
        <v/>
      </c>
      <c r="DJ46" s="292" t="str">
        <f ca="true">+IF(OFFSET('Sanitation Data'!$I$28,0,10*ROW('Sanitation Data'!I40))="","",OFFSET('Sanitation Data'!$I$28,0,10*ROW('Sanitation Data'!I40)))</f>
        <v/>
      </c>
      <c r="DK46" s="292" t="str">
        <f ca="true">+IF(OFFSET('Sanitation Data'!$I$29,0,10*ROW('Sanitation Data'!I40))="","",OFFSET('Sanitation Data'!$I$29,0,10*ROW('Sanitation Data'!I40)))</f>
        <v/>
      </c>
      <c r="DL46" s="292" t="str">
        <f ca="true">+IF(OFFSET('Sanitation Data'!$I$30,0,10*ROW('Sanitation Data'!I40))="","",OFFSET('Sanitation Data'!$I$30,0,10*ROW('Sanitation Data'!I40)))</f>
        <v/>
      </c>
      <c r="DM46" s="292" t="str">
        <f ca="true">+IF(OFFSET('Sanitation Data'!$I$31,0,10*ROW('Sanitation Data'!I40))="","",OFFSET('Sanitation Data'!$I$31,0,10*ROW('Sanitation Data'!I40)))</f>
        <v/>
      </c>
      <c r="DN46" s="292" t="str">
        <f ca="true">+IF(OFFSET('Sanitation Data'!$I$32,0,10*ROW('Sanitation Data'!I40))="","",OFFSET('Sanitation Data'!$I$32,0,10*ROW('Sanitation Data'!I40)))</f>
        <v/>
      </c>
      <c r="DO46" s="292" t="str">
        <f ca="true">+IF(OFFSET('Hygiene Data'!$D$11,0,10*ROW('Hygiene Data'!D40))="","",OFFSET('Hygiene Data'!$D$11,0,10*ROW('Hygiene Data'!D40)))</f>
        <v/>
      </c>
      <c r="DP46" s="292" t="str">
        <f ca="true">+IF(OFFSET('Hygiene Data'!$D$12,0,10*ROW('Hygiene Data'!D40))="","",OFFSET('Hygiene Data'!$D$12,0,10*ROW('Hygiene Data'!D40)))</f>
        <v/>
      </c>
      <c r="DQ46" s="292" t="str">
        <f ca="true">+IF(OFFSET('Hygiene Data'!$D$13,0,10*ROW('Hygiene Data'!D40))="","",OFFSET('Hygiene Data'!$D$13,0,10*ROW('Hygiene Data'!D40)))</f>
        <v/>
      </c>
      <c r="DR46" s="292" t="str">
        <f ca="true">+IF(OFFSET('Hygiene Data'!$E$11,0,10*ROW('Hygiene Data'!E40))="","",OFFSET('Hygiene Data'!$E$11,0,10*ROW('Hygiene Data'!E40)))</f>
        <v/>
      </c>
      <c r="DS46" s="292" t="str">
        <f ca="true">+IF(OFFSET('Hygiene Data'!$E$12,0,10*ROW('Hygiene Data'!E40))="","",OFFSET('Hygiene Data'!$E$12,0,10*ROW('Hygiene Data'!E40)))</f>
        <v/>
      </c>
      <c r="DT46" s="292" t="str">
        <f ca="true">+IF(OFFSET('Hygiene Data'!$E$13,0,10*ROW('Hygiene Data'!E40))="","",OFFSET('Hygiene Data'!$E$13,0,10*ROW('Hygiene Data'!E40)))</f>
        <v/>
      </c>
      <c r="DU46" s="292" t="str">
        <f ca="true">+IF(OFFSET('Hygiene Data'!$F$11,0,10*ROW('Hygiene Data'!F40))="","",OFFSET('Hygiene Data'!$F$11,0,10*ROW('Hygiene Data'!F40)))</f>
        <v/>
      </c>
      <c r="DV46" s="292" t="str">
        <f ca="true">+IF(OFFSET('Hygiene Data'!$F$12,0,10*ROW('Hygiene Data'!F40))="","",OFFSET('Hygiene Data'!$F$12,0,10*ROW('Hygiene Data'!F40)))</f>
        <v/>
      </c>
      <c r="DW46" s="292" t="str">
        <f ca="true">+IF(OFFSET('Hygiene Data'!$F$13,0,10*ROW('Hygiene Data'!F40))="","",OFFSET('Hygiene Data'!$F$13,0,10*ROW('Hygiene Data'!F40)))</f>
        <v/>
      </c>
      <c r="DX46" s="292" t="str">
        <f ca="true">+IF(OFFSET('Hygiene Data'!$G$11,0,10*ROW('Hygiene Data'!G40))="","",OFFSET('Hygiene Data'!$G$11,0,10*ROW('Hygiene Data'!G40)))</f>
        <v/>
      </c>
      <c r="DY46" s="292" t="str">
        <f ca="true">+IF(OFFSET('Hygiene Data'!$G$12,0,10*ROW('Hygiene Data'!G40))="","",OFFSET('Hygiene Data'!$G$12,0,10*ROW('Hygiene Data'!G40)))</f>
        <v/>
      </c>
      <c r="DZ46" s="292" t="str">
        <f ca="true">+IF(OFFSET('Hygiene Data'!$G$13,0,10*ROW('Hygiene Data'!G40))="","",OFFSET('Hygiene Data'!$G$13,0,10*ROW('Hygiene Data'!G40)))</f>
        <v/>
      </c>
      <c r="EA46" s="292" t="str">
        <f ca="true">+IF(OFFSET('Hygiene Data'!$H$11,0,10*ROW('Hygiene Data'!H40))="","",OFFSET('Hygiene Data'!$H$11,0,10*ROW('Hygiene Data'!H40)))</f>
        <v/>
      </c>
      <c r="EB46" s="292" t="str">
        <f ca="true">+IF(OFFSET('Hygiene Data'!$H$12,0,10*ROW('Hygiene Data'!H40))="","",OFFSET('Hygiene Data'!$H$12,0,10*ROW('Hygiene Data'!H40)))</f>
        <v/>
      </c>
      <c r="EC46" s="292" t="str">
        <f ca="true">+IF(OFFSET('Hygiene Data'!$H$13,0,10*ROW('Hygiene Data'!H40))="","",OFFSET('Hygiene Data'!$H$13,0,10*ROW('Hygiene Data'!H40)))</f>
        <v/>
      </c>
      <c r="ED46" s="292" t="str">
        <f ca="true">+IF(OFFSET('Hygiene Data'!$I$11,0,10*ROW('Hygiene Data'!I40))="","",OFFSET('Hygiene Data'!$I$11,0,10*ROW('Hygiene Data'!I40)))</f>
        <v/>
      </c>
      <c r="EE46" s="292" t="str">
        <f ca="true">+IF(OFFSET('Hygiene Data'!$I$12,0,10*ROW('Hygiene Data'!I40))="","",OFFSET('Hygiene Data'!$I$12,0,10*ROW('Hygiene Data'!I40)))</f>
        <v/>
      </c>
      <c r="EF46" s="29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8"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2"/>
      <c r="BS47" s="292" t="str">
        <f ca="true">+IF(OFFSET('Water Data'!$D$27,0,10*ROW('Water Data'!D41))="","",OFFSET('Water Data'!$D$27,0,10*ROW('Water Data'!D41)))</f>
        <v/>
      </c>
      <c r="BT47" s="292" t="str">
        <f ca="true">+IF(OFFSET('Water Data'!$D$28,0,10*ROW('Water Data'!D41))="","",OFFSET('Water Data'!$D$28,0,10*ROW('Water Data'!D41)))</f>
        <v/>
      </c>
      <c r="BU47" s="292" t="str">
        <f ca="true">+IF(OFFSET('Water Data'!$D$29,0,10*ROW('Water Data'!D41))="","",OFFSET('Water Data'!$D$29,0,10*ROW('Water Data'!D41)))</f>
        <v/>
      </c>
      <c r="BV47" s="292" t="str">
        <f ca="true">+IF(OFFSET('Water Data'!$E$27,0,10*ROW('Water Data'!E41))="","",OFFSET('Water Data'!$E$27,0,10*ROW('Water Data'!E41)))</f>
        <v/>
      </c>
      <c r="BW47" s="292" t="str">
        <f ca="true">+IF(OFFSET('Water Data'!$E$28,0,10*ROW('Water Data'!E41))="","",OFFSET('Water Data'!$E$28,0,10*ROW('Water Data'!E41)))</f>
        <v/>
      </c>
      <c r="BX47" s="292" t="str">
        <f ca="true">+IF(OFFSET('Water Data'!$E$29,0,10*ROW('Water Data'!E41))="","",OFFSET('Water Data'!$E$29,0,10*ROW('Water Data'!E41)))</f>
        <v/>
      </c>
      <c r="BY47" s="292" t="str">
        <f ca="true">+IF(OFFSET('Water Data'!$F$27,0,10*ROW('Water Data'!F41))="","",OFFSET('Water Data'!$F$27,0,10*ROW('Water Data'!F41)))</f>
        <v/>
      </c>
      <c r="BZ47" s="292" t="str">
        <f ca="true">+IF(OFFSET('Water Data'!$F$28,0,10*ROW('Water Data'!F41))="","",OFFSET('Water Data'!$F$28,0,10*ROW('Water Data'!F41)))</f>
        <v/>
      </c>
      <c r="CA47" s="292" t="str">
        <f ca="true">+IF(OFFSET('Water Data'!$F$29,0,10*ROW('Water Data'!F41))="","",OFFSET('Water Data'!$F$29,0,10*ROW('Water Data'!F41)))</f>
        <v/>
      </c>
      <c r="CB47" s="292" t="str">
        <f ca="true">+IF(OFFSET('Water Data'!$G$27,0,10*ROW('Water Data'!G41))="","",OFFSET('Water Data'!$G$27,0,10*ROW('Water Data'!G41)))</f>
        <v/>
      </c>
      <c r="CC47" s="292" t="str">
        <f ca="true">+IF(OFFSET('Water Data'!$G$28,0,10*ROW('Water Data'!G41))="","",OFFSET('Water Data'!$G$28,0,10*ROW('Water Data'!G41)))</f>
        <v/>
      </c>
      <c r="CD47" s="292" t="str">
        <f ca="true">+IF(OFFSET('Water Data'!$G$29,0,10*ROW('Water Data'!G41))="","",OFFSET('Water Data'!$G$29,0,10*ROW('Water Data'!G41)))</f>
        <v/>
      </c>
      <c r="CE47" s="292" t="str">
        <f ca="true">+IF(OFFSET('Water Data'!$H$27,0,10*ROW('Water Data'!H41))="","",OFFSET('Water Data'!$H$27,0,10*ROW('Water Data'!H41)))</f>
        <v/>
      </c>
      <c r="CF47" s="292" t="str">
        <f ca="true">+IF(OFFSET('Water Data'!$H$28,0,10*ROW('Water Data'!H41))="","",OFFSET('Water Data'!$H$28,0,10*ROW('Water Data'!H41)))</f>
        <v/>
      </c>
      <c r="CG47" s="292" t="str">
        <f ca="true">+IF(OFFSET('Water Data'!$H$29,0,10*ROW('Water Data'!H41))="","",OFFSET('Water Data'!$H$29,0,10*ROW('Water Data'!H41)))</f>
        <v/>
      </c>
      <c r="CH47" s="292" t="str">
        <f ca="true">+IF(OFFSET('Water Data'!$I$27,0,10*ROW('Water Data'!I41))="","",OFFSET('Water Data'!$I$27,0,10*ROW('Water Data'!I41)))</f>
        <v/>
      </c>
      <c r="CI47" s="292" t="str">
        <f ca="true">+IF(OFFSET('Water Data'!$I$28,0,10*ROW('Water Data'!I41))="","",OFFSET('Water Data'!$I$28,0,10*ROW('Water Data'!I41)))</f>
        <v/>
      </c>
      <c r="CJ47" s="292" t="str">
        <f ca="true">+IF(OFFSET('Water Data'!$I$29,0,10*ROW('Water Data'!I41))="","",OFFSET('Water Data'!$I$29,0,10*ROW('Water Data'!I41)))</f>
        <v/>
      </c>
      <c r="CK47" s="292" t="str">
        <f ca="true">+IF(OFFSET('Sanitation Data'!$D$28,0,10*ROW('Sanitation Data'!D41))="","",OFFSET('Sanitation Data'!$D$28,0,10*ROW('Sanitation Data'!D41)))</f>
        <v/>
      </c>
      <c r="CL47" s="292" t="str">
        <f ca="true">+IF(OFFSET('Sanitation Data'!$D$29,0,10*ROW('Sanitation Data'!D41))="","",OFFSET('Sanitation Data'!$D$29,0,10*ROW('Sanitation Data'!D41)))</f>
        <v/>
      </c>
      <c r="CM47" s="292" t="str">
        <f ca="true">+IF(OFFSET('Sanitation Data'!$D$30,0,10*ROW('Sanitation Data'!D41))="","",OFFSET('Sanitation Data'!$D$30,0,10*ROW('Sanitation Data'!D41)))</f>
        <v/>
      </c>
      <c r="CN47" s="292" t="str">
        <f ca="true">+IF(OFFSET('Sanitation Data'!$D$31,0,10*ROW('Sanitation Data'!D41))="","",OFFSET('Sanitation Data'!$D$31,0,10*ROW('Sanitation Data'!D41)))</f>
        <v/>
      </c>
      <c r="CO47" s="292" t="str">
        <f ca="true">+IF(OFFSET('Sanitation Data'!$D$32,0,10*ROW('Sanitation Data'!D41))="","",OFFSET('Sanitation Data'!$D$32,0,10*ROW('Sanitation Data'!D41)))</f>
        <v/>
      </c>
      <c r="CP47" s="292" t="str">
        <f ca="true">+IF(OFFSET('Sanitation Data'!$E$28,0,10*ROW('Sanitation Data'!E41))="","",OFFSET('Sanitation Data'!$E$28,0,10*ROW('Sanitation Data'!E41)))</f>
        <v/>
      </c>
      <c r="CQ47" s="292" t="str">
        <f ca="true">+IF(OFFSET('Sanitation Data'!$E$29,0,10*ROW('Sanitation Data'!E41))="","",OFFSET('Sanitation Data'!$E$29,0,10*ROW('Sanitation Data'!E41)))</f>
        <v/>
      </c>
      <c r="CR47" s="292" t="str">
        <f ca="true">+IF(OFFSET('Sanitation Data'!$E$30,0,10*ROW('Sanitation Data'!E41))="","",OFFSET('Sanitation Data'!$E$30,0,10*ROW('Sanitation Data'!E41)))</f>
        <v/>
      </c>
      <c r="CS47" s="292" t="str">
        <f ca="true">+IF(OFFSET('Sanitation Data'!$E$31,0,10*ROW('Sanitation Data'!E41))="","",OFFSET('Sanitation Data'!$E$31,0,10*ROW('Sanitation Data'!E41)))</f>
        <v/>
      </c>
      <c r="CT47" s="292" t="str">
        <f ca="true">+IF(OFFSET('Sanitation Data'!$E$32,0,10*ROW('Sanitation Data'!E41))="","",OFFSET('Sanitation Data'!$E$32,0,10*ROW('Sanitation Data'!E41)))</f>
        <v/>
      </c>
      <c r="CU47" s="292" t="str">
        <f ca="true">+IF(OFFSET('Sanitation Data'!$F$28,0,10*ROW('Sanitation Data'!F41))="","",OFFSET('Sanitation Data'!$F$28,0,10*ROW('Sanitation Data'!F41)))</f>
        <v/>
      </c>
      <c r="CV47" s="292" t="str">
        <f ca="true">+IF(OFFSET('Sanitation Data'!$F$29,0,10*ROW('Sanitation Data'!F41))="","",OFFSET('Sanitation Data'!$F$29,0,10*ROW('Sanitation Data'!F41)))</f>
        <v/>
      </c>
      <c r="CW47" s="292" t="str">
        <f ca="true">+IF(OFFSET('Sanitation Data'!$F$30,0,10*ROW('Sanitation Data'!F41))="","",OFFSET('Sanitation Data'!$F$30,0,10*ROW('Sanitation Data'!F41)))</f>
        <v/>
      </c>
      <c r="CX47" s="292" t="str">
        <f ca="true">+IF(OFFSET('Sanitation Data'!$F$31,0,10*ROW('Sanitation Data'!F41))="","",OFFSET('Sanitation Data'!$F$31,0,10*ROW('Sanitation Data'!F41)))</f>
        <v/>
      </c>
      <c r="CY47" s="292" t="str">
        <f ca="true">+IF(OFFSET('Sanitation Data'!$F$32,0,10*ROW('Sanitation Data'!F41))="","",OFFSET('Sanitation Data'!$F$32,0,10*ROW('Sanitation Data'!F41)))</f>
        <v/>
      </c>
      <c r="CZ47" s="292" t="str">
        <f ca="true">+IF(OFFSET('Sanitation Data'!$G$28,0,10*ROW('Sanitation Data'!G41))="","",OFFSET('Sanitation Data'!$G$28,0,10*ROW('Sanitation Data'!G41)))</f>
        <v/>
      </c>
      <c r="DA47" s="292" t="str">
        <f ca="true">+IF(OFFSET('Sanitation Data'!$G$29,0,10*ROW('Sanitation Data'!G41))="","",OFFSET('Sanitation Data'!$G$29,0,10*ROW('Sanitation Data'!G41)))</f>
        <v/>
      </c>
      <c r="DB47" s="292" t="str">
        <f ca="true">+IF(OFFSET('Sanitation Data'!$G$30,0,10*ROW('Sanitation Data'!G41))="","",OFFSET('Sanitation Data'!$G$30,0,10*ROW('Sanitation Data'!G41)))</f>
        <v/>
      </c>
      <c r="DC47" s="292" t="str">
        <f ca="true">+IF(OFFSET('Sanitation Data'!$G$31,0,10*ROW('Sanitation Data'!G41))="","",OFFSET('Sanitation Data'!$G$31,0,10*ROW('Sanitation Data'!G41)))</f>
        <v/>
      </c>
      <c r="DD47" s="292" t="str">
        <f ca="true">+IF(OFFSET('Sanitation Data'!$G$32,0,10*ROW('Sanitation Data'!G41))="","",OFFSET('Sanitation Data'!$G$32,0,10*ROW('Sanitation Data'!G41)))</f>
        <v/>
      </c>
      <c r="DE47" s="292" t="str">
        <f ca="true">+IF(OFFSET('Sanitation Data'!$H$28,0,10*ROW('Sanitation Data'!H41))="","",OFFSET('Sanitation Data'!$H$28,0,10*ROW('Sanitation Data'!H41)))</f>
        <v/>
      </c>
      <c r="DF47" s="292" t="str">
        <f ca="true">+IF(OFFSET('Sanitation Data'!$H$29,0,10*ROW('Sanitation Data'!H41))="","",OFFSET('Sanitation Data'!$H$29,0,10*ROW('Sanitation Data'!H41)))</f>
        <v/>
      </c>
      <c r="DG47" s="292" t="str">
        <f ca="true">+IF(OFFSET('Sanitation Data'!$H$30,0,10*ROW('Sanitation Data'!H41))="","",OFFSET('Sanitation Data'!$H$30,0,10*ROW('Sanitation Data'!H41)))</f>
        <v/>
      </c>
      <c r="DH47" s="292" t="str">
        <f ca="true">+IF(OFFSET('Sanitation Data'!$H$31,0,10*ROW('Sanitation Data'!H41))="","",OFFSET('Sanitation Data'!$H$31,0,10*ROW('Sanitation Data'!H41)))</f>
        <v/>
      </c>
      <c r="DI47" s="292" t="str">
        <f ca="true">+IF(OFFSET('Sanitation Data'!$H$32,0,10*ROW('Sanitation Data'!H41))="","",OFFSET('Sanitation Data'!$H$32,0,10*ROW('Sanitation Data'!H41)))</f>
        <v/>
      </c>
      <c r="DJ47" s="292" t="str">
        <f ca="true">+IF(OFFSET('Sanitation Data'!$I$28,0,10*ROW('Sanitation Data'!I41))="","",OFFSET('Sanitation Data'!$I$28,0,10*ROW('Sanitation Data'!I41)))</f>
        <v/>
      </c>
      <c r="DK47" s="292" t="str">
        <f ca="true">+IF(OFFSET('Sanitation Data'!$I$29,0,10*ROW('Sanitation Data'!I41))="","",OFFSET('Sanitation Data'!$I$29,0,10*ROW('Sanitation Data'!I41)))</f>
        <v/>
      </c>
      <c r="DL47" s="292" t="str">
        <f ca="true">+IF(OFFSET('Sanitation Data'!$I$30,0,10*ROW('Sanitation Data'!I41))="","",OFFSET('Sanitation Data'!$I$30,0,10*ROW('Sanitation Data'!I41)))</f>
        <v/>
      </c>
      <c r="DM47" s="292" t="str">
        <f ca="true">+IF(OFFSET('Sanitation Data'!$I$31,0,10*ROW('Sanitation Data'!I41))="","",OFFSET('Sanitation Data'!$I$31,0,10*ROW('Sanitation Data'!I41)))</f>
        <v/>
      </c>
      <c r="DN47" s="292" t="str">
        <f ca="true">+IF(OFFSET('Sanitation Data'!$I$32,0,10*ROW('Sanitation Data'!I41))="","",OFFSET('Sanitation Data'!$I$32,0,10*ROW('Sanitation Data'!I41)))</f>
        <v/>
      </c>
      <c r="DO47" s="292" t="str">
        <f ca="true">+IF(OFFSET('Hygiene Data'!$D$11,0,10*ROW('Hygiene Data'!D41))="","",OFFSET('Hygiene Data'!$D$11,0,10*ROW('Hygiene Data'!D41)))</f>
        <v/>
      </c>
      <c r="DP47" s="292" t="str">
        <f ca="true">+IF(OFFSET('Hygiene Data'!$D$12,0,10*ROW('Hygiene Data'!D41))="","",OFFSET('Hygiene Data'!$D$12,0,10*ROW('Hygiene Data'!D41)))</f>
        <v/>
      </c>
      <c r="DQ47" s="292" t="str">
        <f ca="true">+IF(OFFSET('Hygiene Data'!$D$13,0,10*ROW('Hygiene Data'!D41))="","",OFFSET('Hygiene Data'!$D$13,0,10*ROW('Hygiene Data'!D41)))</f>
        <v/>
      </c>
      <c r="DR47" s="292" t="str">
        <f ca="true">+IF(OFFSET('Hygiene Data'!$E$11,0,10*ROW('Hygiene Data'!E41))="","",OFFSET('Hygiene Data'!$E$11,0,10*ROW('Hygiene Data'!E41)))</f>
        <v/>
      </c>
      <c r="DS47" s="292" t="str">
        <f ca="true">+IF(OFFSET('Hygiene Data'!$E$12,0,10*ROW('Hygiene Data'!E41))="","",OFFSET('Hygiene Data'!$E$12,0,10*ROW('Hygiene Data'!E41)))</f>
        <v/>
      </c>
      <c r="DT47" s="292" t="str">
        <f ca="true">+IF(OFFSET('Hygiene Data'!$E$13,0,10*ROW('Hygiene Data'!E41))="","",OFFSET('Hygiene Data'!$E$13,0,10*ROW('Hygiene Data'!E41)))</f>
        <v/>
      </c>
      <c r="DU47" s="292" t="str">
        <f ca="true">+IF(OFFSET('Hygiene Data'!$F$11,0,10*ROW('Hygiene Data'!F41))="","",OFFSET('Hygiene Data'!$F$11,0,10*ROW('Hygiene Data'!F41)))</f>
        <v/>
      </c>
      <c r="DV47" s="292" t="str">
        <f ca="true">+IF(OFFSET('Hygiene Data'!$F$12,0,10*ROW('Hygiene Data'!F41))="","",OFFSET('Hygiene Data'!$F$12,0,10*ROW('Hygiene Data'!F41)))</f>
        <v/>
      </c>
      <c r="DW47" s="292" t="str">
        <f ca="true">+IF(OFFSET('Hygiene Data'!$F$13,0,10*ROW('Hygiene Data'!F41))="","",OFFSET('Hygiene Data'!$F$13,0,10*ROW('Hygiene Data'!F41)))</f>
        <v/>
      </c>
      <c r="DX47" s="292" t="str">
        <f ca="true">+IF(OFFSET('Hygiene Data'!$G$11,0,10*ROW('Hygiene Data'!G41))="","",OFFSET('Hygiene Data'!$G$11,0,10*ROW('Hygiene Data'!G41)))</f>
        <v/>
      </c>
      <c r="DY47" s="292" t="str">
        <f ca="true">+IF(OFFSET('Hygiene Data'!$G$12,0,10*ROW('Hygiene Data'!G41))="","",OFFSET('Hygiene Data'!$G$12,0,10*ROW('Hygiene Data'!G41)))</f>
        <v/>
      </c>
      <c r="DZ47" s="292" t="str">
        <f ca="true">+IF(OFFSET('Hygiene Data'!$G$13,0,10*ROW('Hygiene Data'!G41))="","",OFFSET('Hygiene Data'!$G$13,0,10*ROW('Hygiene Data'!G41)))</f>
        <v/>
      </c>
      <c r="EA47" s="292" t="str">
        <f ca="true">+IF(OFFSET('Hygiene Data'!$H$11,0,10*ROW('Hygiene Data'!H41))="","",OFFSET('Hygiene Data'!$H$11,0,10*ROW('Hygiene Data'!H41)))</f>
        <v/>
      </c>
      <c r="EB47" s="292" t="str">
        <f ca="true">+IF(OFFSET('Hygiene Data'!$H$12,0,10*ROW('Hygiene Data'!H41))="","",OFFSET('Hygiene Data'!$H$12,0,10*ROW('Hygiene Data'!H41)))</f>
        <v/>
      </c>
      <c r="EC47" s="292" t="str">
        <f ca="true">+IF(OFFSET('Hygiene Data'!$H$13,0,10*ROW('Hygiene Data'!H41))="","",OFFSET('Hygiene Data'!$H$13,0,10*ROW('Hygiene Data'!H41)))</f>
        <v/>
      </c>
      <c r="ED47" s="292" t="str">
        <f ca="true">+IF(OFFSET('Hygiene Data'!$I$11,0,10*ROW('Hygiene Data'!I41))="","",OFFSET('Hygiene Data'!$I$11,0,10*ROW('Hygiene Data'!I41)))</f>
        <v/>
      </c>
      <c r="EE47" s="292" t="str">
        <f ca="true">+IF(OFFSET('Hygiene Data'!$I$12,0,10*ROW('Hygiene Data'!I41))="","",OFFSET('Hygiene Data'!$I$12,0,10*ROW('Hygiene Data'!I41)))</f>
        <v/>
      </c>
      <c r="EF47" s="29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8"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2"/>
      <c r="BS48" s="292" t="str">
        <f ca="true">+IF(OFFSET('Water Data'!$D$27,0,10*ROW('Water Data'!D42))="","",OFFSET('Water Data'!$D$27,0,10*ROW('Water Data'!D42)))</f>
        <v/>
      </c>
      <c r="BT48" s="292" t="str">
        <f ca="true">+IF(OFFSET('Water Data'!$D$28,0,10*ROW('Water Data'!D42))="","",OFFSET('Water Data'!$D$28,0,10*ROW('Water Data'!D42)))</f>
        <v/>
      </c>
      <c r="BU48" s="292" t="str">
        <f ca="true">+IF(OFFSET('Water Data'!$D$29,0,10*ROW('Water Data'!D42))="","",OFFSET('Water Data'!$D$29,0,10*ROW('Water Data'!D42)))</f>
        <v/>
      </c>
      <c r="BV48" s="292" t="str">
        <f ca="true">+IF(OFFSET('Water Data'!$E$27,0,10*ROW('Water Data'!E42))="","",OFFSET('Water Data'!$E$27,0,10*ROW('Water Data'!E42)))</f>
        <v/>
      </c>
      <c r="BW48" s="292" t="str">
        <f ca="true">+IF(OFFSET('Water Data'!$E$28,0,10*ROW('Water Data'!E42))="","",OFFSET('Water Data'!$E$28,0,10*ROW('Water Data'!E42)))</f>
        <v/>
      </c>
      <c r="BX48" s="292" t="str">
        <f ca="true">+IF(OFFSET('Water Data'!$E$29,0,10*ROW('Water Data'!E42))="","",OFFSET('Water Data'!$E$29,0,10*ROW('Water Data'!E42)))</f>
        <v/>
      </c>
      <c r="BY48" s="292" t="str">
        <f ca="true">+IF(OFFSET('Water Data'!$F$27,0,10*ROW('Water Data'!F42))="","",OFFSET('Water Data'!$F$27,0,10*ROW('Water Data'!F42)))</f>
        <v/>
      </c>
      <c r="BZ48" s="292" t="str">
        <f ca="true">+IF(OFFSET('Water Data'!$F$28,0,10*ROW('Water Data'!F42))="","",OFFSET('Water Data'!$F$28,0,10*ROW('Water Data'!F42)))</f>
        <v/>
      </c>
      <c r="CA48" s="292" t="str">
        <f ca="true">+IF(OFFSET('Water Data'!$F$29,0,10*ROW('Water Data'!F42))="","",OFFSET('Water Data'!$F$29,0,10*ROW('Water Data'!F42)))</f>
        <v/>
      </c>
      <c r="CB48" s="292" t="str">
        <f ca="true">+IF(OFFSET('Water Data'!$G$27,0,10*ROW('Water Data'!G42))="","",OFFSET('Water Data'!$G$27,0,10*ROW('Water Data'!G42)))</f>
        <v/>
      </c>
      <c r="CC48" s="292" t="str">
        <f ca="true">+IF(OFFSET('Water Data'!$G$28,0,10*ROW('Water Data'!G42))="","",OFFSET('Water Data'!$G$28,0,10*ROW('Water Data'!G42)))</f>
        <v/>
      </c>
      <c r="CD48" s="292" t="str">
        <f ca="true">+IF(OFFSET('Water Data'!$G$29,0,10*ROW('Water Data'!G42))="","",OFFSET('Water Data'!$G$29,0,10*ROW('Water Data'!G42)))</f>
        <v/>
      </c>
      <c r="CE48" s="292" t="str">
        <f ca="true">+IF(OFFSET('Water Data'!$H$27,0,10*ROW('Water Data'!H42))="","",OFFSET('Water Data'!$H$27,0,10*ROW('Water Data'!H42)))</f>
        <v/>
      </c>
      <c r="CF48" s="292" t="str">
        <f ca="true">+IF(OFFSET('Water Data'!$H$28,0,10*ROW('Water Data'!H42))="","",OFFSET('Water Data'!$H$28,0,10*ROW('Water Data'!H42)))</f>
        <v/>
      </c>
      <c r="CG48" s="292" t="str">
        <f ca="true">+IF(OFFSET('Water Data'!$H$29,0,10*ROW('Water Data'!H42))="","",OFFSET('Water Data'!$H$29,0,10*ROW('Water Data'!H42)))</f>
        <v/>
      </c>
      <c r="CH48" s="292" t="str">
        <f ca="true">+IF(OFFSET('Water Data'!$I$27,0,10*ROW('Water Data'!I42))="","",OFFSET('Water Data'!$I$27,0,10*ROW('Water Data'!I42)))</f>
        <v/>
      </c>
      <c r="CI48" s="292" t="str">
        <f ca="true">+IF(OFFSET('Water Data'!$I$28,0,10*ROW('Water Data'!I42))="","",OFFSET('Water Data'!$I$28,0,10*ROW('Water Data'!I42)))</f>
        <v/>
      </c>
      <c r="CJ48" s="292" t="str">
        <f ca="true">+IF(OFFSET('Water Data'!$I$29,0,10*ROW('Water Data'!I42))="","",OFFSET('Water Data'!$I$29,0,10*ROW('Water Data'!I42)))</f>
        <v/>
      </c>
      <c r="CK48" s="292" t="str">
        <f ca="true">+IF(OFFSET('Sanitation Data'!$D$28,0,10*ROW('Sanitation Data'!D42))="","",OFFSET('Sanitation Data'!$D$28,0,10*ROW('Sanitation Data'!D42)))</f>
        <v/>
      </c>
      <c r="CL48" s="292" t="str">
        <f ca="true">+IF(OFFSET('Sanitation Data'!$D$29,0,10*ROW('Sanitation Data'!D42))="","",OFFSET('Sanitation Data'!$D$29,0,10*ROW('Sanitation Data'!D42)))</f>
        <v/>
      </c>
      <c r="CM48" s="292" t="str">
        <f ca="true">+IF(OFFSET('Sanitation Data'!$D$30,0,10*ROW('Sanitation Data'!D42))="","",OFFSET('Sanitation Data'!$D$30,0,10*ROW('Sanitation Data'!D42)))</f>
        <v/>
      </c>
      <c r="CN48" s="292" t="str">
        <f ca="true">+IF(OFFSET('Sanitation Data'!$D$31,0,10*ROW('Sanitation Data'!D42))="","",OFFSET('Sanitation Data'!$D$31,0,10*ROW('Sanitation Data'!D42)))</f>
        <v/>
      </c>
      <c r="CO48" s="292" t="str">
        <f ca="true">+IF(OFFSET('Sanitation Data'!$D$32,0,10*ROW('Sanitation Data'!D42))="","",OFFSET('Sanitation Data'!$D$32,0,10*ROW('Sanitation Data'!D42)))</f>
        <v/>
      </c>
      <c r="CP48" s="292" t="str">
        <f ca="true">+IF(OFFSET('Sanitation Data'!$E$28,0,10*ROW('Sanitation Data'!E42))="","",OFFSET('Sanitation Data'!$E$28,0,10*ROW('Sanitation Data'!E42)))</f>
        <v/>
      </c>
      <c r="CQ48" s="292" t="str">
        <f ca="true">+IF(OFFSET('Sanitation Data'!$E$29,0,10*ROW('Sanitation Data'!E42))="","",OFFSET('Sanitation Data'!$E$29,0,10*ROW('Sanitation Data'!E42)))</f>
        <v/>
      </c>
      <c r="CR48" s="292" t="str">
        <f ca="true">+IF(OFFSET('Sanitation Data'!$E$30,0,10*ROW('Sanitation Data'!E42))="","",OFFSET('Sanitation Data'!$E$30,0,10*ROW('Sanitation Data'!E42)))</f>
        <v/>
      </c>
      <c r="CS48" s="292" t="str">
        <f ca="true">+IF(OFFSET('Sanitation Data'!$E$31,0,10*ROW('Sanitation Data'!E42))="","",OFFSET('Sanitation Data'!$E$31,0,10*ROW('Sanitation Data'!E42)))</f>
        <v/>
      </c>
      <c r="CT48" s="292" t="str">
        <f ca="true">+IF(OFFSET('Sanitation Data'!$E$32,0,10*ROW('Sanitation Data'!E42))="","",OFFSET('Sanitation Data'!$E$32,0,10*ROW('Sanitation Data'!E42)))</f>
        <v/>
      </c>
      <c r="CU48" s="292" t="str">
        <f ca="true">+IF(OFFSET('Sanitation Data'!$F$28,0,10*ROW('Sanitation Data'!F42))="","",OFFSET('Sanitation Data'!$F$28,0,10*ROW('Sanitation Data'!F42)))</f>
        <v/>
      </c>
      <c r="CV48" s="292" t="str">
        <f ca="true">+IF(OFFSET('Sanitation Data'!$F$29,0,10*ROW('Sanitation Data'!F42))="","",OFFSET('Sanitation Data'!$F$29,0,10*ROW('Sanitation Data'!F42)))</f>
        <v/>
      </c>
      <c r="CW48" s="292" t="str">
        <f ca="true">+IF(OFFSET('Sanitation Data'!$F$30,0,10*ROW('Sanitation Data'!F42))="","",OFFSET('Sanitation Data'!$F$30,0,10*ROW('Sanitation Data'!F42)))</f>
        <v/>
      </c>
      <c r="CX48" s="292" t="str">
        <f ca="true">+IF(OFFSET('Sanitation Data'!$F$31,0,10*ROW('Sanitation Data'!F42))="","",OFFSET('Sanitation Data'!$F$31,0,10*ROW('Sanitation Data'!F42)))</f>
        <v/>
      </c>
      <c r="CY48" s="292" t="str">
        <f ca="true">+IF(OFFSET('Sanitation Data'!$F$32,0,10*ROW('Sanitation Data'!F42))="","",OFFSET('Sanitation Data'!$F$32,0,10*ROW('Sanitation Data'!F42)))</f>
        <v/>
      </c>
      <c r="CZ48" s="292" t="str">
        <f ca="true">+IF(OFFSET('Sanitation Data'!$G$28,0,10*ROW('Sanitation Data'!G42))="","",OFFSET('Sanitation Data'!$G$28,0,10*ROW('Sanitation Data'!G42)))</f>
        <v/>
      </c>
      <c r="DA48" s="292" t="str">
        <f ca="true">+IF(OFFSET('Sanitation Data'!$G$29,0,10*ROW('Sanitation Data'!G42))="","",OFFSET('Sanitation Data'!$G$29,0,10*ROW('Sanitation Data'!G42)))</f>
        <v/>
      </c>
      <c r="DB48" s="292" t="str">
        <f ca="true">+IF(OFFSET('Sanitation Data'!$G$30,0,10*ROW('Sanitation Data'!G42))="","",OFFSET('Sanitation Data'!$G$30,0,10*ROW('Sanitation Data'!G42)))</f>
        <v/>
      </c>
      <c r="DC48" s="292" t="str">
        <f ca="true">+IF(OFFSET('Sanitation Data'!$G$31,0,10*ROW('Sanitation Data'!G42))="","",OFFSET('Sanitation Data'!$G$31,0,10*ROW('Sanitation Data'!G42)))</f>
        <v/>
      </c>
      <c r="DD48" s="292" t="str">
        <f ca="true">+IF(OFFSET('Sanitation Data'!$G$32,0,10*ROW('Sanitation Data'!G42))="","",OFFSET('Sanitation Data'!$G$32,0,10*ROW('Sanitation Data'!G42)))</f>
        <v/>
      </c>
      <c r="DE48" s="292" t="str">
        <f ca="true">+IF(OFFSET('Sanitation Data'!$H$28,0,10*ROW('Sanitation Data'!H42))="","",OFFSET('Sanitation Data'!$H$28,0,10*ROW('Sanitation Data'!H42)))</f>
        <v/>
      </c>
      <c r="DF48" s="292" t="str">
        <f ca="true">+IF(OFFSET('Sanitation Data'!$H$29,0,10*ROW('Sanitation Data'!H42))="","",OFFSET('Sanitation Data'!$H$29,0,10*ROW('Sanitation Data'!H42)))</f>
        <v/>
      </c>
      <c r="DG48" s="292" t="str">
        <f ca="true">+IF(OFFSET('Sanitation Data'!$H$30,0,10*ROW('Sanitation Data'!H42))="","",OFFSET('Sanitation Data'!$H$30,0,10*ROW('Sanitation Data'!H42)))</f>
        <v/>
      </c>
      <c r="DH48" s="292" t="str">
        <f ca="true">+IF(OFFSET('Sanitation Data'!$H$31,0,10*ROW('Sanitation Data'!H42))="","",OFFSET('Sanitation Data'!$H$31,0,10*ROW('Sanitation Data'!H42)))</f>
        <v/>
      </c>
      <c r="DI48" s="292" t="str">
        <f ca="true">+IF(OFFSET('Sanitation Data'!$H$32,0,10*ROW('Sanitation Data'!H42))="","",OFFSET('Sanitation Data'!$H$32,0,10*ROW('Sanitation Data'!H42)))</f>
        <v/>
      </c>
      <c r="DJ48" s="292" t="str">
        <f ca="true">+IF(OFFSET('Sanitation Data'!$I$28,0,10*ROW('Sanitation Data'!I42))="","",OFFSET('Sanitation Data'!$I$28,0,10*ROW('Sanitation Data'!I42)))</f>
        <v/>
      </c>
      <c r="DK48" s="292" t="str">
        <f ca="true">+IF(OFFSET('Sanitation Data'!$I$29,0,10*ROW('Sanitation Data'!I42))="","",OFFSET('Sanitation Data'!$I$29,0,10*ROW('Sanitation Data'!I42)))</f>
        <v/>
      </c>
      <c r="DL48" s="292" t="str">
        <f ca="true">+IF(OFFSET('Sanitation Data'!$I$30,0,10*ROW('Sanitation Data'!I42))="","",OFFSET('Sanitation Data'!$I$30,0,10*ROW('Sanitation Data'!I42)))</f>
        <v/>
      </c>
      <c r="DM48" s="292" t="str">
        <f ca="true">+IF(OFFSET('Sanitation Data'!$I$31,0,10*ROW('Sanitation Data'!I42))="","",OFFSET('Sanitation Data'!$I$31,0,10*ROW('Sanitation Data'!I42)))</f>
        <v/>
      </c>
      <c r="DN48" s="292" t="str">
        <f ca="true">+IF(OFFSET('Sanitation Data'!$I$32,0,10*ROW('Sanitation Data'!I42))="","",OFFSET('Sanitation Data'!$I$32,0,10*ROW('Sanitation Data'!I42)))</f>
        <v/>
      </c>
      <c r="DO48" s="292" t="str">
        <f ca="true">+IF(OFFSET('Hygiene Data'!$D$11,0,10*ROW('Hygiene Data'!D42))="","",OFFSET('Hygiene Data'!$D$11,0,10*ROW('Hygiene Data'!D42)))</f>
        <v/>
      </c>
      <c r="DP48" s="292" t="str">
        <f ca="true">+IF(OFFSET('Hygiene Data'!$D$12,0,10*ROW('Hygiene Data'!D42))="","",OFFSET('Hygiene Data'!$D$12,0,10*ROW('Hygiene Data'!D42)))</f>
        <v/>
      </c>
      <c r="DQ48" s="292" t="str">
        <f ca="true">+IF(OFFSET('Hygiene Data'!$D$13,0,10*ROW('Hygiene Data'!D42))="","",OFFSET('Hygiene Data'!$D$13,0,10*ROW('Hygiene Data'!D42)))</f>
        <v/>
      </c>
      <c r="DR48" s="292" t="str">
        <f ca="true">+IF(OFFSET('Hygiene Data'!$E$11,0,10*ROW('Hygiene Data'!E42))="","",OFFSET('Hygiene Data'!$E$11,0,10*ROW('Hygiene Data'!E42)))</f>
        <v/>
      </c>
      <c r="DS48" s="292" t="str">
        <f ca="true">+IF(OFFSET('Hygiene Data'!$E$12,0,10*ROW('Hygiene Data'!E42))="","",OFFSET('Hygiene Data'!$E$12,0,10*ROW('Hygiene Data'!E42)))</f>
        <v/>
      </c>
      <c r="DT48" s="292" t="str">
        <f ca="true">+IF(OFFSET('Hygiene Data'!$E$13,0,10*ROW('Hygiene Data'!E42))="","",OFFSET('Hygiene Data'!$E$13,0,10*ROW('Hygiene Data'!E42)))</f>
        <v/>
      </c>
      <c r="DU48" s="292" t="str">
        <f ca="true">+IF(OFFSET('Hygiene Data'!$F$11,0,10*ROW('Hygiene Data'!F42))="","",OFFSET('Hygiene Data'!$F$11,0,10*ROW('Hygiene Data'!F42)))</f>
        <v/>
      </c>
      <c r="DV48" s="292" t="str">
        <f ca="true">+IF(OFFSET('Hygiene Data'!$F$12,0,10*ROW('Hygiene Data'!F42))="","",OFFSET('Hygiene Data'!$F$12,0,10*ROW('Hygiene Data'!F42)))</f>
        <v/>
      </c>
      <c r="DW48" s="292" t="str">
        <f ca="true">+IF(OFFSET('Hygiene Data'!$F$13,0,10*ROW('Hygiene Data'!F42))="","",OFFSET('Hygiene Data'!$F$13,0,10*ROW('Hygiene Data'!F42)))</f>
        <v/>
      </c>
      <c r="DX48" s="292" t="str">
        <f ca="true">+IF(OFFSET('Hygiene Data'!$G$11,0,10*ROW('Hygiene Data'!G42))="","",OFFSET('Hygiene Data'!$G$11,0,10*ROW('Hygiene Data'!G42)))</f>
        <v/>
      </c>
      <c r="DY48" s="292" t="str">
        <f ca="true">+IF(OFFSET('Hygiene Data'!$G$12,0,10*ROW('Hygiene Data'!G42))="","",OFFSET('Hygiene Data'!$G$12,0,10*ROW('Hygiene Data'!G42)))</f>
        <v/>
      </c>
      <c r="DZ48" s="292" t="str">
        <f ca="true">+IF(OFFSET('Hygiene Data'!$G$13,0,10*ROW('Hygiene Data'!G42))="","",OFFSET('Hygiene Data'!$G$13,0,10*ROW('Hygiene Data'!G42)))</f>
        <v/>
      </c>
      <c r="EA48" s="292" t="str">
        <f ca="true">+IF(OFFSET('Hygiene Data'!$H$11,0,10*ROW('Hygiene Data'!H42))="","",OFFSET('Hygiene Data'!$H$11,0,10*ROW('Hygiene Data'!H42)))</f>
        <v/>
      </c>
      <c r="EB48" s="292" t="str">
        <f ca="true">+IF(OFFSET('Hygiene Data'!$H$12,0,10*ROW('Hygiene Data'!H42))="","",OFFSET('Hygiene Data'!$H$12,0,10*ROW('Hygiene Data'!H42)))</f>
        <v/>
      </c>
      <c r="EC48" s="292" t="str">
        <f ca="true">+IF(OFFSET('Hygiene Data'!$H$13,0,10*ROW('Hygiene Data'!H42))="","",OFFSET('Hygiene Data'!$H$13,0,10*ROW('Hygiene Data'!H42)))</f>
        <v/>
      </c>
      <c r="ED48" s="292" t="str">
        <f ca="true">+IF(OFFSET('Hygiene Data'!$I$11,0,10*ROW('Hygiene Data'!I42))="","",OFFSET('Hygiene Data'!$I$11,0,10*ROW('Hygiene Data'!I42)))</f>
        <v/>
      </c>
      <c r="EE48" s="292" t="str">
        <f ca="true">+IF(OFFSET('Hygiene Data'!$I$12,0,10*ROW('Hygiene Data'!I42))="","",OFFSET('Hygiene Data'!$I$12,0,10*ROW('Hygiene Data'!I42)))</f>
        <v/>
      </c>
      <c r="EF48" s="29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8"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2"/>
      <c r="BS49" s="292" t="str">
        <f ca="true">+IF(OFFSET('Water Data'!$D$27,0,10*ROW('Water Data'!D43))="","",OFFSET('Water Data'!$D$27,0,10*ROW('Water Data'!D43)))</f>
        <v/>
      </c>
      <c r="BT49" s="292" t="str">
        <f ca="true">+IF(OFFSET('Water Data'!$D$28,0,10*ROW('Water Data'!D43))="","",OFFSET('Water Data'!$D$28,0,10*ROW('Water Data'!D43)))</f>
        <v/>
      </c>
      <c r="BU49" s="292" t="str">
        <f ca="true">+IF(OFFSET('Water Data'!$D$29,0,10*ROW('Water Data'!D43))="","",OFFSET('Water Data'!$D$29,0,10*ROW('Water Data'!D43)))</f>
        <v/>
      </c>
      <c r="BV49" s="292" t="str">
        <f ca="true">+IF(OFFSET('Water Data'!$E$27,0,10*ROW('Water Data'!E43))="","",OFFSET('Water Data'!$E$27,0,10*ROW('Water Data'!E43)))</f>
        <v/>
      </c>
      <c r="BW49" s="292" t="str">
        <f ca="true">+IF(OFFSET('Water Data'!$E$28,0,10*ROW('Water Data'!E43))="","",OFFSET('Water Data'!$E$28,0,10*ROW('Water Data'!E43)))</f>
        <v/>
      </c>
      <c r="BX49" s="292" t="str">
        <f ca="true">+IF(OFFSET('Water Data'!$E$29,0,10*ROW('Water Data'!E43))="","",OFFSET('Water Data'!$E$29,0,10*ROW('Water Data'!E43)))</f>
        <v/>
      </c>
      <c r="BY49" s="292" t="str">
        <f ca="true">+IF(OFFSET('Water Data'!$F$27,0,10*ROW('Water Data'!F43))="","",OFFSET('Water Data'!$F$27,0,10*ROW('Water Data'!F43)))</f>
        <v/>
      </c>
      <c r="BZ49" s="292" t="str">
        <f ca="true">+IF(OFFSET('Water Data'!$F$28,0,10*ROW('Water Data'!F43))="","",OFFSET('Water Data'!$F$28,0,10*ROW('Water Data'!F43)))</f>
        <v/>
      </c>
      <c r="CA49" s="292" t="str">
        <f ca="true">+IF(OFFSET('Water Data'!$F$29,0,10*ROW('Water Data'!F43))="","",OFFSET('Water Data'!$F$29,0,10*ROW('Water Data'!F43)))</f>
        <v/>
      </c>
      <c r="CB49" s="292" t="str">
        <f ca="true">+IF(OFFSET('Water Data'!$G$27,0,10*ROW('Water Data'!G43))="","",OFFSET('Water Data'!$G$27,0,10*ROW('Water Data'!G43)))</f>
        <v/>
      </c>
      <c r="CC49" s="292" t="str">
        <f ca="true">+IF(OFFSET('Water Data'!$G$28,0,10*ROW('Water Data'!G43))="","",OFFSET('Water Data'!$G$28,0,10*ROW('Water Data'!G43)))</f>
        <v/>
      </c>
      <c r="CD49" s="292" t="str">
        <f ca="true">+IF(OFFSET('Water Data'!$G$29,0,10*ROW('Water Data'!G43))="","",OFFSET('Water Data'!$G$29,0,10*ROW('Water Data'!G43)))</f>
        <v/>
      </c>
      <c r="CE49" s="292" t="str">
        <f ca="true">+IF(OFFSET('Water Data'!$H$27,0,10*ROW('Water Data'!H43))="","",OFFSET('Water Data'!$H$27,0,10*ROW('Water Data'!H43)))</f>
        <v/>
      </c>
      <c r="CF49" s="292" t="str">
        <f ca="true">+IF(OFFSET('Water Data'!$H$28,0,10*ROW('Water Data'!H43))="","",OFFSET('Water Data'!$H$28,0,10*ROW('Water Data'!H43)))</f>
        <v/>
      </c>
      <c r="CG49" s="292" t="str">
        <f ca="true">+IF(OFFSET('Water Data'!$H$29,0,10*ROW('Water Data'!H43))="","",OFFSET('Water Data'!$H$29,0,10*ROW('Water Data'!H43)))</f>
        <v/>
      </c>
      <c r="CH49" s="292" t="str">
        <f ca="true">+IF(OFFSET('Water Data'!$I$27,0,10*ROW('Water Data'!I43))="","",OFFSET('Water Data'!$I$27,0,10*ROW('Water Data'!I43)))</f>
        <v/>
      </c>
      <c r="CI49" s="292" t="str">
        <f ca="true">+IF(OFFSET('Water Data'!$I$28,0,10*ROW('Water Data'!I43))="","",OFFSET('Water Data'!$I$28,0,10*ROW('Water Data'!I43)))</f>
        <v/>
      </c>
      <c r="CJ49" s="292" t="str">
        <f ca="true">+IF(OFFSET('Water Data'!$I$29,0,10*ROW('Water Data'!I43))="","",OFFSET('Water Data'!$I$29,0,10*ROW('Water Data'!I43)))</f>
        <v/>
      </c>
      <c r="CK49" s="292" t="str">
        <f ca="true">+IF(OFFSET('Sanitation Data'!$D$28,0,10*ROW('Sanitation Data'!D43))="","",OFFSET('Sanitation Data'!$D$28,0,10*ROW('Sanitation Data'!D43)))</f>
        <v/>
      </c>
      <c r="CL49" s="292" t="str">
        <f ca="true">+IF(OFFSET('Sanitation Data'!$D$29,0,10*ROW('Sanitation Data'!D43))="","",OFFSET('Sanitation Data'!$D$29,0,10*ROW('Sanitation Data'!D43)))</f>
        <v/>
      </c>
      <c r="CM49" s="292" t="str">
        <f ca="true">+IF(OFFSET('Sanitation Data'!$D$30,0,10*ROW('Sanitation Data'!D43))="","",OFFSET('Sanitation Data'!$D$30,0,10*ROW('Sanitation Data'!D43)))</f>
        <v/>
      </c>
      <c r="CN49" s="292" t="str">
        <f ca="true">+IF(OFFSET('Sanitation Data'!$D$31,0,10*ROW('Sanitation Data'!D43))="","",OFFSET('Sanitation Data'!$D$31,0,10*ROW('Sanitation Data'!D43)))</f>
        <v/>
      </c>
      <c r="CO49" s="292" t="str">
        <f ca="true">+IF(OFFSET('Sanitation Data'!$D$32,0,10*ROW('Sanitation Data'!D43))="","",OFFSET('Sanitation Data'!$D$32,0,10*ROW('Sanitation Data'!D43)))</f>
        <v/>
      </c>
      <c r="CP49" s="292" t="str">
        <f ca="true">+IF(OFFSET('Sanitation Data'!$E$28,0,10*ROW('Sanitation Data'!E43))="","",OFFSET('Sanitation Data'!$E$28,0,10*ROW('Sanitation Data'!E43)))</f>
        <v/>
      </c>
      <c r="CQ49" s="292" t="str">
        <f ca="true">+IF(OFFSET('Sanitation Data'!$E$29,0,10*ROW('Sanitation Data'!E43))="","",OFFSET('Sanitation Data'!$E$29,0,10*ROW('Sanitation Data'!E43)))</f>
        <v/>
      </c>
      <c r="CR49" s="292" t="str">
        <f ca="true">+IF(OFFSET('Sanitation Data'!$E$30,0,10*ROW('Sanitation Data'!E43))="","",OFFSET('Sanitation Data'!$E$30,0,10*ROW('Sanitation Data'!E43)))</f>
        <v/>
      </c>
      <c r="CS49" s="292" t="str">
        <f ca="true">+IF(OFFSET('Sanitation Data'!$E$31,0,10*ROW('Sanitation Data'!E43))="","",OFFSET('Sanitation Data'!$E$31,0,10*ROW('Sanitation Data'!E43)))</f>
        <v/>
      </c>
      <c r="CT49" s="292" t="str">
        <f ca="true">+IF(OFFSET('Sanitation Data'!$E$32,0,10*ROW('Sanitation Data'!E43))="","",OFFSET('Sanitation Data'!$E$32,0,10*ROW('Sanitation Data'!E43)))</f>
        <v/>
      </c>
      <c r="CU49" s="292" t="str">
        <f ca="true">+IF(OFFSET('Sanitation Data'!$F$28,0,10*ROW('Sanitation Data'!F43))="","",OFFSET('Sanitation Data'!$F$28,0,10*ROW('Sanitation Data'!F43)))</f>
        <v/>
      </c>
      <c r="CV49" s="292" t="str">
        <f ca="true">+IF(OFFSET('Sanitation Data'!$F$29,0,10*ROW('Sanitation Data'!F43))="","",OFFSET('Sanitation Data'!$F$29,0,10*ROW('Sanitation Data'!F43)))</f>
        <v/>
      </c>
      <c r="CW49" s="292" t="str">
        <f ca="true">+IF(OFFSET('Sanitation Data'!$F$30,0,10*ROW('Sanitation Data'!F43))="","",OFFSET('Sanitation Data'!$F$30,0,10*ROW('Sanitation Data'!F43)))</f>
        <v/>
      </c>
      <c r="CX49" s="292" t="str">
        <f ca="true">+IF(OFFSET('Sanitation Data'!$F$31,0,10*ROW('Sanitation Data'!F43))="","",OFFSET('Sanitation Data'!$F$31,0,10*ROW('Sanitation Data'!F43)))</f>
        <v/>
      </c>
      <c r="CY49" s="292" t="str">
        <f ca="true">+IF(OFFSET('Sanitation Data'!$F$32,0,10*ROW('Sanitation Data'!F43))="","",OFFSET('Sanitation Data'!$F$32,0,10*ROW('Sanitation Data'!F43)))</f>
        <v/>
      </c>
      <c r="CZ49" s="292" t="str">
        <f ca="true">+IF(OFFSET('Sanitation Data'!$G$28,0,10*ROW('Sanitation Data'!G43))="","",OFFSET('Sanitation Data'!$G$28,0,10*ROW('Sanitation Data'!G43)))</f>
        <v/>
      </c>
      <c r="DA49" s="292" t="str">
        <f ca="true">+IF(OFFSET('Sanitation Data'!$G$29,0,10*ROW('Sanitation Data'!G43))="","",OFFSET('Sanitation Data'!$G$29,0,10*ROW('Sanitation Data'!G43)))</f>
        <v/>
      </c>
      <c r="DB49" s="292" t="str">
        <f ca="true">+IF(OFFSET('Sanitation Data'!$G$30,0,10*ROW('Sanitation Data'!G43))="","",OFFSET('Sanitation Data'!$G$30,0,10*ROW('Sanitation Data'!G43)))</f>
        <v/>
      </c>
      <c r="DC49" s="292" t="str">
        <f ca="true">+IF(OFFSET('Sanitation Data'!$G$31,0,10*ROW('Sanitation Data'!G43))="","",OFFSET('Sanitation Data'!$G$31,0,10*ROW('Sanitation Data'!G43)))</f>
        <v/>
      </c>
      <c r="DD49" s="292" t="str">
        <f ca="true">+IF(OFFSET('Sanitation Data'!$G$32,0,10*ROW('Sanitation Data'!G43))="","",OFFSET('Sanitation Data'!$G$32,0,10*ROW('Sanitation Data'!G43)))</f>
        <v/>
      </c>
      <c r="DE49" s="292" t="str">
        <f ca="true">+IF(OFFSET('Sanitation Data'!$H$28,0,10*ROW('Sanitation Data'!H43))="","",OFFSET('Sanitation Data'!$H$28,0,10*ROW('Sanitation Data'!H43)))</f>
        <v/>
      </c>
      <c r="DF49" s="292" t="str">
        <f ca="true">+IF(OFFSET('Sanitation Data'!$H$29,0,10*ROW('Sanitation Data'!H43))="","",OFFSET('Sanitation Data'!$H$29,0,10*ROW('Sanitation Data'!H43)))</f>
        <v/>
      </c>
      <c r="DG49" s="292" t="str">
        <f ca="true">+IF(OFFSET('Sanitation Data'!$H$30,0,10*ROW('Sanitation Data'!H43))="","",OFFSET('Sanitation Data'!$H$30,0,10*ROW('Sanitation Data'!H43)))</f>
        <v/>
      </c>
      <c r="DH49" s="292" t="str">
        <f ca="true">+IF(OFFSET('Sanitation Data'!$H$31,0,10*ROW('Sanitation Data'!H43))="","",OFFSET('Sanitation Data'!$H$31,0,10*ROW('Sanitation Data'!H43)))</f>
        <v/>
      </c>
      <c r="DI49" s="292" t="str">
        <f ca="true">+IF(OFFSET('Sanitation Data'!$H$32,0,10*ROW('Sanitation Data'!H43))="","",OFFSET('Sanitation Data'!$H$32,0,10*ROW('Sanitation Data'!H43)))</f>
        <v/>
      </c>
      <c r="DJ49" s="292" t="str">
        <f ca="true">+IF(OFFSET('Sanitation Data'!$I$28,0,10*ROW('Sanitation Data'!I43))="","",OFFSET('Sanitation Data'!$I$28,0,10*ROW('Sanitation Data'!I43)))</f>
        <v/>
      </c>
      <c r="DK49" s="292" t="str">
        <f ca="true">+IF(OFFSET('Sanitation Data'!$I$29,0,10*ROW('Sanitation Data'!I43))="","",OFFSET('Sanitation Data'!$I$29,0,10*ROW('Sanitation Data'!I43)))</f>
        <v/>
      </c>
      <c r="DL49" s="292" t="str">
        <f ca="true">+IF(OFFSET('Sanitation Data'!$I$30,0,10*ROW('Sanitation Data'!I43))="","",OFFSET('Sanitation Data'!$I$30,0,10*ROW('Sanitation Data'!I43)))</f>
        <v/>
      </c>
      <c r="DM49" s="292" t="str">
        <f ca="true">+IF(OFFSET('Sanitation Data'!$I$31,0,10*ROW('Sanitation Data'!I43))="","",OFFSET('Sanitation Data'!$I$31,0,10*ROW('Sanitation Data'!I43)))</f>
        <v/>
      </c>
      <c r="DN49" s="292" t="str">
        <f ca="true">+IF(OFFSET('Sanitation Data'!$I$32,0,10*ROW('Sanitation Data'!I43))="","",OFFSET('Sanitation Data'!$I$32,0,10*ROW('Sanitation Data'!I43)))</f>
        <v/>
      </c>
      <c r="DO49" s="292" t="str">
        <f ca="true">+IF(OFFSET('Hygiene Data'!$D$11,0,10*ROW('Hygiene Data'!D43))="","",OFFSET('Hygiene Data'!$D$11,0,10*ROW('Hygiene Data'!D43)))</f>
        <v/>
      </c>
      <c r="DP49" s="292" t="str">
        <f ca="true">+IF(OFFSET('Hygiene Data'!$D$12,0,10*ROW('Hygiene Data'!D43))="","",OFFSET('Hygiene Data'!$D$12,0,10*ROW('Hygiene Data'!D43)))</f>
        <v/>
      </c>
      <c r="DQ49" s="292" t="str">
        <f ca="true">+IF(OFFSET('Hygiene Data'!$D$13,0,10*ROW('Hygiene Data'!D43))="","",OFFSET('Hygiene Data'!$D$13,0,10*ROW('Hygiene Data'!D43)))</f>
        <v/>
      </c>
      <c r="DR49" s="292" t="str">
        <f ca="true">+IF(OFFSET('Hygiene Data'!$E$11,0,10*ROW('Hygiene Data'!E43))="","",OFFSET('Hygiene Data'!$E$11,0,10*ROW('Hygiene Data'!E43)))</f>
        <v/>
      </c>
      <c r="DS49" s="292" t="str">
        <f ca="true">+IF(OFFSET('Hygiene Data'!$E$12,0,10*ROW('Hygiene Data'!E43))="","",OFFSET('Hygiene Data'!$E$12,0,10*ROW('Hygiene Data'!E43)))</f>
        <v/>
      </c>
      <c r="DT49" s="292" t="str">
        <f ca="true">+IF(OFFSET('Hygiene Data'!$E$13,0,10*ROW('Hygiene Data'!E43))="","",OFFSET('Hygiene Data'!$E$13,0,10*ROW('Hygiene Data'!E43)))</f>
        <v/>
      </c>
      <c r="DU49" s="292" t="str">
        <f ca="true">+IF(OFFSET('Hygiene Data'!$F$11,0,10*ROW('Hygiene Data'!F43))="","",OFFSET('Hygiene Data'!$F$11,0,10*ROW('Hygiene Data'!F43)))</f>
        <v/>
      </c>
      <c r="DV49" s="292" t="str">
        <f ca="true">+IF(OFFSET('Hygiene Data'!$F$12,0,10*ROW('Hygiene Data'!F43))="","",OFFSET('Hygiene Data'!$F$12,0,10*ROW('Hygiene Data'!F43)))</f>
        <v/>
      </c>
      <c r="DW49" s="292" t="str">
        <f ca="true">+IF(OFFSET('Hygiene Data'!$F$13,0,10*ROW('Hygiene Data'!F43))="","",OFFSET('Hygiene Data'!$F$13,0,10*ROW('Hygiene Data'!F43)))</f>
        <v/>
      </c>
      <c r="DX49" s="292" t="str">
        <f ca="true">+IF(OFFSET('Hygiene Data'!$G$11,0,10*ROW('Hygiene Data'!G43))="","",OFFSET('Hygiene Data'!$G$11,0,10*ROW('Hygiene Data'!G43)))</f>
        <v/>
      </c>
      <c r="DY49" s="292" t="str">
        <f ca="true">+IF(OFFSET('Hygiene Data'!$G$12,0,10*ROW('Hygiene Data'!G43))="","",OFFSET('Hygiene Data'!$G$12,0,10*ROW('Hygiene Data'!G43)))</f>
        <v/>
      </c>
      <c r="DZ49" s="292" t="str">
        <f ca="true">+IF(OFFSET('Hygiene Data'!$G$13,0,10*ROW('Hygiene Data'!G43))="","",OFFSET('Hygiene Data'!$G$13,0,10*ROW('Hygiene Data'!G43)))</f>
        <v/>
      </c>
      <c r="EA49" s="292" t="str">
        <f ca="true">+IF(OFFSET('Hygiene Data'!$H$11,0,10*ROW('Hygiene Data'!H43))="","",OFFSET('Hygiene Data'!$H$11,0,10*ROW('Hygiene Data'!H43)))</f>
        <v/>
      </c>
      <c r="EB49" s="292" t="str">
        <f ca="true">+IF(OFFSET('Hygiene Data'!$H$12,0,10*ROW('Hygiene Data'!H43))="","",OFFSET('Hygiene Data'!$H$12,0,10*ROW('Hygiene Data'!H43)))</f>
        <v/>
      </c>
      <c r="EC49" s="292" t="str">
        <f ca="true">+IF(OFFSET('Hygiene Data'!$H$13,0,10*ROW('Hygiene Data'!H43))="","",OFFSET('Hygiene Data'!$H$13,0,10*ROW('Hygiene Data'!H43)))</f>
        <v/>
      </c>
      <c r="ED49" s="292" t="str">
        <f ca="true">+IF(OFFSET('Hygiene Data'!$I$11,0,10*ROW('Hygiene Data'!I43))="","",OFFSET('Hygiene Data'!$I$11,0,10*ROW('Hygiene Data'!I43)))</f>
        <v/>
      </c>
      <c r="EE49" s="292" t="str">
        <f ca="true">+IF(OFFSET('Hygiene Data'!$I$12,0,10*ROW('Hygiene Data'!I43))="","",OFFSET('Hygiene Data'!$I$12,0,10*ROW('Hygiene Data'!I43)))</f>
        <v/>
      </c>
      <c r="EF49" s="29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8"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2"/>
      <c r="BS50" s="292" t="str">
        <f ca="true">+IF(OFFSET('Water Data'!$D$27,0,10*ROW('Water Data'!D44))="","",OFFSET('Water Data'!$D$27,0,10*ROW('Water Data'!D44)))</f>
        <v/>
      </c>
      <c r="BT50" s="292" t="str">
        <f ca="true">+IF(OFFSET('Water Data'!$D$28,0,10*ROW('Water Data'!D44))="","",OFFSET('Water Data'!$D$28,0,10*ROW('Water Data'!D44)))</f>
        <v/>
      </c>
      <c r="BU50" s="292" t="str">
        <f ca="true">+IF(OFFSET('Water Data'!$D$29,0,10*ROW('Water Data'!D44))="","",OFFSET('Water Data'!$D$29,0,10*ROW('Water Data'!D44)))</f>
        <v/>
      </c>
      <c r="BV50" s="292" t="str">
        <f ca="true">+IF(OFFSET('Water Data'!$E$27,0,10*ROW('Water Data'!E44))="","",OFFSET('Water Data'!$E$27,0,10*ROW('Water Data'!E44)))</f>
        <v/>
      </c>
      <c r="BW50" s="292" t="str">
        <f ca="true">+IF(OFFSET('Water Data'!$E$28,0,10*ROW('Water Data'!E44))="","",OFFSET('Water Data'!$E$28,0,10*ROW('Water Data'!E44)))</f>
        <v/>
      </c>
      <c r="BX50" s="292" t="str">
        <f ca="true">+IF(OFFSET('Water Data'!$E$29,0,10*ROW('Water Data'!E44))="","",OFFSET('Water Data'!$E$29,0,10*ROW('Water Data'!E44)))</f>
        <v/>
      </c>
      <c r="BY50" s="292" t="str">
        <f ca="true">+IF(OFFSET('Water Data'!$F$27,0,10*ROW('Water Data'!F44))="","",OFFSET('Water Data'!$F$27,0,10*ROW('Water Data'!F44)))</f>
        <v/>
      </c>
      <c r="BZ50" s="292" t="str">
        <f ca="true">+IF(OFFSET('Water Data'!$F$28,0,10*ROW('Water Data'!F44))="","",OFFSET('Water Data'!$F$28,0,10*ROW('Water Data'!F44)))</f>
        <v/>
      </c>
      <c r="CA50" s="292" t="str">
        <f ca="true">+IF(OFFSET('Water Data'!$F$29,0,10*ROW('Water Data'!F44))="","",OFFSET('Water Data'!$F$29,0,10*ROW('Water Data'!F44)))</f>
        <v/>
      </c>
      <c r="CB50" s="292" t="str">
        <f ca="true">+IF(OFFSET('Water Data'!$G$27,0,10*ROW('Water Data'!G44))="","",OFFSET('Water Data'!$G$27,0,10*ROW('Water Data'!G44)))</f>
        <v/>
      </c>
      <c r="CC50" s="292" t="str">
        <f ca="true">+IF(OFFSET('Water Data'!$G$28,0,10*ROW('Water Data'!G44))="","",OFFSET('Water Data'!$G$28,0,10*ROW('Water Data'!G44)))</f>
        <v/>
      </c>
      <c r="CD50" s="292" t="str">
        <f ca="true">+IF(OFFSET('Water Data'!$G$29,0,10*ROW('Water Data'!G44))="","",OFFSET('Water Data'!$G$29,0,10*ROW('Water Data'!G44)))</f>
        <v/>
      </c>
      <c r="CE50" s="292" t="str">
        <f ca="true">+IF(OFFSET('Water Data'!$H$27,0,10*ROW('Water Data'!H44))="","",OFFSET('Water Data'!$H$27,0,10*ROW('Water Data'!H44)))</f>
        <v/>
      </c>
      <c r="CF50" s="292" t="str">
        <f ca="true">+IF(OFFSET('Water Data'!$H$28,0,10*ROW('Water Data'!H44))="","",OFFSET('Water Data'!$H$28,0,10*ROW('Water Data'!H44)))</f>
        <v/>
      </c>
      <c r="CG50" s="292" t="str">
        <f ca="true">+IF(OFFSET('Water Data'!$H$29,0,10*ROW('Water Data'!H44))="","",OFFSET('Water Data'!$H$29,0,10*ROW('Water Data'!H44)))</f>
        <v/>
      </c>
      <c r="CH50" s="292" t="str">
        <f ca="true">+IF(OFFSET('Water Data'!$I$27,0,10*ROW('Water Data'!I44))="","",OFFSET('Water Data'!$I$27,0,10*ROW('Water Data'!I44)))</f>
        <v/>
      </c>
      <c r="CI50" s="292" t="str">
        <f ca="true">+IF(OFFSET('Water Data'!$I$28,0,10*ROW('Water Data'!I44))="","",OFFSET('Water Data'!$I$28,0,10*ROW('Water Data'!I44)))</f>
        <v/>
      </c>
      <c r="CJ50" s="292" t="str">
        <f ca="true">+IF(OFFSET('Water Data'!$I$29,0,10*ROW('Water Data'!I44))="","",OFFSET('Water Data'!$I$29,0,10*ROW('Water Data'!I44)))</f>
        <v/>
      </c>
      <c r="CK50" s="292" t="str">
        <f ca="true">+IF(OFFSET('Sanitation Data'!$D$28,0,10*ROW('Sanitation Data'!D44))="","",OFFSET('Sanitation Data'!$D$28,0,10*ROW('Sanitation Data'!D44)))</f>
        <v/>
      </c>
      <c r="CL50" s="292" t="str">
        <f ca="true">+IF(OFFSET('Sanitation Data'!$D$29,0,10*ROW('Sanitation Data'!D44))="","",OFFSET('Sanitation Data'!$D$29,0,10*ROW('Sanitation Data'!D44)))</f>
        <v/>
      </c>
      <c r="CM50" s="292" t="str">
        <f ca="true">+IF(OFFSET('Sanitation Data'!$D$30,0,10*ROW('Sanitation Data'!D44))="","",OFFSET('Sanitation Data'!$D$30,0,10*ROW('Sanitation Data'!D44)))</f>
        <v/>
      </c>
      <c r="CN50" s="292" t="str">
        <f ca="true">+IF(OFFSET('Sanitation Data'!$D$31,0,10*ROW('Sanitation Data'!D44))="","",OFFSET('Sanitation Data'!$D$31,0,10*ROW('Sanitation Data'!D44)))</f>
        <v/>
      </c>
      <c r="CO50" s="292" t="str">
        <f ca="true">+IF(OFFSET('Sanitation Data'!$D$32,0,10*ROW('Sanitation Data'!D44))="","",OFFSET('Sanitation Data'!$D$32,0,10*ROW('Sanitation Data'!D44)))</f>
        <v/>
      </c>
      <c r="CP50" s="292" t="str">
        <f ca="true">+IF(OFFSET('Sanitation Data'!$E$28,0,10*ROW('Sanitation Data'!E44))="","",OFFSET('Sanitation Data'!$E$28,0,10*ROW('Sanitation Data'!E44)))</f>
        <v/>
      </c>
      <c r="CQ50" s="292" t="str">
        <f ca="true">+IF(OFFSET('Sanitation Data'!$E$29,0,10*ROW('Sanitation Data'!E44))="","",OFFSET('Sanitation Data'!$E$29,0,10*ROW('Sanitation Data'!E44)))</f>
        <v/>
      </c>
      <c r="CR50" s="292" t="str">
        <f ca="true">+IF(OFFSET('Sanitation Data'!$E$30,0,10*ROW('Sanitation Data'!E44))="","",OFFSET('Sanitation Data'!$E$30,0,10*ROW('Sanitation Data'!E44)))</f>
        <v/>
      </c>
      <c r="CS50" s="292" t="str">
        <f ca="true">+IF(OFFSET('Sanitation Data'!$E$31,0,10*ROW('Sanitation Data'!E44))="","",OFFSET('Sanitation Data'!$E$31,0,10*ROW('Sanitation Data'!E44)))</f>
        <v/>
      </c>
      <c r="CT50" s="292" t="str">
        <f ca="true">+IF(OFFSET('Sanitation Data'!$E$32,0,10*ROW('Sanitation Data'!E44))="","",OFFSET('Sanitation Data'!$E$32,0,10*ROW('Sanitation Data'!E44)))</f>
        <v/>
      </c>
      <c r="CU50" s="292" t="str">
        <f ca="true">+IF(OFFSET('Sanitation Data'!$F$28,0,10*ROW('Sanitation Data'!F44))="","",OFFSET('Sanitation Data'!$F$28,0,10*ROW('Sanitation Data'!F44)))</f>
        <v/>
      </c>
      <c r="CV50" s="292" t="str">
        <f ca="true">+IF(OFFSET('Sanitation Data'!$F$29,0,10*ROW('Sanitation Data'!F44))="","",OFFSET('Sanitation Data'!$F$29,0,10*ROW('Sanitation Data'!F44)))</f>
        <v/>
      </c>
      <c r="CW50" s="292" t="str">
        <f ca="true">+IF(OFFSET('Sanitation Data'!$F$30,0,10*ROW('Sanitation Data'!F44))="","",OFFSET('Sanitation Data'!$F$30,0,10*ROW('Sanitation Data'!F44)))</f>
        <v/>
      </c>
      <c r="CX50" s="292" t="str">
        <f ca="true">+IF(OFFSET('Sanitation Data'!$F$31,0,10*ROW('Sanitation Data'!F44))="","",OFFSET('Sanitation Data'!$F$31,0,10*ROW('Sanitation Data'!F44)))</f>
        <v/>
      </c>
      <c r="CY50" s="292" t="str">
        <f ca="true">+IF(OFFSET('Sanitation Data'!$F$32,0,10*ROW('Sanitation Data'!F44))="","",OFFSET('Sanitation Data'!$F$32,0,10*ROW('Sanitation Data'!F44)))</f>
        <v/>
      </c>
      <c r="CZ50" s="292" t="str">
        <f ca="true">+IF(OFFSET('Sanitation Data'!$G$28,0,10*ROW('Sanitation Data'!G44))="","",OFFSET('Sanitation Data'!$G$28,0,10*ROW('Sanitation Data'!G44)))</f>
        <v/>
      </c>
      <c r="DA50" s="292" t="str">
        <f ca="true">+IF(OFFSET('Sanitation Data'!$G$29,0,10*ROW('Sanitation Data'!G44))="","",OFFSET('Sanitation Data'!$G$29,0,10*ROW('Sanitation Data'!G44)))</f>
        <v/>
      </c>
      <c r="DB50" s="292" t="str">
        <f ca="true">+IF(OFFSET('Sanitation Data'!$G$30,0,10*ROW('Sanitation Data'!G44))="","",OFFSET('Sanitation Data'!$G$30,0,10*ROW('Sanitation Data'!G44)))</f>
        <v/>
      </c>
      <c r="DC50" s="292" t="str">
        <f ca="true">+IF(OFFSET('Sanitation Data'!$G$31,0,10*ROW('Sanitation Data'!G44))="","",OFFSET('Sanitation Data'!$G$31,0,10*ROW('Sanitation Data'!G44)))</f>
        <v/>
      </c>
      <c r="DD50" s="292" t="str">
        <f ca="true">+IF(OFFSET('Sanitation Data'!$G$32,0,10*ROW('Sanitation Data'!G44))="","",OFFSET('Sanitation Data'!$G$32,0,10*ROW('Sanitation Data'!G44)))</f>
        <v/>
      </c>
      <c r="DE50" s="292" t="str">
        <f ca="true">+IF(OFFSET('Sanitation Data'!$H$28,0,10*ROW('Sanitation Data'!H44))="","",OFFSET('Sanitation Data'!$H$28,0,10*ROW('Sanitation Data'!H44)))</f>
        <v/>
      </c>
      <c r="DF50" s="292" t="str">
        <f ca="true">+IF(OFFSET('Sanitation Data'!$H$29,0,10*ROW('Sanitation Data'!H44))="","",OFFSET('Sanitation Data'!$H$29,0,10*ROW('Sanitation Data'!H44)))</f>
        <v/>
      </c>
      <c r="DG50" s="292" t="str">
        <f ca="true">+IF(OFFSET('Sanitation Data'!$H$30,0,10*ROW('Sanitation Data'!H44))="","",OFFSET('Sanitation Data'!$H$30,0,10*ROW('Sanitation Data'!H44)))</f>
        <v/>
      </c>
      <c r="DH50" s="292" t="str">
        <f ca="true">+IF(OFFSET('Sanitation Data'!$H$31,0,10*ROW('Sanitation Data'!H44))="","",OFFSET('Sanitation Data'!$H$31,0,10*ROW('Sanitation Data'!H44)))</f>
        <v/>
      </c>
      <c r="DI50" s="292" t="str">
        <f ca="true">+IF(OFFSET('Sanitation Data'!$H$32,0,10*ROW('Sanitation Data'!H44))="","",OFFSET('Sanitation Data'!$H$32,0,10*ROW('Sanitation Data'!H44)))</f>
        <v/>
      </c>
      <c r="DJ50" s="292" t="str">
        <f ca="true">+IF(OFFSET('Sanitation Data'!$I$28,0,10*ROW('Sanitation Data'!I44))="","",OFFSET('Sanitation Data'!$I$28,0,10*ROW('Sanitation Data'!I44)))</f>
        <v/>
      </c>
      <c r="DK50" s="292" t="str">
        <f ca="true">+IF(OFFSET('Sanitation Data'!$I$29,0,10*ROW('Sanitation Data'!I44))="","",OFFSET('Sanitation Data'!$I$29,0,10*ROW('Sanitation Data'!I44)))</f>
        <v/>
      </c>
      <c r="DL50" s="292" t="str">
        <f ca="true">+IF(OFFSET('Sanitation Data'!$I$30,0,10*ROW('Sanitation Data'!I44))="","",OFFSET('Sanitation Data'!$I$30,0,10*ROW('Sanitation Data'!I44)))</f>
        <v/>
      </c>
      <c r="DM50" s="292" t="str">
        <f ca="true">+IF(OFFSET('Sanitation Data'!$I$31,0,10*ROW('Sanitation Data'!I44))="","",OFFSET('Sanitation Data'!$I$31,0,10*ROW('Sanitation Data'!I44)))</f>
        <v/>
      </c>
      <c r="DN50" s="292" t="str">
        <f ca="true">+IF(OFFSET('Sanitation Data'!$I$32,0,10*ROW('Sanitation Data'!I44))="","",OFFSET('Sanitation Data'!$I$32,0,10*ROW('Sanitation Data'!I44)))</f>
        <v/>
      </c>
      <c r="DO50" s="292" t="str">
        <f ca="true">+IF(OFFSET('Hygiene Data'!$D$11,0,10*ROW('Hygiene Data'!D44))="","",OFFSET('Hygiene Data'!$D$11,0,10*ROW('Hygiene Data'!D44)))</f>
        <v/>
      </c>
      <c r="DP50" s="292" t="str">
        <f ca="true">+IF(OFFSET('Hygiene Data'!$D$12,0,10*ROW('Hygiene Data'!D44))="","",OFFSET('Hygiene Data'!$D$12,0,10*ROW('Hygiene Data'!D44)))</f>
        <v/>
      </c>
      <c r="DQ50" s="292" t="str">
        <f ca="true">+IF(OFFSET('Hygiene Data'!$D$13,0,10*ROW('Hygiene Data'!D44))="","",OFFSET('Hygiene Data'!$D$13,0,10*ROW('Hygiene Data'!D44)))</f>
        <v/>
      </c>
      <c r="DR50" s="292" t="str">
        <f ca="true">+IF(OFFSET('Hygiene Data'!$E$11,0,10*ROW('Hygiene Data'!E44))="","",OFFSET('Hygiene Data'!$E$11,0,10*ROW('Hygiene Data'!E44)))</f>
        <v/>
      </c>
      <c r="DS50" s="292" t="str">
        <f ca="true">+IF(OFFSET('Hygiene Data'!$E$12,0,10*ROW('Hygiene Data'!E44))="","",OFFSET('Hygiene Data'!$E$12,0,10*ROW('Hygiene Data'!E44)))</f>
        <v/>
      </c>
      <c r="DT50" s="292" t="str">
        <f ca="true">+IF(OFFSET('Hygiene Data'!$E$13,0,10*ROW('Hygiene Data'!E44))="","",OFFSET('Hygiene Data'!$E$13,0,10*ROW('Hygiene Data'!E44)))</f>
        <v/>
      </c>
      <c r="DU50" s="292" t="str">
        <f ca="true">+IF(OFFSET('Hygiene Data'!$F$11,0,10*ROW('Hygiene Data'!F44))="","",OFFSET('Hygiene Data'!$F$11,0,10*ROW('Hygiene Data'!F44)))</f>
        <v/>
      </c>
      <c r="DV50" s="292" t="str">
        <f ca="true">+IF(OFFSET('Hygiene Data'!$F$12,0,10*ROW('Hygiene Data'!F44))="","",OFFSET('Hygiene Data'!$F$12,0,10*ROW('Hygiene Data'!F44)))</f>
        <v/>
      </c>
      <c r="DW50" s="292" t="str">
        <f ca="true">+IF(OFFSET('Hygiene Data'!$F$13,0,10*ROW('Hygiene Data'!F44))="","",OFFSET('Hygiene Data'!$F$13,0,10*ROW('Hygiene Data'!F44)))</f>
        <v/>
      </c>
      <c r="DX50" s="292" t="str">
        <f ca="true">+IF(OFFSET('Hygiene Data'!$G$11,0,10*ROW('Hygiene Data'!G44))="","",OFFSET('Hygiene Data'!$G$11,0,10*ROW('Hygiene Data'!G44)))</f>
        <v/>
      </c>
      <c r="DY50" s="292" t="str">
        <f ca="true">+IF(OFFSET('Hygiene Data'!$G$12,0,10*ROW('Hygiene Data'!G44))="","",OFFSET('Hygiene Data'!$G$12,0,10*ROW('Hygiene Data'!G44)))</f>
        <v/>
      </c>
      <c r="DZ50" s="292" t="str">
        <f ca="true">+IF(OFFSET('Hygiene Data'!$G$13,0,10*ROW('Hygiene Data'!G44))="","",OFFSET('Hygiene Data'!$G$13,0,10*ROW('Hygiene Data'!G44)))</f>
        <v/>
      </c>
      <c r="EA50" s="292" t="str">
        <f ca="true">+IF(OFFSET('Hygiene Data'!$H$11,0,10*ROW('Hygiene Data'!H44))="","",OFFSET('Hygiene Data'!$H$11,0,10*ROW('Hygiene Data'!H44)))</f>
        <v/>
      </c>
      <c r="EB50" s="292" t="str">
        <f ca="true">+IF(OFFSET('Hygiene Data'!$H$12,0,10*ROW('Hygiene Data'!H44))="","",OFFSET('Hygiene Data'!$H$12,0,10*ROW('Hygiene Data'!H44)))</f>
        <v/>
      </c>
      <c r="EC50" s="292" t="str">
        <f ca="true">+IF(OFFSET('Hygiene Data'!$H$13,0,10*ROW('Hygiene Data'!H44))="","",OFFSET('Hygiene Data'!$H$13,0,10*ROW('Hygiene Data'!H44)))</f>
        <v/>
      </c>
      <c r="ED50" s="292" t="str">
        <f ca="true">+IF(OFFSET('Hygiene Data'!$I$11,0,10*ROW('Hygiene Data'!I44))="","",OFFSET('Hygiene Data'!$I$11,0,10*ROW('Hygiene Data'!I44)))</f>
        <v/>
      </c>
      <c r="EE50" s="292" t="str">
        <f ca="true">+IF(OFFSET('Hygiene Data'!$I$12,0,10*ROW('Hygiene Data'!I44))="","",OFFSET('Hygiene Data'!$I$12,0,10*ROW('Hygiene Data'!I44)))</f>
        <v/>
      </c>
      <c r="EF50" s="29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8"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2"/>
      <c r="BS51" s="292" t="str">
        <f ca="true">+IF(OFFSET('Water Data'!$D$27,0,10*ROW('Water Data'!D45))="","",OFFSET('Water Data'!$D$27,0,10*ROW('Water Data'!D45)))</f>
        <v/>
      </c>
      <c r="BT51" s="292" t="str">
        <f ca="true">+IF(OFFSET('Water Data'!$D$28,0,10*ROW('Water Data'!D45))="","",OFFSET('Water Data'!$D$28,0,10*ROW('Water Data'!D45)))</f>
        <v/>
      </c>
      <c r="BU51" s="292" t="str">
        <f ca="true">+IF(OFFSET('Water Data'!$D$29,0,10*ROW('Water Data'!D45))="","",OFFSET('Water Data'!$D$29,0,10*ROW('Water Data'!D45)))</f>
        <v/>
      </c>
      <c r="BV51" s="292" t="str">
        <f ca="true">+IF(OFFSET('Water Data'!$E$27,0,10*ROW('Water Data'!E45))="","",OFFSET('Water Data'!$E$27,0,10*ROW('Water Data'!E45)))</f>
        <v/>
      </c>
      <c r="BW51" s="292" t="str">
        <f ca="true">+IF(OFFSET('Water Data'!$E$28,0,10*ROW('Water Data'!E45))="","",OFFSET('Water Data'!$E$28,0,10*ROW('Water Data'!E45)))</f>
        <v/>
      </c>
      <c r="BX51" s="292" t="str">
        <f ca="true">+IF(OFFSET('Water Data'!$E$29,0,10*ROW('Water Data'!E45))="","",OFFSET('Water Data'!$E$29,0,10*ROW('Water Data'!E45)))</f>
        <v/>
      </c>
      <c r="BY51" s="292" t="str">
        <f ca="true">+IF(OFFSET('Water Data'!$F$27,0,10*ROW('Water Data'!F45))="","",OFFSET('Water Data'!$F$27,0,10*ROW('Water Data'!F45)))</f>
        <v/>
      </c>
      <c r="BZ51" s="292" t="str">
        <f ca="true">+IF(OFFSET('Water Data'!$F$28,0,10*ROW('Water Data'!F45))="","",OFFSET('Water Data'!$F$28,0,10*ROW('Water Data'!F45)))</f>
        <v/>
      </c>
      <c r="CA51" s="292" t="str">
        <f ca="true">+IF(OFFSET('Water Data'!$F$29,0,10*ROW('Water Data'!F45))="","",OFFSET('Water Data'!$F$29,0,10*ROW('Water Data'!F45)))</f>
        <v/>
      </c>
      <c r="CB51" s="292" t="str">
        <f ca="true">+IF(OFFSET('Water Data'!$G$27,0,10*ROW('Water Data'!G45))="","",OFFSET('Water Data'!$G$27,0,10*ROW('Water Data'!G45)))</f>
        <v/>
      </c>
      <c r="CC51" s="292" t="str">
        <f ca="true">+IF(OFFSET('Water Data'!$G$28,0,10*ROW('Water Data'!G45))="","",OFFSET('Water Data'!$G$28,0,10*ROW('Water Data'!G45)))</f>
        <v/>
      </c>
      <c r="CD51" s="292" t="str">
        <f ca="true">+IF(OFFSET('Water Data'!$G$29,0,10*ROW('Water Data'!G45))="","",OFFSET('Water Data'!$G$29,0,10*ROW('Water Data'!G45)))</f>
        <v/>
      </c>
      <c r="CE51" s="292" t="str">
        <f ca="true">+IF(OFFSET('Water Data'!$H$27,0,10*ROW('Water Data'!H45))="","",OFFSET('Water Data'!$H$27,0,10*ROW('Water Data'!H45)))</f>
        <v/>
      </c>
      <c r="CF51" s="292" t="str">
        <f ca="true">+IF(OFFSET('Water Data'!$H$28,0,10*ROW('Water Data'!H45))="","",OFFSET('Water Data'!$H$28,0,10*ROW('Water Data'!H45)))</f>
        <v/>
      </c>
      <c r="CG51" s="292" t="str">
        <f ca="true">+IF(OFFSET('Water Data'!$H$29,0,10*ROW('Water Data'!H45))="","",OFFSET('Water Data'!$H$29,0,10*ROW('Water Data'!H45)))</f>
        <v/>
      </c>
      <c r="CH51" s="292" t="str">
        <f ca="true">+IF(OFFSET('Water Data'!$I$27,0,10*ROW('Water Data'!I45))="","",OFFSET('Water Data'!$I$27,0,10*ROW('Water Data'!I45)))</f>
        <v/>
      </c>
      <c r="CI51" s="292" t="str">
        <f ca="true">+IF(OFFSET('Water Data'!$I$28,0,10*ROW('Water Data'!I45))="","",OFFSET('Water Data'!$I$28,0,10*ROW('Water Data'!I45)))</f>
        <v/>
      </c>
      <c r="CJ51" s="292" t="str">
        <f ca="true">+IF(OFFSET('Water Data'!$I$29,0,10*ROW('Water Data'!I45))="","",OFFSET('Water Data'!$I$29,0,10*ROW('Water Data'!I45)))</f>
        <v/>
      </c>
      <c r="CK51" s="292" t="str">
        <f ca="true">+IF(OFFSET('Sanitation Data'!$D$28,0,10*ROW('Sanitation Data'!D45))="","",OFFSET('Sanitation Data'!$D$28,0,10*ROW('Sanitation Data'!D45)))</f>
        <v/>
      </c>
      <c r="CL51" s="292" t="str">
        <f ca="true">+IF(OFFSET('Sanitation Data'!$D$29,0,10*ROW('Sanitation Data'!D45))="","",OFFSET('Sanitation Data'!$D$29,0,10*ROW('Sanitation Data'!D45)))</f>
        <v/>
      </c>
      <c r="CM51" s="292" t="str">
        <f ca="true">+IF(OFFSET('Sanitation Data'!$D$30,0,10*ROW('Sanitation Data'!D45))="","",OFFSET('Sanitation Data'!$D$30,0,10*ROW('Sanitation Data'!D45)))</f>
        <v/>
      </c>
      <c r="CN51" s="292" t="str">
        <f ca="true">+IF(OFFSET('Sanitation Data'!$D$31,0,10*ROW('Sanitation Data'!D45))="","",OFFSET('Sanitation Data'!$D$31,0,10*ROW('Sanitation Data'!D45)))</f>
        <v/>
      </c>
      <c r="CO51" s="292" t="str">
        <f ca="true">+IF(OFFSET('Sanitation Data'!$D$32,0,10*ROW('Sanitation Data'!D45))="","",OFFSET('Sanitation Data'!$D$32,0,10*ROW('Sanitation Data'!D45)))</f>
        <v/>
      </c>
      <c r="CP51" s="292" t="str">
        <f ca="true">+IF(OFFSET('Sanitation Data'!$E$28,0,10*ROW('Sanitation Data'!E45))="","",OFFSET('Sanitation Data'!$E$28,0,10*ROW('Sanitation Data'!E45)))</f>
        <v/>
      </c>
      <c r="CQ51" s="292" t="str">
        <f ca="true">+IF(OFFSET('Sanitation Data'!$E$29,0,10*ROW('Sanitation Data'!E45))="","",OFFSET('Sanitation Data'!$E$29,0,10*ROW('Sanitation Data'!E45)))</f>
        <v/>
      </c>
      <c r="CR51" s="292" t="str">
        <f ca="true">+IF(OFFSET('Sanitation Data'!$E$30,0,10*ROW('Sanitation Data'!E45))="","",OFFSET('Sanitation Data'!$E$30,0,10*ROW('Sanitation Data'!E45)))</f>
        <v/>
      </c>
      <c r="CS51" s="292" t="str">
        <f ca="true">+IF(OFFSET('Sanitation Data'!$E$31,0,10*ROW('Sanitation Data'!E45))="","",OFFSET('Sanitation Data'!$E$31,0,10*ROW('Sanitation Data'!E45)))</f>
        <v/>
      </c>
      <c r="CT51" s="292" t="str">
        <f ca="true">+IF(OFFSET('Sanitation Data'!$E$32,0,10*ROW('Sanitation Data'!E45))="","",OFFSET('Sanitation Data'!$E$32,0,10*ROW('Sanitation Data'!E45)))</f>
        <v/>
      </c>
      <c r="CU51" s="292" t="str">
        <f ca="true">+IF(OFFSET('Sanitation Data'!$F$28,0,10*ROW('Sanitation Data'!F45))="","",OFFSET('Sanitation Data'!$F$28,0,10*ROW('Sanitation Data'!F45)))</f>
        <v/>
      </c>
      <c r="CV51" s="292" t="str">
        <f ca="true">+IF(OFFSET('Sanitation Data'!$F$29,0,10*ROW('Sanitation Data'!F45))="","",OFFSET('Sanitation Data'!$F$29,0,10*ROW('Sanitation Data'!F45)))</f>
        <v/>
      </c>
      <c r="CW51" s="292" t="str">
        <f ca="true">+IF(OFFSET('Sanitation Data'!$F$30,0,10*ROW('Sanitation Data'!F45))="","",OFFSET('Sanitation Data'!$F$30,0,10*ROW('Sanitation Data'!F45)))</f>
        <v/>
      </c>
      <c r="CX51" s="292" t="str">
        <f ca="true">+IF(OFFSET('Sanitation Data'!$F$31,0,10*ROW('Sanitation Data'!F45))="","",OFFSET('Sanitation Data'!$F$31,0,10*ROW('Sanitation Data'!F45)))</f>
        <v/>
      </c>
      <c r="CY51" s="292" t="str">
        <f ca="true">+IF(OFFSET('Sanitation Data'!$F$32,0,10*ROW('Sanitation Data'!F45))="","",OFFSET('Sanitation Data'!$F$32,0,10*ROW('Sanitation Data'!F45)))</f>
        <v/>
      </c>
      <c r="CZ51" s="292" t="str">
        <f ca="true">+IF(OFFSET('Sanitation Data'!$G$28,0,10*ROW('Sanitation Data'!G45))="","",OFFSET('Sanitation Data'!$G$28,0,10*ROW('Sanitation Data'!G45)))</f>
        <v/>
      </c>
      <c r="DA51" s="292" t="str">
        <f ca="true">+IF(OFFSET('Sanitation Data'!$G$29,0,10*ROW('Sanitation Data'!G45))="","",OFFSET('Sanitation Data'!$G$29,0,10*ROW('Sanitation Data'!G45)))</f>
        <v/>
      </c>
      <c r="DB51" s="292" t="str">
        <f ca="true">+IF(OFFSET('Sanitation Data'!$G$30,0,10*ROW('Sanitation Data'!G45))="","",OFFSET('Sanitation Data'!$G$30,0,10*ROW('Sanitation Data'!G45)))</f>
        <v/>
      </c>
      <c r="DC51" s="292" t="str">
        <f ca="true">+IF(OFFSET('Sanitation Data'!$G$31,0,10*ROW('Sanitation Data'!G45))="","",OFFSET('Sanitation Data'!$G$31,0,10*ROW('Sanitation Data'!G45)))</f>
        <v/>
      </c>
      <c r="DD51" s="292" t="str">
        <f ca="true">+IF(OFFSET('Sanitation Data'!$G$32,0,10*ROW('Sanitation Data'!G45))="","",OFFSET('Sanitation Data'!$G$32,0,10*ROW('Sanitation Data'!G45)))</f>
        <v/>
      </c>
      <c r="DE51" s="292" t="str">
        <f ca="true">+IF(OFFSET('Sanitation Data'!$H$28,0,10*ROW('Sanitation Data'!H45))="","",OFFSET('Sanitation Data'!$H$28,0,10*ROW('Sanitation Data'!H45)))</f>
        <v/>
      </c>
      <c r="DF51" s="292" t="str">
        <f ca="true">+IF(OFFSET('Sanitation Data'!$H$29,0,10*ROW('Sanitation Data'!H45))="","",OFFSET('Sanitation Data'!$H$29,0,10*ROW('Sanitation Data'!H45)))</f>
        <v/>
      </c>
      <c r="DG51" s="292" t="str">
        <f ca="true">+IF(OFFSET('Sanitation Data'!$H$30,0,10*ROW('Sanitation Data'!H45))="","",OFFSET('Sanitation Data'!$H$30,0,10*ROW('Sanitation Data'!H45)))</f>
        <v/>
      </c>
      <c r="DH51" s="292" t="str">
        <f ca="true">+IF(OFFSET('Sanitation Data'!$H$31,0,10*ROW('Sanitation Data'!H45))="","",OFFSET('Sanitation Data'!$H$31,0,10*ROW('Sanitation Data'!H45)))</f>
        <v/>
      </c>
      <c r="DI51" s="292" t="str">
        <f ca="true">+IF(OFFSET('Sanitation Data'!$H$32,0,10*ROW('Sanitation Data'!H45))="","",OFFSET('Sanitation Data'!$H$32,0,10*ROW('Sanitation Data'!H45)))</f>
        <v/>
      </c>
      <c r="DJ51" s="292" t="str">
        <f ca="true">+IF(OFFSET('Sanitation Data'!$I$28,0,10*ROW('Sanitation Data'!I45))="","",OFFSET('Sanitation Data'!$I$28,0,10*ROW('Sanitation Data'!I45)))</f>
        <v/>
      </c>
      <c r="DK51" s="292" t="str">
        <f ca="true">+IF(OFFSET('Sanitation Data'!$I$29,0,10*ROW('Sanitation Data'!I45))="","",OFFSET('Sanitation Data'!$I$29,0,10*ROW('Sanitation Data'!I45)))</f>
        <v/>
      </c>
      <c r="DL51" s="292" t="str">
        <f ca="true">+IF(OFFSET('Sanitation Data'!$I$30,0,10*ROW('Sanitation Data'!I45))="","",OFFSET('Sanitation Data'!$I$30,0,10*ROW('Sanitation Data'!I45)))</f>
        <v/>
      </c>
      <c r="DM51" s="292" t="str">
        <f ca="true">+IF(OFFSET('Sanitation Data'!$I$31,0,10*ROW('Sanitation Data'!I45))="","",OFFSET('Sanitation Data'!$I$31,0,10*ROW('Sanitation Data'!I45)))</f>
        <v/>
      </c>
      <c r="DN51" s="292" t="str">
        <f ca="true">+IF(OFFSET('Sanitation Data'!$I$32,0,10*ROW('Sanitation Data'!I45))="","",OFFSET('Sanitation Data'!$I$32,0,10*ROW('Sanitation Data'!I45)))</f>
        <v/>
      </c>
      <c r="DO51" s="292" t="str">
        <f ca="true">+IF(OFFSET('Hygiene Data'!$D$11,0,10*ROW('Hygiene Data'!D45))="","",OFFSET('Hygiene Data'!$D$11,0,10*ROW('Hygiene Data'!D45)))</f>
        <v/>
      </c>
      <c r="DP51" s="292" t="str">
        <f ca="true">+IF(OFFSET('Hygiene Data'!$D$12,0,10*ROW('Hygiene Data'!D45))="","",OFFSET('Hygiene Data'!$D$12,0,10*ROW('Hygiene Data'!D45)))</f>
        <v/>
      </c>
      <c r="DQ51" s="292" t="str">
        <f ca="true">+IF(OFFSET('Hygiene Data'!$D$13,0,10*ROW('Hygiene Data'!D45))="","",OFFSET('Hygiene Data'!$D$13,0,10*ROW('Hygiene Data'!D45)))</f>
        <v/>
      </c>
      <c r="DR51" s="292" t="str">
        <f ca="true">+IF(OFFSET('Hygiene Data'!$E$11,0,10*ROW('Hygiene Data'!E45))="","",OFFSET('Hygiene Data'!$E$11,0,10*ROW('Hygiene Data'!E45)))</f>
        <v/>
      </c>
      <c r="DS51" s="292" t="str">
        <f ca="true">+IF(OFFSET('Hygiene Data'!$E$12,0,10*ROW('Hygiene Data'!E45))="","",OFFSET('Hygiene Data'!$E$12,0,10*ROW('Hygiene Data'!E45)))</f>
        <v/>
      </c>
      <c r="DT51" s="292" t="str">
        <f ca="true">+IF(OFFSET('Hygiene Data'!$E$13,0,10*ROW('Hygiene Data'!E45))="","",OFFSET('Hygiene Data'!$E$13,0,10*ROW('Hygiene Data'!E45)))</f>
        <v/>
      </c>
      <c r="DU51" s="292" t="str">
        <f ca="true">+IF(OFFSET('Hygiene Data'!$F$11,0,10*ROW('Hygiene Data'!F45))="","",OFFSET('Hygiene Data'!$F$11,0,10*ROW('Hygiene Data'!F45)))</f>
        <v/>
      </c>
      <c r="DV51" s="292" t="str">
        <f ca="true">+IF(OFFSET('Hygiene Data'!$F$12,0,10*ROW('Hygiene Data'!F45))="","",OFFSET('Hygiene Data'!$F$12,0,10*ROW('Hygiene Data'!F45)))</f>
        <v/>
      </c>
      <c r="DW51" s="292" t="str">
        <f ca="true">+IF(OFFSET('Hygiene Data'!$F$13,0,10*ROW('Hygiene Data'!F45))="","",OFFSET('Hygiene Data'!$F$13,0,10*ROW('Hygiene Data'!F45)))</f>
        <v/>
      </c>
      <c r="DX51" s="292" t="str">
        <f ca="true">+IF(OFFSET('Hygiene Data'!$G$11,0,10*ROW('Hygiene Data'!G45))="","",OFFSET('Hygiene Data'!$G$11,0,10*ROW('Hygiene Data'!G45)))</f>
        <v/>
      </c>
      <c r="DY51" s="292" t="str">
        <f ca="true">+IF(OFFSET('Hygiene Data'!$G$12,0,10*ROW('Hygiene Data'!G45))="","",OFFSET('Hygiene Data'!$G$12,0,10*ROW('Hygiene Data'!G45)))</f>
        <v/>
      </c>
      <c r="DZ51" s="292" t="str">
        <f ca="true">+IF(OFFSET('Hygiene Data'!$G$13,0,10*ROW('Hygiene Data'!G45))="","",OFFSET('Hygiene Data'!$G$13,0,10*ROW('Hygiene Data'!G45)))</f>
        <v/>
      </c>
      <c r="EA51" s="292" t="str">
        <f ca="true">+IF(OFFSET('Hygiene Data'!$H$11,0,10*ROW('Hygiene Data'!H45))="","",OFFSET('Hygiene Data'!$H$11,0,10*ROW('Hygiene Data'!H45)))</f>
        <v/>
      </c>
      <c r="EB51" s="292" t="str">
        <f ca="true">+IF(OFFSET('Hygiene Data'!$H$12,0,10*ROW('Hygiene Data'!H45))="","",OFFSET('Hygiene Data'!$H$12,0,10*ROW('Hygiene Data'!H45)))</f>
        <v/>
      </c>
      <c r="EC51" s="292" t="str">
        <f ca="true">+IF(OFFSET('Hygiene Data'!$H$13,0,10*ROW('Hygiene Data'!H45))="","",OFFSET('Hygiene Data'!$H$13,0,10*ROW('Hygiene Data'!H45)))</f>
        <v/>
      </c>
      <c r="ED51" s="292" t="str">
        <f ca="true">+IF(OFFSET('Hygiene Data'!$I$11,0,10*ROW('Hygiene Data'!I45))="","",OFFSET('Hygiene Data'!$I$11,0,10*ROW('Hygiene Data'!I45)))</f>
        <v/>
      </c>
      <c r="EE51" s="292" t="str">
        <f ca="true">+IF(OFFSET('Hygiene Data'!$I$12,0,10*ROW('Hygiene Data'!I45))="","",OFFSET('Hygiene Data'!$I$12,0,10*ROW('Hygiene Data'!I45)))</f>
        <v/>
      </c>
      <c r="EF51" s="29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8"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2"/>
      <c r="BS52" s="292" t="str">
        <f ca="true">+IF(OFFSET('Water Data'!$D$27,0,10*ROW('Water Data'!D46))="","",OFFSET('Water Data'!$D$27,0,10*ROW('Water Data'!D46)))</f>
        <v/>
      </c>
      <c r="BT52" s="292" t="str">
        <f ca="true">+IF(OFFSET('Water Data'!$D$28,0,10*ROW('Water Data'!D46))="","",OFFSET('Water Data'!$D$28,0,10*ROW('Water Data'!D46)))</f>
        <v/>
      </c>
      <c r="BU52" s="292" t="str">
        <f ca="true">+IF(OFFSET('Water Data'!$D$29,0,10*ROW('Water Data'!D46))="","",OFFSET('Water Data'!$D$29,0,10*ROW('Water Data'!D46)))</f>
        <v/>
      </c>
      <c r="BV52" s="292" t="str">
        <f ca="true">+IF(OFFSET('Water Data'!$E$27,0,10*ROW('Water Data'!E46))="","",OFFSET('Water Data'!$E$27,0,10*ROW('Water Data'!E46)))</f>
        <v/>
      </c>
      <c r="BW52" s="292" t="str">
        <f ca="true">+IF(OFFSET('Water Data'!$E$28,0,10*ROW('Water Data'!E46))="","",OFFSET('Water Data'!$E$28,0,10*ROW('Water Data'!E46)))</f>
        <v/>
      </c>
      <c r="BX52" s="292" t="str">
        <f ca="true">+IF(OFFSET('Water Data'!$E$29,0,10*ROW('Water Data'!E46))="","",OFFSET('Water Data'!$E$29,0,10*ROW('Water Data'!E46)))</f>
        <v/>
      </c>
      <c r="BY52" s="292" t="str">
        <f ca="true">+IF(OFFSET('Water Data'!$F$27,0,10*ROW('Water Data'!F46))="","",OFFSET('Water Data'!$F$27,0,10*ROW('Water Data'!F46)))</f>
        <v/>
      </c>
      <c r="BZ52" s="292" t="str">
        <f ca="true">+IF(OFFSET('Water Data'!$F$28,0,10*ROW('Water Data'!F46))="","",OFFSET('Water Data'!$F$28,0,10*ROW('Water Data'!F46)))</f>
        <v/>
      </c>
      <c r="CA52" s="292" t="str">
        <f ca="true">+IF(OFFSET('Water Data'!$F$29,0,10*ROW('Water Data'!F46))="","",OFFSET('Water Data'!$F$29,0,10*ROW('Water Data'!F46)))</f>
        <v/>
      </c>
      <c r="CB52" s="292" t="str">
        <f ca="true">+IF(OFFSET('Water Data'!$G$27,0,10*ROW('Water Data'!G46))="","",OFFSET('Water Data'!$G$27,0,10*ROW('Water Data'!G46)))</f>
        <v/>
      </c>
      <c r="CC52" s="292" t="str">
        <f ca="true">+IF(OFFSET('Water Data'!$G$28,0,10*ROW('Water Data'!G46))="","",OFFSET('Water Data'!$G$28,0,10*ROW('Water Data'!G46)))</f>
        <v/>
      </c>
      <c r="CD52" s="292" t="str">
        <f ca="true">+IF(OFFSET('Water Data'!$G$29,0,10*ROW('Water Data'!G46))="","",OFFSET('Water Data'!$G$29,0,10*ROW('Water Data'!G46)))</f>
        <v/>
      </c>
      <c r="CE52" s="292" t="str">
        <f ca="true">+IF(OFFSET('Water Data'!$H$27,0,10*ROW('Water Data'!H46))="","",OFFSET('Water Data'!$H$27,0,10*ROW('Water Data'!H46)))</f>
        <v/>
      </c>
      <c r="CF52" s="292" t="str">
        <f ca="true">+IF(OFFSET('Water Data'!$H$28,0,10*ROW('Water Data'!H46))="","",OFFSET('Water Data'!$H$28,0,10*ROW('Water Data'!H46)))</f>
        <v/>
      </c>
      <c r="CG52" s="292" t="str">
        <f ca="true">+IF(OFFSET('Water Data'!$H$29,0,10*ROW('Water Data'!H46))="","",OFFSET('Water Data'!$H$29,0,10*ROW('Water Data'!H46)))</f>
        <v/>
      </c>
      <c r="CH52" s="292" t="str">
        <f ca="true">+IF(OFFSET('Water Data'!$I$27,0,10*ROW('Water Data'!I46))="","",OFFSET('Water Data'!$I$27,0,10*ROW('Water Data'!I46)))</f>
        <v/>
      </c>
      <c r="CI52" s="292" t="str">
        <f ca="true">+IF(OFFSET('Water Data'!$I$28,0,10*ROW('Water Data'!I46))="","",OFFSET('Water Data'!$I$28,0,10*ROW('Water Data'!I46)))</f>
        <v/>
      </c>
      <c r="CJ52" s="292" t="str">
        <f ca="true">+IF(OFFSET('Water Data'!$I$29,0,10*ROW('Water Data'!I46))="","",OFFSET('Water Data'!$I$29,0,10*ROW('Water Data'!I46)))</f>
        <v/>
      </c>
      <c r="CK52" s="292" t="str">
        <f ca="true">+IF(OFFSET('Sanitation Data'!$D$28,0,10*ROW('Sanitation Data'!D46))="","",OFFSET('Sanitation Data'!$D$28,0,10*ROW('Sanitation Data'!D46)))</f>
        <v/>
      </c>
      <c r="CL52" s="292" t="str">
        <f ca="true">+IF(OFFSET('Sanitation Data'!$D$29,0,10*ROW('Sanitation Data'!D46))="","",OFFSET('Sanitation Data'!$D$29,0,10*ROW('Sanitation Data'!D46)))</f>
        <v/>
      </c>
      <c r="CM52" s="292" t="str">
        <f ca="true">+IF(OFFSET('Sanitation Data'!$D$30,0,10*ROW('Sanitation Data'!D46))="","",OFFSET('Sanitation Data'!$D$30,0,10*ROW('Sanitation Data'!D46)))</f>
        <v/>
      </c>
      <c r="CN52" s="292" t="str">
        <f ca="true">+IF(OFFSET('Sanitation Data'!$D$31,0,10*ROW('Sanitation Data'!D46))="","",OFFSET('Sanitation Data'!$D$31,0,10*ROW('Sanitation Data'!D46)))</f>
        <v/>
      </c>
      <c r="CO52" s="292" t="str">
        <f ca="true">+IF(OFFSET('Sanitation Data'!$D$32,0,10*ROW('Sanitation Data'!D46))="","",OFFSET('Sanitation Data'!$D$32,0,10*ROW('Sanitation Data'!D46)))</f>
        <v/>
      </c>
      <c r="CP52" s="292" t="str">
        <f ca="true">+IF(OFFSET('Sanitation Data'!$E$28,0,10*ROW('Sanitation Data'!E46))="","",OFFSET('Sanitation Data'!$E$28,0,10*ROW('Sanitation Data'!E46)))</f>
        <v/>
      </c>
      <c r="CQ52" s="292" t="str">
        <f ca="true">+IF(OFFSET('Sanitation Data'!$E$29,0,10*ROW('Sanitation Data'!E46))="","",OFFSET('Sanitation Data'!$E$29,0,10*ROW('Sanitation Data'!E46)))</f>
        <v/>
      </c>
      <c r="CR52" s="292" t="str">
        <f ca="true">+IF(OFFSET('Sanitation Data'!$E$30,0,10*ROW('Sanitation Data'!E46))="","",OFFSET('Sanitation Data'!$E$30,0,10*ROW('Sanitation Data'!E46)))</f>
        <v/>
      </c>
      <c r="CS52" s="292" t="str">
        <f ca="true">+IF(OFFSET('Sanitation Data'!$E$31,0,10*ROW('Sanitation Data'!E46))="","",OFFSET('Sanitation Data'!$E$31,0,10*ROW('Sanitation Data'!E46)))</f>
        <v/>
      </c>
      <c r="CT52" s="292" t="str">
        <f ca="true">+IF(OFFSET('Sanitation Data'!$E$32,0,10*ROW('Sanitation Data'!E46))="","",OFFSET('Sanitation Data'!$E$32,0,10*ROW('Sanitation Data'!E46)))</f>
        <v/>
      </c>
      <c r="CU52" s="292" t="str">
        <f ca="true">+IF(OFFSET('Sanitation Data'!$F$28,0,10*ROW('Sanitation Data'!F46))="","",OFFSET('Sanitation Data'!$F$28,0,10*ROW('Sanitation Data'!F46)))</f>
        <v/>
      </c>
      <c r="CV52" s="292" t="str">
        <f ca="true">+IF(OFFSET('Sanitation Data'!$F$29,0,10*ROW('Sanitation Data'!F46))="","",OFFSET('Sanitation Data'!$F$29,0,10*ROW('Sanitation Data'!F46)))</f>
        <v/>
      </c>
      <c r="CW52" s="292" t="str">
        <f ca="true">+IF(OFFSET('Sanitation Data'!$F$30,0,10*ROW('Sanitation Data'!F46))="","",OFFSET('Sanitation Data'!$F$30,0,10*ROW('Sanitation Data'!F46)))</f>
        <v/>
      </c>
      <c r="CX52" s="292" t="str">
        <f ca="true">+IF(OFFSET('Sanitation Data'!$F$31,0,10*ROW('Sanitation Data'!F46))="","",OFFSET('Sanitation Data'!$F$31,0,10*ROW('Sanitation Data'!F46)))</f>
        <v/>
      </c>
      <c r="CY52" s="292" t="str">
        <f ca="true">+IF(OFFSET('Sanitation Data'!$F$32,0,10*ROW('Sanitation Data'!F46))="","",OFFSET('Sanitation Data'!$F$32,0,10*ROW('Sanitation Data'!F46)))</f>
        <v/>
      </c>
      <c r="CZ52" s="292" t="str">
        <f ca="true">+IF(OFFSET('Sanitation Data'!$G$28,0,10*ROW('Sanitation Data'!G46))="","",OFFSET('Sanitation Data'!$G$28,0,10*ROW('Sanitation Data'!G46)))</f>
        <v/>
      </c>
      <c r="DA52" s="292" t="str">
        <f ca="true">+IF(OFFSET('Sanitation Data'!$G$29,0,10*ROW('Sanitation Data'!G46))="","",OFFSET('Sanitation Data'!$G$29,0,10*ROW('Sanitation Data'!G46)))</f>
        <v/>
      </c>
      <c r="DB52" s="292" t="str">
        <f ca="true">+IF(OFFSET('Sanitation Data'!$G$30,0,10*ROW('Sanitation Data'!G46))="","",OFFSET('Sanitation Data'!$G$30,0,10*ROW('Sanitation Data'!G46)))</f>
        <v/>
      </c>
      <c r="DC52" s="292" t="str">
        <f ca="true">+IF(OFFSET('Sanitation Data'!$G$31,0,10*ROW('Sanitation Data'!G46))="","",OFFSET('Sanitation Data'!$G$31,0,10*ROW('Sanitation Data'!G46)))</f>
        <v/>
      </c>
      <c r="DD52" s="292" t="str">
        <f ca="true">+IF(OFFSET('Sanitation Data'!$G$32,0,10*ROW('Sanitation Data'!G46))="","",OFFSET('Sanitation Data'!$G$32,0,10*ROW('Sanitation Data'!G46)))</f>
        <v/>
      </c>
      <c r="DE52" s="292" t="str">
        <f ca="true">+IF(OFFSET('Sanitation Data'!$H$28,0,10*ROW('Sanitation Data'!H46))="","",OFFSET('Sanitation Data'!$H$28,0,10*ROW('Sanitation Data'!H46)))</f>
        <v/>
      </c>
      <c r="DF52" s="292" t="str">
        <f ca="true">+IF(OFFSET('Sanitation Data'!$H$29,0,10*ROW('Sanitation Data'!H46))="","",OFFSET('Sanitation Data'!$H$29,0,10*ROW('Sanitation Data'!H46)))</f>
        <v/>
      </c>
      <c r="DG52" s="292" t="str">
        <f ca="true">+IF(OFFSET('Sanitation Data'!$H$30,0,10*ROW('Sanitation Data'!H46))="","",OFFSET('Sanitation Data'!$H$30,0,10*ROW('Sanitation Data'!H46)))</f>
        <v/>
      </c>
      <c r="DH52" s="292" t="str">
        <f ca="true">+IF(OFFSET('Sanitation Data'!$H$31,0,10*ROW('Sanitation Data'!H46))="","",OFFSET('Sanitation Data'!$H$31,0,10*ROW('Sanitation Data'!H46)))</f>
        <v/>
      </c>
      <c r="DI52" s="292" t="str">
        <f ca="true">+IF(OFFSET('Sanitation Data'!$H$32,0,10*ROW('Sanitation Data'!H46))="","",OFFSET('Sanitation Data'!$H$32,0,10*ROW('Sanitation Data'!H46)))</f>
        <v/>
      </c>
      <c r="DJ52" s="292" t="str">
        <f ca="true">+IF(OFFSET('Sanitation Data'!$I$28,0,10*ROW('Sanitation Data'!I46))="","",OFFSET('Sanitation Data'!$I$28,0,10*ROW('Sanitation Data'!I46)))</f>
        <v/>
      </c>
      <c r="DK52" s="292" t="str">
        <f ca="true">+IF(OFFSET('Sanitation Data'!$I$29,0,10*ROW('Sanitation Data'!I46))="","",OFFSET('Sanitation Data'!$I$29,0,10*ROW('Sanitation Data'!I46)))</f>
        <v/>
      </c>
      <c r="DL52" s="292" t="str">
        <f ca="true">+IF(OFFSET('Sanitation Data'!$I$30,0,10*ROW('Sanitation Data'!I46))="","",OFFSET('Sanitation Data'!$I$30,0,10*ROW('Sanitation Data'!I46)))</f>
        <v/>
      </c>
      <c r="DM52" s="292" t="str">
        <f ca="true">+IF(OFFSET('Sanitation Data'!$I$31,0,10*ROW('Sanitation Data'!I46))="","",OFFSET('Sanitation Data'!$I$31,0,10*ROW('Sanitation Data'!I46)))</f>
        <v/>
      </c>
      <c r="DN52" s="292" t="str">
        <f ca="true">+IF(OFFSET('Sanitation Data'!$I$32,0,10*ROW('Sanitation Data'!I46))="","",OFFSET('Sanitation Data'!$I$32,0,10*ROW('Sanitation Data'!I46)))</f>
        <v/>
      </c>
      <c r="DO52" s="292" t="str">
        <f ca="true">+IF(OFFSET('Hygiene Data'!$D$11,0,10*ROW('Hygiene Data'!D46))="","",OFFSET('Hygiene Data'!$D$11,0,10*ROW('Hygiene Data'!D46)))</f>
        <v/>
      </c>
      <c r="DP52" s="292" t="str">
        <f ca="true">+IF(OFFSET('Hygiene Data'!$D$12,0,10*ROW('Hygiene Data'!D46))="","",OFFSET('Hygiene Data'!$D$12,0,10*ROW('Hygiene Data'!D46)))</f>
        <v/>
      </c>
      <c r="DQ52" s="292" t="str">
        <f ca="true">+IF(OFFSET('Hygiene Data'!$D$13,0,10*ROW('Hygiene Data'!D46))="","",OFFSET('Hygiene Data'!$D$13,0,10*ROW('Hygiene Data'!D46)))</f>
        <v/>
      </c>
      <c r="DR52" s="292" t="str">
        <f ca="true">+IF(OFFSET('Hygiene Data'!$E$11,0,10*ROW('Hygiene Data'!E46))="","",OFFSET('Hygiene Data'!$E$11,0,10*ROW('Hygiene Data'!E46)))</f>
        <v/>
      </c>
      <c r="DS52" s="292" t="str">
        <f ca="true">+IF(OFFSET('Hygiene Data'!$E$12,0,10*ROW('Hygiene Data'!E46))="","",OFFSET('Hygiene Data'!$E$12,0,10*ROW('Hygiene Data'!E46)))</f>
        <v/>
      </c>
      <c r="DT52" s="292" t="str">
        <f ca="true">+IF(OFFSET('Hygiene Data'!$E$13,0,10*ROW('Hygiene Data'!E46))="","",OFFSET('Hygiene Data'!$E$13,0,10*ROW('Hygiene Data'!E46)))</f>
        <v/>
      </c>
      <c r="DU52" s="292" t="str">
        <f ca="true">+IF(OFFSET('Hygiene Data'!$F$11,0,10*ROW('Hygiene Data'!F46))="","",OFFSET('Hygiene Data'!$F$11,0,10*ROW('Hygiene Data'!F46)))</f>
        <v/>
      </c>
      <c r="DV52" s="292" t="str">
        <f ca="true">+IF(OFFSET('Hygiene Data'!$F$12,0,10*ROW('Hygiene Data'!F46))="","",OFFSET('Hygiene Data'!$F$12,0,10*ROW('Hygiene Data'!F46)))</f>
        <v/>
      </c>
      <c r="DW52" s="292" t="str">
        <f ca="true">+IF(OFFSET('Hygiene Data'!$F$13,0,10*ROW('Hygiene Data'!F46))="","",OFFSET('Hygiene Data'!$F$13,0,10*ROW('Hygiene Data'!F46)))</f>
        <v/>
      </c>
      <c r="DX52" s="292" t="str">
        <f ca="true">+IF(OFFSET('Hygiene Data'!$G$11,0,10*ROW('Hygiene Data'!G46))="","",OFFSET('Hygiene Data'!$G$11,0,10*ROW('Hygiene Data'!G46)))</f>
        <v/>
      </c>
      <c r="DY52" s="292" t="str">
        <f ca="true">+IF(OFFSET('Hygiene Data'!$G$12,0,10*ROW('Hygiene Data'!G46))="","",OFFSET('Hygiene Data'!$G$12,0,10*ROW('Hygiene Data'!G46)))</f>
        <v/>
      </c>
      <c r="DZ52" s="292" t="str">
        <f ca="true">+IF(OFFSET('Hygiene Data'!$G$13,0,10*ROW('Hygiene Data'!G46))="","",OFFSET('Hygiene Data'!$G$13,0,10*ROW('Hygiene Data'!G46)))</f>
        <v/>
      </c>
      <c r="EA52" s="292" t="str">
        <f ca="true">+IF(OFFSET('Hygiene Data'!$H$11,0,10*ROW('Hygiene Data'!H46))="","",OFFSET('Hygiene Data'!$H$11,0,10*ROW('Hygiene Data'!H46)))</f>
        <v/>
      </c>
      <c r="EB52" s="292" t="str">
        <f ca="true">+IF(OFFSET('Hygiene Data'!$H$12,0,10*ROW('Hygiene Data'!H46))="","",OFFSET('Hygiene Data'!$H$12,0,10*ROW('Hygiene Data'!H46)))</f>
        <v/>
      </c>
      <c r="EC52" s="292" t="str">
        <f ca="true">+IF(OFFSET('Hygiene Data'!$H$13,0,10*ROW('Hygiene Data'!H46))="","",OFFSET('Hygiene Data'!$H$13,0,10*ROW('Hygiene Data'!H46)))</f>
        <v/>
      </c>
      <c r="ED52" s="292" t="str">
        <f ca="true">+IF(OFFSET('Hygiene Data'!$I$11,0,10*ROW('Hygiene Data'!I46))="","",OFFSET('Hygiene Data'!$I$11,0,10*ROW('Hygiene Data'!I46)))</f>
        <v/>
      </c>
      <c r="EE52" s="292" t="str">
        <f ca="true">+IF(OFFSET('Hygiene Data'!$I$12,0,10*ROW('Hygiene Data'!I46))="","",OFFSET('Hygiene Data'!$I$12,0,10*ROW('Hygiene Data'!I46)))</f>
        <v/>
      </c>
      <c r="EF52" s="29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8"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2"/>
      <c r="BS53" s="292" t="str">
        <f ca="true">+IF(OFFSET('Water Data'!$D$27,0,10*ROW('Water Data'!D47))="","",OFFSET('Water Data'!$D$27,0,10*ROW('Water Data'!D47)))</f>
        <v/>
      </c>
      <c r="BT53" s="292" t="str">
        <f ca="true">+IF(OFFSET('Water Data'!$D$28,0,10*ROW('Water Data'!D47))="","",OFFSET('Water Data'!$D$28,0,10*ROW('Water Data'!D47)))</f>
        <v/>
      </c>
      <c r="BU53" s="292" t="str">
        <f ca="true">+IF(OFFSET('Water Data'!$D$29,0,10*ROW('Water Data'!D47))="","",OFFSET('Water Data'!$D$29,0,10*ROW('Water Data'!D47)))</f>
        <v/>
      </c>
      <c r="BV53" s="292" t="str">
        <f ca="true">+IF(OFFSET('Water Data'!$E$27,0,10*ROW('Water Data'!E47))="","",OFFSET('Water Data'!$E$27,0,10*ROW('Water Data'!E47)))</f>
        <v/>
      </c>
      <c r="BW53" s="292" t="str">
        <f ca="true">+IF(OFFSET('Water Data'!$E$28,0,10*ROW('Water Data'!E47))="","",OFFSET('Water Data'!$E$28,0,10*ROW('Water Data'!E47)))</f>
        <v/>
      </c>
      <c r="BX53" s="292" t="str">
        <f ca="true">+IF(OFFSET('Water Data'!$E$29,0,10*ROW('Water Data'!E47))="","",OFFSET('Water Data'!$E$29,0,10*ROW('Water Data'!E47)))</f>
        <v/>
      </c>
      <c r="BY53" s="292" t="str">
        <f ca="true">+IF(OFFSET('Water Data'!$F$27,0,10*ROW('Water Data'!F47))="","",OFFSET('Water Data'!$F$27,0,10*ROW('Water Data'!F47)))</f>
        <v/>
      </c>
      <c r="BZ53" s="292" t="str">
        <f ca="true">+IF(OFFSET('Water Data'!$F$28,0,10*ROW('Water Data'!F47))="","",OFFSET('Water Data'!$F$28,0,10*ROW('Water Data'!F47)))</f>
        <v/>
      </c>
      <c r="CA53" s="292" t="str">
        <f ca="true">+IF(OFFSET('Water Data'!$F$29,0,10*ROW('Water Data'!F47))="","",OFFSET('Water Data'!$F$29,0,10*ROW('Water Data'!F47)))</f>
        <v/>
      </c>
      <c r="CB53" s="292" t="str">
        <f ca="true">+IF(OFFSET('Water Data'!$G$27,0,10*ROW('Water Data'!G47))="","",OFFSET('Water Data'!$G$27,0,10*ROW('Water Data'!G47)))</f>
        <v/>
      </c>
      <c r="CC53" s="292" t="str">
        <f ca="true">+IF(OFFSET('Water Data'!$G$28,0,10*ROW('Water Data'!G47))="","",OFFSET('Water Data'!$G$28,0,10*ROW('Water Data'!G47)))</f>
        <v/>
      </c>
      <c r="CD53" s="292" t="str">
        <f ca="true">+IF(OFFSET('Water Data'!$G$29,0,10*ROW('Water Data'!G47))="","",OFFSET('Water Data'!$G$29,0,10*ROW('Water Data'!G47)))</f>
        <v/>
      </c>
      <c r="CE53" s="292" t="str">
        <f ca="true">+IF(OFFSET('Water Data'!$H$27,0,10*ROW('Water Data'!H47))="","",OFFSET('Water Data'!$H$27,0,10*ROW('Water Data'!H47)))</f>
        <v/>
      </c>
      <c r="CF53" s="292" t="str">
        <f ca="true">+IF(OFFSET('Water Data'!$H$28,0,10*ROW('Water Data'!H47))="","",OFFSET('Water Data'!$H$28,0,10*ROW('Water Data'!H47)))</f>
        <v/>
      </c>
      <c r="CG53" s="292" t="str">
        <f ca="true">+IF(OFFSET('Water Data'!$H$29,0,10*ROW('Water Data'!H47))="","",OFFSET('Water Data'!$H$29,0,10*ROW('Water Data'!H47)))</f>
        <v/>
      </c>
      <c r="CH53" s="292" t="str">
        <f ca="true">+IF(OFFSET('Water Data'!$I$27,0,10*ROW('Water Data'!I47))="","",OFFSET('Water Data'!$I$27,0,10*ROW('Water Data'!I47)))</f>
        <v/>
      </c>
      <c r="CI53" s="292" t="str">
        <f ca="true">+IF(OFFSET('Water Data'!$I$28,0,10*ROW('Water Data'!I47))="","",OFFSET('Water Data'!$I$28,0,10*ROW('Water Data'!I47)))</f>
        <v/>
      </c>
      <c r="CJ53" s="292" t="str">
        <f ca="true">+IF(OFFSET('Water Data'!$I$29,0,10*ROW('Water Data'!I47))="","",OFFSET('Water Data'!$I$29,0,10*ROW('Water Data'!I47)))</f>
        <v/>
      </c>
      <c r="CK53" s="292" t="str">
        <f ca="true">+IF(OFFSET('Sanitation Data'!$D$28,0,10*ROW('Sanitation Data'!D47))="","",OFFSET('Sanitation Data'!$D$28,0,10*ROW('Sanitation Data'!D47)))</f>
        <v/>
      </c>
      <c r="CL53" s="292" t="str">
        <f ca="true">+IF(OFFSET('Sanitation Data'!$D$29,0,10*ROW('Sanitation Data'!D47))="","",OFFSET('Sanitation Data'!$D$29,0,10*ROW('Sanitation Data'!D47)))</f>
        <v/>
      </c>
      <c r="CM53" s="292" t="str">
        <f ca="true">+IF(OFFSET('Sanitation Data'!$D$30,0,10*ROW('Sanitation Data'!D47))="","",OFFSET('Sanitation Data'!$D$30,0,10*ROW('Sanitation Data'!D47)))</f>
        <v/>
      </c>
      <c r="CN53" s="292" t="str">
        <f ca="true">+IF(OFFSET('Sanitation Data'!$D$31,0,10*ROW('Sanitation Data'!D47))="","",OFFSET('Sanitation Data'!$D$31,0,10*ROW('Sanitation Data'!D47)))</f>
        <v/>
      </c>
      <c r="CO53" s="292" t="str">
        <f ca="true">+IF(OFFSET('Sanitation Data'!$D$32,0,10*ROW('Sanitation Data'!D47))="","",OFFSET('Sanitation Data'!$D$32,0,10*ROW('Sanitation Data'!D47)))</f>
        <v/>
      </c>
      <c r="CP53" s="292" t="str">
        <f ca="true">+IF(OFFSET('Sanitation Data'!$E$28,0,10*ROW('Sanitation Data'!E47))="","",OFFSET('Sanitation Data'!$E$28,0,10*ROW('Sanitation Data'!E47)))</f>
        <v/>
      </c>
      <c r="CQ53" s="292" t="str">
        <f ca="true">+IF(OFFSET('Sanitation Data'!$E$29,0,10*ROW('Sanitation Data'!E47))="","",OFFSET('Sanitation Data'!$E$29,0,10*ROW('Sanitation Data'!E47)))</f>
        <v/>
      </c>
      <c r="CR53" s="292" t="str">
        <f ca="true">+IF(OFFSET('Sanitation Data'!$E$30,0,10*ROW('Sanitation Data'!E47))="","",OFFSET('Sanitation Data'!$E$30,0,10*ROW('Sanitation Data'!E47)))</f>
        <v/>
      </c>
      <c r="CS53" s="292" t="str">
        <f ca="true">+IF(OFFSET('Sanitation Data'!$E$31,0,10*ROW('Sanitation Data'!E47))="","",OFFSET('Sanitation Data'!$E$31,0,10*ROW('Sanitation Data'!E47)))</f>
        <v/>
      </c>
      <c r="CT53" s="292" t="str">
        <f ca="true">+IF(OFFSET('Sanitation Data'!$E$32,0,10*ROW('Sanitation Data'!E47))="","",OFFSET('Sanitation Data'!$E$32,0,10*ROW('Sanitation Data'!E47)))</f>
        <v/>
      </c>
      <c r="CU53" s="292" t="str">
        <f ca="true">+IF(OFFSET('Sanitation Data'!$F$28,0,10*ROW('Sanitation Data'!F47))="","",OFFSET('Sanitation Data'!$F$28,0,10*ROW('Sanitation Data'!F47)))</f>
        <v/>
      </c>
      <c r="CV53" s="292" t="str">
        <f ca="true">+IF(OFFSET('Sanitation Data'!$F$29,0,10*ROW('Sanitation Data'!F47))="","",OFFSET('Sanitation Data'!$F$29,0,10*ROW('Sanitation Data'!F47)))</f>
        <v/>
      </c>
      <c r="CW53" s="292" t="str">
        <f ca="true">+IF(OFFSET('Sanitation Data'!$F$30,0,10*ROW('Sanitation Data'!F47))="","",OFFSET('Sanitation Data'!$F$30,0,10*ROW('Sanitation Data'!F47)))</f>
        <v/>
      </c>
      <c r="CX53" s="292" t="str">
        <f ca="true">+IF(OFFSET('Sanitation Data'!$F$31,0,10*ROW('Sanitation Data'!F47))="","",OFFSET('Sanitation Data'!$F$31,0,10*ROW('Sanitation Data'!F47)))</f>
        <v/>
      </c>
      <c r="CY53" s="292" t="str">
        <f ca="true">+IF(OFFSET('Sanitation Data'!$F$32,0,10*ROW('Sanitation Data'!F47))="","",OFFSET('Sanitation Data'!$F$32,0,10*ROW('Sanitation Data'!F47)))</f>
        <v/>
      </c>
      <c r="CZ53" s="292" t="str">
        <f ca="true">+IF(OFFSET('Sanitation Data'!$G$28,0,10*ROW('Sanitation Data'!G47))="","",OFFSET('Sanitation Data'!$G$28,0,10*ROW('Sanitation Data'!G47)))</f>
        <v/>
      </c>
      <c r="DA53" s="292" t="str">
        <f ca="true">+IF(OFFSET('Sanitation Data'!$G$29,0,10*ROW('Sanitation Data'!G47))="","",OFFSET('Sanitation Data'!$G$29,0,10*ROW('Sanitation Data'!G47)))</f>
        <v/>
      </c>
      <c r="DB53" s="292" t="str">
        <f ca="true">+IF(OFFSET('Sanitation Data'!$G$30,0,10*ROW('Sanitation Data'!G47))="","",OFFSET('Sanitation Data'!$G$30,0,10*ROW('Sanitation Data'!G47)))</f>
        <v/>
      </c>
      <c r="DC53" s="292" t="str">
        <f ca="true">+IF(OFFSET('Sanitation Data'!$G$31,0,10*ROW('Sanitation Data'!G47))="","",OFFSET('Sanitation Data'!$G$31,0,10*ROW('Sanitation Data'!G47)))</f>
        <v/>
      </c>
      <c r="DD53" s="292" t="str">
        <f ca="true">+IF(OFFSET('Sanitation Data'!$G$32,0,10*ROW('Sanitation Data'!G47))="","",OFFSET('Sanitation Data'!$G$32,0,10*ROW('Sanitation Data'!G47)))</f>
        <v/>
      </c>
      <c r="DE53" s="292" t="str">
        <f ca="true">+IF(OFFSET('Sanitation Data'!$H$28,0,10*ROW('Sanitation Data'!H47))="","",OFFSET('Sanitation Data'!$H$28,0,10*ROW('Sanitation Data'!H47)))</f>
        <v/>
      </c>
      <c r="DF53" s="292" t="str">
        <f ca="true">+IF(OFFSET('Sanitation Data'!$H$29,0,10*ROW('Sanitation Data'!H47))="","",OFFSET('Sanitation Data'!$H$29,0,10*ROW('Sanitation Data'!H47)))</f>
        <v/>
      </c>
      <c r="DG53" s="292" t="str">
        <f ca="true">+IF(OFFSET('Sanitation Data'!$H$30,0,10*ROW('Sanitation Data'!H47))="","",OFFSET('Sanitation Data'!$H$30,0,10*ROW('Sanitation Data'!H47)))</f>
        <v/>
      </c>
      <c r="DH53" s="292" t="str">
        <f ca="true">+IF(OFFSET('Sanitation Data'!$H$31,0,10*ROW('Sanitation Data'!H47))="","",OFFSET('Sanitation Data'!$H$31,0,10*ROW('Sanitation Data'!H47)))</f>
        <v/>
      </c>
      <c r="DI53" s="292" t="str">
        <f ca="true">+IF(OFFSET('Sanitation Data'!$H$32,0,10*ROW('Sanitation Data'!H47))="","",OFFSET('Sanitation Data'!$H$32,0,10*ROW('Sanitation Data'!H47)))</f>
        <v/>
      </c>
      <c r="DJ53" s="292" t="str">
        <f ca="true">+IF(OFFSET('Sanitation Data'!$I$28,0,10*ROW('Sanitation Data'!I47))="","",OFFSET('Sanitation Data'!$I$28,0,10*ROW('Sanitation Data'!I47)))</f>
        <v/>
      </c>
      <c r="DK53" s="292" t="str">
        <f ca="true">+IF(OFFSET('Sanitation Data'!$I$29,0,10*ROW('Sanitation Data'!I47))="","",OFFSET('Sanitation Data'!$I$29,0,10*ROW('Sanitation Data'!I47)))</f>
        <v/>
      </c>
      <c r="DL53" s="292" t="str">
        <f ca="true">+IF(OFFSET('Sanitation Data'!$I$30,0,10*ROW('Sanitation Data'!I47))="","",OFFSET('Sanitation Data'!$I$30,0,10*ROW('Sanitation Data'!I47)))</f>
        <v/>
      </c>
      <c r="DM53" s="292" t="str">
        <f ca="true">+IF(OFFSET('Sanitation Data'!$I$31,0,10*ROW('Sanitation Data'!I47))="","",OFFSET('Sanitation Data'!$I$31,0,10*ROW('Sanitation Data'!I47)))</f>
        <v/>
      </c>
      <c r="DN53" s="292" t="str">
        <f ca="true">+IF(OFFSET('Sanitation Data'!$I$32,0,10*ROW('Sanitation Data'!I47))="","",OFFSET('Sanitation Data'!$I$32,0,10*ROW('Sanitation Data'!I47)))</f>
        <v/>
      </c>
      <c r="DO53" s="292" t="str">
        <f ca="true">+IF(OFFSET('Hygiene Data'!$D$11,0,10*ROW('Hygiene Data'!D47))="","",OFFSET('Hygiene Data'!$D$11,0,10*ROW('Hygiene Data'!D47)))</f>
        <v/>
      </c>
      <c r="DP53" s="292" t="str">
        <f ca="true">+IF(OFFSET('Hygiene Data'!$D$12,0,10*ROW('Hygiene Data'!D47))="","",OFFSET('Hygiene Data'!$D$12,0,10*ROW('Hygiene Data'!D47)))</f>
        <v/>
      </c>
      <c r="DQ53" s="292" t="str">
        <f ca="true">+IF(OFFSET('Hygiene Data'!$D$13,0,10*ROW('Hygiene Data'!D47))="","",OFFSET('Hygiene Data'!$D$13,0,10*ROW('Hygiene Data'!D47)))</f>
        <v/>
      </c>
      <c r="DR53" s="292" t="str">
        <f ca="true">+IF(OFFSET('Hygiene Data'!$E$11,0,10*ROW('Hygiene Data'!E47))="","",OFFSET('Hygiene Data'!$E$11,0,10*ROW('Hygiene Data'!E47)))</f>
        <v/>
      </c>
      <c r="DS53" s="292" t="str">
        <f ca="true">+IF(OFFSET('Hygiene Data'!$E$12,0,10*ROW('Hygiene Data'!E47))="","",OFFSET('Hygiene Data'!$E$12,0,10*ROW('Hygiene Data'!E47)))</f>
        <v/>
      </c>
      <c r="DT53" s="292" t="str">
        <f ca="true">+IF(OFFSET('Hygiene Data'!$E$13,0,10*ROW('Hygiene Data'!E47))="","",OFFSET('Hygiene Data'!$E$13,0,10*ROW('Hygiene Data'!E47)))</f>
        <v/>
      </c>
      <c r="DU53" s="292" t="str">
        <f ca="true">+IF(OFFSET('Hygiene Data'!$F$11,0,10*ROW('Hygiene Data'!F47))="","",OFFSET('Hygiene Data'!$F$11,0,10*ROW('Hygiene Data'!F47)))</f>
        <v/>
      </c>
      <c r="DV53" s="292" t="str">
        <f ca="true">+IF(OFFSET('Hygiene Data'!$F$12,0,10*ROW('Hygiene Data'!F47))="","",OFFSET('Hygiene Data'!$F$12,0,10*ROW('Hygiene Data'!F47)))</f>
        <v/>
      </c>
      <c r="DW53" s="292" t="str">
        <f ca="true">+IF(OFFSET('Hygiene Data'!$F$13,0,10*ROW('Hygiene Data'!F47))="","",OFFSET('Hygiene Data'!$F$13,0,10*ROW('Hygiene Data'!F47)))</f>
        <v/>
      </c>
      <c r="DX53" s="292" t="str">
        <f ca="true">+IF(OFFSET('Hygiene Data'!$G$11,0,10*ROW('Hygiene Data'!G47))="","",OFFSET('Hygiene Data'!$G$11,0,10*ROW('Hygiene Data'!G47)))</f>
        <v/>
      </c>
      <c r="DY53" s="292" t="str">
        <f ca="true">+IF(OFFSET('Hygiene Data'!$G$12,0,10*ROW('Hygiene Data'!G47))="","",OFFSET('Hygiene Data'!$G$12,0,10*ROW('Hygiene Data'!G47)))</f>
        <v/>
      </c>
      <c r="DZ53" s="292" t="str">
        <f ca="true">+IF(OFFSET('Hygiene Data'!$G$13,0,10*ROW('Hygiene Data'!G47))="","",OFFSET('Hygiene Data'!$G$13,0,10*ROW('Hygiene Data'!G47)))</f>
        <v/>
      </c>
      <c r="EA53" s="292" t="str">
        <f ca="true">+IF(OFFSET('Hygiene Data'!$H$11,0,10*ROW('Hygiene Data'!H47))="","",OFFSET('Hygiene Data'!$H$11,0,10*ROW('Hygiene Data'!H47)))</f>
        <v/>
      </c>
      <c r="EB53" s="292" t="str">
        <f ca="true">+IF(OFFSET('Hygiene Data'!$H$12,0,10*ROW('Hygiene Data'!H47))="","",OFFSET('Hygiene Data'!$H$12,0,10*ROW('Hygiene Data'!H47)))</f>
        <v/>
      </c>
      <c r="EC53" s="292" t="str">
        <f ca="true">+IF(OFFSET('Hygiene Data'!$H$13,0,10*ROW('Hygiene Data'!H47))="","",OFFSET('Hygiene Data'!$H$13,0,10*ROW('Hygiene Data'!H47)))</f>
        <v/>
      </c>
      <c r="ED53" s="292" t="str">
        <f ca="true">+IF(OFFSET('Hygiene Data'!$I$11,0,10*ROW('Hygiene Data'!I47))="","",OFFSET('Hygiene Data'!$I$11,0,10*ROW('Hygiene Data'!I47)))</f>
        <v/>
      </c>
      <c r="EE53" s="292" t="str">
        <f ca="true">+IF(OFFSET('Hygiene Data'!$I$12,0,10*ROW('Hygiene Data'!I47))="","",OFFSET('Hygiene Data'!$I$12,0,10*ROW('Hygiene Data'!I47)))</f>
        <v/>
      </c>
      <c r="EF53" s="29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8"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2"/>
      <c r="BS54" s="292" t="str">
        <f ca="true">+IF(OFFSET('Water Data'!$D$27,0,10*ROW('Water Data'!D48))="","",OFFSET('Water Data'!$D$27,0,10*ROW('Water Data'!D48)))</f>
        <v/>
      </c>
      <c r="BT54" s="292" t="str">
        <f ca="true">+IF(OFFSET('Water Data'!$D$28,0,10*ROW('Water Data'!D48))="","",OFFSET('Water Data'!$D$28,0,10*ROW('Water Data'!D48)))</f>
        <v/>
      </c>
      <c r="BU54" s="292" t="str">
        <f ca="true">+IF(OFFSET('Water Data'!$D$29,0,10*ROW('Water Data'!D48))="","",OFFSET('Water Data'!$D$29,0,10*ROW('Water Data'!D48)))</f>
        <v/>
      </c>
      <c r="BV54" s="292" t="str">
        <f ca="true">+IF(OFFSET('Water Data'!$E$27,0,10*ROW('Water Data'!E48))="","",OFFSET('Water Data'!$E$27,0,10*ROW('Water Data'!E48)))</f>
        <v/>
      </c>
      <c r="BW54" s="292" t="str">
        <f ca="true">+IF(OFFSET('Water Data'!$E$28,0,10*ROW('Water Data'!E48))="","",OFFSET('Water Data'!$E$28,0,10*ROW('Water Data'!E48)))</f>
        <v/>
      </c>
      <c r="BX54" s="292" t="str">
        <f ca="true">+IF(OFFSET('Water Data'!$E$29,0,10*ROW('Water Data'!E48))="","",OFFSET('Water Data'!$E$29,0,10*ROW('Water Data'!E48)))</f>
        <v/>
      </c>
      <c r="BY54" s="292" t="str">
        <f ca="true">+IF(OFFSET('Water Data'!$F$27,0,10*ROW('Water Data'!F48))="","",OFFSET('Water Data'!$F$27,0,10*ROW('Water Data'!F48)))</f>
        <v/>
      </c>
      <c r="BZ54" s="292" t="str">
        <f ca="true">+IF(OFFSET('Water Data'!$F$28,0,10*ROW('Water Data'!F48))="","",OFFSET('Water Data'!$F$28,0,10*ROW('Water Data'!F48)))</f>
        <v/>
      </c>
      <c r="CA54" s="292" t="str">
        <f ca="true">+IF(OFFSET('Water Data'!$F$29,0,10*ROW('Water Data'!F48))="","",OFFSET('Water Data'!$F$29,0,10*ROW('Water Data'!F48)))</f>
        <v/>
      </c>
      <c r="CB54" s="292" t="str">
        <f ca="true">+IF(OFFSET('Water Data'!$G$27,0,10*ROW('Water Data'!G48))="","",OFFSET('Water Data'!$G$27,0,10*ROW('Water Data'!G48)))</f>
        <v/>
      </c>
      <c r="CC54" s="292" t="str">
        <f ca="true">+IF(OFFSET('Water Data'!$G$28,0,10*ROW('Water Data'!G48))="","",OFFSET('Water Data'!$G$28,0,10*ROW('Water Data'!G48)))</f>
        <v/>
      </c>
      <c r="CD54" s="292" t="str">
        <f ca="true">+IF(OFFSET('Water Data'!$G$29,0,10*ROW('Water Data'!G48))="","",OFFSET('Water Data'!$G$29,0,10*ROW('Water Data'!G48)))</f>
        <v/>
      </c>
      <c r="CE54" s="292" t="str">
        <f ca="true">+IF(OFFSET('Water Data'!$H$27,0,10*ROW('Water Data'!H48))="","",OFFSET('Water Data'!$H$27,0,10*ROW('Water Data'!H48)))</f>
        <v/>
      </c>
      <c r="CF54" s="292" t="str">
        <f ca="true">+IF(OFFSET('Water Data'!$H$28,0,10*ROW('Water Data'!H48))="","",OFFSET('Water Data'!$H$28,0,10*ROW('Water Data'!H48)))</f>
        <v/>
      </c>
      <c r="CG54" s="292" t="str">
        <f ca="true">+IF(OFFSET('Water Data'!$H$29,0,10*ROW('Water Data'!H48))="","",OFFSET('Water Data'!$H$29,0,10*ROW('Water Data'!H48)))</f>
        <v/>
      </c>
      <c r="CH54" s="292" t="str">
        <f ca="true">+IF(OFFSET('Water Data'!$I$27,0,10*ROW('Water Data'!I48))="","",OFFSET('Water Data'!$I$27,0,10*ROW('Water Data'!I48)))</f>
        <v/>
      </c>
      <c r="CI54" s="292" t="str">
        <f ca="true">+IF(OFFSET('Water Data'!$I$28,0,10*ROW('Water Data'!I48))="","",OFFSET('Water Data'!$I$28,0,10*ROW('Water Data'!I48)))</f>
        <v/>
      </c>
      <c r="CJ54" s="292" t="str">
        <f ca="true">+IF(OFFSET('Water Data'!$I$29,0,10*ROW('Water Data'!I48))="","",OFFSET('Water Data'!$I$29,0,10*ROW('Water Data'!I48)))</f>
        <v/>
      </c>
      <c r="CK54" s="292" t="str">
        <f ca="true">+IF(OFFSET('Sanitation Data'!$D$28,0,10*ROW('Sanitation Data'!D48))="","",OFFSET('Sanitation Data'!$D$28,0,10*ROW('Sanitation Data'!D48)))</f>
        <v/>
      </c>
      <c r="CL54" s="292" t="str">
        <f ca="true">+IF(OFFSET('Sanitation Data'!$D$29,0,10*ROW('Sanitation Data'!D48))="","",OFFSET('Sanitation Data'!$D$29,0,10*ROW('Sanitation Data'!D48)))</f>
        <v/>
      </c>
      <c r="CM54" s="292" t="str">
        <f ca="true">+IF(OFFSET('Sanitation Data'!$D$30,0,10*ROW('Sanitation Data'!D48))="","",OFFSET('Sanitation Data'!$D$30,0,10*ROW('Sanitation Data'!D48)))</f>
        <v/>
      </c>
      <c r="CN54" s="292" t="str">
        <f ca="true">+IF(OFFSET('Sanitation Data'!$D$31,0,10*ROW('Sanitation Data'!D48))="","",OFFSET('Sanitation Data'!$D$31,0,10*ROW('Sanitation Data'!D48)))</f>
        <v/>
      </c>
      <c r="CO54" s="292" t="str">
        <f ca="true">+IF(OFFSET('Sanitation Data'!$D$32,0,10*ROW('Sanitation Data'!D48))="","",OFFSET('Sanitation Data'!$D$32,0,10*ROW('Sanitation Data'!D48)))</f>
        <v/>
      </c>
      <c r="CP54" s="292" t="str">
        <f ca="true">+IF(OFFSET('Sanitation Data'!$E$28,0,10*ROW('Sanitation Data'!E48))="","",OFFSET('Sanitation Data'!$E$28,0,10*ROW('Sanitation Data'!E48)))</f>
        <v/>
      </c>
      <c r="CQ54" s="292" t="str">
        <f ca="true">+IF(OFFSET('Sanitation Data'!$E$29,0,10*ROW('Sanitation Data'!E48))="","",OFFSET('Sanitation Data'!$E$29,0,10*ROW('Sanitation Data'!E48)))</f>
        <v/>
      </c>
      <c r="CR54" s="292" t="str">
        <f ca="true">+IF(OFFSET('Sanitation Data'!$E$30,0,10*ROW('Sanitation Data'!E48))="","",OFFSET('Sanitation Data'!$E$30,0,10*ROW('Sanitation Data'!E48)))</f>
        <v/>
      </c>
      <c r="CS54" s="292" t="str">
        <f ca="true">+IF(OFFSET('Sanitation Data'!$E$31,0,10*ROW('Sanitation Data'!E48))="","",OFFSET('Sanitation Data'!$E$31,0,10*ROW('Sanitation Data'!E48)))</f>
        <v/>
      </c>
      <c r="CT54" s="292" t="str">
        <f ca="true">+IF(OFFSET('Sanitation Data'!$E$32,0,10*ROW('Sanitation Data'!E48))="","",OFFSET('Sanitation Data'!$E$32,0,10*ROW('Sanitation Data'!E48)))</f>
        <v/>
      </c>
      <c r="CU54" s="292" t="str">
        <f ca="true">+IF(OFFSET('Sanitation Data'!$F$28,0,10*ROW('Sanitation Data'!F48))="","",OFFSET('Sanitation Data'!$F$28,0,10*ROW('Sanitation Data'!F48)))</f>
        <v/>
      </c>
      <c r="CV54" s="292" t="str">
        <f ca="true">+IF(OFFSET('Sanitation Data'!$F$29,0,10*ROW('Sanitation Data'!F48))="","",OFFSET('Sanitation Data'!$F$29,0,10*ROW('Sanitation Data'!F48)))</f>
        <v/>
      </c>
      <c r="CW54" s="292" t="str">
        <f ca="true">+IF(OFFSET('Sanitation Data'!$F$30,0,10*ROW('Sanitation Data'!F48))="","",OFFSET('Sanitation Data'!$F$30,0,10*ROW('Sanitation Data'!F48)))</f>
        <v/>
      </c>
      <c r="CX54" s="292" t="str">
        <f ca="true">+IF(OFFSET('Sanitation Data'!$F$31,0,10*ROW('Sanitation Data'!F48))="","",OFFSET('Sanitation Data'!$F$31,0,10*ROW('Sanitation Data'!F48)))</f>
        <v/>
      </c>
      <c r="CY54" s="292" t="str">
        <f ca="true">+IF(OFFSET('Sanitation Data'!$F$32,0,10*ROW('Sanitation Data'!F48))="","",OFFSET('Sanitation Data'!$F$32,0,10*ROW('Sanitation Data'!F48)))</f>
        <v/>
      </c>
      <c r="CZ54" s="292" t="str">
        <f ca="true">+IF(OFFSET('Sanitation Data'!$G$28,0,10*ROW('Sanitation Data'!G48))="","",OFFSET('Sanitation Data'!$G$28,0,10*ROW('Sanitation Data'!G48)))</f>
        <v/>
      </c>
      <c r="DA54" s="292" t="str">
        <f ca="true">+IF(OFFSET('Sanitation Data'!$G$29,0,10*ROW('Sanitation Data'!G48))="","",OFFSET('Sanitation Data'!$G$29,0,10*ROW('Sanitation Data'!G48)))</f>
        <v/>
      </c>
      <c r="DB54" s="292" t="str">
        <f ca="true">+IF(OFFSET('Sanitation Data'!$G$30,0,10*ROW('Sanitation Data'!G48))="","",OFFSET('Sanitation Data'!$G$30,0,10*ROW('Sanitation Data'!G48)))</f>
        <v/>
      </c>
      <c r="DC54" s="292" t="str">
        <f ca="true">+IF(OFFSET('Sanitation Data'!$G$31,0,10*ROW('Sanitation Data'!G48))="","",OFFSET('Sanitation Data'!$G$31,0,10*ROW('Sanitation Data'!G48)))</f>
        <v/>
      </c>
      <c r="DD54" s="292" t="str">
        <f ca="true">+IF(OFFSET('Sanitation Data'!$G$32,0,10*ROW('Sanitation Data'!G48))="","",OFFSET('Sanitation Data'!$G$32,0,10*ROW('Sanitation Data'!G48)))</f>
        <v/>
      </c>
      <c r="DE54" s="292" t="str">
        <f ca="true">+IF(OFFSET('Sanitation Data'!$H$28,0,10*ROW('Sanitation Data'!H48))="","",OFFSET('Sanitation Data'!$H$28,0,10*ROW('Sanitation Data'!H48)))</f>
        <v/>
      </c>
      <c r="DF54" s="292" t="str">
        <f ca="true">+IF(OFFSET('Sanitation Data'!$H$29,0,10*ROW('Sanitation Data'!H48))="","",OFFSET('Sanitation Data'!$H$29,0,10*ROW('Sanitation Data'!H48)))</f>
        <v/>
      </c>
      <c r="DG54" s="292" t="str">
        <f ca="true">+IF(OFFSET('Sanitation Data'!$H$30,0,10*ROW('Sanitation Data'!H48))="","",OFFSET('Sanitation Data'!$H$30,0,10*ROW('Sanitation Data'!H48)))</f>
        <v/>
      </c>
      <c r="DH54" s="292" t="str">
        <f ca="true">+IF(OFFSET('Sanitation Data'!$H$31,0,10*ROW('Sanitation Data'!H48))="","",OFFSET('Sanitation Data'!$H$31,0,10*ROW('Sanitation Data'!H48)))</f>
        <v/>
      </c>
      <c r="DI54" s="292" t="str">
        <f ca="true">+IF(OFFSET('Sanitation Data'!$H$32,0,10*ROW('Sanitation Data'!H48))="","",OFFSET('Sanitation Data'!$H$32,0,10*ROW('Sanitation Data'!H48)))</f>
        <v/>
      </c>
      <c r="DJ54" s="292" t="str">
        <f ca="true">+IF(OFFSET('Sanitation Data'!$I$28,0,10*ROW('Sanitation Data'!I48))="","",OFFSET('Sanitation Data'!$I$28,0,10*ROW('Sanitation Data'!I48)))</f>
        <v/>
      </c>
      <c r="DK54" s="292" t="str">
        <f ca="true">+IF(OFFSET('Sanitation Data'!$I$29,0,10*ROW('Sanitation Data'!I48))="","",OFFSET('Sanitation Data'!$I$29,0,10*ROW('Sanitation Data'!I48)))</f>
        <v/>
      </c>
      <c r="DL54" s="292" t="str">
        <f ca="true">+IF(OFFSET('Sanitation Data'!$I$30,0,10*ROW('Sanitation Data'!I48))="","",OFFSET('Sanitation Data'!$I$30,0,10*ROW('Sanitation Data'!I48)))</f>
        <v/>
      </c>
      <c r="DM54" s="292" t="str">
        <f ca="true">+IF(OFFSET('Sanitation Data'!$I$31,0,10*ROW('Sanitation Data'!I48))="","",OFFSET('Sanitation Data'!$I$31,0,10*ROW('Sanitation Data'!I48)))</f>
        <v/>
      </c>
      <c r="DN54" s="292" t="str">
        <f ca="true">+IF(OFFSET('Sanitation Data'!$I$32,0,10*ROW('Sanitation Data'!I48))="","",OFFSET('Sanitation Data'!$I$32,0,10*ROW('Sanitation Data'!I48)))</f>
        <v/>
      </c>
      <c r="DO54" s="292" t="str">
        <f ca="true">+IF(OFFSET('Hygiene Data'!$D$11,0,10*ROW('Hygiene Data'!D48))="","",OFFSET('Hygiene Data'!$D$11,0,10*ROW('Hygiene Data'!D48)))</f>
        <v/>
      </c>
      <c r="DP54" s="292" t="str">
        <f ca="true">+IF(OFFSET('Hygiene Data'!$D$12,0,10*ROW('Hygiene Data'!D48))="","",OFFSET('Hygiene Data'!$D$12,0,10*ROW('Hygiene Data'!D48)))</f>
        <v/>
      </c>
      <c r="DQ54" s="292" t="str">
        <f ca="true">+IF(OFFSET('Hygiene Data'!$D$13,0,10*ROW('Hygiene Data'!D48))="","",OFFSET('Hygiene Data'!$D$13,0,10*ROW('Hygiene Data'!D48)))</f>
        <v/>
      </c>
      <c r="DR54" s="292" t="str">
        <f ca="true">+IF(OFFSET('Hygiene Data'!$E$11,0,10*ROW('Hygiene Data'!E48))="","",OFFSET('Hygiene Data'!$E$11,0,10*ROW('Hygiene Data'!E48)))</f>
        <v/>
      </c>
      <c r="DS54" s="292" t="str">
        <f ca="true">+IF(OFFSET('Hygiene Data'!$E$12,0,10*ROW('Hygiene Data'!E48))="","",OFFSET('Hygiene Data'!$E$12,0,10*ROW('Hygiene Data'!E48)))</f>
        <v/>
      </c>
      <c r="DT54" s="292" t="str">
        <f ca="true">+IF(OFFSET('Hygiene Data'!$E$13,0,10*ROW('Hygiene Data'!E48))="","",OFFSET('Hygiene Data'!$E$13,0,10*ROW('Hygiene Data'!E48)))</f>
        <v/>
      </c>
      <c r="DU54" s="292" t="str">
        <f ca="true">+IF(OFFSET('Hygiene Data'!$F$11,0,10*ROW('Hygiene Data'!F48))="","",OFFSET('Hygiene Data'!$F$11,0,10*ROW('Hygiene Data'!F48)))</f>
        <v/>
      </c>
      <c r="DV54" s="292" t="str">
        <f ca="true">+IF(OFFSET('Hygiene Data'!$F$12,0,10*ROW('Hygiene Data'!F48))="","",OFFSET('Hygiene Data'!$F$12,0,10*ROW('Hygiene Data'!F48)))</f>
        <v/>
      </c>
      <c r="DW54" s="292" t="str">
        <f ca="true">+IF(OFFSET('Hygiene Data'!$F$13,0,10*ROW('Hygiene Data'!F48))="","",OFFSET('Hygiene Data'!$F$13,0,10*ROW('Hygiene Data'!F48)))</f>
        <v/>
      </c>
      <c r="DX54" s="292" t="str">
        <f ca="true">+IF(OFFSET('Hygiene Data'!$G$11,0,10*ROW('Hygiene Data'!G48))="","",OFFSET('Hygiene Data'!$G$11,0,10*ROW('Hygiene Data'!G48)))</f>
        <v/>
      </c>
      <c r="DY54" s="292" t="str">
        <f ca="true">+IF(OFFSET('Hygiene Data'!$G$12,0,10*ROW('Hygiene Data'!G48))="","",OFFSET('Hygiene Data'!$G$12,0,10*ROW('Hygiene Data'!G48)))</f>
        <v/>
      </c>
      <c r="DZ54" s="292" t="str">
        <f ca="true">+IF(OFFSET('Hygiene Data'!$G$13,0,10*ROW('Hygiene Data'!G48))="","",OFFSET('Hygiene Data'!$G$13,0,10*ROW('Hygiene Data'!G48)))</f>
        <v/>
      </c>
      <c r="EA54" s="292" t="str">
        <f ca="true">+IF(OFFSET('Hygiene Data'!$H$11,0,10*ROW('Hygiene Data'!H48))="","",OFFSET('Hygiene Data'!$H$11,0,10*ROW('Hygiene Data'!H48)))</f>
        <v/>
      </c>
      <c r="EB54" s="292" t="str">
        <f ca="true">+IF(OFFSET('Hygiene Data'!$H$12,0,10*ROW('Hygiene Data'!H48))="","",OFFSET('Hygiene Data'!$H$12,0,10*ROW('Hygiene Data'!H48)))</f>
        <v/>
      </c>
      <c r="EC54" s="292" t="str">
        <f ca="true">+IF(OFFSET('Hygiene Data'!$H$13,0,10*ROW('Hygiene Data'!H48))="","",OFFSET('Hygiene Data'!$H$13,0,10*ROW('Hygiene Data'!H48)))</f>
        <v/>
      </c>
      <c r="ED54" s="292" t="str">
        <f ca="true">+IF(OFFSET('Hygiene Data'!$I$11,0,10*ROW('Hygiene Data'!I48))="","",OFFSET('Hygiene Data'!$I$11,0,10*ROW('Hygiene Data'!I48)))</f>
        <v/>
      </c>
      <c r="EE54" s="292" t="str">
        <f ca="true">+IF(OFFSET('Hygiene Data'!$I$12,0,10*ROW('Hygiene Data'!I48))="","",OFFSET('Hygiene Data'!$I$12,0,10*ROW('Hygiene Data'!I48)))</f>
        <v/>
      </c>
      <c r="EF54" s="29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8"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2"/>
      <c r="BS55" s="292" t="str">
        <f ca="true">+IF(OFFSET('Water Data'!$D$27,0,10*ROW('Water Data'!D49))="","",OFFSET('Water Data'!$D$27,0,10*ROW('Water Data'!D49)))</f>
        <v/>
      </c>
      <c r="BT55" s="292" t="str">
        <f ca="true">+IF(OFFSET('Water Data'!$D$28,0,10*ROW('Water Data'!D49))="","",OFFSET('Water Data'!$D$28,0,10*ROW('Water Data'!D49)))</f>
        <v/>
      </c>
      <c r="BU55" s="292" t="str">
        <f ca="true">+IF(OFFSET('Water Data'!$D$29,0,10*ROW('Water Data'!D49))="","",OFFSET('Water Data'!$D$29,0,10*ROW('Water Data'!D49)))</f>
        <v/>
      </c>
      <c r="BV55" s="292" t="str">
        <f ca="true">+IF(OFFSET('Water Data'!$E$27,0,10*ROW('Water Data'!E49))="","",OFFSET('Water Data'!$E$27,0,10*ROW('Water Data'!E49)))</f>
        <v/>
      </c>
      <c r="BW55" s="292" t="str">
        <f ca="true">+IF(OFFSET('Water Data'!$E$28,0,10*ROW('Water Data'!E49))="","",OFFSET('Water Data'!$E$28,0,10*ROW('Water Data'!E49)))</f>
        <v/>
      </c>
      <c r="BX55" s="292" t="str">
        <f ca="true">+IF(OFFSET('Water Data'!$E$29,0,10*ROW('Water Data'!E49))="","",OFFSET('Water Data'!$E$29,0,10*ROW('Water Data'!E49)))</f>
        <v/>
      </c>
      <c r="BY55" s="292" t="str">
        <f ca="true">+IF(OFFSET('Water Data'!$F$27,0,10*ROW('Water Data'!F49))="","",OFFSET('Water Data'!$F$27,0,10*ROW('Water Data'!F49)))</f>
        <v/>
      </c>
      <c r="BZ55" s="292" t="str">
        <f ca="true">+IF(OFFSET('Water Data'!$F$28,0,10*ROW('Water Data'!F49))="","",OFFSET('Water Data'!$F$28,0,10*ROW('Water Data'!F49)))</f>
        <v/>
      </c>
      <c r="CA55" s="292" t="str">
        <f ca="true">+IF(OFFSET('Water Data'!$F$29,0,10*ROW('Water Data'!F49))="","",OFFSET('Water Data'!$F$29,0,10*ROW('Water Data'!F49)))</f>
        <v/>
      </c>
      <c r="CB55" s="292" t="str">
        <f ca="true">+IF(OFFSET('Water Data'!$G$27,0,10*ROW('Water Data'!G49))="","",OFFSET('Water Data'!$G$27,0,10*ROW('Water Data'!G49)))</f>
        <v/>
      </c>
      <c r="CC55" s="292" t="str">
        <f ca="true">+IF(OFFSET('Water Data'!$G$28,0,10*ROW('Water Data'!G49))="","",OFFSET('Water Data'!$G$28,0,10*ROW('Water Data'!G49)))</f>
        <v/>
      </c>
      <c r="CD55" s="292" t="str">
        <f ca="true">+IF(OFFSET('Water Data'!$G$29,0,10*ROW('Water Data'!G49))="","",OFFSET('Water Data'!$G$29,0,10*ROW('Water Data'!G49)))</f>
        <v/>
      </c>
      <c r="CE55" s="292" t="str">
        <f ca="true">+IF(OFFSET('Water Data'!$H$27,0,10*ROW('Water Data'!H49))="","",OFFSET('Water Data'!$H$27,0,10*ROW('Water Data'!H49)))</f>
        <v/>
      </c>
      <c r="CF55" s="292" t="str">
        <f ca="true">+IF(OFFSET('Water Data'!$H$28,0,10*ROW('Water Data'!H49))="","",OFFSET('Water Data'!$H$28,0,10*ROW('Water Data'!H49)))</f>
        <v/>
      </c>
      <c r="CG55" s="292" t="str">
        <f ca="true">+IF(OFFSET('Water Data'!$H$29,0,10*ROW('Water Data'!H49))="","",OFFSET('Water Data'!$H$29,0,10*ROW('Water Data'!H49)))</f>
        <v/>
      </c>
      <c r="CH55" s="292" t="str">
        <f ca="true">+IF(OFFSET('Water Data'!$I$27,0,10*ROW('Water Data'!I49))="","",OFFSET('Water Data'!$I$27,0,10*ROW('Water Data'!I49)))</f>
        <v/>
      </c>
      <c r="CI55" s="292" t="str">
        <f ca="true">+IF(OFFSET('Water Data'!$I$28,0,10*ROW('Water Data'!I49))="","",OFFSET('Water Data'!$I$28,0,10*ROW('Water Data'!I49)))</f>
        <v/>
      </c>
      <c r="CJ55" s="292" t="str">
        <f ca="true">+IF(OFFSET('Water Data'!$I$29,0,10*ROW('Water Data'!I49))="","",OFFSET('Water Data'!$I$29,0,10*ROW('Water Data'!I49)))</f>
        <v/>
      </c>
      <c r="CK55" s="292" t="str">
        <f ca="true">+IF(OFFSET('Sanitation Data'!$D$28,0,10*ROW('Sanitation Data'!D49))="","",OFFSET('Sanitation Data'!$D$28,0,10*ROW('Sanitation Data'!D49)))</f>
        <v/>
      </c>
      <c r="CL55" s="292" t="str">
        <f ca="true">+IF(OFFSET('Sanitation Data'!$D$29,0,10*ROW('Sanitation Data'!D49))="","",OFFSET('Sanitation Data'!$D$29,0,10*ROW('Sanitation Data'!D49)))</f>
        <v/>
      </c>
      <c r="CM55" s="292" t="str">
        <f ca="true">+IF(OFFSET('Sanitation Data'!$D$30,0,10*ROW('Sanitation Data'!D49))="","",OFFSET('Sanitation Data'!$D$30,0,10*ROW('Sanitation Data'!D49)))</f>
        <v/>
      </c>
      <c r="CN55" s="292" t="str">
        <f ca="true">+IF(OFFSET('Sanitation Data'!$D$31,0,10*ROW('Sanitation Data'!D49))="","",OFFSET('Sanitation Data'!$D$31,0,10*ROW('Sanitation Data'!D49)))</f>
        <v/>
      </c>
      <c r="CO55" s="292" t="str">
        <f ca="true">+IF(OFFSET('Sanitation Data'!$D$32,0,10*ROW('Sanitation Data'!D49))="","",OFFSET('Sanitation Data'!$D$32,0,10*ROW('Sanitation Data'!D49)))</f>
        <v/>
      </c>
      <c r="CP55" s="292" t="str">
        <f ca="true">+IF(OFFSET('Sanitation Data'!$E$28,0,10*ROW('Sanitation Data'!E49))="","",OFFSET('Sanitation Data'!$E$28,0,10*ROW('Sanitation Data'!E49)))</f>
        <v/>
      </c>
      <c r="CQ55" s="292" t="str">
        <f ca="true">+IF(OFFSET('Sanitation Data'!$E$29,0,10*ROW('Sanitation Data'!E49))="","",OFFSET('Sanitation Data'!$E$29,0,10*ROW('Sanitation Data'!E49)))</f>
        <v/>
      </c>
      <c r="CR55" s="292" t="str">
        <f ca="true">+IF(OFFSET('Sanitation Data'!$E$30,0,10*ROW('Sanitation Data'!E49))="","",OFFSET('Sanitation Data'!$E$30,0,10*ROW('Sanitation Data'!E49)))</f>
        <v/>
      </c>
      <c r="CS55" s="292" t="str">
        <f ca="true">+IF(OFFSET('Sanitation Data'!$E$31,0,10*ROW('Sanitation Data'!E49))="","",OFFSET('Sanitation Data'!$E$31,0,10*ROW('Sanitation Data'!E49)))</f>
        <v/>
      </c>
      <c r="CT55" s="292" t="str">
        <f ca="true">+IF(OFFSET('Sanitation Data'!$E$32,0,10*ROW('Sanitation Data'!E49))="","",OFFSET('Sanitation Data'!$E$32,0,10*ROW('Sanitation Data'!E49)))</f>
        <v/>
      </c>
      <c r="CU55" s="292" t="str">
        <f ca="true">+IF(OFFSET('Sanitation Data'!$F$28,0,10*ROW('Sanitation Data'!F49))="","",OFFSET('Sanitation Data'!$F$28,0,10*ROW('Sanitation Data'!F49)))</f>
        <v/>
      </c>
      <c r="CV55" s="292" t="str">
        <f ca="true">+IF(OFFSET('Sanitation Data'!$F$29,0,10*ROW('Sanitation Data'!F49))="","",OFFSET('Sanitation Data'!$F$29,0,10*ROW('Sanitation Data'!F49)))</f>
        <v/>
      </c>
      <c r="CW55" s="292" t="str">
        <f ca="true">+IF(OFFSET('Sanitation Data'!$F$30,0,10*ROW('Sanitation Data'!F49))="","",OFFSET('Sanitation Data'!$F$30,0,10*ROW('Sanitation Data'!F49)))</f>
        <v/>
      </c>
      <c r="CX55" s="292" t="str">
        <f ca="true">+IF(OFFSET('Sanitation Data'!$F$31,0,10*ROW('Sanitation Data'!F49))="","",OFFSET('Sanitation Data'!$F$31,0,10*ROW('Sanitation Data'!F49)))</f>
        <v/>
      </c>
      <c r="CY55" s="292" t="str">
        <f ca="true">+IF(OFFSET('Sanitation Data'!$F$32,0,10*ROW('Sanitation Data'!F49))="","",OFFSET('Sanitation Data'!$F$32,0,10*ROW('Sanitation Data'!F49)))</f>
        <v/>
      </c>
      <c r="CZ55" s="292" t="str">
        <f ca="true">+IF(OFFSET('Sanitation Data'!$G$28,0,10*ROW('Sanitation Data'!G49))="","",OFFSET('Sanitation Data'!$G$28,0,10*ROW('Sanitation Data'!G49)))</f>
        <v/>
      </c>
      <c r="DA55" s="292" t="str">
        <f ca="true">+IF(OFFSET('Sanitation Data'!$G$29,0,10*ROW('Sanitation Data'!G49))="","",OFFSET('Sanitation Data'!$G$29,0,10*ROW('Sanitation Data'!G49)))</f>
        <v/>
      </c>
      <c r="DB55" s="292" t="str">
        <f ca="true">+IF(OFFSET('Sanitation Data'!$G$30,0,10*ROW('Sanitation Data'!G49))="","",OFFSET('Sanitation Data'!$G$30,0,10*ROW('Sanitation Data'!G49)))</f>
        <v/>
      </c>
      <c r="DC55" s="292" t="str">
        <f ca="true">+IF(OFFSET('Sanitation Data'!$G$31,0,10*ROW('Sanitation Data'!G49))="","",OFFSET('Sanitation Data'!$G$31,0,10*ROW('Sanitation Data'!G49)))</f>
        <v/>
      </c>
      <c r="DD55" s="292" t="str">
        <f ca="true">+IF(OFFSET('Sanitation Data'!$G$32,0,10*ROW('Sanitation Data'!G49))="","",OFFSET('Sanitation Data'!$G$32,0,10*ROW('Sanitation Data'!G49)))</f>
        <v/>
      </c>
      <c r="DE55" s="292" t="str">
        <f ca="true">+IF(OFFSET('Sanitation Data'!$H$28,0,10*ROW('Sanitation Data'!H49))="","",OFFSET('Sanitation Data'!$H$28,0,10*ROW('Sanitation Data'!H49)))</f>
        <v/>
      </c>
      <c r="DF55" s="292" t="str">
        <f ca="true">+IF(OFFSET('Sanitation Data'!$H$29,0,10*ROW('Sanitation Data'!H49))="","",OFFSET('Sanitation Data'!$H$29,0,10*ROW('Sanitation Data'!H49)))</f>
        <v/>
      </c>
      <c r="DG55" s="292" t="str">
        <f ca="true">+IF(OFFSET('Sanitation Data'!$H$30,0,10*ROW('Sanitation Data'!H49))="","",OFFSET('Sanitation Data'!$H$30,0,10*ROW('Sanitation Data'!H49)))</f>
        <v/>
      </c>
      <c r="DH55" s="292" t="str">
        <f ca="true">+IF(OFFSET('Sanitation Data'!$H$31,0,10*ROW('Sanitation Data'!H49))="","",OFFSET('Sanitation Data'!$H$31,0,10*ROW('Sanitation Data'!H49)))</f>
        <v/>
      </c>
      <c r="DI55" s="292" t="str">
        <f ca="true">+IF(OFFSET('Sanitation Data'!$H$32,0,10*ROW('Sanitation Data'!H49))="","",OFFSET('Sanitation Data'!$H$32,0,10*ROW('Sanitation Data'!H49)))</f>
        <v/>
      </c>
      <c r="DJ55" s="292" t="str">
        <f ca="true">+IF(OFFSET('Sanitation Data'!$I$28,0,10*ROW('Sanitation Data'!I49))="","",OFFSET('Sanitation Data'!$I$28,0,10*ROW('Sanitation Data'!I49)))</f>
        <v/>
      </c>
      <c r="DK55" s="292" t="str">
        <f ca="true">+IF(OFFSET('Sanitation Data'!$I$29,0,10*ROW('Sanitation Data'!I49))="","",OFFSET('Sanitation Data'!$I$29,0,10*ROW('Sanitation Data'!I49)))</f>
        <v/>
      </c>
      <c r="DL55" s="292" t="str">
        <f ca="true">+IF(OFFSET('Sanitation Data'!$I$30,0,10*ROW('Sanitation Data'!I49))="","",OFFSET('Sanitation Data'!$I$30,0,10*ROW('Sanitation Data'!I49)))</f>
        <v/>
      </c>
      <c r="DM55" s="292" t="str">
        <f ca="true">+IF(OFFSET('Sanitation Data'!$I$31,0,10*ROW('Sanitation Data'!I49))="","",OFFSET('Sanitation Data'!$I$31,0,10*ROW('Sanitation Data'!I49)))</f>
        <v/>
      </c>
      <c r="DN55" s="292" t="str">
        <f ca="true">+IF(OFFSET('Sanitation Data'!$I$32,0,10*ROW('Sanitation Data'!I49))="","",OFFSET('Sanitation Data'!$I$32,0,10*ROW('Sanitation Data'!I49)))</f>
        <v/>
      </c>
      <c r="DO55" s="292" t="str">
        <f ca="true">+IF(OFFSET('Hygiene Data'!$D$11,0,10*ROW('Hygiene Data'!D49))="","",OFFSET('Hygiene Data'!$D$11,0,10*ROW('Hygiene Data'!D49)))</f>
        <v/>
      </c>
      <c r="DP55" s="292" t="str">
        <f ca="true">+IF(OFFSET('Hygiene Data'!$D$12,0,10*ROW('Hygiene Data'!D49))="","",OFFSET('Hygiene Data'!$D$12,0,10*ROW('Hygiene Data'!D49)))</f>
        <v/>
      </c>
      <c r="DQ55" s="292" t="str">
        <f ca="true">+IF(OFFSET('Hygiene Data'!$D$13,0,10*ROW('Hygiene Data'!D49))="","",OFFSET('Hygiene Data'!$D$13,0,10*ROW('Hygiene Data'!D49)))</f>
        <v/>
      </c>
      <c r="DR55" s="292" t="str">
        <f ca="true">+IF(OFFSET('Hygiene Data'!$E$11,0,10*ROW('Hygiene Data'!E49))="","",OFFSET('Hygiene Data'!$E$11,0,10*ROW('Hygiene Data'!E49)))</f>
        <v/>
      </c>
      <c r="DS55" s="292" t="str">
        <f ca="true">+IF(OFFSET('Hygiene Data'!$E$12,0,10*ROW('Hygiene Data'!E49))="","",OFFSET('Hygiene Data'!$E$12,0,10*ROW('Hygiene Data'!E49)))</f>
        <v/>
      </c>
      <c r="DT55" s="292" t="str">
        <f ca="true">+IF(OFFSET('Hygiene Data'!$E$13,0,10*ROW('Hygiene Data'!E49))="","",OFFSET('Hygiene Data'!$E$13,0,10*ROW('Hygiene Data'!E49)))</f>
        <v/>
      </c>
      <c r="DU55" s="292" t="str">
        <f ca="true">+IF(OFFSET('Hygiene Data'!$F$11,0,10*ROW('Hygiene Data'!F49))="","",OFFSET('Hygiene Data'!$F$11,0,10*ROW('Hygiene Data'!F49)))</f>
        <v/>
      </c>
      <c r="DV55" s="292" t="str">
        <f ca="true">+IF(OFFSET('Hygiene Data'!$F$12,0,10*ROW('Hygiene Data'!F49))="","",OFFSET('Hygiene Data'!$F$12,0,10*ROW('Hygiene Data'!F49)))</f>
        <v/>
      </c>
      <c r="DW55" s="292" t="str">
        <f ca="true">+IF(OFFSET('Hygiene Data'!$F$13,0,10*ROW('Hygiene Data'!F49))="","",OFFSET('Hygiene Data'!$F$13,0,10*ROW('Hygiene Data'!F49)))</f>
        <v/>
      </c>
      <c r="DX55" s="292" t="str">
        <f ca="true">+IF(OFFSET('Hygiene Data'!$G$11,0,10*ROW('Hygiene Data'!G49))="","",OFFSET('Hygiene Data'!$G$11,0,10*ROW('Hygiene Data'!G49)))</f>
        <v/>
      </c>
      <c r="DY55" s="292" t="str">
        <f ca="true">+IF(OFFSET('Hygiene Data'!$G$12,0,10*ROW('Hygiene Data'!G49))="","",OFFSET('Hygiene Data'!$G$12,0,10*ROW('Hygiene Data'!G49)))</f>
        <v/>
      </c>
      <c r="DZ55" s="292" t="str">
        <f ca="true">+IF(OFFSET('Hygiene Data'!$G$13,0,10*ROW('Hygiene Data'!G49))="","",OFFSET('Hygiene Data'!$G$13,0,10*ROW('Hygiene Data'!G49)))</f>
        <v/>
      </c>
      <c r="EA55" s="292" t="str">
        <f ca="true">+IF(OFFSET('Hygiene Data'!$H$11,0,10*ROW('Hygiene Data'!H49))="","",OFFSET('Hygiene Data'!$H$11,0,10*ROW('Hygiene Data'!H49)))</f>
        <v/>
      </c>
      <c r="EB55" s="292" t="str">
        <f ca="true">+IF(OFFSET('Hygiene Data'!$H$12,0,10*ROW('Hygiene Data'!H49))="","",OFFSET('Hygiene Data'!$H$12,0,10*ROW('Hygiene Data'!H49)))</f>
        <v/>
      </c>
      <c r="EC55" s="292" t="str">
        <f ca="true">+IF(OFFSET('Hygiene Data'!$H$13,0,10*ROW('Hygiene Data'!H49))="","",OFFSET('Hygiene Data'!$H$13,0,10*ROW('Hygiene Data'!H49)))</f>
        <v/>
      </c>
      <c r="ED55" s="292" t="str">
        <f ca="true">+IF(OFFSET('Hygiene Data'!$I$11,0,10*ROW('Hygiene Data'!I49))="","",OFFSET('Hygiene Data'!$I$11,0,10*ROW('Hygiene Data'!I49)))</f>
        <v/>
      </c>
      <c r="EE55" s="292" t="str">
        <f ca="true">+IF(OFFSET('Hygiene Data'!$I$12,0,10*ROW('Hygiene Data'!I49))="","",OFFSET('Hygiene Data'!$I$12,0,10*ROW('Hygiene Data'!I49)))</f>
        <v/>
      </c>
      <c r="EF55" s="29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8"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2"/>
      <c r="BS56" s="292" t="str">
        <f ca="true">+IF(OFFSET('Water Data'!$D$27,0,10*ROW('Water Data'!D50))="","",OFFSET('Water Data'!$D$27,0,10*ROW('Water Data'!D50)))</f>
        <v/>
      </c>
      <c r="BT56" s="292" t="str">
        <f ca="true">+IF(OFFSET('Water Data'!$D$28,0,10*ROW('Water Data'!D50))="","",OFFSET('Water Data'!$D$28,0,10*ROW('Water Data'!D50)))</f>
        <v/>
      </c>
      <c r="BU56" s="292" t="str">
        <f ca="true">+IF(OFFSET('Water Data'!$D$29,0,10*ROW('Water Data'!D50))="","",OFFSET('Water Data'!$D$29,0,10*ROW('Water Data'!D50)))</f>
        <v/>
      </c>
      <c r="BV56" s="292" t="str">
        <f ca="true">+IF(OFFSET('Water Data'!$E$27,0,10*ROW('Water Data'!E50))="","",OFFSET('Water Data'!$E$27,0,10*ROW('Water Data'!E50)))</f>
        <v/>
      </c>
      <c r="BW56" s="292" t="str">
        <f ca="true">+IF(OFFSET('Water Data'!$E$28,0,10*ROW('Water Data'!E50))="","",OFFSET('Water Data'!$E$28,0,10*ROW('Water Data'!E50)))</f>
        <v/>
      </c>
      <c r="BX56" s="292" t="str">
        <f ca="true">+IF(OFFSET('Water Data'!$E$29,0,10*ROW('Water Data'!E50))="","",OFFSET('Water Data'!$E$29,0,10*ROW('Water Data'!E50)))</f>
        <v/>
      </c>
      <c r="BY56" s="292" t="str">
        <f ca="true">+IF(OFFSET('Water Data'!$F$27,0,10*ROW('Water Data'!F50))="","",OFFSET('Water Data'!$F$27,0,10*ROW('Water Data'!F50)))</f>
        <v/>
      </c>
      <c r="BZ56" s="292" t="str">
        <f ca="true">+IF(OFFSET('Water Data'!$F$28,0,10*ROW('Water Data'!F50))="","",OFFSET('Water Data'!$F$28,0,10*ROW('Water Data'!F50)))</f>
        <v/>
      </c>
      <c r="CA56" s="292" t="str">
        <f ca="true">+IF(OFFSET('Water Data'!$F$29,0,10*ROW('Water Data'!F50))="","",OFFSET('Water Data'!$F$29,0,10*ROW('Water Data'!F50)))</f>
        <v/>
      </c>
      <c r="CB56" s="292" t="str">
        <f ca="true">+IF(OFFSET('Water Data'!$G$27,0,10*ROW('Water Data'!G50))="","",OFFSET('Water Data'!$G$27,0,10*ROW('Water Data'!G50)))</f>
        <v/>
      </c>
      <c r="CC56" s="292" t="str">
        <f ca="true">+IF(OFFSET('Water Data'!$G$28,0,10*ROW('Water Data'!G50))="","",OFFSET('Water Data'!$G$28,0,10*ROW('Water Data'!G50)))</f>
        <v/>
      </c>
      <c r="CD56" s="292" t="str">
        <f ca="true">+IF(OFFSET('Water Data'!$G$29,0,10*ROW('Water Data'!G50))="","",OFFSET('Water Data'!$G$29,0,10*ROW('Water Data'!G50)))</f>
        <v/>
      </c>
      <c r="CE56" s="292" t="str">
        <f ca="true">+IF(OFFSET('Water Data'!$H$27,0,10*ROW('Water Data'!H50))="","",OFFSET('Water Data'!$H$27,0,10*ROW('Water Data'!H50)))</f>
        <v/>
      </c>
      <c r="CF56" s="292" t="str">
        <f ca="true">+IF(OFFSET('Water Data'!$H$28,0,10*ROW('Water Data'!H50))="","",OFFSET('Water Data'!$H$28,0,10*ROW('Water Data'!H50)))</f>
        <v/>
      </c>
      <c r="CG56" s="292" t="str">
        <f ca="true">+IF(OFFSET('Water Data'!$H$29,0,10*ROW('Water Data'!H50))="","",OFFSET('Water Data'!$H$29,0,10*ROW('Water Data'!H50)))</f>
        <v/>
      </c>
      <c r="CH56" s="292" t="str">
        <f ca="true">+IF(OFFSET('Water Data'!$I$27,0,10*ROW('Water Data'!I50))="","",OFFSET('Water Data'!$I$27,0,10*ROW('Water Data'!I50)))</f>
        <v/>
      </c>
      <c r="CI56" s="292" t="str">
        <f ca="true">+IF(OFFSET('Water Data'!$I$28,0,10*ROW('Water Data'!I50))="","",OFFSET('Water Data'!$I$28,0,10*ROW('Water Data'!I50)))</f>
        <v/>
      </c>
      <c r="CJ56" s="292" t="str">
        <f ca="true">+IF(OFFSET('Water Data'!$I$29,0,10*ROW('Water Data'!I50))="","",OFFSET('Water Data'!$I$29,0,10*ROW('Water Data'!I50)))</f>
        <v/>
      </c>
      <c r="CK56" s="292" t="str">
        <f ca="true">+IF(OFFSET('Sanitation Data'!$D$28,0,10*ROW('Sanitation Data'!D50))="","",OFFSET('Sanitation Data'!$D$28,0,10*ROW('Sanitation Data'!D50)))</f>
        <v/>
      </c>
      <c r="CL56" s="292" t="str">
        <f ca="true">+IF(OFFSET('Sanitation Data'!$D$29,0,10*ROW('Sanitation Data'!D50))="","",OFFSET('Sanitation Data'!$D$29,0,10*ROW('Sanitation Data'!D50)))</f>
        <v/>
      </c>
      <c r="CM56" s="292" t="str">
        <f ca="true">+IF(OFFSET('Sanitation Data'!$D$30,0,10*ROW('Sanitation Data'!D50))="","",OFFSET('Sanitation Data'!$D$30,0,10*ROW('Sanitation Data'!D50)))</f>
        <v/>
      </c>
      <c r="CN56" s="292" t="str">
        <f ca="true">+IF(OFFSET('Sanitation Data'!$D$31,0,10*ROW('Sanitation Data'!D50))="","",OFFSET('Sanitation Data'!$D$31,0,10*ROW('Sanitation Data'!D50)))</f>
        <v/>
      </c>
      <c r="CO56" s="292" t="str">
        <f ca="true">+IF(OFFSET('Sanitation Data'!$D$32,0,10*ROW('Sanitation Data'!D50))="","",OFFSET('Sanitation Data'!$D$32,0,10*ROW('Sanitation Data'!D50)))</f>
        <v/>
      </c>
      <c r="CP56" s="292" t="str">
        <f ca="true">+IF(OFFSET('Sanitation Data'!$E$28,0,10*ROW('Sanitation Data'!E50))="","",OFFSET('Sanitation Data'!$E$28,0,10*ROW('Sanitation Data'!E50)))</f>
        <v/>
      </c>
      <c r="CQ56" s="292" t="str">
        <f ca="true">+IF(OFFSET('Sanitation Data'!$E$29,0,10*ROW('Sanitation Data'!E50))="","",OFFSET('Sanitation Data'!$E$29,0,10*ROW('Sanitation Data'!E50)))</f>
        <v/>
      </c>
      <c r="CR56" s="292" t="str">
        <f ca="true">+IF(OFFSET('Sanitation Data'!$E$30,0,10*ROW('Sanitation Data'!E50))="","",OFFSET('Sanitation Data'!$E$30,0,10*ROW('Sanitation Data'!E50)))</f>
        <v/>
      </c>
      <c r="CS56" s="292" t="str">
        <f ca="true">+IF(OFFSET('Sanitation Data'!$E$31,0,10*ROW('Sanitation Data'!E50))="","",OFFSET('Sanitation Data'!$E$31,0,10*ROW('Sanitation Data'!E50)))</f>
        <v/>
      </c>
      <c r="CT56" s="292" t="str">
        <f ca="true">+IF(OFFSET('Sanitation Data'!$E$32,0,10*ROW('Sanitation Data'!E50))="","",OFFSET('Sanitation Data'!$E$32,0,10*ROW('Sanitation Data'!E50)))</f>
        <v/>
      </c>
      <c r="CU56" s="292" t="str">
        <f ca="true">+IF(OFFSET('Sanitation Data'!$F$28,0,10*ROW('Sanitation Data'!F50))="","",OFFSET('Sanitation Data'!$F$28,0,10*ROW('Sanitation Data'!F50)))</f>
        <v/>
      </c>
      <c r="CV56" s="292" t="str">
        <f ca="true">+IF(OFFSET('Sanitation Data'!$F$29,0,10*ROW('Sanitation Data'!F50))="","",OFFSET('Sanitation Data'!$F$29,0,10*ROW('Sanitation Data'!F50)))</f>
        <v/>
      </c>
      <c r="CW56" s="292" t="str">
        <f ca="true">+IF(OFFSET('Sanitation Data'!$F$30,0,10*ROW('Sanitation Data'!F50))="","",OFFSET('Sanitation Data'!$F$30,0,10*ROW('Sanitation Data'!F50)))</f>
        <v/>
      </c>
      <c r="CX56" s="292" t="str">
        <f ca="true">+IF(OFFSET('Sanitation Data'!$F$31,0,10*ROW('Sanitation Data'!F50))="","",OFFSET('Sanitation Data'!$F$31,0,10*ROW('Sanitation Data'!F50)))</f>
        <v/>
      </c>
      <c r="CY56" s="292" t="str">
        <f ca="true">+IF(OFFSET('Sanitation Data'!$F$32,0,10*ROW('Sanitation Data'!F50))="","",OFFSET('Sanitation Data'!$F$32,0,10*ROW('Sanitation Data'!F50)))</f>
        <v/>
      </c>
      <c r="CZ56" s="292" t="str">
        <f ca="true">+IF(OFFSET('Sanitation Data'!$G$28,0,10*ROW('Sanitation Data'!G50))="","",OFFSET('Sanitation Data'!$G$28,0,10*ROW('Sanitation Data'!G50)))</f>
        <v/>
      </c>
      <c r="DA56" s="292" t="str">
        <f ca="true">+IF(OFFSET('Sanitation Data'!$G$29,0,10*ROW('Sanitation Data'!G50))="","",OFFSET('Sanitation Data'!$G$29,0,10*ROW('Sanitation Data'!G50)))</f>
        <v/>
      </c>
      <c r="DB56" s="292" t="str">
        <f ca="true">+IF(OFFSET('Sanitation Data'!$G$30,0,10*ROW('Sanitation Data'!G50))="","",OFFSET('Sanitation Data'!$G$30,0,10*ROW('Sanitation Data'!G50)))</f>
        <v/>
      </c>
      <c r="DC56" s="292" t="str">
        <f ca="true">+IF(OFFSET('Sanitation Data'!$G$31,0,10*ROW('Sanitation Data'!G50))="","",OFFSET('Sanitation Data'!$G$31,0,10*ROW('Sanitation Data'!G50)))</f>
        <v/>
      </c>
      <c r="DD56" s="292" t="str">
        <f ca="true">+IF(OFFSET('Sanitation Data'!$G$32,0,10*ROW('Sanitation Data'!G50))="","",OFFSET('Sanitation Data'!$G$32,0,10*ROW('Sanitation Data'!G50)))</f>
        <v/>
      </c>
      <c r="DE56" s="292" t="str">
        <f ca="true">+IF(OFFSET('Sanitation Data'!$H$28,0,10*ROW('Sanitation Data'!H50))="","",OFFSET('Sanitation Data'!$H$28,0,10*ROW('Sanitation Data'!H50)))</f>
        <v/>
      </c>
      <c r="DF56" s="292" t="str">
        <f ca="true">+IF(OFFSET('Sanitation Data'!$H$29,0,10*ROW('Sanitation Data'!H50))="","",OFFSET('Sanitation Data'!$H$29,0,10*ROW('Sanitation Data'!H50)))</f>
        <v/>
      </c>
      <c r="DG56" s="292" t="str">
        <f ca="true">+IF(OFFSET('Sanitation Data'!$H$30,0,10*ROW('Sanitation Data'!H50))="","",OFFSET('Sanitation Data'!$H$30,0,10*ROW('Sanitation Data'!H50)))</f>
        <v/>
      </c>
      <c r="DH56" s="292" t="str">
        <f ca="true">+IF(OFFSET('Sanitation Data'!$H$31,0,10*ROW('Sanitation Data'!H50))="","",OFFSET('Sanitation Data'!$H$31,0,10*ROW('Sanitation Data'!H50)))</f>
        <v/>
      </c>
      <c r="DI56" s="292" t="str">
        <f ca="true">+IF(OFFSET('Sanitation Data'!$H$32,0,10*ROW('Sanitation Data'!H50))="","",OFFSET('Sanitation Data'!$H$32,0,10*ROW('Sanitation Data'!H50)))</f>
        <v/>
      </c>
      <c r="DJ56" s="292" t="str">
        <f ca="true">+IF(OFFSET('Sanitation Data'!$I$28,0,10*ROW('Sanitation Data'!I50))="","",OFFSET('Sanitation Data'!$I$28,0,10*ROW('Sanitation Data'!I50)))</f>
        <v/>
      </c>
      <c r="DK56" s="292" t="str">
        <f ca="true">+IF(OFFSET('Sanitation Data'!$I$29,0,10*ROW('Sanitation Data'!I50))="","",OFFSET('Sanitation Data'!$I$29,0,10*ROW('Sanitation Data'!I50)))</f>
        <v/>
      </c>
      <c r="DL56" s="292" t="str">
        <f ca="true">+IF(OFFSET('Sanitation Data'!$I$30,0,10*ROW('Sanitation Data'!I50))="","",OFFSET('Sanitation Data'!$I$30,0,10*ROW('Sanitation Data'!I50)))</f>
        <v/>
      </c>
      <c r="DM56" s="292" t="str">
        <f ca="true">+IF(OFFSET('Sanitation Data'!$I$31,0,10*ROW('Sanitation Data'!I50))="","",OFFSET('Sanitation Data'!$I$31,0,10*ROW('Sanitation Data'!I50)))</f>
        <v/>
      </c>
      <c r="DN56" s="292" t="str">
        <f ca="true">+IF(OFFSET('Sanitation Data'!$I$32,0,10*ROW('Sanitation Data'!I50))="","",OFFSET('Sanitation Data'!$I$32,0,10*ROW('Sanitation Data'!I50)))</f>
        <v/>
      </c>
      <c r="DO56" s="292" t="str">
        <f ca="true">+IF(OFFSET('Hygiene Data'!$D$11,0,10*ROW('Hygiene Data'!D50))="","",OFFSET('Hygiene Data'!$D$11,0,10*ROW('Hygiene Data'!D50)))</f>
        <v/>
      </c>
      <c r="DP56" s="292" t="str">
        <f ca="true">+IF(OFFSET('Hygiene Data'!$D$12,0,10*ROW('Hygiene Data'!D50))="","",OFFSET('Hygiene Data'!$D$12,0,10*ROW('Hygiene Data'!D50)))</f>
        <v/>
      </c>
      <c r="DQ56" s="292" t="str">
        <f ca="true">+IF(OFFSET('Hygiene Data'!$D$13,0,10*ROW('Hygiene Data'!D50))="","",OFFSET('Hygiene Data'!$D$13,0,10*ROW('Hygiene Data'!D50)))</f>
        <v/>
      </c>
      <c r="DR56" s="292" t="str">
        <f ca="true">+IF(OFFSET('Hygiene Data'!$E$11,0,10*ROW('Hygiene Data'!E50))="","",OFFSET('Hygiene Data'!$E$11,0,10*ROW('Hygiene Data'!E50)))</f>
        <v/>
      </c>
      <c r="DS56" s="292" t="str">
        <f ca="true">+IF(OFFSET('Hygiene Data'!$E$12,0,10*ROW('Hygiene Data'!E50))="","",OFFSET('Hygiene Data'!$E$12,0,10*ROW('Hygiene Data'!E50)))</f>
        <v/>
      </c>
      <c r="DT56" s="292" t="str">
        <f ca="true">+IF(OFFSET('Hygiene Data'!$E$13,0,10*ROW('Hygiene Data'!E50))="","",OFFSET('Hygiene Data'!$E$13,0,10*ROW('Hygiene Data'!E50)))</f>
        <v/>
      </c>
      <c r="DU56" s="292" t="str">
        <f ca="true">+IF(OFFSET('Hygiene Data'!$F$11,0,10*ROW('Hygiene Data'!F50))="","",OFFSET('Hygiene Data'!$F$11,0,10*ROW('Hygiene Data'!F50)))</f>
        <v/>
      </c>
      <c r="DV56" s="292" t="str">
        <f ca="true">+IF(OFFSET('Hygiene Data'!$F$12,0,10*ROW('Hygiene Data'!F50))="","",OFFSET('Hygiene Data'!$F$12,0,10*ROW('Hygiene Data'!F50)))</f>
        <v/>
      </c>
      <c r="DW56" s="292" t="str">
        <f ca="true">+IF(OFFSET('Hygiene Data'!$F$13,0,10*ROW('Hygiene Data'!F50))="","",OFFSET('Hygiene Data'!$F$13,0,10*ROW('Hygiene Data'!F50)))</f>
        <v/>
      </c>
      <c r="DX56" s="292" t="str">
        <f ca="true">+IF(OFFSET('Hygiene Data'!$G$11,0,10*ROW('Hygiene Data'!G50))="","",OFFSET('Hygiene Data'!$G$11,0,10*ROW('Hygiene Data'!G50)))</f>
        <v/>
      </c>
      <c r="DY56" s="292" t="str">
        <f ca="true">+IF(OFFSET('Hygiene Data'!$G$12,0,10*ROW('Hygiene Data'!G50))="","",OFFSET('Hygiene Data'!$G$12,0,10*ROW('Hygiene Data'!G50)))</f>
        <v/>
      </c>
      <c r="DZ56" s="292" t="str">
        <f ca="true">+IF(OFFSET('Hygiene Data'!$G$13,0,10*ROW('Hygiene Data'!G50))="","",OFFSET('Hygiene Data'!$G$13,0,10*ROW('Hygiene Data'!G50)))</f>
        <v/>
      </c>
      <c r="EA56" s="292" t="str">
        <f ca="true">+IF(OFFSET('Hygiene Data'!$H$11,0,10*ROW('Hygiene Data'!H50))="","",OFFSET('Hygiene Data'!$H$11,0,10*ROW('Hygiene Data'!H50)))</f>
        <v/>
      </c>
      <c r="EB56" s="292" t="str">
        <f ca="true">+IF(OFFSET('Hygiene Data'!$H$12,0,10*ROW('Hygiene Data'!H50))="","",OFFSET('Hygiene Data'!$H$12,0,10*ROW('Hygiene Data'!H50)))</f>
        <v/>
      </c>
      <c r="EC56" s="292" t="str">
        <f ca="true">+IF(OFFSET('Hygiene Data'!$H$13,0,10*ROW('Hygiene Data'!H50))="","",OFFSET('Hygiene Data'!$H$13,0,10*ROW('Hygiene Data'!H50)))</f>
        <v/>
      </c>
      <c r="ED56" s="292" t="str">
        <f ca="true">+IF(OFFSET('Hygiene Data'!$I$11,0,10*ROW('Hygiene Data'!I50))="","",OFFSET('Hygiene Data'!$I$11,0,10*ROW('Hygiene Data'!I50)))</f>
        <v/>
      </c>
      <c r="EE56" s="292" t="str">
        <f ca="true">+IF(OFFSET('Hygiene Data'!$I$12,0,10*ROW('Hygiene Data'!I50))="","",OFFSET('Hygiene Data'!$I$12,0,10*ROW('Hygiene Data'!I50)))</f>
        <v/>
      </c>
      <c r="EF56" s="29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8"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2"/>
      <c r="BS57" s="292" t="str">
        <f ca="true">+IF(OFFSET('Water Data'!$D$27,0,10*ROW('Water Data'!D51))="","",OFFSET('Water Data'!$D$27,0,10*ROW('Water Data'!D51)))</f>
        <v/>
      </c>
      <c r="BT57" s="292" t="str">
        <f ca="true">+IF(OFFSET('Water Data'!$D$28,0,10*ROW('Water Data'!D51))="","",OFFSET('Water Data'!$D$28,0,10*ROW('Water Data'!D51)))</f>
        <v/>
      </c>
      <c r="BU57" s="292" t="str">
        <f ca="true">+IF(OFFSET('Water Data'!$D$29,0,10*ROW('Water Data'!D51))="","",OFFSET('Water Data'!$D$29,0,10*ROW('Water Data'!D51)))</f>
        <v/>
      </c>
      <c r="BV57" s="292" t="str">
        <f ca="true">+IF(OFFSET('Water Data'!$E$27,0,10*ROW('Water Data'!E51))="","",OFFSET('Water Data'!$E$27,0,10*ROW('Water Data'!E51)))</f>
        <v/>
      </c>
      <c r="BW57" s="292" t="str">
        <f ca="true">+IF(OFFSET('Water Data'!$E$28,0,10*ROW('Water Data'!E51))="","",OFFSET('Water Data'!$E$28,0,10*ROW('Water Data'!E51)))</f>
        <v/>
      </c>
      <c r="BX57" s="292" t="str">
        <f ca="true">+IF(OFFSET('Water Data'!$E$29,0,10*ROW('Water Data'!E51))="","",OFFSET('Water Data'!$E$29,0,10*ROW('Water Data'!E51)))</f>
        <v/>
      </c>
      <c r="BY57" s="292" t="str">
        <f ca="true">+IF(OFFSET('Water Data'!$F$27,0,10*ROW('Water Data'!F51))="","",OFFSET('Water Data'!$F$27,0,10*ROW('Water Data'!F51)))</f>
        <v/>
      </c>
      <c r="BZ57" s="292" t="str">
        <f ca="true">+IF(OFFSET('Water Data'!$F$28,0,10*ROW('Water Data'!F51))="","",OFFSET('Water Data'!$F$28,0,10*ROW('Water Data'!F51)))</f>
        <v/>
      </c>
      <c r="CA57" s="292" t="str">
        <f ca="true">+IF(OFFSET('Water Data'!$F$29,0,10*ROW('Water Data'!F51))="","",OFFSET('Water Data'!$F$29,0,10*ROW('Water Data'!F51)))</f>
        <v/>
      </c>
      <c r="CB57" s="292" t="str">
        <f ca="true">+IF(OFFSET('Water Data'!$G$27,0,10*ROW('Water Data'!G51))="","",OFFSET('Water Data'!$G$27,0,10*ROW('Water Data'!G51)))</f>
        <v/>
      </c>
      <c r="CC57" s="292" t="str">
        <f ca="true">+IF(OFFSET('Water Data'!$G$28,0,10*ROW('Water Data'!G51))="","",OFFSET('Water Data'!$G$28,0,10*ROW('Water Data'!G51)))</f>
        <v/>
      </c>
      <c r="CD57" s="292" t="str">
        <f ca="true">+IF(OFFSET('Water Data'!$G$29,0,10*ROW('Water Data'!G51))="","",OFFSET('Water Data'!$G$29,0,10*ROW('Water Data'!G51)))</f>
        <v/>
      </c>
      <c r="CE57" s="292" t="str">
        <f ca="true">+IF(OFFSET('Water Data'!$H$27,0,10*ROW('Water Data'!H51))="","",OFFSET('Water Data'!$H$27,0,10*ROW('Water Data'!H51)))</f>
        <v/>
      </c>
      <c r="CF57" s="292" t="str">
        <f ca="true">+IF(OFFSET('Water Data'!$H$28,0,10*ROW('Water Data'!H51))="","",OFFSET('Water Data'!$H$28,0,10*ROW('Water Data'!H51)))</f>
        <v/>
      </c>
      <c r="CG57" s="292" t="str">
        <f ca="true">+IF(OFFSET('Water Data'!$H$29,0,10*ROW('Water Data'!H51))="","",OFFSET('Water Data'!$H$29,0,10*ROW('Water Data'!H51)))</f>
        <v/>
      </c>
      <c r="CH57" s="292" t="str">
        <f ca="true">+IF(OFFSET('Water Data'!$I$27,0,10*ROW('Water Data'!I51))="","",OFFSET('Water Data'!$I$27,0,10*ROW('Water Data'!I51)))</f>
        <v/>
      </c>
      <c r="CI57" s="292" t="str">
        <f ca="true">+IF(OFFSET('Water Data'!$I$28,0,10*ROW('Water Data'!I51))="","",OFFSET('Water Data'!$I$28,0,10*ROW('Water Data'!I51)))</f>
        <v/>
      </c>
      <c r="CJ57" s="292" t="str">
        <f ca="true">+IF(OFFSET('Water Data'!$I$29,0,10*ROW('Water Data'!I51))="","",OFFSET('Water Data'!$I$29,0,10*ROW('Water Data'!I51)))</f>
        <v/>
      </c>
      <c r="CK57" s="292" t="str">
        <f ca="true">+IF(OFFSET('Sanitation Data'!$D$28,0,10*ROW('Sanitation Data'!D51))="","",OFFSET('Sanitation Data'!$D$28,0,10*ROW('Sanitation Data'!D51)))</f>
        <v/>
      </c>
      <c r="CL57" s="292" t="str">
        <f ca="true">+IF(OFFSET('Sanitation Data'!$D$29,0,10*ROW('Sanitation Data'!D51))="","",OFFSET('Sanitation Data'!$D$29,0,10*ROW('Sanitation Data'!D51)))</f>
        <v/>
      </c>
      <c r="CM57" s="292" t="str">
        <f ca="true">+IF(OFFSET('Sanitation Data'!$D$30,0,10*ROW('Sanitation Data'!D51))="","",OFFSET('Sanitation Data'!$D$30,0,10*ROW('Sanitation Data'!D51)))</f>
        <v/>
      </c>
      <c r="CN57" s="292" t="str">
        <f ca="true">+IF(OFFSET('Sanitation Data'!$D$31,0,10*ROW('Sanitation Data'!D51))="","",OFFSET('Sanitation Data'!$D$31,0,10*ROW('Sanitation Data'!D51)))</f>
        <v/>
      </c>
      <c r="CO57" s="292" t="str">
        <f ca="true">+IF(OFFSET('Sanitation Data'!$D$32,0,10*ROW('Sanitation Data'!D51))="","",OFFSET('Sanitation Data'!$D$32,0,10*ROW('Sanitation Data'!D51)))</f>
        <v/>
      </c>
      <c r="CP57" s="292" t="str">
        <f ca="true">+IF(OFFSET('Sanitation Data'!$E$28,0,10*ROW('Sanitation Data'!E51))="","",OFFSET('Sanitation Data'!$E$28,0,10*ROW('Sanitation Data'!E51)))</f>
        <v/>
      </c>
      <c r="CQ57" s="292" t="str">
        <f ca="true">+IF(OFFSET('Sanitation Data'!$E$29,0,10*ROW('Sanitation Data'!E51))="","",OFFSET('Sanitation Data'!$E$29,0,10*ROW('Sanitation Data'!E51)))</f>
        <v/>
      </c>
      <c r="CR57" s="292" t="str">
        <f ca="true">+IF(OFFSET('Sanitation Data'!$E$30,0,10*ROW('Sanitation Data'!E51))="","",OFFSET('Sanitation Data'!$E$30,0,10*ROW('Sanitation Data'!E51)))</f>
        <v/>
      </c>
      <c r="CS57" s="292" t="str">
        <f ca="true">+IF(OFFSET('Sanitation Data'!$E$31,0,10*ROW('Sanitation Data'!E51))="","",OFFSET('Sanitation Data'!$E$31,0,10*ROW('Sanitation Data'!E51)))</f>
        <v/>
      </c>
      <c r="CT57" s="292" t="str">
        <f ca="true">+IF(OFFSET('Sanitation Data'!$E$32,0,10*ROW('Sanitation Data'!E51))="","",OFFSET('Sanitation Data'!$E$32,0,10*ROW('Sanitation Data'!E51)))</f>
        <v/>
      </c>
      <c r="CU57" s="292" t="str">
        <f ca="true">+IF(OFFSET('Sanitation Data'!$F$28,0,10*ROW('Sanitation Data'!F51))="","",OFFSET('Sanitation Data'!$F$28,0,10*ROW('Sanitation Data'!F51)))</f>
        <v/>
      </c>
      <c r="CV57" s="292" t="str">
        <f ca="true">+IF(OFFSET('Sanitation Data'!$F$29,0,10*ROW('Sanitation Data'!F51))="","",OFFSET('Sanitation Data'!$F$29,0,10*ROW('Sanitation Data'!F51)))</f>
        <v/>
      </c>
      <c r="CW57" s="292" t="str">
        <f ca="true">+IF(OFFSET('Sanitation Data'!$F$30,0,10*ROW('Sanitation Data'!F51))="","",OFFSET('Sanitation Data'!$F$30,0,10*ROW('Sanitation Data'!F51)))</f>
        <v/>
      </c>
      <c r="CX57" s="292" t="str">
        <f ca="true">+IF(OFFSET('Sanitation Data'!$F$31,0,10*ROW('Sanitation Data'!F51))="","",OFFSET('Sanitation Data'!$F$31,0,10*ROW('Sanitation Data'!F51)))</f>
        <v/>
      </c>
      <c r="CY57" s="292" t="str">
        <f ca="true">+IF(OFFSET('Sanitation Data'!$F$32,0,10*ROW('Sanitation Data'!F51))="","",OFFSET('Sanitation Data'!$F$32,0,10*ROW('Sanitation Data'!F51)))</f>
        <v/>
      </c>
      <c r="CZ57" s="292" t="str">
        <f ca="true">+IF(OFFSET('Sanitation Data'!$G$28,0,10*ROW('Sanitation Data'!G51))="","",OFFSET('Sanitation Data'!$G$28,0,10*ROW('Sanitation Data'!G51)))</f>
        <v/>
      </c>
      <c r="DA57" s="292" t="str">
        <f ca="true">+IF(OFFSET('Sanitation Data'!$G$29,0,10*ROW('Sanitation Data'!G51))="","",OFFSET('Sanitation Data'!$G$29,0,10*ROW('Sanitation Data'!G51)))</f>
        <v/>
      </c>
      <c r="DB57" s="292" t="str">
        <f ca="true">+IF(OFFSET('Sanitation Data'!$G$30,0,10*ROW('Sanitation Data'!G51))="","",OFFSET('Sanitation Data'!$G$30,0,10*ROW('Sanitation Data'!G51)))</f>
        <v/>
      </c>
      <c r="DC57" s="292" t="str">
        <f ca="true">+IF(OFFSET('Sanitation Data'!$G$31,0,10*ROW('Sanitation Data'!G51))="","",OFFSET('Sanitation Data'!$G$31,0,10*ROW('Sanitation Data'!G51)))</f>
        <v/>
      </c>
      <c r="DD57" s="292" t="str">
        <f ca="true">+IF(OFFSET('Sanitation Data'!$G$32,0,10*ROW('Sanitation Data'!G51))="","",OFFSET('Sanitation Data'!$G$32,0,10*ROW('Sanitation Data'!G51)))</f>
        <v/>
      </c>
      <c r="DE57" s="292" t="str">
        <f ca="true">+IF(OFFSET('Sanitation Data'!$H$28,0,10*ROW('Sanitation Data'!H51))="","",OFFSET('Sanitation Data'!$H$28,0,10*ROW('Sanitation Data'!H51)))</f>
        <v/>
      </c>
      <c r="DF57" s="292" t="str">
        <f ca="true">+IF(OFFSET('Sanitation Data'!$H$29,0,10*ROW('Sanitation Data'!H51))="","",OFFSET('Sanitation Data'!$H$29,0,10*ROW('Sanitation Data'!H51)))</f>
        <v/>
      </c>
      <c r="DG57" s="292" t="str">
        <f ca="true">+IF(OFFSET('Sanitation Data'!$H$30,0,10*ROW('Sanitation Data'!H51))="","",OFFSET('Sanitation Data'!$H$30,0,10*ROW('Sanitation Data'!H51)))</f>
        <v/>
      </c>
      <c r="DH57" s="292" t="str">
        <f ca="true">+IF(OFFSET('Sanitation Data'!$H$31,0,10*ROW('Sanitation Data'!H51))="","",OFFSET('Sanitation Data'!$H$31,0,10*ROW('Sanitation Data'!H51)))</f>
        <v/>
      </c>
      <c r="DI57" s="292" t="str">
        <f ca="true">+IF(OFFSET('Sanitation Data'!$H$32,0,10*ROW('Sanitation Data'!H51))="","",OFFSET('Sanitation Data'!$H$32,0,10*ROW('Sanitation Data'!H51)))</f>
        <v/>
      </c>
      <c r="DJ57" s="292" t="str">
        <f ca="true">+IF(OFFSET('Sanitation Data'!$I$28,0,10*ROW('Sanitation Data'!I51))="","",OFFSET('Sanitation Data'!$I$28,0,10*ROW('Sanitation Data'!I51)))</f>
        <v/>
      </c>
      <c r="DK57" s="292" t="str">
        <f ca="true">+IF(OFFSET('Sanitation Data'!$I$29,0,10*ROW('Sanitation Data'!I51))="","",OFFSET('Sanitation Data'!$I$29,0,10*ROW('Sanitation Data'!I51)))</f>
        <v/>
      </c>
      <c r="DL57" s="292" t="str">
        <f ca="true">+IF(OFFSET('Sanitation Data'!$I$30,0,10*ROW('Sanitation Data'!I51))="","",OFFSET('Sanitation Data'!$I$30,0,10*ROW('Sanitation Data'!I51)))</f>
        <v/>
      </c>
      <c r="DM57" s="292" t="str">
        <f ca="true">+IF(OFFSET('Sanitation Data'!$I$31,0,10*ROW('Sanitation Data'!I51))="","",OFFSET('Sanitation Data'!$I$31,0,10*ROW('Sanitation Data'!I51)))</f>
        <v/>
      </c>
      <c r="DN57" s="292" t="str">
        <f ca="true">+IF(OFFSET('Sanitation Data'!$I$32,0,10*ROW('Sanitation Data'!I51))="","",OFFSET('Sanitation Data'!$I$32,0,10*ROW('Sanitation Data'!I51)))</f>
        <v/>
      </c>
      <c r="DO57" s="292" t="str">
        <f ca="true">+IF(OFFSET('Hygiene Data'!$D$11,0,10*ROW('Hygiene Data'!D51))="","",OFFSET('Hygiene Data'!$D$11,0,10*ROW('Hygiene Data'!D51)))</f>
        <v/>
      </c>
      <c r="DP57" s="292" t="str">
        <f ca="true">+IF(OFFSET('Hygiene Data'!$D$12,0,10*ROW('Hygiene Data'!D51))="","",OFFSET('Hygiene Data'!$D$12,0,10*ROW('Hygiene Data'!D51)))</f>
        <v/>
      </c>
      <c r="DQ57" s="292" t="str">
        <f ca="true">+IF(OFFSET('Hygiene Data'!$D$13,0,10*ROW('Hygiene Data'!D51))="","",OFFSET('Hygiene Data'!$D$13,0,10*ROW('Hygiene Data'!D51)))</f>
        <v/>
      </c>
      <c r="DR57" s="292" t="str">
        <f ca="true">+IF(OFFSET('Hygiene Data'!$E$11,0,10*ROW('Hygiene Data'!E51))="","",OFFSET('Hygiene Data'!$E$11,0,10*ROW('Hygiene Data'!E51)))</f>
        <v/>
      </c>
      <c r="DS57" s="292" t="str">
        <f ca="true">+IF(OFFSET('Hygiene Data'!$E$12,0,10*ROW('Hygiene Data'!E51))="","",OFFSET('Hygiene Data'!$E$12,0,10*ROW('Hygiene Data'!E51)))</f>
        <v/>
      </c>
      <c r="DT57" s="292" t="str">
        <f ca="true">+IF(OFFSET('Hygiene Data'!$E$13,0,10*ROW('Hygiene Data'!E51))="","",OFFSET('Hygiene Data'!$E$13,0,10*ROW('Hygiene Data'!E51)))</f>
        <v/>
      </c>
      <c r="DU57" s="292" t="str">
        <f ca="true">+IF(OFFSET('Hygiene Data'!$F$11,0,10*ROW('Hygiene Data'!F51))="","",OFFSET('Hygiene Data'!$F$11,0,10*ROW('Hygiene Data'!F51)))</f>
        <v/>
      </c>
      <c r="DV57" s="292" t="str">
        <f ca="true">+IF(OFFSET('Hygiene Data'!$F$12,0,10*ROW('Hygiene Data'!F51))="","",OFFSET('Hygiene Data'!$F$12,0,10*ROW('Hygiene Data'!F51)))</f>
        <v/>
      </c>
      <c r="DW57" s="292" t="str">
        <f ca="true">+IF(OFFSET('Hygiene Data'!$F$13,0,10*ROW('Hygiene Data'!F51))="","",OFFSET('Hygiene Data'!$F$13,0,10*ROW('Hygiene Data'!F51)))</f>
        <v/>
      </c>
      <c r="DX57" s="292" t="str">
        <f ca="true">+IF(OFFSET('Hygiene Data'!$G$11,0,10*ROW('Hygiene Data'!G51))="","",OFFSET('Hygiene Data'!$G$11,0,10*ROW('Hygiene Data'!G51)))</f>
        <v/>
      </c>
      <c r="DY57" s="292" t="str">
        <f ca="true">+IF(OFFSET('Hygiene Data'!$G$12,0,10*ROW('Hygiene Data'!G51))="","",OFFSET('Hygiene Data'!$G$12,0,10*ROW('Hygiene Data'!G51)))</f>
        <v/>
      </c>
      <c r="DZ57" s="292" t="str">
        <f ca="true">+IF(OFFSET('Hygiene Data'!$G$13,0,10*ROW('Hygiene Data'!G51))="","",OFFSET('Hygiene Data'!$G$13,0,10*ROW('Hygiene Data'!G51)))</f>
        <v/>
      </c>
      <c r="EA57" s="292" t="str">
        <f ca="true">+IF(OFFSET('Hygiene Data'!$H$11,0,10*ROW('Hygiene Data'!H51))="","",OFFSET('Hygiene Data'!$H$11,0,10*ROW('Hygiene Data'!H51)))</f>
        <v/>
      </c>
      <c r="EB57" s="292" t="str">
        <f ca="true">+IF(OFFSET('Hygiene Data'!$H$12,0,10*ROW('Hygiene Data'!H51))="","",OFFSET('Hygiene Data'!$H$12,0,10*ROW('Hygiene Data'!H51)))</f>
        <v/>
      </c>
      <c r="EC57" s="292" t="str">
        <f ca="true">+IF(OFFSET('Hygiene Data'!$H$13,0,10*ROW('Hygiene Data'!H51))="","",OFFSET('Hygiene Data'!$H$13,0,10*ROW('Hygiene Data'!H51)))</f>
        <v/>
      </c>
      <c r="ED57" s="292" t="str">
        <f ca="true">+IF(OFFSET('Hygiene Data'!$I$11,0,10*ROW('Hygiene Data'!I51))="","",OFFSET('Hygiene Data'!$I$11,0,10*ROW('Hygiene Data'!I51)))</f>
        <v/>
      </c>
      <c r="EE57" s="292" t="str">
        <f ca="true">+IF(OFFSET('Hygiene Data'!$I$12,0,10*ROW('Hygiene Data'!I51))="","",OFFSET('Hygiene Data'!$I$12,0,10*ROW('Hygiene Data'!I51)))</f>
        <v/>
      </c>
      <c r="EF57" s="29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8"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2"/>
      <c r="BS58" s="292" t="str">
        <f ca="true">+IF(OFFSET('Water Data'!$D$27,0,10*ROW('Water Data'!D52))="","",OFFSET('Water Data'!$D$27,0,10*ROW('Water Data'!D52)))</f>
        <v/>
      </c>
      <c r="BT58" s="292" t="str">
        <f ca="true">+IF(OFFSET('Water Data'!$D$28,0,10*ROW('Water Data'!D52))="","",OFFSET('Water Data'!$D$28,0,10*ROW('Water Data'!D52)))</f>
        <v/>
      </c>
      <c r="BU58" s="292" t="str">
        <f ca="true">+IF(OFFSET('Water Data'!$D$29,0,10*ROW('Water Data'!D52))="","",OFFSET('Water Data'!$D$29,0,10*ROW('Water Data'!D52)))</f>
        <v/>
      </c>
      <c r="BV58" s="292" t="str">
        <f ca="true">+IF(OFFSET('Water Data'!$E$27,0,10*ROW('Water Data'!E52))="","",OFFSET('Water Data'!$E$27,0,10*ROW('Water Data'!E52)))</f>
        <v/>
      </c>
      <c r="BW58" s="292" t="str">
        <f ca="true">+IF(OFFSET('Water Data'!$E$28,0,10*ROW('Water Data'!E52))="","",OFFSET('Water Data'!$E$28,0,10*ROW('Water Data'!E52)))</f>
        <v/>
      </c>
      <c r="BX58" s="292" t="str">
        <f ca="true">+IF(OFFSET('Water Data'!$E$29,0,10*ROW('Water Data'!E52))="","",OFFSET('Water Data'!$E$29,0,10*ROW('Water Data'!E52)))</f>
        <v/>
      </c>
      <c r="BY58" s="292" t="str">
        <f ca="true">+IF(OFFSET('Water Data'!$F$27,0,10*ROW('Water Data'!F52))="","",OFFSET('Water Data'!$F$27,0,10*ROW('Water Data'!F52)))</f>
        <v/>
      </c>
      <c r="BZ58" s="292" t="str">
        <f ca="true">+IF(OFFSET('Water Data'!$F$28,0,10*ROW('Water Data'!F52))="","",OFFSET('Water Data'!$F$28,0,10*ROW('Water Data'!F52)))</f>
        <v/>
      </c>
      <c r="CA58" s="292" t="str">
        <f ca="true">+IF(OFFSET('Water Data'!$F$29,0,10*ROW('Water Data'!F52))="","",OFFSET('Water Data'!$F$29,0,10*ROW('Water Data'!F52)))</f>
        <v/>
      </c>
      <c r="CB58" s="292" t="str">
        <f ca="true">+IF(OFFSET('Water Data'!$G$27,0,10*ROW('Water Data'!G52))="","",OFFSET('Water Data'!$G$27,0,10*ROW('Water Data'!G52)))</f>
        <v/>
      </c>
      <c r="CC58" s="292" t="str">
        <f ca="true">+IF(OFFSET('Water Data'!$G$28,0,10*ROW('Water Data'!G52))="","",OFFSET('Water Data'!$G$28,0,10*ROW('Water Data'!G52)))</f>
        <v/>
      </c>
      <c r="CD58" s="292" t="str">
        <f ca="true">+IF(OFFSET('Water Data'!$G$29,0,10*ROW('Water Data'!G52))="","",OFFSET('Water Data'!$G$29,0,10*ROW('Water Data'!G52)))</f>
        <v/>
      </c>
      <c r="CE58" s="292" t="str">
        <f ca="true">+IF(OFFSET('Water Data'!$H$27,0,10*ROW('Water Data'!H52))="","",OFFSET('Water Data'!$H$27,0,10*ROW('Water Data'!H52)))</f>
        <v/>
      </c>
      <c r="CF58" s="292" t="str">
        <f ca="true">+IF(OFFSET('Water Data'!$H$28,0,10*ROW('Water Data'!H52))="","",OFFSET('Water Data'!$H$28,0,10*ROW('Water Data'!H52)))</f>
        <v/>
      </c>
      <c r="CG58" s="292" t="str">
        <f ca="true">+IF(OFFSET('Water Data'!$H$29,0,10*ROW('Water Data'!H52))="","",OFFSET('Water Data'!$H$29,0,10*ROW('Water Data'!H52)))</f>
        <v/>
      </c>
      <c r="CH58" s="292" t="str">
        <f ca="true">+IF(OFFSET('Water Data'!$I$27,0,10*ROW('Water Data'!I52))="","",OFFSET('Water Data'!$I$27,0,10*ROW('Water Data'!I52)))</f>
        <v/>
      </c>
      <c r="CI58" s="292" t="str">
        <f ca="true">+IF(OFFSET('Water Data'!$I$28,0,10*ROW('Water Data'!I52))="","",OFFSET('Water Data'!$I$28,0,10*ROW('Water Data'!I52)))</f>
        <v/>
      </c>
      <c r="CJ58" s="292" t="str">
        <f ca="true">+IF(OFFSET('Water Data'!$I$29,0,10*ROW('Water Data'!I52))="","",OFFSET('Water Data'!$I$29,0,10*ROW('Water Data'!I52)))</f>
        <v/>
      </c>
      <c r="CK58" s="292" t="str">
        <f ca="true">+IF(OFFSET('Sanitation Data'!$D$28,0,10*ROW('Sanitation Data'!D52))="","",OFFSET('Sanitation Data'!$D$28,0,10*ROW('Sanitation Data'!D52)))</f>
        <v/>
      </c>
      <c r="CL58" s="292" t="str">
        <f ca="true">+IF(OFFSET('Sanitation Data'!$D$29,0,10*ROW('Sanitation Data'!D52))="","",OFFSET('Sanitation Data'!$D$29,0,10*ROW('Sanitation Data'!D52)))</f>
        <v/>
      </c>
      <c r="CM58" s="292" t="str">
        <f ca="true">+IF(OFFSET('Sanitation Data'!$D$30,0,10*ROW('Sanitation Data'!D52))="","",OFFSET('Sanitation Data'!$D$30,0,10*ROW('Sanitation Data'!D52)))</f>
        <v/>
      </c>
      <c r="CN58" s="292" t="str">
        <f ca="true">+IF(OFFSET('Sanitation Data'!$D$31,0,10*ROW('Sanitation Data'!D52))="","",OFFSET('Sanitation Data'!$D$31,0,10*ROW('Sanitation Data'!D52)))</f>
        <v/>
      </c>
      <c r="CO58" s="292" t="str">
        <f ca="true">+IF(OFFSET('Sanitation Data'!$D$32,0,10*ROW('Sanitation Data'!D52))="","",OFFSET('Sanitation Data'!$D$32,0,10*ROW('Sanitation Data'!D52)))</f>
        <v/>
      </c>
      <c r="CP58" s="292" t="str">
        <f ca="true">+IF(OFFSET('Sanitation Data'!$E$28,0,10*ROW('Sanitation Data'!E52))="","",OFFSET('Sanitation Data'!$E$28,0,10*ROW('Sanitation Data'!E52)))</f>
        <v/>
      </c>
      <c r="CQ58" s="292" t="str">
        <f ca="true">+IF(OFFSET('Sanitation Data'!$E$29,0,10*ROW('Sanitation Data'!E52))="","",OFFSET('Sanitation Data'!$E$29,0,10*ROW('Sanitation Data'!E52)))</f>
        <v/>
      </c>
      <c r="CR58" s="292" t="str">
        <f ca="true">+IF(OFFSET('Sanitation Data'!$E$30,0,10*ROW('Sanitation Data'!E52))="","",OFFSET('Sanitation Data'!$E$30,0,10*ROW('Sanitation Data'!E52)))</f>
        <v/>
      </c>
      <c r="CS58" s="292" t="str">
        <f ca="true">+IF(OFFSET('Sanitation Data'!$E$31,0,10*ROW('Sanitation Data'!E52))="","",OFFSET('Sanitation Data'!$E$31,0,10*ROW('Sanitation Data'!E52)))</f>
        <v/>
      </c>
      <c r="CT58" s="292" t="str">
        <f ca="true">+IF(OFFSET('Sanitation Data'!$E$32,0,10*ROW('Sanitation Data'!E52))="","",OFFSET('Sanitation Data'!$E$32,0,10*ROW('Sanitation Data'!E52)))</f>
        <v/>
      </c>
      <c r="CU58" s="292" t="str">
        <f ca="true">+IF(OFFSET('Sanitation Data'!$F$28,0,10*ROW('Sanitation Data'!F52))="","",OFFSET('Sanitation Data'!$F$28,0,10*ROW('Sanitation Data'!F52)))</f>
        <v/>
      </c>
      <c r="CV58" s="292" t="str">
        <f ca="true">+IF(OFFSET('Sanitation Data'!$F$29,0,10*ROW('Sanitation Data'!F52))="","",OFFSET('Sanitation Data'!$F$29,0,10*ROW('Sanitation Data'!F52)))</f>
        <v/>
      </c>
      <c r="CW58" s="292" t="str">
        <f ca="true">+IF(OFFSET('Sanitation Data'!$F$30,0,10*ROW('Sanitation Data'!F52))="","",OFFSET('Sanitation Data'!$F$30,0,10*ROW('Sanitation Data'!F52)))</f>
        <v/>
      </c>
      <c r="CX58" s="292" t="str">
        <f ca="true">+IF(OFFSET('Sanitation Data'!$F$31,0,10*ROW('Sanitation Data'!F52))="","",OFFSET('Sanitation Data'!$F$31,0,10*ROW('Sanitation Data'!F52)))</f>
        <v/>
      </c>
      <c r="CY58" s="292" t="str">
        <f ca="true">+IF(OFFSET('Sanitation Data'!$F$32,0,10*ROW('Sanitation Data'!F52))="","",OFFSET('Sanitation Data'!$F$32,0,10*ROW('Sanitation Data'!F52)))</f>
        <v/>
      </c>
      <c r="CZ58" s="292" t="str">
        <f ca="true">+IF(OFFSET('Sanitation Data'!$G$28,0,10*ROW('Sanitation Data'!G52))="","",OFFSET('Sanitation Data'!$G$28,0,10*ROW('Sanitation Data'!G52)))</f>
        <v/>
      </c>
      <c r="DA58" s="292" t="str">
        <f ca="true">+IF(OFFSET('Sanitation Data'!$G$29,0,10*ROW('Sanitation Data'!G52))="","",OFFSET('Sanitation Data'!$G$29,0,10*ROW('Sanitation Data'!G52)))</f>
        <v/>
      </c>
      <c r="DB58" s="292" t="str">
        <f ca="true">+IF(OFFSET('Sanitation Data'!$G$30,0,10*ROW('Sanitation Data'!G52))="","",OFFSET('Sanitation Data'!$G$30,0,10*ROW('Sanitation Data'!G52)))</f>
        <v/>
      </c>
      <c r="DC58" s="292" t="str">
        <f ca="true">+IF(OFFSET('Sanitation Data'!$G$31,0,10*ROW('Sanitation Data'!G52))="","",OFFSET('Sanitation Data'!$G$31,0,10*ROW('Sanitation Data'!G52)))</f>
        <v/>
      </c>
      <c r="DD58" s="292" t="str">
        <f ca="true">+IF(OFFSET('Sanitation Data'!$G$32,0,10*ROW('Sanitation Data'!G52))="","",OFFSET('Sanitation Data'!$G$32,0,10*ROW('Sanitation Data'!G52)))</f>
        <v/>
      </c>
      <c r="DE58" s="292" t="str">
        <f ca="true">+IF(OFFSET('Sanitation Data'!$H$28,0,10*ROW('Sanitation Data'!H52))="","",OFFSET('Sanitation Data'!$H$28,0,10*ROW('Sanitation Data'!H52)))</f>
        <v/>
      </c>
      <c r="DF58" s="292" t="str">
        <f ca="true">+IF(OFFSET('Sanitation Data'!$H$29,0,10*ROW('Sanitation Data'!H52))="","",OFFSET('Sanitation Data'!$H$29,0,10*ROW('Sanitation Data'!H52)))</f>
        <v/>
      </c>
      <c r="DG58" s="292" t="str">
        <f ca="true">+IF(OFFSET('Sanitation Data'!$H$30,0,10*ROW('Sanitation Data'!H52))="","",OFFSET('Sanitation Data'!$H$30,0,10*ROW('Sanitation Data'!H52)))</f>
        <v/>
      </c>
      <c r="DH58" s="292" t="str">
        <f ca="true">+IF(OFFSET('Sanitation Data'!$H$31,0,10*ROW('Sanitation Data'!H52))="","",OFFSET('Sanitation Data'!$H$31,0,10*ROW('Sanitation Data'!H52)))</f>
        <v/>
      </c>
      <c r="DI58" s="292" t="str">
        <f ca="true">+IF(OFFSET('Sanitation Data'!$H$32,0,10*ROW('Sanitation Data'!H52))="","",OFFSET('Sanitation Data'!$H$32,0,10*ROW('Sanitation Data'!H52)))</f>
        <v/>
      </c>
      <c r="DJ58" s="292" t="str">
        <f ca="true">+IF(OFFSET('Sanitation Data'!$I$28,0,10*ROW('Sanitation Data'!I52))="","",OFFSET('Sanitation Data'!$I$28,0,10*ROW('Sanitation Data'!I52)))</f>
        <v/>
      </c>
      <c r="DK58" s="292" t="str">
        <f ca="true">+IF(OFFSET('Sanitation Data'!$I$29,0,10*ROW('Sanitation Data'!I52))="","",OFFSET('Sanitation Data'!$I$29,0,10*ROW('Sanitation Data'!I52)))</f>
        <v/>
      </c>
      <c r="DL58" s="292" t="str">
        <f ca="true">+IF(OFFSET('Sanitation Data'!$I$30,0,10*ROW('Sanitation Data'!I52))="","",OFFSET('Sanitation Data'!$I$30,0,10*ROW('Sanitation Data'!I52)))</f>
        <v/>
      </c>
      <c r="DM58" s="292" t="str">
        <f ca="true">+IF(OFFSET('Sanitation Data'!$I$31,0,10*ROW('Sanitation Data'!I52))="","",OFFSET('Sanitation Data'!$I$31,0,10*ROW('Sanitation Data'!I52)))</f>
        <v/>
      </c>
      <c r="DN58" s="292" t="str">
        <f ca="true">+IF(OFFSET('Sanitation Data'!$I$32,0,10*ROW('Sanitation Data'!I52))="","",OFFSET('Sanitation Data'!$I$32,0,10*ROW('Sanitation Data'!I52)))</f>
        <v/>
      </c>
      <c r="DO58" s="292" t="str">
        <f ca="true">+IF(OFFSET('Hygiene Data'!$D$11,0,10*ROW('Hygiene Data'!D52))="","",OFFSET('Hygiene Data'!$D$11,0,10*ROW('Hygiene Data'!D52)))</f>
        <v/>
      </c>
      <c r="DP58" s="292" t="str">
        <f ca="true">+IF(OFFSET('Hygiene Data'!$D$12,0,10*ROW('Hygiene Data'!D52))="","",OFFSET('Hygiene Data'!$D$12,0,10*ROW('Hygiene Data'!D52)))</f>
        <v/>
      </c>
      <c r="DQ58" s="292" t="str">
        <f ca="true">+IF(OFFSET('Hygiene Data'!$D$13,0,10*ROW('Hygiene Data'!D52))="","",OFFSET('Hygiene Data'!$D$13,0,10*ROW('Hygiene Data'!D52)))</f>
        <v/>
      </c>
      <c r="DR58" s="292" t="str">
        <f ca="true">+IF(OFFSET('Hygiene Data'!$E$11,0,10*ROW('Hygiene Data'!E52))="","",OFFSET('Hygiene Data'!$E$11,0,10*ROW('Hygiene Data'!E52)))</f>
        <v/>
      </c>
      <c r="DS58" s="292" t="str">
        <f ca="true">+IF(OFFSET('Hygiene Data'!$E$12,0,10*ROW('Hygiene Data'!E52))="","",OFFSET('Hygiene Data'!$E$12,0,10*ROW('Hygiene Data'!E52)))</f>
        <v/>
      </c>
      <c r="DT58" s="292" t="str">
        <f ca="true">+IF(OFFSET('Hygiene Data'!$E$13,0,10*ROW('Hygiene Data'!E52))="","",OFFSET('Hygiene Data'!$E$13,0,10*ROW('Hygiene Data'!E52)))</f>
        <v/>
      </c>
      <c r="DU58" s="292" t="str">
        <f ca="true">+IF(OFFSET('Hygiene Data'!$F$11,0,10*ROW('Hygiene Data'!F52))="","",OFFSET('Hygiene Data'!$F$11,0,10*ROW('Hygiene Data'!F52)))</f>
        <v/>
      </c>
      <c r="DV58" s="292" t="str">
        <f ca="true">+IF(OFFSET('Hygiene Data'!$F$12,0,10*ROW('Hygiene Data'!F52))="","",OFFSET('Hygiene Data'!$F$12,0,10*ROW('Hygiene Data'!F52)))</f>
        <v/>
      </c>
      <c r="DW58" s="292" t="str">
        <f ca="true">+IF(OFFSET('Hygiene Data'!$F$13,0,10*ROW('Hygiene Data'!F52))="","",OFFSET('Hygiene Data'!$F$13,0,10*ROW('Hygiene Data'!F52)))</f>
        <v/>
      </c>
      <c r="DX58" s="292" t="str">
        <f ca="true">+IF(OFFSET('Hygiene Data'!$G$11,0,10*ROW('Hygiene Data'!G52))="","",OFFSET('Hygiene Data'!$G$11,0,10*ROW('Hygiene Data'!G52)))</f>
        <v/>
      </c>
      <c r="DY58" s="292" t="str">
        <f ca="true">+IF(OFFSET('Hygiene Data'!$G$12,0,10*ROW('Hygiene Data'!G52))="","",OFFSET('Hygiene Data'!$G$12,0,10*ROW('Hygiene Data'!G52)))</f>
        <v/>
      </c>
      <c r="DZ58" s="292" t="str">
        <f ca="true">+IF(OFFSET('Hygiene Data'!$G$13,0,10*ROW('Hygiene Data'!G52))="","",OFFSET('Hygiene Data'!$G$13,0,10*ROW('Hygiene Data'!G52)))</f>
        <v/>
      </c>
      <c r="EA58" s="292" t="str">
        <f ca="true">+IF(OFFSET('Hygiene Data'!$H$11,0,10*ROW('Hygiene Data'!H52))="","",OFFSET('Hygiene Data'!$H$11,0,10*ROW('Hygiene Data'!H52)))</f>
        <v/>
      </c>
      <c r="EB58" s="292" t="str">
        <f ca="true">+IF(OFFSET('Hygiene Data'!$H$12,0,10*ROW('Hygiene Data'!H52))="","",OFFSET('Hygiene Data'!$H$12,0,10*ROW('Hygiene Data'!H52)))</f>
        <v/>
      </c>
      <c r="EC58" s="292" t="str">
        <f ca="true">+IF(OFFSET('Hygiene Data'!$H$13,0,10*ROW('Hygiene Data'!H52))="","",OFFSET('Hygiene Data'!$H$13,0,10*ROW('Hygiene Data'!H52)))</f>
        <v/>
      </c>
      <c r="ED58" s="292" t="str">
        <f ca="true">+IF(OFFSET('Hygiene Data'!$I$11,0,10*ROW('Hygiene Data'!I52))="","",OFFSET('Hygiene Data'!$I$11,0,10*ROW('Hygiene Data'!I52)))</f>
        <v/>
      </c>
      <c r="EE58" s="292" t="str">
        <f ca="true">+IF(OFFSET('Hygiene Data'!$I$12,0,10*ROW('Hygiene Data'!I52))="","",OFFSET('Hygiene Data'!$I$12,0,10*ROW('Hygiene Data'!I52)))</f>
        <v/>
      </c>
      <c r="EF58" s="29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8"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2"/>
      <c r="BS59" s="292" t="str">
        <f ca="true">+IF(OFFSET('Water Data'!$D$27,0,10*ROW('Water Data'!D53))="","",OFFSET('Water Data'!$D$27,0,10*ROW('Water Data'!D53)))</f>
        <v/>
      </c>
      <c r="BT59" s="292" t="str">
        <f ca="true">+IF(OFFSET('Water Data'!$D$28,0,10*ROW('Water Data'!D53))="","",OFFSET('Water Data'!$D$28,0,10*ROW('Water Data'!D53)))</f>
        <v/>
      </c>
      <c r="BU59" s="292" t="str">
        <f ca="true">+IF(OFFSET('Water Data'!$D$29,0,10*ROW('Water Data'!D53))="","",OFFSET('Water Data'!$D$29,0,10*ROW('Water Data'!D53)))</f>
        <v/>
      </c>
      <c r="BV59" s="292" t="str">
        <f ca="true">+IF(OFFSET('Water Data'!$E$27,0,10*ROW('Water Data'!E53))="","",OFFSET('Water Data'!$E$27,0,10*ROW('Water Data'!E53)))</f>
        <v/>
      </c>
      <c r="BW59" s="292" t="str">
        <f ca="true">+IF(OFFSET('Water Data'!$E$28,0,10*ROW('Water Data'!E53))="","",OFFSET('Water Data'!$E$28,0,10*ROW('Water Data'!E53)))</f>
        <v/>
      </c>
      <c r="BX59" s="292" t="str">
        <f ca="true">+IF(OFFSET('Water Data'!$E$29,0,10*ROW('Water Data'!E53))="","",OFFSET('Water Data'!$E$29,0,10*ROW('Water Data'!E53)))</f>
        <v/>
      </c>
      <c r="BY59" s="292" t="str">
        <f ca="true">+IF(OFFSET('Water Data'!$F$27,0,10*ROW('Water Data'!F53))="","",OFFSET('Water Data'!$F$27,0,10*ROW('Water Data'!F53)))</f>
        <v/>
      </c>
      <c r="BZ59" s="292" t="str">
        <f ca="true">+IF(OFFSET('Water Data'!$F$28,0,10*ROW('Water Data'!F53))="","",OFFSET('Water Data'!$F$28,0,10*ROW('Water Data'!F53)))</f>
        <v/>
      </c>
      <c r="CA59" s="292" t="str">
        <f ca="true">+IF(OFFSET('Water Data'!$F$29,0,10*ROW('Water Data'!F53))="","",OFFSET('Water Data'!$F$29,0,10*ROW('Water Data'!F53)))</f>
        <v/>
      </c>
      <c r="CB59" s="292" t="str">
        <f ca="true">+IF(OFFSET('Water Data'!$G$27,0,10*ROW('Water Data'!G53))="","",OFFSET('Water Data'!$G$27,0,10*ROW('Water Data'!G53)))</f>
        <v/>
      </c>
      <c r="CC59" s="292" t="str">
        <f ca="true">+IF(OFFSET('Water Data'!$G$28,0,10*ROW('Water Data'!G53))="","",OFFSET('Water Data'!$G$28,0,10*ROW('Water Data'!G53)))</f>
        <v/>
      </c>
      <c r="CD59" s="292" t="str">
        <f ca="true">+IF(OFFSET('Water Data'!$G$29,0,10*ROW('Water Data'!G53))="","",OFFSET('Water Data'!$G$29,0,10*ROW('Water Data'!G53)))</f>
        <v/>
      </c>
      <c r="CE59" s="292" t="str">
        <f ca="true">+IF(OFFSET('Water Data'!$H$27,0,10*ROW('Water Data'!H53))="","",OFFSET('Water Data'!$H$27,0,10*ROW('Water Data'!H53)))</f>
        <v/>
      </c>
      <c r="CF59" s="292" t="str">
        <f ca="true">+IF(OFFSET('Water Data'!$H$28,0,10*ROW('Water Data'!H53))="","",OFFSET('Water Data'!$H$28,0,10*ROW('Water Data'!H53)))</f>
        <v/>
      </c>
      <c r="CG59" s="292" t="str">
        <f ca="true">+IF(OFFSET('Water Data'!$H$29,0,10*ROW('Water Data'!H53))="","",OFFSET('Water Data'!$H$29,0,10*ROW('Water Data'!H53)))</f>
        <v/>
      </c>
      <c r="CH59" s="292" t="str">
        <f ca="true">+IF(OFFSET('Water Data'!$I$27,0,10*ROW('Water Data'!I53))="","",OFFSET('Water Data'!$I$27,0,10*ROW('Water Data'!I53)))</f>
        <v/>
      </c>
      <c r="CI59" s="292" t="str">
        <f ca="true">+IF(OFFSET('Water Data'!$I$28,0,10*ROW('Water Data'!I53))="","",OFFSET('Water Data'!$I$28,0,10*ROW('Water Data'!I53)))</f>
        <v/>
      </c>
      <c r="CJ59" s="292" t="str">
        <f ca="true">+IF(OFFSET('Water Data'!$I$29,0,10*ROW('Water Data'!I53))="","",OFFSET('Water Data'!$I$29,0,10*ROW('Water Data'!I53)))</f>
        <v/>
      </c>
      <c r="CK59" s="292" t="str">
        <f ca="true">+IF(OFFSET('Sanitation Data'!$D$28,0,10*ROW('Sanitation Data'!D53))="","",OFFSET('Sanitation Data'!$D$28,0,10*ROW('Sanitation Data'!D53)))</f>
        <v/>
      </c>
      <c r="CL59" s="292" t="str">
        <f ca="true">+IF(OFFSET('Sanitation Data'!$D$29,0,10*ROW('Sanitation Data'!D53))="","",OFFSET('Sanitation Data'!$D$29,0,10*ROW('Sanitation Data'!D53)))</f>
        <v/>
      </c>
      <c r="CM59" s="292" t="str">
        <f ca="true">+IF(OFFSET('Sanitation Data'!$D$30,0,10*ROW('Sanitation Data'!D53))="","",OFFSET('Sanitation Data'!$D$30,0,10*ROW('Sanitation Data'!D53)))</f>
        <v/>
      </c>
      <c r="CN59" s="292" t="str">
        <f ca="true">+IF(OFFSET('Sanitation Data'!$D$31,0,10*ROW('Sanitation Data'!D53))="","",OFFSET('Sanitation Data'!$D$31,0,10*ROW('Sanitation Data'!D53)))</f>
        <v/>
      </c>
      <c r="CO59" s="292" t="str">
        <f ca="true">+IF(OFFSET('Sanitation Data'!$D$32,0,10*ROW('Sanitation Data'!D53))="","",OFFSET('Sanitation Data'!$D$32,0,10*ROW('Sanitation Data'!D53)))</f>
        <v/>
      </c>
      <c r="CP59" s="292" t="str">
        <f ca="true">+IF(OFFSET('Sanitation Data'!$E$28,0,10*ROW('Sanitation Data'!E53))="","",OFFSET('Sanitation Data'!$E$28,0,10*ROW('Sanitation Data'!E53)))</f>
        <v/>
      </c>
      <c r="CQ59" s="292" t="str">
        <f ca="true">+IF(OFFSET('Sanitation Data'!$E$29,0,10*ROW('Sanitation Data'!E53))="","",OFFSET('Sanitation Data'!$E$29,0,10*ROW('Sanitation Data'!E53)))</f>
        <v/>
      </c>
      <c r="CR59" s="292" t="str">
        <f ca="true">+IF(OFFSET('Sanitation Data'!$E$30,0,10*ROW('Sanitation Data'!E53))="","",OFFSET('Sanitation Data'!$E$30,0,10*ROW('Sanitation Data'!E53)))</f>
        <v/>
      </c>
      <c r="CS59" s="292" t="str">
        <f ca="true">+IF(OFFSET('Sanitation Data'!$E$31,0,10*ROW('Sanitation Data'!E53))="","",OFFSET('Sanitation Data'!$E$31,0,10*ROW('Sanitation Data'!E53)))</f>
        <v/>
      </c>
      <c r="CT59" s="292" t="str">
        <f ca="true">+IF(OFFSET('Sanitation Data'!$E$32,0,10*ROW('Sanitation Data'!E53))="","",OFFSET('Sanitation Data'!$E$32,0,10*ROW('Sanitation Data'!E53)))</f>
        <v/>
      </c>
      <c r="CU59" s="292" t="str">
        <f ca="true">+IF(OFFSET('Sanitation Data'!$F$28,0,10*ROW('Sanitation Data'!F53))="","",OFFSET('Sanitation Data'!$F$28,0,10*ROW('Sanitation Data'!F53)))</f>
        <v/>
      </c>
      <c r="CV59" s="292" t="str">
        <f ca="true">+IF(OFFSET('Sanitation Data'!$F$29,0,10*ROW('Sanitation Data'!F53))="","",OFFSET('Sanitation Data'!$F$29,0,10*ROW('Sanitation Data'!F53)))</f>
        <v/>
      </c>
      <c r="CW59" s="292" t="str">
        <f ca="true">+IF(OFFSET('Sanitation Data'!$F$30,0,10*ROW('Sanitation Data'!F53))="","",OFFSET('Sanitation Data'!$F$30,0,10*ROW('Sanitation Data'!F53)))</f>
        <v/>
      </c>
      <c r="CX59" s="292" t="str">
        <f ca="true">+IF(OFFSET('Sanitation Data'!$F$31,0,10*ROW('Sanitation Data'!F53))="","",OFFSET('Sanitation Data'!$F$31,0,10*ROW('Sanitation Data'!F53)))</f>
        <v/>
      </c>
      <c r="CY59" s="292" t="str">
        <f ca="true">+IF(OFFSET('Sanitation Data'!$F$32,0,10*ROW('Sanitation Data'!F53))="","",OFFSET('Sanitation Data'!$F$32,0,10*ROW('Sanitation Data'!F53)))</f>
        <v/>
      </c>
      <c r="CZ59" s="292" t="str">
        <f ca="true">+IF(OFFSET('Sanitation Data'!$G$28,0,10*ROW('Sanitation Data'!G53))="","",OFFSET('Sanitation Data'!$G$28,0,10*ROW('Sanitation Data'!G53)))</f>
        <v/>
      </c>
      <c r="DA59" s="292" t="str">
        <f ca="true">+IF(OFFSET('Sanitation Data'!$G$29,0,10*ROW('Sanitation Data'!G53))="","",OFFSET('Sanitation Data'!$G$29,0,10*ROW('Sanitation Data'!G53)))</f>
        <v/>
      </c>
      <c r="DB59" s="292" t="str">
        <f ca="true">+IF(OFFSET('Sanitation Data'!$G$30,0,10*ROW('Sanitation Data'!G53))="","",OFFSET('Sanitation Data'!$G$30,0,10*ROW('Sanitation Data'!G53)))</f>
        <v/>
      </c>
      <c r="DC59" s="292" t="str">
        <f ca="true">+IF(OFFSET('Sanitation Data'!$G$31,0,10*ROW('Sanitation Data'!G53))="","",OFFSET('Sanitation Data'!$G$31,0,10*ROW('Sanitation Data'!G53)))</f>
        <v/>
      </c>
      <c r="DD59" s="292" t="str">
        <f ca="true">+IF(OFFSET('Sanitation Data'!$G$32,0,10*ROW('Sanitation Data'!G53))="","",OFFSET('Sanitation Data'!$G$32,0,10*ROW('Sanitation Data'!G53)))</f>
        <v/>
      </c>
      <c r="DE59" s="292" t="str">
        <f ca="true">+IF(OFFSET('Sanitation Data'!$H$28,0,10*ROW('Sanitation Data'!H53))="","",OFFSET('Sanitation Data'!$H$28,0,10*ROW('Sanitation Data'!H53)))</f>
        <v/>
      </c>
      <c r="DF59" s="292" t="str">
        <f ca="true">+IF(OFFSET('Sanitation Data'!$H$29,0,10*ROW('Sanitation Data'!H53))="","",OFFSET('Sanitation Data'!$H$29,0,10*ROW('Sanitation Data'!H53)))</f>
        <v/>
      </c>
      <c r="DG59" s="292" t="str">
        <f ca="true">+IF(OFFSET('Sanitation Data'!$H$30,0,10*ROW('Sanitation Data'!H53))="","",OFFSET('Sanitation Data'!$H$30,0,10*ROW('Sanitation Data'!H53)))</f>
        <v/>
      </c>
      <c r="DH59" s="292" t="str">
        <f ca="true">+IF(OFFSET('Sanitation Data'!$H$31,0,10*ROW('Sanitation Data'!H53))="","",OFFSET('Sanitation Data'!$H$31,0,10*ROW('Sanitation Data'!H53)))</f>
        <v/>
      </c>
      <c r="DI59" s="292" t="str">
        <f ca="true">+IF(OFFSET('Sanitation Data'!$H$32,0,10*ROW('Sanitation Data'!H53))="","",OFFSET('Sanitation Data'!$H$32,0,10*ROW('Sanitation Data'!H53)))</f>
        <v/>
      </c>
      <c r="DJ59" s="292" t="str">
        <f ca="true">+IF(OFFSET('Sanitation Data'!$I$28,0,10*ROW('Sanitation Data'!I53))="","",OFFSET('Sanitation Data'!$I$28,0,10*ROW('Sanitation Data'!I53)))</f>
        <v/>
      </c>
      <c r="DK59" s="292" t="str">
        <f ca="true">+IF(OFFSET('Sanitation Data'!$I$29,0,10*ROW('Sanitation Data'!I53))="","",OFFSET('Sanitation Data'!$I$29,0,10*ROW('Sanitation Data'!I53)))</f>
        <v/>
      </c>
      <c r="DL59" s="292" t="str">
        <f ca="true">+IF(OFFSET('Sanitation Data'!$I$30,0,10*ROW('Sanitation Data'!I53))="","",OFFSET('Sanitation Data'!$I$30,0,10*ROW('Sanitation Data'!I53)))</f>
        <v/>
      </c>
      <c r="DM59" s="292" t="str">
        <f ca="true">+IF(OFFSET('Sanitation Data'!$I$31,0,10*ROW('Sanitation Data'!I53))="","",OFFSET('Sanitation Data'!$I$31,0,10*ROW('Sanitation Data'!I53)))</f>
        <v/>
      </c>
      <c r="DN59" s="292" t="str">
        <f ca="true">+IF(OFFSET('Sanitation Data'!$I$32,0,10*ROW('Sanitation Data'!I53))="","",OFFSET('Sanitation Data'!$I$32,0,10*ROW('Sanitation Data'!I53)))</f>
        <v/>
      </c>
      <c r="DO59" s="292" t="str">
        <f ca="true">+IF(OFFSET('Hygiene Data'!$D$11,0,10*ROW('Hygiene Data'!D53))="","",OFFSET('Hygiene Data'!$D$11,0,10*ROW('Hygiene Data'!D53)))</f>
        <v/>
      </c>
      <c r="DP59" s="292" t="str">
        <f ca="true">+IF(OFFSET('Hygiene Data'!$D$12,0,10*ROW('Hygiene Data'!D53))="","",OFFSET('Hygiene Data'!$D$12,0,10*ROW('Hygiene Data'!D53)))</f>
        <v/>
      </c>
      <c r="DQ59" s="292" t="str">
        <f ca="true">+IF(OFFSET('Hygiene Data'!$D$13,0,10*ROW('Hygiene Data'!D53))="","",OFFSET('Hygiene Data'!$D$13,0,10*ROW('Hygiene Data'!D53)))</f>
        <v/>
      </c>
      <c r="DR59" s="292" t="str">
        <f ca="true">+IF(OFFSET('Hygiene Data'!$E$11,0,10*ROW('Hygiene Data'!E53))="","",OFFSET('Hygiene Data'!$E$11,0,10*ROW('Hygiene Data'!E53)))</f>
        <v/>
      </c>
      <c r="DS59" s="292" t="str">
        <f ca="true">+IF(OFFSET('Hygiene Data'!$E$12,0,10*ROW('Hygiene Data'!E53))="","",OFFSET('Hygiene Data'!$E$12,0,10*ROW('Hygiene Data'!E53)))</f>
        <v/>
      </c>
      <c r="DT59" s="292" t="str">
        <f ca="true">+IF(OFFSET('Hygiene Data'!$E$13,0,10*ROW('Hygiene Data'!E53))="","",OFFSET('Hygiene Data'!$E$13,0,10*ROW('Hygiene Data'!E53)))</f>
        <v/>
      </c>
      <c r="DU59" s="292" t="str">
        <f ca="true">+IF(OFFSET('Hygiene Data'!$F$11,0,10*ROW('Hygiene Data'!F53))="","",OFFSET('Hygiene Data'!$F$11,0,10*ROW('Hygiene Data'!F53)))</f>
        <v/>
      </c>
      <c r="DV59" s="292" t="str">
        <f ca="true">+IF(OFFSET('Hygiene Data'!$F$12,0,10*ROW('Hygiene Data'!F53))="","",OFFSET('Hygiene Data'!$F$12,0,10*ROW('Hygiene Data'!F53)))</f>
        <v/>
      </c>
      <c r="DW59" s="292" t="str">
        <f ca="true">+IF(OFFSET('Hygiene Data'!$F$13,0,10*ROW('Hygiene Data'!F53))="","",OFFSET('Hygiene Data'!$F$13,0,10*ROW('Hygiene Data'!F53)))</f>
        <v/>
      </c>
      <c r="DX59" s="292" t="str">
        <f ca="true">+IF(OFFSET('Hygiene Data'!$G$11,0,10*ROW('Hygiene Data'!G53))="","",OFFSET('Hygiene Data'!$G$11,0,10*ROW('Hygiene Data'!G53)))</f>
        <v/>
      </c>
      <c r="DY59" s="292" t="str">
        <f ca="true">+IF(OFFSET('Hygiene Data'!$G$12,0,10*ROW('Hygiene Data'!G53))="","",OFFSET('Hygiene Data'!$G$12,0,10*ROW('Hygiene Data'!G53)))</f>
        <v/>
      </c>
      <c r="DZ59" s="292" t="str">
        <f ca="true">+IF(OFFSET('Hygiene Data'!$G$13,0,10*ROW('Hygiene Data'!G53))="","",OFFSET('Hygiene Data'!$G$13,0,10*ROW('Hygiene Data'!G53)))</f>
        <v/>
      </c>
      <c r="EA59" s="292" t="str">
        <f ca="true">+IF(OFFSET('Hygiene Data'!$H$11,0,10*ROW('Hygiene Data'!H53))="","",OFFSET('Hygiene Data'!$H$11,0,10*ROW('Hygiene Data'!H53)))</f>
        <v/>
      </c>
      <c r="EB59" s="292" t="str">
        <f ca="true">+IF(OFFSET('Hygiene Data'!$H$12,0,10*ROW('Hygiene Data'!H53))="","",OFFSET('Hygiene Data'!$H$12,0,10*ROW('Hygiene Data'!H53)))</f>
        <v/>
      </c>
      <c r="EC59" s="292" t="str">
        <f ca="true">+IF(OFFSET('Hygiene Data'!$H$13,0,10*ROW('Hygiene Data'!H53))="","",OFFSET('Hygiene Data'!$H$13,0,10*ROW('Hygiene Data'!H53)))</f>
        <v/>
      </c>
      <c r="ED59" s="292" t="str">
        <f ca="true">+IF(OFFSET('Hygiene Data'!$I$11,0,10*ROW('Hygiene Data'!I53))="","",OFFSET('Hygiene Data'!$I$11,0,10*ROW('Hygiene Data'!I53)))</f>
        <v/>
      </c>
      <c r="EE59" s="292" t="str">
        <f ca="true">+IF(OFFSET('Hygiene Data'!$I$12,0,10*ROW('Hygiene Data'!I53))="","",OFFSET('Hygiene Data'!$I$12,0,10*ROW('Hygiene Data'!I53)))</f>
        <v/>
      </c>
      <c r="EF59" s="29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8"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2"/>
      <c r="BS60" s="292" t="str">
        <f ca="true">+IF(OFFSET('Water Data'!$D$27,0,10*ROW('Water Data'!D54))="","",OFFSET('Water Data'!$D$27,0,10*ROW('Water Data'!D54)))</f>
        <v/>
      </c>
      <c r="BT60" s="292" t="str">
        <f ca="true">+IF(OFFSET('Water Data'!$D$28,0,10*ROW('Water Data'!D54))="","",OFFSET('Water Data'!$D$28,0,10*ROW('Water Data'!D54)))</f>
        <v/>
      </c>
      <c r="BU60" s="292" t="str">
        <f ca="true">+IF(OFFSET('Water Data'!$D$29,0,10*ROW('Water Data'!D54))="","",OFFSET('Water Data'!$D$29,0,10*ROW('Water Data'!D54)))</f>
        <v/>
      </c>
      <c r="BV60" s="292" t="str">
        <f ca="true">+IF(OFFSET('Water Data'!$E$27,0,10*ROW('Water Data'!E54))="","",OFFSET('Water Data'!$E$27,0,10*ROW('Water Data'!E54)))</f>
        <v/>
      </c>
      <c r="BW60" s="292" t="str">
        <f ca="true">+IF(OFFSET('Water Data'!$E$28,0,10*ROW('Water Data'!E54))="","",OFFSET('Water Data'!$E$28,0,10*ROW('Water Data'!E54)))</f>
        <v/>
      </c>
      <c r="BX60" s="292" t="str">
        <f ca="true">+IF(OFFSET('Water Data'!$E$29,0,10*ROW('Water Data'!E54))="","",OFFSET('Water Data'!$E$29,0,10*ROW('Water Data'!E54)))</f>
        <v/>
      </c>
      <c r="BY60" s="292" t="str">
        <f ca="true">+IF(OFFSET('Water Data'!$F$27,0,10*ROW('Water Data'!F54))="","",OFFSET('Water Data'!$F$27,0,10*ROW('Water Data'!F54)))</f>
        <v/>
      </c>
      <c r="BZ60" s="292" t="str">
        <f ca="true">+IF(OFFSET('Water Data'!$F$28,0,10*ROW('Water Data'!F54))="","",OFFSET('Water Data'!$F$28,0,10*ROW('Water Data'!F54)))</f>
        <v/>
      </c>
      <c r="CA60" s="292" t="str">
        <f ca="true">+IF(OFFSET('Water Data'!$F$29,0,10*ROW('Water Data'!F54))="","",OFFSET('Water Data'!$F$29,0,10*ROW('Water Data'!F54)))</f>
        <v/>
      </c>
      <c r="CB60" s="292" t="str">
        <f ca="true">+IF(OFFSET('Water Data'!$G$27,0,10*ROW('Water Data'!G54))="","",OFFSET('Water Data'!$G$27,0,10*ROW('Water Data'!G54)))</f>
        <v/>
      </c>
      <c r="CC60" s="292" t="str">
        <f ca="true">+IF(OFFSET('Water Data'!$G$28,0,10*ROW('Water Data'!G54))="","",OFFSET('Water Data'!$G$28,0,10*ROW('Water Data'!G54)))</f>
        <v/>
      </c>
      <c r="CD60" s="292" t="str">
        <f ca="true">+IF(OFFSET('Water Data'!$G$29,0,10*ROW('Water Data'!G54))="","",OFFSET('Water Data'!$G$29,0,10*ROW('Water Data'!G54)))</f>
        <v/>
      </c>
      <c r="CE60" s="292" t="str">
        <f ca="true">+IF(OFFSET('Water Data'!$H$27,0,10*ROW('Water Data'!H54))="","",OFFSET('Water Data'!$H$27,0,10*ROW('Water Data'!H54)))</f>
        <v/>
      </c>
      <c r="CF60" s="292" t="str">
        <f ca="true">+IF(OFFSET('Water Data'!$H$28,0,10*ROW('Water Data'!H54))="","",OFFSET('Water Data'!$H$28,0,10*ROW('Water Data'!H54)))</f>
        <v/>
      </c>
      <c r="CG60" s="292" t="str">
        <f ca="true">+IF(OFFSET('Water Data'!$H$29,0,10*ROW('Water Data'!H54))="","",OFFSET('Water Data'!$H$29,0,10*ROW('Water Data'!H54)))</f>
        <v/>
      </c>
      <c r="CH60" s="292" t="str">
        <f ca="true">+IF(OFFSET('Water Data'!$I$27,0,10*ROW('Water Data'!I54))="","",OFFSET('Water Data'!$I$27,0,10*ROW('Water Data'!I54)))</f>
        <v/>
      </c>
      <c r="CI60" s="292" t="str">
        <f ca="true">+IF(OFFSET('Water Data'!$I$28,0,10*ROW('Water Data'!I54))="","",OFFSET('Water Data'!$I$28,0,10*ROW('Water Data'!I54)))</f>
        <v/>
      </c>
      <c r="CJ60" s="292" t="str">
        <f ca="true">+IF(OFFSET('Water Data'!$I$29,0,10*ROW('Water Data'!I54))="","",OFFSET('Water Data'!$I$29,0,10*ROW('Water Data'!I54)))</f>
        <v/>
      </c>
      <c r="CK60" s="292" t="str">
        <f ca="true">+IF(OFFSET('Sanitation Data'!$D$28,0,10*ROW('Sanitation Data'!D54))="","",OFFSET('Sanitation Data'!$D$28,0,10*ROW('Sanitation Data'!D54)))</f>
        <v/>
      </c>
      <c r="CL60" s="292" t="str">
        <f ca="true">+IF(OFFSET('Sanitation Data'!$D$29,0,10*ROW('Sanitation Data'!D54))="","",OFFSET('Sanitation Data'!$D$29,0,10*ROW('Sanitation Data'!D54)))</f>
        <v/>
      </c>
      <c r="CM60" s="292" t="str">
        <f ca="true">+IF(OFFSET('Sanitation Data'!$D$30,0,10*ROW('Sanitation Data'!D54))="","",OFFSET('Sanitation Data'!$D$30,0,10*ROW('Sanitation Data'!D54)))</f>
        <v/>
      </c>
      <c r="CN60" s="292" t="str">
        <f ca="true">+IF(OFFSET('Sanitation Data'!$D$31,0,10*ROW('Sanitation Data'!D54))="","",OFFSET('Sanitation Data'!$D$31,0,10*ROW('Sanitation Data'!D54)))</f>
        <v/>
      </c>
      <c r="CO60" s="292" t="str">
        <f ca="true">+IF(OFFSET('Sanitation Data'!$D$32,0,10*ROW('Sanitation Data'!D54))="","",OFFSET('Sanitation Data'!$D$32,0,10*ROW('Sanitation Data'!D54)))</f>
        <v/>
      </c>
      <c r="CP60" s="292" t="str">
        <f ca="true">+IF(OFFSET('Sanitation Data'!$E$28,0,10*ROW('Sanitation Data'!E54))="","",OFFSET('Sanitation Data'!$E$28,0,10*ROW('Sanitation Data'!E54)))</f>
        <v/>
      </c>
      <c r="CQ60" s="292" t="str">
        <f ca="true">+IF(OFFSET('Sanitation Data'!$E$29,0,10*ROW('Sanitation Data'!E54))="","",OFFSET('Sanitation Data'!$E$29,0,10*ROW('Sanitation Data'!E54)))</f>
        <v/>
      </c>
      <c r="CR60" s="292" t="str">
        <f ca="true">+IF(OFFSET('Sanitation Data'!$E$30,0,10*ROW('Sanitation Data'!E54))="","",OFFSET('Sanitation Data'!$E$30,0,10*ROW('Sanitation Data'!E54)))</f>
        <v/>
      </c>
      <c r="CS60" s="292" t="str">
        <f ca="true">+IF(OFFSET('Sanitation Data'!$E$31,0,10*ROW('Sanitation Data'!E54))="","",OFFSET('Sanitation Data'!$E$31,0,10*ROW('Sanitation Data'!E54)))</f>
        <v/>
      </c>
      <c r="CT60" s="292" t="str">
        <f ca="true">+IF(OFFSET('Sanitation Data'!$E$32,0,10*ROW('Sanitation Data'!E54))="","",OFFSET('Sanitation Data'!$E$32,0,10*ROW('Sanitation Data'!E54)))</f>
        <v/>
      </c>
      <c r="CU60" s="292" t="str">
        <f ca="true">+IF(OFFSET('Sanitation Data'!$F$28,0,10*ROW('Sanitation Data'!F54))="","",OFFSET('Sanitation Data'!$F$28,0,10*ROW('Sanitation Data'!F54)))</f>
        <v/>
      </c>
      <c r="CV60" s="292" t="str">
        <f ca="true">+IF(OFFSET('Sanitation Data'!$F$29,0,10*ROW('Sanitation Data'!F54))="","",OFFSET('Sanitation Data'!$F$29,0,10*ROW('Sanitation Data'!F54)))</f>
        <v/>
      </c>
      <c r="CW60" s="292" t="str">
        <f ca="true">+IF(OFFSET('Sanitation Data'!$F$30,0,10*ROW('Sanitation Data'!F54))="","",OFFSET('Sanitation Data'!$F$30,0,10*ROW('Sanitation Data'!F54)))</f>
        <v/>
      </c>
      <c r="CX60" s="292" t="str">
        <f ca="true">+IF(OFFSET('Sanitation Data'!$F$31,0,10*ROW('Sanitation Data'!F54))="","",OFFSET('Sanitation Data'!$F$31,0,10*ROW('Sanitation Data'!F54)))</f>
        <v/>
      </c>
      <c r="CY60" s="292" t="str">
        <f ca="true">+IF(OFFSET('Sanitation Data'!$F$32,0,10*ROW('Sanitation Data'!F54))="","",OFFSET('Sanitation Data'!$F$32,0,10*ROW('Sanitation Data'!F54)))</f>
        <v/>
      </c>
      <c r="CZ60" s="292" t="str">
        <f ca="true">+IF(OFFSET('Sanitation Data'!$G$28,0,10*ROW('Sanitation Data'!G54))="","",OFFSET('Sanitation Data'!$G$28,0,10*ROW('Sanitation Data'!G54)))</f>
        <v/>
      </c>
      <c r="DA60" s="292" t="str">
        <f ca="true">+IF(OFFSET('Sanitation Data'!$G$29,0,10*ROW('Sanitation Data'!G54))="","",OFFSET('Sanitation Data'!$G$29,0,10*ROW('Sanitation Data'!G54)))</f>
        <v/>
      </c>
      <c r="DB60" s="292" t="str">
        <f ca="true">+IF(OFFSET('Sanitation Data'!$G$30,0,10*ROW('Sanitation Data'!G54))="","",OFFSET('Sanitation Data'!$G$30,0,10*ROW('Sanitation Data'!G54)))</f>
        <v/>
      </c>
      <c r="DC60" s="292" t="str">
        <f ca="true">+IF(OFFSET('Sanitation Data'!$G$31,0,10*ROW('Sanitation Data'!G54))="","",OFFSET('Sanitation Data'!$G$31,0,10*ROW('Sanitation Data'!G54)))</f>
        <v/>
      </c>
      <c r="DD60" s="292" t="str">
        <f ca="true">+IF(OFFSET('Sanitation Data'!$G$32,0,10*ROW('Sanitation Data'!G54))="","",OFFSET('Sanitation Data'!$G$32,0,10*ROW('Sanitation Data'!G54)))</f>
        <v/>
      </c>
      <c r="DE60" s="292" t="str">
        <f ca="true">+IF(OFFSET('Sanitation Data'!$H$28,0,10*ROW('Sanitation Data'!H54))="","",OFFSET('Sanitation Data'!$H$28,0,10*ROW('Sanitation Data'!H54)))</f>
        <v/>
      </c>
      <c r="DF60" s="292" t="str">
        <f ca="true">+IF(OFFSET('Sanitation Data'!$H$29,0,10*ROW('Sanitation Data'!H54))="","",OFFSET('Sanitation Data'!$H$29,0,10*ROW('Sanitation Data'!H54)))</f>
        <v/>
      </c>
      <c r="DG60" s="292" t="str">
        <f ca="true">+IF(OFFSET('Sanitation Data'!$H$30,0,10*ROW('Sanitation Data'!H54))="","",OFFSET('Sanitation Data'!$H$30,0,10*ROW('Sanitation Data'!H54)))</f>
        <v/>
      </c>
      <c r="DH60" s="292" t="str">
        <f ca="true">+IF(OFFSET('Sanitation Data'!$H$31,0,10*ROW('Sanitation Data'!H54))="","",OFFSET('Sanitation Data'!$H$31,0,10*ROW('Sanitation Data'!H54)))</f>
        <v/>
      </c>
      <c r="DI60" s="292" t="str">
        <f ca="true">+IF(OFFSET('Sanitation Data'!$H$32,0,10*ROW('Sanitation Data'!H54))="","",OFFSET('Sanitation Data'!$H$32,0,10*ROW('Sanitation Data'!H54)))</f>
        <v/>
      </c>
      <c r="DJ60" s="292" t="str">
        <f ca="true">+IF(OFFSET('Sanitation Data'!$I$28,0,10*ROW('Sanitation Data'!I54))="","",OFFSET('Sanitation Data'!$I$28,0,10*ROW('Sanitation Data'!I54)))</f>
        <v/>
      </c>
      <c r="DK60" s="292" t="str">
        <f ca="true">+IF(OFFSET('Sanitation Data'!$I$29,0,10*ROW('Sanitation Data'!I54))="","",OFFSET('Sanitation Data'!$I$29,0,10*ROW('Sanitation Data'!I54)))</f>
        <v/>
      </c>
      <c r="DL60" s="292" t="str">
        <f ca="true">+IF(OFFSET('Sanitation Data'!$I$30,0,10*ROW('Sanitation Data'!I54))="","",OFFSET('Sanitation Data'!$I$30,0,10*ROW('Sanitation Data'!I54)))</f>
        <v/>
      </c>
      <c r="DM60" s="292" t="str">
        <f ca="true">+IF(OFFSET('Sanitation Data'!$I$31,0,10*ROW('Sanitation Data'!I54))="","",OFFSET('Sanitation Data'!$I$31,0,10*ROW('Sanitation Data'!I54)))</f>
        <v/>
      </c>
      <c r="DN60" s="292" t="str">
        <f ca="true">+IF(OFFSET('Sanitation Data'!$I$32,0,10*ROW('Sanitation Data'!I54))="","",OFFSET('Sanitation Data'!$I$32,0,10*ROW('Sanitation Data'!I54)))</f>
        <v/>
      </c>
      <c r="DO60" s="292" t="str">
        <f ca="true">+IF(OFFSET('Hygiene Data'!$D$11,0,10*ROW('Hygiene Data'!D54))="","",OFFSET('Hygiene Data'!$D$11,0,10*ROW('Hygiene Data'!D54)))</f>
        <v/>
      </c>
      <c r="DP60" s="292" t="str">
        <f ca="true">+IF(OFFSET('Hygiene Data'!$D$12,0,10*ROW('Hygiene Data'!D54))="","",OFFSET('Hygiene Data'!$D$12,0,10*ROW('Hygiene Data'!D54)))</f>
        <v/>
      </c>
      <c r="DQ60" s="292" t="str">
        <f ca="true">+IF(OFFSET('Hygiene Data'!$D$13,0,10*ROW('Hygiene Data'!D54))="","",OFFSET('Hygiene Data'!$D$13,0,10*ROW('Hygiene Data'!D54)))</f>
        <v/>
      </c>
      <c r="DR60" s="292" t="str">
        <f ca="true">+IF(OFFSET('Hygiene Data'!$E$11,0,10*ROW('Hygiene Data'!E54))="","",OFFSET('Hygiene Data'!$E$11,0,10*ROW('Hygiene Data'!E54)))</f>
        <v/>
      </c>
      <c r="DS60" s="292" t="str">
        <f ca="true">+IF(OFFSET('Hygiene Data'!$E$12,0,10*ROW('Hygiene Data'!E54))="","",OFFSET('Hygiene Data'!$E$12,0,10*ROW('Hygiene Data'!E54)))</f>
        <v/>
      </c>
      <c r="DT60" s="292" t="str">
        <f ca="true">+IF(OFFSET('Hygiene Data'!$E$13,0,10*ROW('Hygiene Data'!E54))="","",OFFSET('Hygiene Data'!$E$13,0,10*ROW('Hygiene Data'!E54)))</f>
        <v/>
      </c>
      <c r="DU60" s="292" t="str">
        <f ca="true">+IF(OFFSET('Hygiene Data'!$F$11,0,10*ROW('Hygiene Data'!F54))="","",OFFSET('Hygiene Data'!$F$11,0,10*ROW('Hygiene Data'!F54)))</f>
        <v/>
      </c>
      <c r="DV60" s="292" t="str">
        <f ca="true">+IF(OFFSET('Hygiene Data'!$F$12,0,10*ROW('Hygiene Data'!F54))="","",OFFSET('Hygiene Data'!$F$12,0,10*ROW('Hygiene Data'!F54)))</f>
        <v/>
      </c>
      <c r="DW60" s="292" t="str">
        <f ca="true">+IF(OFFSET('Hygiene Data'!$F$13,0,10*ROW('Hygiene Data'!F54))="","",OFFSET('Hygiene Data'!$F$13,0,10*ROW('Hygiene Data'!F54)))</f>
        <v/>
      </c>
      <c r="DX60" s="292" t="str">
        <f ca="true">+IF(OFFSET('Hygiene Data'!$G$11,0,10*ROW('Hygiene Data'!G54))="","",OFFSET('Hygiene Data'!$G$11,0,10*ROW('Hygiene Data'!G54)))</f>
        <v/>
      </c>
      <c r="DY60" s="292" t="str">
        <f ca="true">+IF(OFFSET('Hygiene Data'!$G$12,0,10*ROW('Hygiene Data'!G54))="","",OFFSET('Hygiene Data'!$G$12,0,10*ROW('Hygiene Data'!G54)))</f>
        <v/>
      </c>
      <c r="DZ60" s="292" t="str">
        <f ca="true">+IF(OFFSET('Hygiene Data'!$G$13,0,10*ROW('Hygiene Data'!G54))="","",OFFSET('Hygiene Data'!$G$13,0,10*ROW('Hygiene Data'!G54)))</f>
        <v/>
      </c>
      <c r="EA60" s="292" t="str">
        <f ca="true">+IF(OFFSET('Hygiene Data'!$H$11,0,10*ROW('Hygiene Data'!H54))="","",OFFSET('Hygiene Data'!$H$11,0,10*ROW('Hygiene Data'!H54)))</f>
        <v/>
      </c>
      <c r="EB60" s="292" t="str">
        <f ca="true">+IF(OFFSET('Hygiene Data'!$H$12,0,10*ROW('Hygiene Data'!H54))="","",OFFSET('Hygiene Data'!$H$12,0,10*ROW('Hygiene Data'!H54)))</f>
        <v/>
      </c>
      <c r="EC60" s="292" t="str">
        <f ca="true">+IF(OFFSET('Hygiene Data'!$H$13,0,10*ROW('Hygiene Data'!H54))="","",OFFSET('Hygiene Data'!$H$13,0,10*ROW('Hygiene Data'!H54)))</f>
        <v/>
      </c>
      <c r="ED60" s="292" t="str">
        <f ca="true">+IF(OFFSET('Hygiene Data'!$I$11,0,10*ROW('Hygiene Data'!I54))="","",OFFSET('Hygiene Data'!$I$11,0,10*ROW('Hygiene Data'!I54)))</f>
        <v/>
      </c>
      <c r="EE60" s="292" t="str">
        <f ca="true">+IF(OFFSET('Hygiene Data'!$I$12,0,10*ROW('Hygiene Data'!I54))="","",OFFSET('Hygiene Data'!$I$12,0,10*ROW('Hygiene Data'!I54)))</f>
        <v/>
      </c>
      <c r="EF60" s="29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8"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2"/>
      <c r="BS61" s="292" t="str">
        <f ca="true">+IF(OFFSET('Water Data'!$D$27,0,10*ROW('Water Data'!D55))="","",OFFSET('Water Data'!$D$27,0,10*ROW('Water Data'!D55)))</f>
        <v/>
      </c>
      <c r="BT61" s="292" t="str">
        <f ca="true">+IF(OFFSET('Water Data'!$D$28,0,10*ROW('Water Data'!D55))="","",OFFSET('Water Data'!$D$28,0,10*ROW('Water Data'!D55)))</f>
        <v/>
      </c>
      <c r="BU61" s="292" t="str">
        <f ca="true">+IF(OFFSET('Water Data'!$D$29,0,10*ROW('Water Data'!D55))="","",OFFSET('Water Data'!$D$29,0,10*ROW('Water Data'!D55)))</f>
        <v/>
      </c>
      <c r="BV61" s="292" t="str">
        <f ca="true">+IF(OFFSET('Water Data'!$E$27,0,10*ROW('Water Data'!E55))="","",OFFSET('Water Data'!$E$27,0,10*ROW('Water Data'!E55)))</f>
        <v/>
      </c>
      <c r="BW61" s="292" t="str">
        <f ca="true">+IF(OFFSET('Water Data'!$E$28,0,10*ROW('Water Data'!E55))="","",OFFSET('Water Data'!$E$28,0,10*ROW('Water Data'!E55)))</f>
        <v/>
      </c>
      <c r="BX61" s="292" t="str">
        <f ca="true">+IF(OFFSET('Water Data'!$E$29,0,10*ROW('Water Data'!E55))="","",OFFSET('Water Data'!$E$29,0,10*ROW('Water Data'!E55)))</f>
        <v/>
      </c>
      <c r="BY61" s="292" t="str">
        <f ca="true">+IF(OFFSET('Water Data'!$F$27,0,10*ROW('Water Data'!F55))="","",OFFSET('Water Data'!$F$27,0,10*ROW('Water Data'!F55)))</f>
        <v/>
      </c>
      <c r="BZ61" s="292" t="str">
        <f ca="true">+IF(OFFSET('Water Data'!$F$28,0,10*ROW('Water Data'!F55))="","",OFFSET('Water Data'!$F$28,0,10*ROW('Water Data'!F55)))</f>
        <v/>
      </c>
      <c r="CA61" s="292" t="str">
        <f ca="true">+IF(OFFSET('Water Data'!$F$29,0,10*ROW('Water Data'!F55))="","",OFFSET('Water Data'!$F$29,0,10*ROW('Water Data'!F55)))</f>
        <v/>
      </c>
      <c r="CB61" s="292" t="str">
        <f ca="true">+IF(OFFSET('Water Data'!$G$27,0,10*ROW('Water Data'!G55))="","",OFFSET('Water Data'!$G$27,0,10*ROW('Water Data'!G55)))</f>
        <v/>
      </c>
      <c r="CC61" s="292" t="str">
        <f ca="true">+IF(OFFSET('Water Data'!$G$28,0,10*ROW('Water Data'!G55))="","",OFFSET('Water Data'!$G$28,0,10*ROW('Water Data'!G55)))</f>
        <v/>
      </c>
      <c r="CD61" s="292" t="str">
        <f ca="true">+IF(OFFSET('Water Data'!$G$29,0,10*ROW('Water Data'!G55))="","",OFFSET('Water Data'!$G$29,0,10*ROW('Water Data'!G55)))</f>
        <v/>
      </c>
      <c r="CE61" s="292" t="str">
        <f ca="true">+IF(OFFSET('Water Data'!$H$27,0,10*ROW('Water Data'!H55))="","",OFFSET('Water Data'!$H$27,0,10*ROW('Water Data'!H55)))</f>
        <v/>
      </c>
      <c r="CF61" s="292" t="str">
        <f ca="true">+IF(OFFSET('Water Data'!$H$28,0,10*ROW('Water Data'!H55))="","",OFFSET('Water Data'!$H$28,0,10*ROW('Water Data'!H55)))</f>
        <v/>
      </c>
      <c r="CG61" s="292" t="str">
        <f ca="true">+IF(OFFSET('Water Data'!$H$29,0,10*ROW('Water Data'!H55))="","",OFFSET('Water Data'!$H$29,0,10*ROW('Water Data'!H55)))</f>
        <v/>
      </c>
      <c r="CH61" s="292" t="str">
        <f ca="true">+IF(OFFSET('Water Data'!$I$27,0,10*ROW('Water Data'!I55))="","",OFFSET('Water Data'!$I$27,0,10*ROW('Water Data'!I55)))</f>
        <v/>
      </c>
      <c r="CI61" s="292" t="str">
        <f ca="true">+IF(OFFSET('Water Data'!$I$28,0,10*ROW('Water Data'!I55))="","",OFFSET('Water Data'!$I$28,0,10*ROW('Water Data'!I55)))</f>
        <v/>
      </c>
      <c r="CJ61" s="292" t="str">
        <f ca="true">+IF(OFFSET('Water Data'!$I$29,0,10*ROW('Water Data'!I55))="","",OFFSET('Water Data'!$I$29,0,10*ROW('Water Data'!I55)))</f>
        <v/>
      </c>
      <c r="CK61" s="292" t="str">
        <f ca="true">+IF(OFFSET('Sanitation Data'!$D$28,0,10*ROW('Sanitation Data'!D55))="","",OFFSET('Sanitation Data'!$D$28,0,10*ROW('Sanitation Data'!D55)))</f>
        <v/>
      </c>
      <c r="CL61" s="292" t="str">
        <f ca="true">+IF(OFFSET('Sanitation Data'!$D$29,0,10*ROW('Sanitation Data'!D55))="","",OFFSET('Sanitation Data'!$D$29,0,10*ROW('Sanitation Data'!D55)))</f>
        <v/>
      </c>
      <c r="CM61" s="292" t="str">
        <f ca="true">+IF(OFFSET('Sanitation Data'!$D$30,0,10*ROW('Sanitation Data'!D55))="","",OFFSET('Sanitation Data'!$D$30,0,10*ROW('Sanitation Data'!D55)))</f>
        <v/>
      </c>
      <c r="CN61" s="292" t="str">
        <f ca="true">+IF(OFFSET('Sanitation Data'!$D$31,0,10*ROW('Sanitation Data'!D55))="","",OFFSET('Sanitation Data'!$D$31,0,10*ROW('Sanitation Data'!D55)))</f>
        <v/>
      </c>
      <c r="CO61" s="292" t="str">
        <f ca="true">+IF(OFFSET('Sanitation Data'!$D$32,0,10*ROW('Sanitation Data'!D55))="","",OFFSET('Sanitation Data'!$D$32,0,10*ROW('Sanitation Data'!D55)))</f>
        <v/>
      </c>
      <c r="CP61" s="292" t="str">
        <f ca="true">+IF(OFFSET('Sanitation Data'!$E$28,0,10*ROW('Sanitation Data'!E55))="","",OFFSET('Sanitation Data'!$E$28,0,10*ROW('Sanitation Data'!E55)))</f>
        <v/>
      </c>
      <c r="CQ61" s="292" t="str">
        <f ca="true">+IF(OFFSET('Sanitation Data'!$E$29,0,10*ROW('Sanitation Data'!E55))="","",OFFSET('Sanitation Data'!$E$29,0,10*ROW('Sanitation Data'!E55)))</f>
        <v/>
      </c>
      <c r="CR61" s="292" t="str">
        <f ca="true">+IF(OFFSET('Sanitation Data'!$E$30,0,10*ROW('Sanitation Data'!E55))="","",OFFSET('Sanitation Data'!$E$30,0,10*ROW('Sanitation Data'!E55)))</f>
        <v/>
      </c>
      <c r="CS61" s="292" t="str">
        <f ca="true">+IF(OFFSET('Sanitation Data'!$E$31,0,10*ROW('Sanitation Data'!E55))="","",OFFSET('Sanitation Data'!$E$31,0,10*ROW('Sanitation Data'!E55)))</f>
        <v/>
      </c>
      <c r="CT61" s="292" t="str">
        <f ca="true">+IF(OFFSET('Sanitation Data'!$E$32,0,10*ROW('Sanitation Data'!E55))="","",OFFSET('Sanitation Data'!$E$32,0,10*ROW('Sanitation Data'!E55)))</f>
        <v/>
      </c>
      <c r="CU61" s="292" t="str">
        <f ca="true">+IF(OFFSET('Sanitation Data'!$F$28,0,10*ROW('Sanitation Data'!F55))="","",OFFSET('Sanitation Data'!$F$28,0,10*ROW('Sanitation Data'!F55)))</f>
        <v/>
      </c>
      <c r="CV61" s="292" t="str">
        <f ca="true">+IF(OFFSET('Sanitation Data'!$F$29,0,10*ROW('Sanitation Data'!F55))="","",OFFSET('Sanitation Data'!$F$29,0,10*ROW('Sanitation Data'!F55)))</f>
        <v/>
      </c>
      <c r="CW61" s="292" t="str">
        <f ca="true">+IF(OFFSET('Sanitation Data'!$F$30,0,10*ROW('Sanitation Data'!F55))="","",OFFSET('Sanitation Data'!$F$30,0,10*ROW('Sanitation Data'!F55)))</f>
        <v/>
      </c>
      <c r="CX61" s="292" t="str">
        <f ca="true">+IF(OFFSET('Sanitation Data'!$F$31,0,10*ROW('Sanitation Data'!F55))="","",OFFSET('Sanitation Data'!$F$31,0,10*ROW('Sanitation Data'!F55)))</f>
        <v/>
      </c>
      <c r="CY61" s="292" t="str">
        <f ca="true">+IF(OFFSET('Sanitation Data'!$F$32,0,10*ROW('Sanitation Data'!F55))="","",OFFSET('Sanitation Data'!$F$32,0,10*ROW('Sanitation Data'!F55)))</f>
        <v/>
      </c>
      <c r="CZ61" s="292" t="str">
        <f ca="true">+IF(OFFSET('Sanitation Data'!$G$28,0,10*ROW('Sanitation Data'!G55))="","",OFFSET('Sanitation Data'!$G$28,0,10*ROW('Sanitation Data'!G55)))</f>
        <v/>
      </c>
      <c r="DA61" s="292" t="str">
        <f ca="true">+IF(OFFSET('Sanitation Data'!$G$29,0,10*ROW('Sanitation Data'!G55))="","",OFFSET('Sanitation Data'!$G$29,0,10*ROW('Sanitation Data'!G55)))</f>
        <v/>
      </c>
      <c r="DB61" s="292" t="str">
        <f ca="true">+IF(OFFSET('Sanitation Data'!$G$30,0,10*ROW('Sanitation Data'!G55))="","",OFFSET('Sanitation Data'!$G$30,0,10*ROW('Sanitation Data'!G55)))</f>
        <v/>
      </c>
      <c r="DC61" s="292" t="str">
        <f ca="true">+IF(OFFSET('Sanitation Data'!$G$31,0,10*ROW('Sanitation Data'!G55))="","",OFFSET('Sanitation Data'!$G$31,0,10*ROW('Sanitation Data'!G55)))</f>
        <v/>
      </c>
      <c r="DD61" s="292" t="str">
        <f ca="true">+IF(OFFSET('Sanitation Data'!$G$32,0,10*ROW('Sanitation Data'!G55))="","",OFFSET('Sanitation Data'!$G$32,0,10*ROW('Sanitation Data'!G55)))</f>
        <v/>
      </c>
      <c r="DE61" s="292" t="str">
        <f ca="true">+IF(OFFSET('Sanitation Data'!$H$28,0,10*ROW('Sanitation Data'!H55))="","",OFFSET('Sanitation Data'!$H$28,0,10*ROW('Sanitation Data'!H55)))</f>
        <v/>
      </c>
      <c r="DF61" s="292" t="str">
        <f ca="true">+IF(OFFSET('Sanitation Data'!$H$29,0,10*ROW('Sanitation Data'!H55))="","",OFFSET('Sanitation Data'!$H$29,0,10*ROW('Sanitation Data'!H55)))</f>
        <v/>
      </c>
      <c r="DG61" s="292" t="str">
        <f ca="true">+IF(OFFSET('Sanitation Data'!$H$30,0,10*ROW('Sanitation Data'!H55))="","",OFFSET('Sanitation Data'!$H$30,0,10*ROW('Sanitation Data'!H55)))</f>
        <v/>
      </c>
      <c r="DH61" s="292" t="str">
        <f ca="true">+IF(OFFSET('Sanitation Data'!$H$31,0,10*ROW('Sanitation Data'!H55))="","",OFFSET('Sanitation Data'!$H$31,0,10*ROW('Sanitation Data'!H55)))</f>
        <v/>
      </c>
      <c r="DI61" s="292" t="str">
        <f ca="true">+IF(OFFSET('Sanitation Data'!$H$32,0,10*ROW('Sanitation Data'!H55))="","",OFFSET('Sanitation Data'!$H$32,0,10*ROW('Sanitation Data'!H55)))</f>
        <v/>
      </c>
      <c r="DJ61" s="292" t="str">
        <f ca="true">+IF(OFFSET('Sanitation Data'!$I$28,0,10*ROW('Sanitation Data'!I55))="","",OFFSET('Sanitation Data'!$I$28,0,10*ROW('Sanitation Data'!I55)))</f>
        <v/>
      </c>
      <c r="DK61" s="292" t="str">
        <f ca="true">+IF(OFFSET('Sanitation Data'!$I$29,0,10*ROW('Sanitation Data'!I55))="","",OFFSET('Sanitation Data'!$I$29,0,10*ROW('Sanitation Data'!I55)))</f>
        <v/>
      </c>
      <c r="DL61" s="292" t="str">
        <f ca="true">+IF(OFFSET('Sanitation Data'!$I$30,0,10*ROW('Sanitation Data'!I55))="","",OFFSET('Sanitation Data'!$I$30,0,10*ROW('Sanitation Data'!I55)))</f>
        <v/>
      </c>
      <c r="DM61" s="292" t="str">
        <f ca="true">+IF(OFFSET('Sanitation Data'!$I$31,0,10*ROW('Sanitation Data'!I55))="","",OFFSET('Sanitation Data'!$I$31,0,10*ROW('Sanitation Data'!I55)))</f>
        <v/>
      </c>
      <c r="DN61" s="292" t="str">
        <f ca="true">+IF(OFFSET('Sanitation Data'!$I$32,0,10*ROW('Sanitation Data'!I55))="","",OFFSET('Sanitation Data'!$I$32,0,10*ROW('Sanitation Data'!I55)))</f>
        <v/>
      </c>
      <c r="DO61" s="292" t="str">
        <f ca="true">+IF(OFFSET('Hygiene Data'!$D$11,0,10*ROW('Hygiene Data'!D55))="","",OFFSET('Hygiene Data'!$D$11,0,10*ROW('Hygiene Data'!D55)))</f>
        <v/>
      </c>
      <c r="DP61" s="292" t="str">
        <f ca="true">+IF(OFFSET('Hygiene Data'!$D$12,0,10*ROW('Hygiene Data'!D55))="","",OFFSET('Hygiene Data'!$D$12,0,10*ROW('Hygiene Data'!D55)))</f>
        <v/>
      </c>
      <c r="DQ61" s="292" t="str">
        <f ca="true">+IF(OFFSET('Hygiene Data'!$D$13,0,10*ROW('Hygiene Data'!D55))="","",OFFSET('Hygiene Data'!$D$13,0,10*ROW('Hygiene Data'!D55)))</f>
        <v/>
      </c>
      <c r="DR61" s="292" t="str">
        <f ca="true">+IF(OFFSET('Hygiene Data'!$E$11,0,10*ROW('Hygiene Data'!E55))="","",OFFSET('Hygiene Data'!$E$11,0,10*ROW('Hygiene Data'!E55)))</f>
        <v/>
      </c>
      <c r="DS61" s="292" t="str">
        <f ca="true">+IF(OFFSET('Hygiene Data'!$E$12,0,10*ROW('Hygiene Data'!E55))="","",OFFSET('Hygiene Data'!$E$12,0,10*ROW('Hygiene Data'!E55)))</f>
        <v/>
      </c>
      <c r="DT61" s="292" t="str">
        <f ca="true">+IF(OFFSET('Hygiene Data'!$E$13,0,10*ROW('Hygiene Data'!E55))="","",OFFSET('Hygiene Data'!$E$13,0,10*ROW('Hygiene Data'!E55)))</f>
        <v/>
      </c>
      <c r="DU61" s="292" t="str">
        <f ca="true">+IF(OFFSET('Hygiene Data'!$F$11,0,10*ROW('Hygiene Data'!F55))="","",OFFSET('Hygiene Data'!$F$11,0,10*ROW('Hygiene Data'!F55)))</f>
        <v/>
      </c>
      <c r="DV61" s="292" t="str">
        <f ca="true">+IF(OFFSET('Hygiene Data'!$F$12,0,10*ROW('Hygiene Data'!F55))="","",OFFSET('Hygiene Data'!$F$12,0,10*ROW('Hygiene Data'!F55)))</f>
        <v/>
      </c>
      <c r="DW61" s="292" t="str">
        <f ca="true">+IF(OFFSET('Hygiene Data'!$F$13,0,10*ROW('Hygiene Data'!F55))="","",OFFSET('Hygiene Data'!$F$13,0,10*ROW('Hygiene Data'!F55)))</f>
        <v/>
      </c>
      <c r="DX61" s="292" t="str">
        <f ca="true">+IF(OFFSET('Hygiene Data'!$G$11,0,10*ROW('Hygiene Data'!G55))="","",OFFSET('Hygiene Data'!$G$11,0,10*ROW('Hygiene Data'!G55)))</f>
        <v/>
      </c>
      <c r="DY61" s="292" t="str">
        <f ca="true">+IF(OFFSET('Hygiene Data'!$G$12,0,10*ROW('Hygiene Data'!G55))="","",OFFSET('Hygiene Data'!$G$12,0,10*ROW('Hygiene Data'!G55)))</f>
        <v/>
      </c>
      <c r="DZ61" s="292" t="str">
        <f ca="true">+IF(OFFSET('Hygiene Data'!$G$13,0,10*ROW('Hygiene Data'!G55))="","",OFFSET('Hygiene Data'!$G$13,0,10*ROW('Hygiene Data'!G55)))</f>
        <v/>
      </c>
      <c r="EA61" s="292" t="str">
        <f ca="true">+IF(OFFSET('Hygiene Data'!$H$11,0,10*ROW('Hygiene Data'!H55))="","",OFFSET('Hygiene Data'!$H$11,0,10*ROW('Hygiene Data'!H55)))</f>
        <v/>
      </c>
      <c r="EB61" s="292" t="str">
        <f ca="true">+IF(OFFSET('Hygiene Data'!$H$12,0,10*ROW('Hygiene Data'!H55))="","",OFFSET('Hygiene Data'!$H$12,0,10*ROW('Hygiene Data'!H55)))</f>
        <v/>
      </c>
      <c r="EC61" s="292" t="str">
        <f ca="true">+IF(OFFSET('Hygiene Data'!$H$13,0,10*ROW('Hygiene Data'!H55))="","",OFFSET('Hygiene Data'!$H$13,0,10*ROW('Hygiene Data'!H55)))</f>
        <v/>
      </c>
      <c r="ED61" s="292" t="str">
        <f ca="true">+IF(OFFSET('Hygiene Data'!$I$11,0,10*ROW('Hygiene Data'!I55))="","",OFFSET('Hygiene Data'!$I$11,0,10*ROW('Hygiene Data'!I55)))</f>
        <v/>
      </c>
      <c r="EE61" s="292" t="str">
        <f ca="true">+IF(OFFSET('Hygiene Data'!$I$12,0,10*ROW('Hygiene Data'!I55))="","",OFFSET('Hygiene Data'!$I$12,0,10*ROW('Hygiene Data'!I55)))</f>
        <v/>
      </c>
      <c r="EF61" s="29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8"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2"/>
      <c r="BS62" s="292" t="str">
        <f ca="true">+IF(OFFSET('Water Data'!$D$27,0,10*ROW('Water Data'!D56))="","",OFFSET('Water Data'!$D$27,0,10*ROW('Water Data'!D56)))</f>
        <v/>
      </c>
      <c r="BT62" s="292" t="str">
        <f ca="true">+IF(OFFSET('Water Data'!$D$28,0,10*ROW('Water Data'!D56))="","",OFFSET('Water Data'!$D$28,0,10*ROW('Water Data'!D56)))</f>
        <v/>
      </c>
      <c r="BU62" s="292" t="str">
        <f ca="true">+IF(OFFSET('Water Data'!$D$29,0,10*ROW('Water Data'!D56))="","",OFFSET('Water Data'!$D$29,0,10*ROW('Water Data'!D56)))</f>
        <v/>
      </c>
      <c r="BV62" s="292" t="str">
        <f ca="true">+IF(OFFSET('Water Data'!$E$27,0,10*ROW('Water Data'!E56))="","",OFFSET('Water Data'!$E$27,0,10*ROW('Water Data'!E56)))</f>
        <v/>
      </c>
      <c r="BW62" s="292" t="str">
        <f ca="true">+IF(OFFSET('Water Data'!$E$28,0,10*ROW('Water Data'!E56))="","",OFFSET('Water Data'!$E$28,0,10*ROW('Water Data'!E56)))</f>
        <v/>
      </c>
      <c r="BX62" s="292" t="str">
        <f ca="true">+IF(OFFSET('Water Data'!$E$29,0,10*ROW('Water Data'!E56))="","",OFFSET('Water Data'!$E$29,0,10*ROW('Water Data'!E56)))</f>
        <v/>
      </c>
      <c r="BY62" s="292" t="str">
        <f ca="true">+IF(OFFSET('Water Data'!$F$27,0,10*ROW('Water Data'!F56))="","",OFFSET('Water Data'!$F$27,0,10*ROW('Water Data'!F56)))</f>
        <v/>
      </c>
      <c r="BZ62" s="292" t="str">
        <f ca="true">+IF(OFFSET('Water Data'!$F$28,0,10*ROW('Water Data'!F56))="","",OFFSET('Water Data'!$F$28,0,10*ROW('Water Data'!F56)))</f>
        <v/>
      </c>
      <c r="CA62" s="292" t="str">
        <f ca="true">+IF(OFFSET('Water Data'!$F$29,0,10*ROW('Water Data'!F56))="","",OFFSET('Water Data'!$F$29,0,10*ROW('Water Data'!F56)))</f>
        <v/>
      </c>
      <c r="CB62" s="292" t="str">
        <f ca="true">+IF(OFFSET('Water Data'!$G$27,0,10*ROW('Water Data'!G56))="","",OFFSET('Water Data'!$G$27,0,10*ROW('Water Data'!G56)))</f>
        <v/>
      </c>
      <c r="CC62" s="292" t="str">
        <f ca="true">+IF(OFFSET('Water Data'!$G$28,0,10*ROW('Water Data'!G56))="","",OFFSET('Water Data'!$G$28,0,10*ROW('Water Data'!G56)))</f>
        <v/>
      </c>
      <c r="CD62" s="292" t="str">
        <f ca="true">+IF(OFFSET('Water Data'!$G$29,0,10*ROW('Water Data'!G56))="","",OFFSET('Water Data'!$G$29,0,10*ROW('Water Data'!G56)))</f>
        <v/>
      </c>
      <c r="CE62" s="292" t="str">
        <f ca="true">+IF(OFFSET('Water Data'!$H$27,0,10*ROW('Water Data'!H56))="","",OFFSET('Water Data'!$H$27,0,10*ROW('Water Data'!H56)))</f>
        <v/>
      </c>
      <c r="CF62" s="292" t="str">
        <f ca="true">+IF(OFFSET('Water Data'!$H$28,0,10*ROW('Water Data'!H56))="","",OFFSET('Water Data'!$H$28,0,10*ROW('Water Data'!H56)))</f>
        <v/>
      </c>
      <c r="CG62" s="292" t="str">
        <f ca="true">+IF(OFFSET('Water Data'!$H$29,0,10*ROW('Water Data'!H56))="","",OFFSET('Water Data'!$H$29,0,10*ROW('Water Data'!H56)))</f>
        <v/>
      </c>
      <c r="CH62" s="292" t="str">
        <f ca="true">+IF(OFFSET('Water Data'!$I$27,0,10*ROW('Water Data'!I56))="","",OFFSET('Water Data'!$I$27,0,10*ROW('Water Data'!I56)))</f>
        <v/>
      </c>
      <c r="CI62" s="292" t="str">
        <f ca="true">+IF(OFFSET('Water Data'!$I$28,0,10*ROW('Water Data'!I56))="","",OFFSET('Water Data'!$I$28,0,10*ROW('Water Data'!I56)))</f>
        <v/>
      </c>
      <c r="CJ62" s="292" t="str">
        <f ca="true">+IF(OFFSET('Water Data'!$I$29,0,10*ROW('Water Data'!I56))="","",OFFSET('Water Data'!$I$29,0,10*ROW('Water Data'!I56)))</f>
        <v/>
      </c>
      <c r="CK62" s="292" t="str">
        <f ca="true">+IF(OFFSET('Sanitation Data'!$D$28,0,10*ROW('Sanitation Data'!D56))="","",OFFSET('Sanitation Data'!$D$28,0,10*ROW('Sanitation Data'!D56)))</f>
        <v/>
      </c>
      <c r="CL62" s="292" t="str">
        <f ca="true">+IF(OFFSET('Sanitation Data'!$D$29,0,10*ROW('Sanitation Data'!D56))="","",OFFSET('Sanitation Data'!$D$29,0,10*ROW('Sanitation Data'!D56)))</f>
        <v/>
      </c>
      <c r="CM62" s="292" t="str">
        <f ca="true">+IF(OFFSET('Sanitation Data'!$D$30,0,10*ROW('Sanitation Data'!D56))="","",OFFSET('Sanitation Data'!$D$30,0,10*ROW('Sanitation Data'!D56)))</f>
        <v/>
      </c>
      <c r="CN62" s="292" t="str">
        <f ca="true">+IF(OFFSET('Sanitation Data'!$D$31,0,10*ROW('Sanitation Data'!D56))="","",OFFSET('Sanitation Data'!$D$31,0,10*ROW('Sanitation Data'!D56)))</f>
        <v/>
      </c>
      <c r="CO62" s="292" t="str">
        <f ca="true">+IF(OFFSET('Sanitation Data'!$D$32,0,10*ROW('Sanitation Data'!D56))="","",OFFSET('Sanitation Data'!$D$32,0,10*ROW('Sanitation Data'!D56)))</f>
        <v/>
      </c>
      <c r="CP62" s="292" t="str">
        <f ca="true">+IF(OFFSET('Sanitation Data'!$E$28,0,10*ROW('Sanitation Data'!E56))="","",OFFSET('Sanitation Data'!$E$28,0,10*ROW('Sanitation Data'!E56)))</f>
        <v/>
      </c>
      <c r="CQ62" s="292" t="str">
        <f ca="true">+IF(OFFSET('Sanitation Data'!$E$29,0,10*ROW('Sanitation Data'!E56))="","",OFFSET('Sanitation Data'!$E$29,0,10*ROW('Sanitation Data'!E56)))</f>
        <v/>
      </c>
      <c r="CR62" s="292" t="str">
        <f ca="true">+IF(OFFSET('Sanitation Data'!$E$30,0,10*ROW('Sanitation Data'!E56))="","",OFFSET('Sanitation Data'!$E$30,0,10*ROW('Sanitation Data'!E56)))</f>
        <v/>
      </c>
      <c r="CS62" s="292" t="str">
        <f ca="true">+IF(OFFSET('Sanitation Data'!$E$31,0,10*ROW('Sanitation Data'!E56))="","",OFFSET('Sanitation Data'!$E$31,0,10*ROW('Sanitation Data'!E56)))</f>
        <v/>
      </c>
      <c r="CT62" s="292" t="str">
        <f ca="true">+IF(OFFSET('Sanitation Data'!$E$32,0,10*ROW('Sanitation Data'!E56))="","",OFFSET('Sanitation Data'!$E$32,0,10*ROW('Sanitation Data'!E56)))</f>
        <v/>
      </c>
      <c r="CU62" s="292" t="str">
        <f ca="true">+IF(OFFSET('Sanitation Data'!$F$28,0,10*ROW('Sanitation Data'!F56))="","",OFFSET('Sanitation Data'!$F$28,0,10*ROW('Sanitation Data'!F56)))</f>
        <v/>
      </c>
      <c r="CV62" s="292" t="str">
        <f ca="true">+IF(OFFSET('Sanitation Data'!$F$29,0,10*ROW('Sanitation Data'!F56))="","",OFFSET('Sanitation Data'!$F$29,0,10*ROW('Sanitation Data'!F56)))</f>
        <v/>
      </c>
      <c r="CW62" s="292" t="str">
        <f ca="true">+IF(OFFSET('Sanitation Data'!$F$30,0,10*ROW('Sanitation Data'!F56))="","",OFFSET('Sanitation Data'!$F$30,0,10*ROW('Sanitation Data'!F56)))</f>
        <v/>
      </c>
      <c r="CX62" s="292" t="str">
        <f ca="true">+IF(OFFSET('Sanitation Data'!$F$31,0,10*ROW('Sanitation Data'!F56))="","",OFFSET('Sanitation Data'!$F$31,0,10*ROW('Sanitation Data'!F56)))</f>
        <v/>
      </c>
      <c r="CY62" s="292" t="str">
        <f ca="true">+IF(OFFSET('Sanitation Data'!$F$32,0,10*ROW('Sanitation Data'!F56))="","",OFFSET('Sanitation Data'!$F$32,0,10*ROW('Sanitation Data'!F56)))</f>
        <v/>
      </c>
      <c r="CZ62" s="292" t="str">
        <f ca="true">+IF(OFFSET('Sanitation Data'!$G$28,0,10*ROW('Sanitation Data'!G56))="","",OFFSET('Sanitation Data'!$G$28,0,10*ROW('Sanitation Data'!G56)))</f>
        <v/>
      </c>
      <c r="DA62" s="292" t="str">
        <f ca="true">+IF(OFFSET('Sanitation Data'!$G$29,0,10*ROW('Sanitation Data'!G56))="","",OFFSET('Sanitation Data'!$G$29,0,10*ROW('Sanitation Data'!G56)))</f>
        <v/>
      </c>
      <c r="DB62" s="292" t="str">
        <f ca="true">+IF(OFFSET('Sanitation Data'!$G$30,0,10*ROW('Sanitation Data'!G56))="","",OFFSET('Sanitation Data'!$G$30,0,10*ROW('Sanitation Data'!G56)))</f>
        <v/>
      </c>
      <c r="DC62" s="292" t="str">
        <f ca="true">+IF(OFFSET('Sanitation Data'!$G$31,0,10*ROW('Sanitation Data'!G56))="","",OFFSET('Sanitation Data'!$G$31,0,10*ROW('Sanitation Data'!G56)))</f>
        <v/>
      </c>
      <c r="DD62" s="292" t="str">
        <f ca="true">+IF(OFFSET('Sanitation Data'!$G$32,0,10*ROW('Sanitation Data'!G56))="","",OFFSET('Sanitation Data'!$G$32,0,10*ROW('Sanitation Data'!G56)))</f>
        <v/>
      </c>
      <c r="DE62" s="292" t="str">
        <f ca="true">+IF(OFFSET('Sanitation Data'!$H$28,0,10*ROW('Sanitation Data'!H56))="","",OFFSET('Sanitation Data'!$H$28,0,10*ROW('Sanitation Data'!H56)))</f>
        <v/>
      </c>
      <c r="DF62" s="292" t="str">
        <f ca="true">+IF(OFFSET('Sanitation Data'!$H$29,0,10*ROW('Sanitation Data'!H56))="","",OFFSET('Sanitation Data'!$H$29,0,10*ROW('Sanitation Data'!H56)))</f>
        <v/>
      </c>
      <c r="DG62" s="292" t="str">
        <f ca="true">+IF(OFFSET('Sanitation Data'!$H$30,0,10*ROW('Sanitation Data'!H56))="","",OFFSET('Sanitation Data'!$H$30,0,10*ROW('Sanitation Data'!H56)))</f>
        <v/>
      </c>
      <c r="DH62" s="292" t="str">
        <f ca="true">+IF(OFFSET('Sanitation Data'!$H$31,0,10*ROW('Sanitation Data'!H56))="","",OFFSET('Sanitation Data'!$H$31,0,10*ROW('Sanitation Data'!H56)))</f>
        <v/>
      </c>
      <c r="DI62" s="292" t="str">
        <f ca="true">+IF(OFFSET('Sanitation Data'!$H$32,0,10*ROW('Sanitation Data'!H56))="","",OFFSET('Sanitation Data'!$H$32,0,10*ROW('Sanitation Data'!H56)))</f>
        <v/>
      </c>
      <c r="DJ62" s="292" t="str">
        <f ca="true">+IF(OFFSET('Sanitation Data'!$I$28,0,10*ROW('Sanitation Data'!I56))="","",OFFSET('Sanitation Data'!$I$28,0,10*ROW('Sanitation Data'!I56)))</f>
        <v/>
      </c>
      <c r="DK62" s="292" t="str">
        <f ca="true">+IF(OFFSET('Sanitation Data'!$I$29,0,10*ROW('Sanitation Data'!I56))="","",OFFSET('Sanitation Data'!$I$29,0,10*ROW('Sanitation Data'!I56)))</f>
        <v/>
      </c>
      <c r="DL62" s="292" t="str">
        <f ca="true">+IF(OFFSET('Sanitation Data'!$I$30,0,10*ROW('Sanitation Data'!I56))="","",OFFSET('Sanitation Data'!$I$30,0,10*ROW('Sanitation Data'!I56)))</f>
        <v/>
      </c>
      <c r="DM62" s="292" t="str">
        <f ca="true">+IF(OFFSET('Sanitation Data'!$I$31,0,10*ROW('Sanitation Data'!I56))="","",OFFSET('Sanitation Data'!$I$31,0,10*ROW('Sanitation Data'!I56)))</f>
        <v/>
      </c>
      <c r="DN62" s="292" t="str">
        <f ca="true">+IF(OFFSET('Sanitation Data'!$I$32,0,10*ROW('Sanitation Data'!I56))="","",OFFSET('Sanitation Data'!$I$32,0,10*ROW('Sanitation Data'!I56)))</f>
        <v/>
      </c>
      <c r="DO62" s="292" t="str">
        <f ca="true">+IF(OFFSET('Hygiene Data'!$D$11,0,10*ROW('Hygiene Data'!D56))="","",OFFSET('Hygiene Data'!$D$11,0,10*ROW('Hygiene Data'!D56)))</f>
        <v/>
      </c>
      <c r="DP62" s="292" t="str">
        <f ca="true">+IF(OFFSET('Hygiene Data'!$D$12,0,10*ROW('Hygiene Data'!D56))="","",OFFSET('Hygiene Data'!$D$12,0,10*ROW('Hygiene Data'!D56)))</f>
        <v/>
      </c>
      <c r="DQ62" s="292" t="str">
        <f ca="true">+IF(OFFSET('Hygiene Data'!$D$13,0,10*ROW('Hygiene Data'!D56))="","",OFFSET('Hygiene Data'!$D$13,0,10*ROW('Hygiene Data'!D56)))</f>
        <v/>
      </c>
      <c r="DR62" s="292" t="str">
        <f ca="true">+IF(OFFSET('Hygiene Data'!$E$11,0,10*ROW('Hygiene Data'!E56))="","",OFFSET('Hygiene Data'!$E$11,0,10*ROW('Hygiene Data'!E56)))</f>
        <v/>
      </c>
      <c r="DS62" s="292" t="str">
        <f ca="true">+IF(OFFSET('Hygiene Data'!$E$12,0,10*ROW('Hygiene Data'!E56))="","",OFFSET('Hygiene Data'!$E$12,0,10*ROW('Hygiene Data'!E56)))</f>
        <v/>
      </c>
      <c r="DT62" s="292" t="str">
        <f ca="true">+IF(OFFSET('Hygiene Data'!$E$13,0,10*ROW('Hygiene Data'!E56))="","",OFFSET('Hygiene Data'!$E$13,0,10*ROW('Hygiene Data'!E56)))</f>
        <v/>
      </c>
      <c r="DU62" s="292" t="str">
        <f ca="true">+IF(OFFSET('Hygiene Data'!$F$11,0,10*ROW('Hygiene Data'!F56))="","",OFFSET('Hygiene Data'!$F$11,0,10*ROW('Hygiene Data'!F56)))</f>
        <v/>
      </c>
      <c r="DV62" s="292" t="str">
        <f ca="true">+IF(OFFSET('Hygiene Data'!$F$12,0,10*ROW('Hygiene Data'!F56))="","",OFFSET('Hygiene Data'!$F$12,0,10*ROW('Hygiene Data'!F56)))</f>
        <v/>
      </c>
      <c r="DW62" s="292" t="str">
        <f ca="true">+IF(OFFSET('Hygiene Data'!$F$13,0,10*ROW('Hygiene Data'!F56))="","",OFFSET('Hygiene Data'!$F$13,0,10*ROW('Hygiene Data'!F56)))</f>
        <v/>
      </c>
      <c r="DX62" s="292" t="str">
        <f ca="true">+IF(OFFSET('Hygiene Data'!$G$11,0,10*ROW('Hygiene Data'!G56))="","",OFFSET('Hygiene Data'!$G$11,0,10*ROW('Hygiene Data'!G56)))</f>
        <v/>
      </c>
      <c r="DY62" s="292" t="str">
        <f ca="true">+IF(OFFSET('Hygiene Data'!$G$12,0,10*ROW('Hygiene Data'!G56))="","",OFFSET('Hygiene Data'!$G$12,0,10*ROW('Hygiene Data'!G56)))</f>
        <v/>
      </c>
      <c r="DZ62" s="292" t="str">
        <f ca="true">+IF(OFFSET('Hygiene Data'!$G$13,0,10*ROW('Hygiene Data'!G56))="","",OFFSET('Hygiene Data'!$G$13,0,10*ROW('Hygiene Data'!G56)))</f>
        <v/>
      </c>
      <c r="EA62" s="292" t="str">
        <f ca="true">+IF(OFFSET('Hygiene Data'!$H$11,0,10*ROW('Hygiene Data'!H56))="","",OFFSET('Hygiene Data'!$H$11,0,10*ROW('Hygiene Data'!H56)))</f>
        <v/>
      </c>
      <c r="EB62" s="292" t="str">
        <f ca="true">+IF(OFFSET('Hygiene Data'!$H$12,0,10*ROW('Hygiene Data'!H56))="","",OFFSET('Hygiene Data'!$H$12,0,10*ROW('Hygiene Data'!H56)))</f>
        <v/>
      </c>
      <c r="EC62" s="292" t="str">
        <f ca="true">+IF(OFFSET('Hygiene Data'!$H$13,0,10*ROW('Hygiene Data'!H56))="","",OFFSET('Hygiene Data'!$H$13,0,10*ROW('Hygiene Data'!H56)))</f>
        <v/>
      </c>
      <c r="ED62" s="292" t="str">
        <f ca="true">+IF(OFFSET('Hygiene Data'!$I$11,0,10*ROW('Hygiene Data'!I56))="","",OFFSET('Hygiene Data'!$I$11,0,10*ROW('Hygiene Data'!I56)))</f>
        <v/>
      </c>
      <c r="EE62" s="292" t="str">
        <f ca="true">+IF(OFFSET('Hygiene Data'!$I$12,0,10*ROW('Hygiene Data'!I56))="","",OFFSET('Hygiene Data'!$I$12,0,10*ROW('Hygiene Data'!I56)))</f>
        <v/>
      </c>
      <c r="EF62" s="29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8"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2"/>
      <c r="BS63" s="292" t="str">
        <f ca="true">+IF(OFFSET('Water Data'!$D$27,0,10*ROW('Water Data'!D57))="","",OFFSET('Water Data'!$D$27,0,10*ROW('Water Data'!D57)))</f>
        <v/>
      </c>
      <c r="BT63" s="292" t="str">
        <f ca="true">+IF(OFFSET('Water Data'!$D$28,0,10*ROW('Water Data'!D57))="","",OFFSET('Water Data'!$D$28,0,10*ROW('Water Data'!D57)))</f>
        <v/>
      </c>
      <c r="BU63" s="292" t="str">
        <f ca="true">+IF(OFFSET('Water Data'!$D$29,0,10*ROW('Water Data'!D57))="","",OFFSET('Water Data'!$D$29,0,10*ROW('Water Data'!D57)))</f>
        <v/>
      </c>
      <c r="BV63" s="292" t="str">
        <f ca="true">+IF(OFFSET('Water Data'!$E$27,0,10*ROW('Water Data'!E57))="","",OFFSET('Water Data'!$E$27,0,10*ROW('Water Data'!E57)))</f>
        <v/>
      </c>
      <c r="BW63" s="292" t="str">
        <f ca="true">+IF(OFFSET('Water Data'!$E$28,0,10*ROW('Water Data'!E57))="","",OFFSET('Water Data'!$E$28,0,10*ROW('Water Data'!E57)))</f>
        <v/>
      </c>
      <c r="BX63" s="292" t="str">
        <f ca="true">+IF(OFFSET('Water Data'!$E$29,0,10*ROW('Water Data'!E57))="","",OFFSET('Water Data'!$E$29,0,10*ROW('Water Data'!E57)))</f>
        <v/>
      </c>
      <c r="BY63" s="292" t="str">
        <f ca="true">+IF(OFFSET('Water Data'!$F$27,0,10*ROW('Water Data'!F57))="","",OFFSET('Water Data'!$F$27,0,10*ROW('Water Data'!F57)))</f>
        <v/>
      </c>
      <c r="BZ63" s="292" t="str">
        <f ca="true">+IF(OFFSET('Water Data'!$F$28,0,10*ROW('Water Data'!F57))="","",OFFSET('Water Data'!$F$28,0,10*ROW('Water Data'!F57)))</f>
        <v/>
      </c>
      <c r="CA63" s="292" t="str">
        <f ca="true">+IF(OFFSET('Water Data'!$F$29,0,10*ROW('Water Data'!F57))="","",OFFSET('Water Data'!$F$29,0,10*ROW('Water Data'!F57)))</f>
        <v/>
      </c>
      <c r="CB63" s="292" t="str">
        <f ca="true">+IF(OFFSET('Water Data'!$G$27,0,10*ROW('Water Data'!G57))="","",OFFSET('Water Data'!$G$27,0,10*ROW('Water Data'!G57)))</f>
        <v/>
      </c>
      <c r="CC63" s="292" t="str">
        <f ca="true">+IF(OFFSET('Water Data'!$G$28,0,10*ROW('Water Data'!G57))="","",OFFSET('Water Data'!$G$28,0,10*ROW('Water Data'!G57)))</f>
        <v/>
      </c>
      <c r="CD63" s="292" t="str">
        <f ca="true">+IF(OFFSET('Water Data'!$G$29,0,10*ROW('Water Data'!G57))="","",OFFSET('Water Data'!$G$29,0,10*ROW('Water Data'!G57)))</f>
        <v/>
      </c>
      <c r="CE63" s="292" t="str">
        <f ca="true">+IF(OFFSET('Water Data'!$H$27,0,10*ROW('Water Data'!H57))="","",OFFSET('Water Data'!$H$27,0,10*ROW('Water Data'!H57)))</f>
        <v/>
      </c>
      <c r="CF63" s="292" t="str">
        <f ca="true">+IF(OFFSET('Water Data'!$H$28,0,10*ROW('Water Data'!H57))="","",OFFSET('Water Data'!$H$28,0,10*ROW('Water Data'!H57)))</f>
        <v/>
      </c>
      <c r="CG63" s="292" t="str">
        <f ca="true">+IF(OFFSET('Water Data'!$H$29,0,10*ROW('Water Data'!H57))="","",OFFSET('Water Data'!$H$29,0,10*ROW('Water Data'!H57)))</f>
        <v/>
      </c>
      <c r="CH63" s="292" t="str">
        <f ca="true">+IF(OFFSET('Water Data'!$I$27,0,10*ROW('Water Data'!I57))="","",OFFSET('Water Data'!$I$27,0,10*ROW('Water Data'!I57)))</f>
        <v/>
      </c>
      <c r="CI63" s="292" t="str">
        <f ca="true">+IF(OFFSET('Water Data'!$I$28,0,10*ROW('Water Data'!I57))="","",OFFSET('Water Data'!$I$28,0,10*ROW('Water Data'!I57)))</f>
        <v/>
      </c>
      <c r="CJ63" s="292" t="str">
        <f ca="true">+IF(OFFSET('Water Data'!$I$29,0,10*ROW('Water Data'!I57))="","",OFFSET('Water Data'!$I$29,0,10*ROW('Water Data'!I57)))</f>
        <v/>
      </c>
      <c r="CK63" s="292" t="str">
        <f ca="true">+IF(OFFSET('Sanitation Data'!$D$28,0,10*ROW('Sanitation Data'!D57))="","",OFFSET('Sanitation Data'!$D$28,0,10*ROW('Sanitation Data'!D57)))</f>
        <v/>
      </c>
      <c r="CL63" s="292" t="str">
        <f ca="true">+IF(OFFSET('Sanitation Data'!$D$29,0,10*ROW('Sanitation Data'!D57))="","",OFFSET('Sanitation Data'!$D$29,0,10*ROW('Sanitation Data'!D57)))</f>
        <v/>
      </c>
      <c r="CM63" s="292" t="str">
        <f ca="true">+IF(OFFSET('Sanitation Data'!$D$30,0,10*ROW('Sanitation Data'!D57))="","",OFFSET('Sanitation Data'!$D$30,0,10*ROW('Sanitation Data'!D57)))</f>
        <v/>
      </c>
      <c r="CN63" s="292" t="str">
        <f ca="true">+IF(OFFSET('Sanitation Data'!$D$31,0,10*ROW('Sanitation Data'!D57))="","",OFFSET('Sanitation Data'!$D$31,0,10*ROW('Sanitation Data'!D57)))</f>
        <v/>
      </c>
      <c r="CO63" s="292" t="str">
        <f ca="true">+IF(OFFSET('Sanitation Data'!$D$32,0,10*ROW('Sanitation Data'!D57))="","",OFFSET('Sanitation Data'!$D$32,0,10*ROW('Sanitation Data'!D57)))</f>
        <v/>
      </c>
      <c r="CP63" s="292" t="str">
        <f ca="true">+IF(OFFSET('Sanitation Data'!$E$28,0,10*ROW('Sanitation Data'!E57))="","",OFFSET('Sanitation Data'!$E$28,0,10*ROW('Sanitation Data'!E57)))</f>
        <v/>
      </c>
      <c r="CQ63" s="292" t="str">
        <f ca="true">+IF(OFFSET('Sanitation Data'!$E$29,0,10*ROW('Sanitation Data'!E57))="","",OFFSET('Sanitation Data'!$E$29,0,10*ROW('Sanitation Data'!E57)))</f>
        <v/>
      </c>
      <c r="CR63" s="292" t="str">
        <f ca="true">+IF(OFFSET('Sanitation Data'!$E$30,0,10*ROW('Sanitation Data'!E57))="","",OFFSET('Sanitation Data'!$E$30,0,10*ROW('Sanitation Data'!E57)))</f>
        <v/>
      </c>
      <c r="CS63" s="292" t="str">
        <f ca="true">+IF(OFFSET('Sanitation Data'!$E$31,0,10*ROW('Sanitation Data'!E57))="","",OFFSET('Sanitation Data'!$E$31,0,10*ROW('Sanitation Data'!E57)))</f>
        <v/>
      </c>
      <c r="CT63" s="292" t="str">
        <f ca="true">+IF(OFFSET('Sanitation Data'!$E$32,0,10*ROW('Sanitation Data'!E57))="","",OFFSET('Sanitation Data'!$E$32,0,10*ROW('Sanitation Data'!E57)))</f>
        <v/>
      </c>
      <c r="CU63" s="292" t="str">
        <f ca="true">+IF(OFFSET('Sanitation Data'!$F$28,0,10*ROW('Sanitation Data'!F57))="","",OFFSET('Sanitation Data'!$F$28,0,10*ROW('Sanitation Data'!F57)))</f>
        <v/>
      </c>
      <c r="CV63" s="292" t="str">
        <f ca="true">+IF(OFFSET('Sanitation Data'!$F$29,0,10*ROW('Sanitation Data'!F57))="","",OFFSET('Sanitation Data'!$F$29,0,10*ROW('Sanitation Data'!F57)))</f>
        <v/>
      </c>
      <c r="CW63" s="292" t="str">
        <f ca="true">+IF(OFFSET('Sanitation Data'!$F$30,0,10*ROW('Sanitation Data'!F57))="","",OFFSET('Sanitation Data'!$F$30,0,10*ROW('Sanitation Data'!F57)))</f>
        <v/>
      </c>
      <c r="CX63" s="292" t="str">
        <f ca="true">+IF(OFFSET('Sanitation Data'!$F$31,0,10*ROW('Sanitation Data'!F57))="","",OFFSET('Sanitation Data'!$F$31,0,10*ROW('Sanitation Data'!F57)))</f>
        <v/>
      </c>
      <c r="CY63" s="292" t="str">
        <f ca="true">+IF(OFFSET('Sanitation Data'!$F$32,0,10*ROW('Sanitation Data'!F57))="","",OFFSET('Sanitation Data'!$F$32,0,10*ROW('Sanitation Data'!F57)))</f>
        <v/>
      </c>
      <c r="CZ63" s="292" t="str">
        <f ca="true">+IF(OFFSET('Sanitation Data'!$G$28,0,10*ROW('Sanitation Data'!G57))="","",OFFSET('Sanitation Data'!$G$28,0,10*ROW('Sanitation Data'!G57)))</f>
        <v/>
      </c>
      <c r="DA63" s="292" t="str">
        <f ca="true">+IF(OFFSET('Sanitation Data'!$G$29,0,10*ROW('Sanitation Data'!G57))="","",OFFSET('Sanitation Data'!$G$29,0,10*ROW('Sanitation Data'!G57)))</f>
        <v/>
      </c>
      <c r="DB63" s="292" t="str">
        <f ca="true">+IF(OFFSET('Sanitation Data'!$G$30,0,10*ROW('Sanitation Data'!G57))="","",OFFSET('Sanitation Data'!$G$30,0,10*ROW('Sanitation Data'!G57)))</f>
        <v/>
      </c>
      <c r="DC63" s="292" t="str">
        <f ca="true">+IF(OFFSET('Sanitation Data'!$G$31,0,10*ROW('Sanitation Data'!G57))="","",OFFSET('Sanitation Data'!$G$31,0,10*ROW('Sanitation Data'!G57)))</f>
        <v/>
      </c>
      <c r="DD63" s="292" t="str">
        <f ca="true">+IF(OFFSET('Sanitation Data'!$G$32,0,10*ROW('Sanitation Data'!G57))="","",OFFSET('Sanitation Data'!$G$32,0,10*ROW('Sanitation Data'!G57)))</f>
        <v/>
      </c>
      <c r="DE63" s="292" t="str">
        <f ca="true">+IF(OFFSET('Sanitation Data'!$H$28,0,10*ROW('Sanitation Data'!H57))="","",OFFSET('Sanitation Data'!$H$28,0,10*ROW('Sanitation Data'!H57)))</f>
        <v/>
      </c>
      <c r="DF63" s="292" t="str">
        <f ca="true">+IF(OFFSET('Sanitation Data'!$H$29,0,10*ROW('Sanitation Data'!H57))="","",OFFSET('Sanitation Data'!$H$29,0,10*ROW('Sanitation Data'!H57)))</f>
        <v/>
      </c>
      <c r="DG63" s="292" t="str">
        <f ca="true">+IF(OFFSET('Sanitation Data'!$H$30,0,10*ROW('Sanitation Data'!H57))="","",OFFSET('Sanitation Data'!$H$30,0,10*ROW('Sanitation Data'!H57)))</f>
        <v/>
      </c>
      <c r="DH63" s="292" t="str">
        <f ca="true">+IF(OFFSET('Sanitation Data'!$H$31,0,10*ROW('Sanitation Data'!H57))="","",OFFSET('Sanitation Data'!$H$31,0,10*ROW('Sanitation Data'!H57)))</f>
        <v/>
      </c>
      <c r="DI63" s="292" t="str">
        <f ca="true">+IF(OFFSET('Sanitation Data'!$H$32,0,10*ROW('Sanitation Data'!H57))="","",OFFSET('Sanitation Data'!$H$32,0,10*ROW('Sanitation Data'!H57)))</f>
        <v/>
      </c>
      <c r="DJ63" s="292" t="str">
        <f ca="true">+IF(OFFSET('Sanitation Data'!$I$28,0,10*ROW('Sanitation Data'!I57))="","",OFFSET('Sanitation Data'!$I$28,0,10*ROW('Sanitation Data'!I57)))</f>
        <v/>
      </c>
      <c r="DK63" s="292" t="str">
        <f ca="true">+IF(OFFSET('Sanitation Data'!$I$29,0,10*ROW('Sanitation Data'!I57))="","",OFFSET('Sanitation Data'!$I$29,0,10*ROW('Sanitation Data'!I57)))</f>
        <v/>
      </c>
      <c r="DL63" s="292" t="str">
        <f ca="true">+IF(OFFSET('Sanitation Data'!$I$30,0,10*ROW('Sanitation Data'!I57))="","",OFFSET('Sanitation Data'!$I$30,0,10*ROW('Sanitation Data'!I57)))</f>
        <v/>
      </c>
      <c r="DM63" s="292" t="str">
        <f ca="true">+IF(OFFSET('Sanitation Data'!$I$31,0,10*ROW('Sanitation Data'!I57))="","",OFFSET('Sanitation Data'!$I$31,0,10*ROW('Sanitation Data'!I57)))</f>
        <v/>
      </c>
      <c r="DN63" s="292" t="str">
        <f ca="true">+IF(OFFSET('Sanitation Data'!$I$32,0,10*ROW('Sanitation Data'!I57))="","",OFFSET('Sanitation Data'!$I$32,0,10*ROW('Sanitation Data'!I57)))</f>
        <v/>
      </c>
      <c r="DO63" s="292" t="str">
        <f ca="true">+IF(OFFSET('Hygiene Data'!$D$11,0,10*ROW('Hygiene Data'!D57))="","",OFFSET('Hygiene Data'!$D$11,0,10*ROW('Hygiene Data'!D57)))</f>
        <v/>
      </c>
      <c r="DP63" s="292" t="str">
        <f ca="true">+IF(OFFSET('Hygiene Data'!$D$12,0,10*ROW('Hygiene Data'!D57))="","",OFFSET('Hygiene Data'!$D$12,0,10*ROW('Hygiene Data'!D57)))</f>
        <v/>
      </c>
      <c r="DQ63" s="292" t="str">
        <f ca="true">+IF(OFFSET('Hygiene Data'!$D$13,0,10*ROW('Hygiene Data'!D57))="","",OFFSET('Hygiene Data'!$D$13,0,10*ROW('Hygiene Data'!D57)))</f>
        <v/>
      </c>
      <c r="DR63" s="292" t="str">
        <f ca="true">+IF(OFFSET('Hygiene Data'!$E$11,0,10*ROW('Hygiene Data'!E57))="","",OFFSET('Hygiene Data'!$E$11,0,10*ROW('Hygiene Data'!E57)))</f>
        <v/>
      </c>
      <c r="DS63" s="292" t="str">
        <f ca="true">+IF(OFFSET('Hygiene Data'!$E$12,0,10*ROW('Hygiene Data'!E57))="","",OFFSET('Hygiene Data'!$E$12,0,10*ROW('Hygiene Data'!E57)))</f>
        <v/>
      </c>
      <c r="DT63" s="292" t="str">
        <f ca="true">+IF(OFFSET('Hygiene Data'!$E$13,0,10*ROW('Hygiene Data'!E57))="","",OFFSET('Hygiene Data'!$E$13,0,10*ROW('Hygiene Data'!E57)))</f>
        <v/>
      </c>
      <c r="DU63" s="292" t="str">
        <f ca="true">+IF(OFFSET('Hygiene Data'!$F$11,0,10*ROW('Hygiene Data'!F57))="","",OFFSET('Hygiene Data'!$F$11,0,10*ROW('Hygiene Data'!F57)))</f>
        <v/>
      </c>
      <c r="DV63" s="292" t="str">
        <f ca="true">+IF(OFFSET('Hygiene Data'!$F$12,0,10*ROW('Hygiene Data'!F57))="","",OFFSET('Hygiene Data'!$F$12,0,10*ROW('Hygiene Data'!F57)))</f>
        <v/>
      </c>
      <c r="DW63" s="292" t="str">
        <f ca="true">+IF(OFFSET('Hygiene Data'!$F$13,0,10*ROW('Hygiene Data'!F57))="","",OFFSET('Hygiene Data'!$F$13,0,10*ROW('Hygiene Data'!F57)))</f>
        <v/>
      </c>
      <c r="DX63" s="292" t="str">
        <f ca="true">+IF(OFFSET('Hygiene Data'!$G$11,0,10*ROW('Hygiene Data'!G57))="","",OFFSET('Hygiene Data'!$G$11,0,10*ROW('Hygiene Data'!G57)))</f>
        <v/>
      </c>
      <c r="DY63" s="292" t="str">
        <f ca="true">+IF(OFFSET('Hygiene Data'!$G$12,0,10*ROW('Hygiene Data'!G57))="","",OFFSET('Hygiene Data'!$G$12,0,10*ROW('Hygiene Data'!G57)))</f>
        <v/>
      </c>
      <c r="DZ63" s="292" t="str">
        <f ca="true">+IF(OFFSET('Hygiene Data'!$G$13,0,10*ROW('Hygiene Data'!G57))="","",OFFSET('Hygiene Data'!$G$13,0,10*ROW('Hygiene Data'!G57)))</f>
        <v/>
      </c>
      <c r="EA63" s="292" t="str">
        <f ca="true">+IF(OFFSET('Hygiene Data'!$H$11,0,10*ROW('Hygiene Data'!H57))="","",OFFSET('Hygiene Data'!$H$11,0,10*ROW('Hygiene Data'!H57)))</f>
        <v/>
      </c>
      <c r="EB63" s="292" t="str">
        <f ca="true">+IF(OFFSET('Hygiene Data'!$H$12,0,10*ROW('Hygiene Data'!H57))="","",OFFSET('Hygiene Data'!$H$12,0,10*ROW('Hygiene Data'!H57)))</f>
        <v/>
      </c>
      <c r="EC63" s="292" t="str">
        <f ca="true">+IF(OFFSET('Hygiene Data'!$H$13,0,10*ROW('Hygiene Data'!H57))="","",OFFSET('Hygiene Data'!$H$13,0,10*ROW('Hygiene Data'!H57)))</f>
        <v/>
      </c>
      <c r="ED63" s="292" t="str">
        <f ca="true">+IF(OFFSET('Hygiene Data'!$I$11,0,10*ROW('Hygiene Data'!I57))="","",OFFSET('Hygiene Data'!$I$11,0,10*ROW('Hygiene Data'!I57)))</f>
        <v/>
      </c>
      <c r="EE63" s="292" t="str">
        <f ca="true">+IF(OFFSET('Hygiene Data'!$I$12,0,10*ROW('Hygiene Data'!I57))="","",OFFSET('Hygiene Data'!$I$12,0,10*ROW('Hygiene Data'!I57)))</f>
        <v/>
      </c>
      <c r="EF63" s="29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8"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2"/>
      <c r="BS64" s="292" t="str">
        <f ca="true">+IF(OFFSET('Water Data'!$D$27,0,10*ROW('Water Data'!D58))="","",OFFSET('Water Data'!$D$27,0,10*ROW('Water Data'!D58)))</f>
        <v/>
      </c>
      <c r="BT64" s="292" t="str">
        <f ca="true">+IF(OFFSET('Water Data'!$D$28,0,10*ROW('Water Data'!D58))="","",OFFSET('Water Data'!$D$28,0,10*ROW('Water Data'!D58)))</f>
        <v/>
      </c>
      <c r="BU64" s="292" t="str">
        <f ca="true">+IF(OFFSET('Water Data'!$D$29,0,10*ROW('Water Data'!D58))="","",OFFSET('Water Data'!$D$29,0,10*ROW('Water Data'!D58)))</f>
        <v/>
      </c>
      <c r="BV64" s="292" t="str">
        <f ca="true">+IF(OFFSET('Water Data'!$E$27,0,10*ROW('Water Data'!E58))="","",OFFSET('Water Data'!$E$27,0,10*ROW('Water Data'!E58)))</f>
        <v/>
      </c>
      <c r="BW64" s="292" t="str">
        <f ca="true">+IF(OFFSET('Water Data'!$E$28,0,10*ROW('Water Data'!E58))="","",OFFSET('Water Data'!$E$28,0,10*ROW('Water Data'!E58)))</f>
        <v/>
      </c>
      <c r="BX64" s="292" t="str">
        <f ca="true">+IF(OFFSET('Water Data'!$E$29,0,10*ROW('Water Data'!E58))="","",OFFSET('Water Data'!$E$29,0,10*ROW('Water Data'!E58)))</f>
        <v/>
      </c>
      <c r="BY64" s="292" t="str">
        <f ca="true">+IF(OFFSET('Water Data'!$F$27,0,10*ROW('Water Data'!F58))="","",OFFSET('Water Data'!$F$27,0,10*ROW('Water Data'!F58)))</f>
        <v/>
      </c>
      <c r="BZ64" s="292" t="str">
        <f ca="true">+IF(OFFSET('Water Data'!$F$28,0,10*ROW('Water Data'!F58))="","",OFFSET('Water Data'!$F$28,0,10*ROW('Water Data'!F58)))</f>
        <v/>
      </c>
      <c r="CA64" s="292" t="str">
        <f ca="true">+IF(OFFSET('Water Data'!$F$29,0,10*ROW('Water Data'!F58))="","",OFFSET('Water Data'!$F$29,0,10*ROW('Water Data'!F58)))</f>
        <v/>
      </c>
      <c r="CB64" s="292" t="str">
        <f ca="true">+IF(OFFSET('Water Data'!$G$27,0,10*ROW('Water Data'!G58))="","",OFFSET('Water Data'!$G$27,0,10*ROW('Water Data'!G58)))</f>
        <v/>
      </c>
      <c r="CC64" s="292" t="str">
        <f ca="true">+IF(OFFSET('Water Data'!$G$28,0,10*ROW('Water Data'!G58))="","",OFFSET('Water Data'!$G$28,0,10*ROW('Water Data'!G58)))</f>
        <v/>
      </c>
      <c r="CD64" s="292" t="str">
        <f ca="true">+IF(OFFSET('Water Data'!$G$29,0,10*ROW('Water Data'!G58))="","",OFFSET('Water Data'!$G$29,0,10*ROW('Water Data'!G58)))</f>
        <v/>
      </c>
      <c r="CE64" s="292" t="str">
        <f ca="true">+IF(OFFSET('Water Data'!$H$27,0,10*ROW('Water Data'!H58))="","",OFFSET('Water Data'!$H$27,0,10*ROW('Water Data'!H58)))</f>
        <v/>
      </c>
      <c r="CF64" s="292" t="str">
        <f ca="true">+IF(OFFSET('Water Data'!$H$28,0,10*ROW('Water Data'!H58))="","",OFFSET('Water Data'!$H$28,0,10*ROW('Water Data'!H58)))</f>
        <v/>
      </c>
      <c r="CG64" s="292" t="str">
        <f ca="true">+IF(OFFSET('Water Data'!$H$29,0,10*ROW('Water Data'!H58))="","",OFFSET('Water Data'!$H$29,0,10*ROW('Water Data'!H58)))</f>
        <v/>
      </c>
      <c r="CH64" s="292" t="str">
        <f ca="true">+IF(OFFSET('Water Data'!$I$27,0,10*ROW('Water Data'!I58))="","",OFFSET('Water Data'!$I$27,0,10*ROW('Water Data'!I58)))</f>
        <v/>
      </c>
      <c r="CI64" s="292" t="str">
        <f ca="true">+IF(OFFSET('Water Data'!$I$28,0,10*ROW('Water Data'!I58))="","",OFFSET('Water Data'!$I$28,0,10*ROW('Water Data'!I58)))</f>
        <v/>
      </c>
      <c r="CJ64" s="292" t="str">
        <f ca="true">+IF(OFFSET('Water Data'!$I$29,0,10*ROW('Water Data'!I58))="","",OFFSET('Water Data'!$I$29,0,10*ROW('Water Data'!I58)))</f>
        <v/>
      </c>
      <c r="CK64" s="292" t="str">
        <f ca="true">+IF(OFFSET('Sanitation Data'!$D$28,0,10*ROW('Sanitation Data'!D58))="","",OFFSET('Sanitation Data'!$D$28,0,10*ROW('Sanitation Data'!D58)))</f>
        <v/>
      </c>
      <c r="CL64" s="292" t="str">
        <f ca="true">+IF(OFFSET('Sanitation Data'!$D$29,0,10*ROW('Sanitation Data'!D58))="","",OFFSET('Sanitation Data'!$D$29,0,10*ROW('Sanitation Data'!D58)))</f>
        <v/>
      </c>
      <c r="CM64" s="292" t="str">
        <f ca="true">+IF(OFFSET('Sanitation Data'!$D$30,0,10*ROW('Sanitation Data'!D58))="","",OFFSET('Sanitation Data'!$D$30,0,10*ROW('Sanitation Data'!D58)))</f>
        <v/>
      </c>
      <c r="CN64" s="292" t="str">
        <f ca="true">+IF(OFFSET('Sanitation Data'!$D$31,0,10*ROW('Sanitation Data'!D58))="","",OFFSET('Sanitation Data'!$D$31,0,10*ROW('Sanitation Data'!D58)))</f>
        <v/>
      </c>
      <c r="CO64" s="292" t="str">
        <f ca="true">+IF(OFFSET('Sanitation Data'!$D$32,0,10*ROW('Sanitation Data'!D58))="","",OFFSET('Sanitation Data'!$D$32,0,10*ROW('Sanitation Data'!D58)))</f>
        <v/>
      </c>
      <c r="CP64" s="292" t="str">
        <f ca="true">+IF(OFFSET('Sanitation Data'!$E$28,0,10*ROW('Sanitation Data'!E58))="","",OFFSET('Sanitation Data'!$E$28,0,10*ROW('Sanitation Data'!E58)))</f>
        <v/>
      </c>
      <c r="CQ64" s="292" t="str">
        <f ca="true">+IF(OFFSET('Sanitation Data'!$E$29,0,10*ROW('Sanitation Data'!E58))="","",OFFSET('Sanitation Data'!$E$29,0,10*ROW('Sanitation Data'!E58)))</f>
        <v/>
      </c>
      <c r="CR64" s="292" t="str">
        <f ca="true">+IF(OFFSET('Sanitation Data'!$E$30,0,10*ROW('Sanitation Data'!E58))="","",OFFSET('Sanitation Data'!$E$30,0,10*ROW('Sanitation Data'!E58)))</f>
        <v/>
      </c>
      <c r="CS64" s="292" t="str">
        <f ca="true">+IF(OFFSET('Sanitation Data'!$E$31,0,10*ROW('Sanitation Data'!E58))="","",OFFSET('Sanitation Data'!$E$31,0,10*ROW('Sanitation Data'!E58)))</f>
        <v/>
      </c>
      <c r="CT64" s="292" t="str">
        <f ca="true">+IF(OFFSET('Sanitation Data'!$E$32,0,10*ROW('Sanitation Data'!E58))="","",OFFSET('Sanitation Data'!$E$32,0,10*ROW('Sanitation Data'!E58)))</f>
        <v/>
      </c>
      <c r="CU64" s="292" t="str">
        <f ca="true">+IF(OFFSET('Sanitation Data'!$F$28,0,10*ROW('Sanitation Data'!F58))="","",OFFSET('Sanitation Data'!$F$28,0,10*ROW('Sanitation Data'!F58)))</f>
        <v/>
      </c>
      <c r="CV64" s="292" t="str">
        <f ca="true">+IF(OFFSET('Sanitation Data'!$F$29,0,10*ROW('Sanitation Data'!F58))="","",OFFSET('Sanitation Data'!$F$29,0,10*ROW('Sanitation Data'!F58)))</f>
        <v/>
      </c>
      <c r="CW64" s="292" t="str">
        <f ca="true">+IF(OFFSET('Sanitation Data'!$F$30,0,10*ROW('Sanitation Data'!F58))="","",OFFSET('Sanitation Data'!$F$30,0,10*ROW('Sanitation Data'!F58)))</f>
        <v/>
      </c>
      <c r="CX64" s="292" t="str">
        <f ca="true">+IF(OFFSET('Sanitation Data'!$F$31,0,10*ROW('Sanitation Data'!F58))="","",OFFSET('Sanitation Data'!$F$31,0,10*ROW('Sanitation Data'!F58)))</f>
        <v/>
      </c>
      <c r="CY64" s="292" t="str">
        <f ca="true">+IF(OFFSET('Sanitation Data'!$F$32,0,10*ROW('Sanitation Data'!F58))="","",OFFSET('Sanitation Data'!$F$32,0,10*ROW('Sanitation Data'!F58)))</f>
        <v/>
      </c>
      <c r="CZ64" s="292" t="str">
        <f ca="true">+IF(OFFSET('Sanitation Data'!$G$28,0,10*ROW('Sanitation Data'!G58))="","",OFFSET('Sanitation Data'!$G$28,0,10*ROW('Sanitation Data'!G58)))</f>
        <v/>
      </c>
      <c r="DA64" s="292" t="str">
        <f ca="true">+IF(OFFSET('Sanitation Data'!$G$29,0,10*ROW('Sanitation Data'!G58))="","",OFFSET('Sanitation Data'!$G$29,0,10*ROW('Sanitation Data'!G58)))</f>
        <v/>
      </c>
      <c r="DB64" s="292" t="str">
        <f ca="true">+IF(OFFSET('Sanitation Data'!$G$30,0,10*ROW('Sanitation Data'!G58))="","",OFFSET('Sanitation Data'!$G$30,0,10*ROW('Sanitation Data'!G58)))</f>
        <v/>
      </c>
      <c r="DC64" s="292" t="str">
        <f ca="true">+IF(OFFSET('Sanitation Data'!$G$31,0,10*ROW('Sanitation Data'!G58))="","",OFFSET('Sanitation Data'!$G$31,0,10*ROW('Sanitation Data'!G58)))</f>
        <v/>
      </c>
      <c r="DD64" s="292" t="str">
        <f ca="true">+IF(OFFSET('Sanitation Data'!$G$32,0,10*ROW('Sanitation Data'!G58))="","",OFFSET('Sanitation Data'!$G$32,0,10*ROW('Sanitation Data'!G58)))</f>
        <v/>
      </c>
      <c r="DE64" s="292" t="str">
        <f ca="true">+IF(OFFSET('Sanitation Data'!$H$28,0,10*ROW('Sanitation Data'!H58))="","",OFFSET('Sanitation Data'!$H$28,0,10*ROW('Sanitation Data'!H58)))</f>
        <v/>
      </c>
      <c r="DF64" s="292" t="str">
        <f ca="true">+IF(OFFSET('Sanitation Data'!$H$29,0,10*ROW('Sanitation Data'!H58))="","",OFFSET('Sanitation Data'!$H$29,0,10*ROW('Sanitation Data'!H58)))</f>
        <v/>
      </c>
      <c r="DG64" s="292" t="str">
        <f ca="true">+IF(OFFSET('Sanitation Data'!$H$30,0,10*ROW('Sanitation Data'!H58))="","",OFFSET('Sanitation Data'!$H$30,0,10*ROW('Sanitation Data'!H58)))</f>
        <v/>
      </c>
      <c r="DH64" s="292" t="str">
        <f ca="true">+IF(OFFSET('Sanitation Data'!$H$31,0,10*ROW('Sanitation Data'!H58))="","",OFFSET('Sanitation Data'!$H$31,0,10*ROW('Sanitation Data'!H58)))</f>
        <v/>
      </c>
      <c r="DI64" s="292" t="str">
        <f ca="true">+IF(OFFSET('Sanitation Data'!$H$32,0,10*ROW('Sanitation Data'!H58))="","",OFFSET('Sanitation Data'!$H$32,0,10*ROW('Sanitation Data'!H58)))</f>
        <v/>
      </c>
      <c r="DJ64" s="292" t="str">
        <f ca="true">+IF(OFFSET('Sanitation Data'!$I$28,0,10*ROW('Sanitation Data'!I58))="","",OFFSET('Sanitation Data'!$I$28,0,10*ROW('Sanitation Data'!I58)))</f>
        <v/>
      </c>
      <c r="DK64" s="292" t="str">
        <f ca="true">+IF(OFFSET('Sanitation Data'!$I$29,0,10*ROW('Sanitation Data'!I58))="","",OFFSET('Sanitation Data'!$I$29,0,10*ROW('Sanitation Data'!I58)))</f>
        <v/>
      </c>
      <c r="DL64" s="292" t="str">
        <f ca="true">+IF(OFFSET('Sanitation Data'!$I$30,0,10*ROW('Sanitation Data'!I58))="","",OFFSET('Sanitation Data'!$I$30,0,10*ROW('Sanitation Data'!I58)))</f>
        <v/>
      </c>
      <c r="DM64" s="292" t="str">
        <f ca="true">+IF(OFFSET('Sanitation Data'!$I$31,0,10*ROW('Sanitation Data'!I58))="","",OFFSET('Sanitation Data'!$I$31,0,10*ROW('Sanitation Data'!I58)))</f>
        <v/>
      </c>
      <c r="DN64" s="292" t="str">
        <f ca="true">+IF(OFFSET('Sanitation Data'!$I$32,0,10*ROW('Sanitation Data'!I58))="","",OFFSET('Sanitation Data'!$I$32,0,10*ROW('Sanitation Data'!I58)))</f>
        <v/>
      </c>
      <c r="DO64" s="292" t="str">
        <f ca="true">+IF(OFFSET('Hygiene Data'!$D$11,0,10*ROW('Hygiene Data'!D58))="","",OFFSET('Hygiene Data'!$D$11,0,10*ROW('Hygiene Data'!D58)))</f>
        <v/>
      </c>
      <c r="DP64" s="292" t="str">
        <f ca="true">+IF(OFFSET('Hygiene Data'!$D$12,0,10*ROW('Hygiene Data'!D58))="","",OFFSET('Hygiene Data'!$D$12,0,10*ROW('Hygiene Data'!D58)))</f>
        <v/>
      </c>
      <c r="DQ64" s="292" t="str">
        <f ca="true">+IF(OFFSET('Hygiene Data'!$D$13,0,10*ROW('Hygiene Data'!D58))="","",OFFSET('Hygiene Data'!$D$13,0,10*ROW('Hygiene Data'!D58)))</f>
        <v/>
      </c>
      <c r="DR64" s="292" t="str">
        <f ca="true">+IF(OFFSET('Hygiene Data'!$E$11,0,10*ROW('Hygiene Data'!E58))="","",OFFSET('Hygiene Data'!$E$11,0,10*ROW('Hygiene Data'!E58)))</f>
        <v/>
      </c>
      <c r="DS64" s="292" t="str">
        <f ca="true">+IF(OFFSET('Hygiene Data'!$E$12,0,10*ROW('Hygiene Data'!E58))="","",OFFSET('Hygiene Data'!$E$12,0,10*ROW('Hygiene Data'!E58)))</f>
        <v/>
      </c>
      <c r="DT64" s="292" t="str">
        <f ca="true">+IF(OFFSET('Hygiene Data'!$E$13,0,10*ROW('Hygiene Data'!E58))="","",OFFSET('Hygiene Data'!$E$13,0,10*ROW('Hygiene Data'!E58)))</f>
        <v/>
      </c>
      <c r="DU64" s="292" t="str">
        <f ca="true">+IF(OFFSET('Hygiene Data'!$F$11,0,10*ROW('Hygiene Data'!F58))="","",OFFSET('Hygiene Data'!$F$11,0,10*ROW('Hygiene Data'!F58)))</f>
        <v/>
      </c>
      <c r="DV64" s="292" t="str">
        <f ca="true">+IF(OFFSET('Hygiene Data'!$F$12,0,10*ROW('Hygiene Data'!F58))="","",OFFSET('Hygiene Data'!$F$12,0,10*ROW('Hygiene Data'!F58)))</f>
        <v/>
      </c>
      <c r="DW64" s="292" t="str">
        <f ca="true">+IF(OFFSET('Hygiene Data'!$F$13,0,10*ROW('Hygiene Data'!F58))="","",OFFSET('Hygiene Data'!$F$13,0,10*ROW('Hygiene Data'!F58)))</f>
        <v/>
      </c>
      <c r="DX64" s="292" t="str">
        <f ca="true">+IF(OFFSET('Hygiene Data'!$G$11,0,10*ROW('Hygiene Data'!G58))="","",OFFSET('Hygiene Data'!$G$11,0,10*ROW('Hygiene Data'!G58)))</f>
        <v/>
      </c>
      <c r="DY64" s="292" t="str">
        <f ca="true">+IF(OFFSET('Hygiene Data'!$G$12,0,10*ROW('Hygiene Data'!G58))="","",OFFSET('Hygiene Data'!$G$12,0,10*ROW('Hygiene Data'!G58)))</f>
        <v/>
      </c>
      <c r="DZ64" s="292" t="str">
        <f ca="true">+IF(OFFSET('Hygiene Data'!$G$13,0,10*ROW('Hygiene Data'!G58))="","",OFFSET('Hygiene Data'!$G$13,0,10*ROW('Hygiene Data'!G58)))</f>
        <v/>
      </c>
      <c r="EA64" s="292" t="str">
        <f ca="true">+IF(OFFSET('Hygiene Data'!$H$11,0,10*ROW('Hygiene Data'!H58))="","",OFFSET('Hygiene Data'!$H$11,0,10*ROW('Hygiene Data'!H58)))</f>
        <v/>
      </c>
      <c r="EB64" s="292" t="str">
        <f ca="true">+IF(OFFSET('Hygiene Data'!$H$12,0,10*ROW('Hygiene Data'!H58))="","",OFFSET('Hygiene Data'!$H$12,0,10*ROW('Hygiene Data'!H58)))</f>
        <v/>
      </c>
      <c r="EC64" s="292" t="str">
        <f ca="true">+IF(OFFSET('Hygiene Data'!$H$13,0,10*ROW('Hygiene Data'!H58))="","",OFFSET('Hygiene Data'!$H$13,0,10*ROW('Hygiene Data'!H58)))</f>
        <v/>
      </c>
      <c r="ED64" s="292" t="str">
        <f ca="true">+IF(OFFSET('Hygiene Data'!$I$11,0,10*ROW('Hygiene Data'!I58))="","",OFFSET('Hygiene Data'!$I$11,0,10*ROW('Hygiene Data'!I58)))</f>
        <v/>
      </c>
      <c r="EE64" s="292" t="str">
        <f ca="true">+IF(OFFSET('Hygiene Data'!$I$12,0,10*ROW('Hygiene Data'!I58))="","",OFFSET('Hygiene Data'!$I$12,0,10*ROW('Hygiene Data'!I58)))</f>
        <v/>
      </c>
      <c r="EF64" s="29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8"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2"/>
      <c r="BS65" s="292" t="str">
        <f ca="true">+IF(OFFSET('Water Data'!$D$27,0,10*ROW('Water Data'!D59))="","",OFFSET('Water Data'!$D$27,0,10*ROW('Water Data'!D59)))</f>
        <v/>
      </c>
      <c r="BT65" s="292" t="str">
        <f ca="true">+IF(OFFSET('Water Data'!$D$28,0,10*ROW('Water Data'!D59))="","",OFFSET('Water Data'!$D$28,0,10*ROW('Water Data'!D59)))</f>
        <v/>
      </c>
      <c r="BU65" s="292" t="str">
        <f ca="true">+IF(OFFSET('Water Data'!$D$29,0,10*ROW('Water Data'!D59))="","",OFFSET('Water Data'!$D$29,0,10*ROW('Water Data'!D59)))</f>
        <v/>
      </c>
      <c r="BV65" s="292" t="str">
        <f ca="true">+IF(OFFSET('Water Data'!$E$27,0,10*ROW('Water Data'!E59))="","",OFFSET('Water Data'!$E$27,0,10*ROW('Water Data'!E59)))</f>
        <v/>
      </c>
      <c r="BW65" s="292" t="str">
        <f ca="true">+IF(OFFSET('Water Data'!$E$28,0,10*ROW('Water Data'!E59))="","",OFFSET('Water Data'!$E$28,0,10*ROW('Water Data'!E59)))</f>
        <v/>
      </c>
      <c r="BX65" s="292" t="str">
        <f ca="true">+IF(OFFSET('Water Data'!$E$29,0,10*ROW('Water Data'!E59))="","",OFFSET('Water Data'!$E$29,0,10*ROW('Water Data'!E59)))</f>
        <v/>
      </c>
      <c r="BY65" s="292" t="str">
        <f ca="true">+IF(OFFSET('Water Data'!$F$27,0,10*ROW('Water Data'!F59))="","",OFFSET('Water Data'!$F$27,0,10*ROW('Water Data'!F59)))</f>
        <v/>
      </c>
      <c r="BZ65" s="292" t="str">
        <f ca="true">+IF(OFFSET('Water Data'!$F$28,0,10*ROW('Water Data'!F59))="","",OFFSET('Water Data'!$F$28,0,10*ROW('Water Data'!F59)))</f>
        <v/>
      </c>
      <c r="CA65" s="292" t="str">
        <f ca="true">+IF(OFFSET('Water Data'!$F$29,0,10*ROW('Water Data'!F59))="","",OFFSET('Water Data'!$F$29,0,10*ROW('Water Data'!F59)))</f>
        <v/>
      </c>
      <c r="CB65" s="292" t="str">
        <f ca="true">+IF(OFFSET('Water Data'!$G$27,0,10*ROW('Water Data'!G59))="","",OFFSET('Water Data'!$G$27,0,10*ROW('Water Data'!G59)))</f>
        <v/>
      </c>
      <c r="CC65" s="292" t="str">
        <f ca="true">+IF(OFFSET('Water Data'!$G$28,0,10*ROW('Water Data'!G59))="","",OFFSET('Water Data'!$G$28,0,10*ROW('Water Data'!G59)))</f>
        <v/>
      </c>
      <c r="CD65" s="292" t="str">
        <f ca="true">+IF(OFFSET('Water Data'!$G$29,0,10*ROW('Water Data'!G59))="","",OFFSET('Water Data'!$G$29,0,10*ROW('Water Data'!G59)))</f>
        <v/>
      </c>
      <c r="CE65" s="292" t="str">
        <f ca="true">+IF(OFFSET('Water Data'!$H$27,0,10*ROW('Water Data'!H59))="","",OFFSET('Water Data'!$H$27,0,10*ROW('Water Data'!H59)))</f>
        <v/>
      </c>
      <c r="CF65" s="292" t="str">
        <f ca="true">+IF(OFFSET('Water Data'!$H$28,0,10*ROW('Water Data'!H59))="","",OFFSET('Water Data'!$H$28,0,10*ROW('Water Data'!H59)))</f>
        <v/>
      </c>
      <c r="CG65" s="292" t="str">
        <f ca="true">+IF(OFFSET('Water Data'!$H$29,0,10*ROW('Water Data'!H59))="","",OFFSET('Water Data'!$H$29,0,10*ROW('Water Data'!H59)))</f>
        <v/>
      </c>
      <c r="CH65" s="292" t="str">
        <f ca="true">+IF(OFFSET('Water Data'!$I$27,0,10*ROW('Water Data'!I59))="","",OFFSET('Water Data'!$I$27,0,10*ROW('Water Data'!I59)))</f>
        <v/>
      </c>
      <c r="CI65" s="292" t="str">
        <f ca="true">+IF(OFFSET('Water Data'!$I$28,0,10*ROW('Water Data'!I59))="","",OFFSET('Water Data'!$I$28,0,10*ROW('Water Data'!I59)))</f>
        <v/>
      </c>
      <c r="CJ65" s="292" t="str">
        <f ca="true">+IF(OFFSET('Water Data'!$I$29,0,10*ROW('Water Data'!I59))="","",OFFSET('Water Data'!$I$29,0,10*ROW('Water Data'!I59)))</f>
        <v/>
      </c>
      <c r="CK65" s="292" t="str">
        <f ca="true">+IF(OFFSET('Sanitation Data'!$D$28,0,10*ROW('Sanitation Data'!D59))="","",OFFSET('Sanitation Data'!$D$28,0,10*ROW('Sanitation Data'!D59)))</f>
        <v/>
      </c>
      <c r="CL65" s="292" t="str">
        <f ca="true">+IF(OFFSET('Sanitation Data'!$D$29,0,10*ROW('Sanitation Data'!D59))="","",OFFSET('Sanitation Data'!$D$29,0,10*ROW('Sanitation Data'!D59)))</f>
        <v/>
      </c>
      <c r="CM65" s="292" t="str">
        <f ca="true">+IF(OFFSET('Sanitation Data'!$D$30,0,10*ROW('Sanitation Data'!D59))="","",OFFSET('Sanitation Data'!$D$30,0,10*ROW('Sanitation Data'!D59)))</f>
        <v/>
      </c>
      <c r="CN65" s="292" t="str">
        <f ca="true">+IF(OFFSET('Sanitation Data'!$D$31,0,10*ROW('Sanitation Data'!D59))="","",OFFSET('Sanitation Data'!$D$31,0,10*ROW('Sanitation Data'!D59)))</f>
        <v/>
      </c>
      <c r="CO65" s="292" t="str">
        <f ca="true">+IF(OFFSET('Sanitation Data'!$D$32,0,10*ROW('Sanitation Data'!D59))="","",OFFSET('Sanitation Data'!$D$32,0,10*ROW('Sanitation Data'!D59)))</f>
        <v/>
      </c>
      <c r="CP65" s="292" t="str">
        <f ca="true">+IF(OFFSET('Sanitation Data'!$E$28,0,10*ROW('Sanitation Data'!E59))="","",OFFSET('Sanitation Data'!$E$28,0,10*ROW('Sanitation Data'!E59)))</f>
        <v/>
      </c>
      <c r="CQ65" s="292" t="str">
        <f ca="true">+IF(OFFSET('Sanitation Data'!$E$29,0,10*ROW('Sanitation Data'!E59))="","",OFFSET('Sanitation Data'!$E$29,0,10*ROW('Sanitation Data'!E59)))</f>
        <v/>
      </c>
      <c r="CR65" s="292" t="str">
        <f ca="true">+IF(OFFSET('Sanitation Data'!$E$30,0,10*ROW('Sanitation Data'!E59))="","",OFFSET('Sanitation Data'!$E$30,0,10*ROW('Sanitation Data'!E59)))</f>
        <v/>
      </c>
      <c r="CS65" s="292" t="str">
        <f ca="true">+IF(OFFSET('Sanitation Data'!$E$31,0,10*ROW('Sanitation Data'!E59))="","",OFFSET('Sanitation Data'!$E$31,0,10*ROW('Sanitation Data'!E59)))</f>
        <v/>
      </c>
      <c r="CT65" s="292" t="str">
        <f ca="true">+IF(OFFSET('Sanitation Data'!$E$32,0,10*ROW('Sanitation Data'!E59))="","",OFFSET('Sanitation Data'!$E$32,0,10*ROW('Sanitation Data'!E59)))</f>
        <v/>
      </c>
      <c r="CU65" s="292" t="str">
        <f ca="true">+IF(OFFSET('Sanitation Data'!$F$28,0,10*ROW('Sanitation Data'!F59))="","",OFFSET('Sanitation Data'!$F$28,0,10*ROW('Sanitation Data'!F59)))</f>
        <v/>
      </c>
      <c r="CV65" s="292" t="str">
        <f ca="true">+IF(OFFSET('Sanitation Data'!$F$29,0,10*ROW('Sanitation Data'!F59))="","",OFFSET('Sanitation Data'!$F$29,0,10*ROW('Sanitation Data'!F59)))</f>
        <v/>
      </c>
      <c r="CW65" s="292" t="str">
        <f ca="true">+IF(OFFSET('Sanitation Data'!$F$30,0,10*ROW('Sanitation Data'!F59))="","",OFFSET('Sanitation Data'!$F$30,0,10*ROW('Sanitation Data'!F59)))</f>
        <v/>
      </c>
      <c r="CX65" s="292" t="str">
        <f ca="true">+IF(OFFSET('Sanitation Data'!$F$31,0,10*ROW('Sanitation Data'!F59))="","",OFFSET('Sanitation Data'!$F$31,0,10*ROW('Sanitation Data'!F59)))</f>
        <v/>
      </c>
      <c r="CY65" s="292" t="str">
        <f ca="true">+IF(OFFSET('Sanitation Data'!$F$32,0,10*ROW('Sanitation Data'!F59))="","",OFFSET('Sanitation Data'!$F$32,0,10*ROW('Sanitation Data'!F59)))</f>
        <v/>
      </c>
      <c r="CZ65" s="292" t="str">
        <f ca="true">+IF(OFFSET('Sanitation Data'!$G$28,0,10*ROW('Sanitation Data'!G59))="","",OFFSET('Sanitation Data'!$G$28,0,10*ROW('Sanitation Data'!G59)))</f>
        <v/>
      </c>
      <c r="DA65" s="292" t="str">
        <f ca="true">+IF(OFFSET('Sanitation Data'!$G$29,0,10*ROW('Sanitation Data'!G59))="","",OFFSET('Sanitation Data'!$G$29,0,10*ROW('Sanitation Data'!G59)))</f>
        <v/>
      </c>
      <c r="DB65" s="292" t="str">
        <f ca="true">+IF(OFFSET('Sanitation Data'!$G$30,0,10*ROW('Sanitation Data'!G59))="","",OFFSET('Sanitation Data'!$G$30,0,10*ROW('Sanitation Data'!G59)))</f>
        <v/>
      </c>
      <c r="DC65" s="292" t="str">
        <f ca="true">+IF(OFFSET('Sanitation Data'!$G$31,0,10*ROW('Sanitation Data'!G59))="","",OFFSET('Sanitation Data'!$G$31,0,10*ROW('Sanitation Data'!G59)))</f>
        <v/>
      </c>
      <c r="DD65" s="292" t="str">
        <f ca="true">+IF(OFFSET('Sanitation Data'!$G$32,0,10*ROW('Sanitation Data'!G59))="","",OFFSET('Sanitation Data'!$G$32,0,10*ROW('Sanitation Data'!G59)))</f>
        <v/>
      </c>
      <c r="DE65" s="292" t="str">
        <f ca="true">+IF(OFFSET('Sanitation Data'!$H$28,0,10*ROW('Sanitation Data'!H59))="","",OFFSET('Sanitation Data'!$H$28,0,10*ROW('Sanitation Data'!H59)))</f>
        <v/>
      </c>
      <c r="DF65" s="292" t="str">
        <f ca="true">+IF(OFFSET('Sanitation Data'!$H$29,0,10*ROW('Sanitation Data'!H59))="","",OFFSET('Sanitation Data'!$H$29,0,10*ROW('Sanitation Data'!H59)))</f>
        <v/>
      </c>
      <c r="DG65" s="292" t="str">
        <f ca="true">+IF(OFFSET('Sanitation Data'!$H$30,0,10*ROW('Sanitation Data'!H59))="","",OFFSET('Sanitation Data'!$H$30,0,10*ROW('Sanitation Data'!H59)))</f>
        <v/>
      </c>
      <c r="DH65" s="292" t="str">
        <f ca="true">+IF(OFFSET('Sanitation Data'!$H$31,0,10*ROW('Sanitation Data'!H59))="","",OFFSET('Sanitation Data'!$H$31,0,10*ROW('Sanitation Data'!H59)))</f>
        <v/>
      </c>
      <c r="DI65" s="292" t="str">
        <f ca="true">+IF(OFFSET('Sanitation Data'!$H$32,0,10*ROW('Sanitation Data'!H59))="","",OFFSET('Sanitation Data'!$H$32,0,10*ROW('Sanitation Data'!H59)))</f>
        <v/>
      </c>
      <c r="DJ65" s="292" t="str">
        <f ca="true">+IF(OFFSET('Sanitation Data'!$I$28,0,10*ROW('Sanitation Data'!I59))="","",OFFSET('Sanitation Data'!$I$28,0,10*ROW('Sanitation Data'!I59)))</f>
        <v/>
      </c>
      <c r="DK65" s="292" t="str">
        <f ca="true">+IF(OFFSET('Sanitation Data'!$I$29,0,10*ROW('Sanitation Data'!I59))="","",OFFSET('Sanitation Data'!$I$29,0,10*ROW('Sanitation Data'!I59)))</f>
        <v/>
      </c>
      <c r="DL65" s="292" t="str">
        <f ca="true">+IF(OFFSET('Sanitation Data'!$I$30,0,10*ROW('Sanitation Data'!I59))="","",OFFSET('Sanitation Data'!$I$30,0,10*ROW('Sanitation Data'!I59)))</f>
        <v/>
      </c>
      <c r="DM65" s="292" t="str">
        <f ca="true">+IF(OFFSET('Sanitation Data'!$I$31,0,10*ROW('Sanitation Data'!I59))="","",OFFSET('Sanitation Data'!$I$31,0,10*ROW('Sanitation Data'!I59)))</f>
        <v/>
      </c>
      <c r="DN65" s="292" t="str">
        <f ca="true">+IF(OFFSET('Sanitation Data'!$I$32,0,10*ROW('Sanitation Data'!I59))="","",OFFSET('Sanitation Data'!$I$32,0,10*ROW('Sanitation Data'!I59)))</f>
        <v/>
      </c>
      <c r="DO65" s="292" t="str">
        <f ca="true">+IF(OFFSET('Hygiene Data'!$D$11,0,10*ROW('Hygiene Data'!D59))="","",OFFSET('Hygiene Data'!$D$11,0,10*ROW('Hygiene Data'!D59)))</f>
        <v/>
      </c>
      <c r="DP65" s="292" t="str">
        <f ca="true">+IF(OFFSET('Hygiene Data'!$D$12,0,10*ROW('Hygiene Data'!D59))="","",OFFSET('Hygiene Data'!$D$12,0,10*ROW('Hygiene Data'!D59)))</f>
        <v/>
      </c>
      <c r="DQ65" s="292" t="str">
        <f ca="true">+IF(OFFSET('Hygiene Data'!$D$13,0,10*ROW('Hygiene Data'!D59))="","",OFFSET('Hygiene Data'!$D$13,0,10*ROW('Hygiene Data'!D59)))</f>
        <v/>
      </c>
      <c r="DR65" s="292" t="str">
        <f ca="true">+IF(OFFSET('Hygiene Data'!$E$11,0,10*ROW('Hygiene Data'!E59))="","",OFFSET('Hygiene Data'!$E$11,0,10*ROW('Hygiene Data'!E59)))</f>
        <v/>
      </c>
      <c r="DS65" s="292" t="str">
        <f ca="true">+IF(OFFSET('Hygiene Data'!$E$12,0,10*ROW('Hygiene Data'!E59))="","",OFFSET('Hygiene Data'!$E$12,0,10*ROW('Hygiene Data'!E59)))</f>
        <v/>
      </c>
      <c r="DT65" s="292" t="str">
        <f ca="true">+IF(OFFSET('Hygiene Data'!$E$13,0,10*ROW('Hygiene Data'!E59))="","",OFFSET('Hygiene Data'!$E$13,0,10*ROW('Hygiene Data'!E59)))</f>
        <v/>
      </c>
      <c r="DU65" s="292" t="str">
        <f ca="true">+IF(OFFSET('Hygiene Data'!$F$11,0,10*ROW('Hygiene Data'!F59))="","",OFFSET('Hygiene Data'!$F$11,0,10*ROW('Hygiene Data'!F59)))</f>
        <v/>
      </c>
      <c r="DV65" s="292" t="str">
        <f ca="true">+IF(OFFSET('Hygiene Data'!$F$12,0,10*ROW('Hygiene Data'!F59))="","",OFFSET('Hygiene Data'!$F$12,0,10*ROW('Hygiene Data'!F59)))</f>
        <v/>
      </c>
      <c r="DW65" s="292" t="str">
        <f ca="true">+IF(OFFSET('Hygiene Data'!$F$13,0,10*ROW('Hygiene Data'!F59))="","",OFFSET('Hygiene Data'!$F$13,0,10*ROW('Hygiene Data'!F59)))</f>
        <v/>
      </c>
      <c r="DX65" s="292" t="str">
        <f ca="true">+IF(OFFSET('Hygiene Data'!$G$11,0,10*ROW('Hygiene Data'!G59))="","",OFFSET('Hygiene Data'!$G$11,0,10*ROW('Hygiene Data'!G59)))</f>
        <v/>
      </c>
      <c r="DY65" s="292" t="str">
        <f ca="true">+IF(OFFSET('Hygiene Data'!$G$12,0,10*ROW('Hygiene Data'!G59))="","",OFFSET('Hygiene Data'!$G$12,0,10*ROW('Hygiene Data'!G59)))</f>
        <v/>
      </c>
      <c r="DZ65" s="292" t="str">
        <f ca="true">+IF(OFFSET('Hygiene Data'!$G$13,0,10*ROW('Hygiene Data'!G59))="","",OFFSET('Hygiene Data'!$G$13,0,10*ROW('Hygiene Data'!G59)))</f>
        <v/>
      </c>
      <c r="EA65" s="292" t="str">
        <f ca="true">+IF(OFFSET('Hygiene Data'!$H$11,0,10*ROW('Hygiene Data'!H59))="","",OFFSET('Hygiene Data'!$H$11,0,10*ROW('Hygiene Data'!H59)))</f>
        <v/>
      </c>
      <c r="EB65" s="292" t="str">
        <f ca="true">+IF(OFFSET('Hygiene Data'!$H$12,0,10*ROW('Hygiene Data'!H59))="","",OFFSET('Hygiene Data'!$H$12,0,10*ROW('Hygiene Data'!H59)))</f>
        <v/>
      </c>
      <c r="EC65" s="292" t="str">
        <f ca="true">+IF(OFFSET('Hygiene Data'!$H$13,0,10*ROW('Hygiene Data'!H59))="","",OFFSET('Hygiene Data'!$H$13,0,10*ROW('Hygiene Data'!H59)))</f>
        <v/>
      </c>
      <c r="ED65" s="292" t="str">
        <f ca="true">+IF(OFFSET('Hygiene Data'!$I$11,0,10*ROW('Hygiene Data'!I59))="","",OFFSET('Hygiene Data'!$I$11,0,10*ROW('Hygiene Data'!I59)))</f>
        <v/>
      </c>
      <c r="EE65" s="292" t="str">
        <f ca="true">+IF(OFFSET('Hygiene Data'!$I$12,0,10*ROW('Hygiene Data'!I59))="","",OFFSET('Hygiene Data'!$I$12,0,10*ROW('Hygiene Data'!I59)))</f>
        <v/>
      </c>
      <c r="EF65" s="29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8"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2"/>
      <c r="BS66" s="292" t="str">
        <f ca="true">+IF(OFFSET('Water Data'!$D$27,0,10*ROW('Water Data'!D60))="","",OFFSET('Water Data'!$D$27,0,10*ROW('Water Data'!D60)))</f>
        <v/>
      </c>
      <c r="BT66" s="292" t="str">
        <f ca="true">+IF(OFFSET('Water Data'!$D$28,0,10*ROW('Water Data'!D60))="","",OFFSET('Water Data'!$D$28,0,10*ROW('Water Data'!D60)))</f>
        <v/>
      </c>
      <c r="BU66" s="292" t="str">
        <f ca="true">+IF(OFFSET('Water Data'!$D$29,0,10*ROW('Water Data'!D60))="","",OFFSET('Water Data'!$D$29,0,10*ROW('Water Data'!D60)))</f>
        <v/>
      </c>
      <c r="BV66" s="292" t="str">
        <f ca="true">+IF(OFFSET('Water Data'!$E$27,0,10*ROW('Water Data'!E60))="","",OFFSET('Water Data'!$E$27,0,10*ROW('Water Data'!E60)))</f>
        <v/>
      </c>
      <c r="BW66" s="292" t="str">
        <f ca="true">+IF(OFFSET('Water Data'!$E$28,0,10*ROW('Water Data'!E60))="","",OFFSET('Water Data'!$E$28,0,10*ROW('Water Data'!E60)))</f>
        <v/>
      </c>
      <c r="BX66" s="292" t="str">
        <f ca="true">+IF(OFFSET('Water Data'!$E$29,0,10*ROW('Water Data'!E60))="","",OFFSET('Water Data'!$E$29,0,10*ROW('Water Data'!E60)))</f>
        <v/>
      </c>
      <c r="BY66" s="292" t="str">
        <f ca="true">+IF(OFFSET('Water Data'!$F$27,0,10*ROW('Water Data'!F60))="","",OFFSET('Water Data'!$F$27,0,10*ROW('Water Data'!F60)))</f>
        <v/>
      </c>
      <c r="BZ66" s="292" t="str">
        <f ca="true">+IF(OFFSET('Water Data'!$F$28,0,10*ROW('Water Data'!F60))="","",OFFSET('Water Data'!$F$28,0,10*ROW('Water Data'!F60)))</f>
        <v/>
      </c>
      <c r="CA66" s="292" t="str">
        <f ca="true">+IF(OFFSET('Water Data'!$F$29,0,10*ROW('Water Data'!F60))="","",OFFSET('Water Data'!$F$29,0,10*ROW('Water Data'!F60)))</f>
        <v/>
      </c>
      <c r="CB66" s="292" t="str">
        <f ca="true">+IF(OFFSET('Water Data'!$G$27,0,10*ROW('Water Data'!G60))="","",OFFSET('Water Data'!$G$27,0,10*ROW('Water Data'!G60)))</f>
        <v/>
      </c>
      <c r="CC66" s="292" t="str">
        <f ca="true">+IF(OFFSET('Water Data'!$G$28,0,10*ROW('Water Data'!G60))="","",OFFSET('Water Data'!$G$28,0,10*ROW('Water Data'!G60)))</f>
        <v/>
      </c>
      <c r="CD66" s="292" t="str">
        <f ca="true">+IF(OFFSET('Water Data'!$G$29,0,10*ROW('Water Data'!G60))="","",OFFSET('Water Data'!$G$29,0,10*ROW('Water Data'!G60)))</f>
        <v/>
      </c>
      <c r="CE66" s="292" t="str">
        <f ca="true">+IF(OFFSET('Water Data'!$H$27,0,10*ROW('Water Data'!H60))="","",OFFSET('Water Data'!$H$27,0,10*ROW('Water Data'!H60)))</f>
        <v/>
      </c>
      <c r="CF66" s="292" t="str">
        <f ca="true">+IF(OFFSET('Water Data'!$H$28,0,10*ROW('Water Data'!H60))="","",OFFSET('Water Data'!$H$28,0,10*ROW('Water Data'!H60)))</f>
        <v/>
      </c>
      <c r="CG66" s="292" t="str">
        <f ca="true">+IF(OFFSET('Water Data'!$H$29,0,10*ROW('Water Data'!H60))="","",OFFSET('Water Data'!$H$29,0,10*ROW('Water Data'!H60)))</f>
        <v/>
      </c>
      <c r="CH66" s="292" t="str">
        <f ca="true">+IF(OFFSET('Water Data'!$I$27,0,10*ROW('Water Data'!I60))="","",OFFSET('Water Data'!$I$27,0,10*ROW('Water Data'!I60)))</f>
        <v/>
      </c>
      <c r="CI66" s="292" t="str">
        <f ca="true">+IF(OFFSET('Water Data'!$I$28,0,10*ROW('Water Data'!I60))="","",OFFSET('Water Data'!$I$28,0,10*ROW('Water Data'!I60)))</f>
        <v/>
      </c>
      <c r="CJ66" s="292" t="str">
        <f ca="true">+IF(OFFSET('Water Data'!$I$29,0,10*ROW('Water Data'!I60))="","",OFFSET('Water Data'!$I$29,0,10*ROW('Water Data'!I60)))</f>
        <v/>
      </c>
      <c r="CK66" s="292" t="str">
        <f ca="true">+IF(OFFSET('Sanitation Data'!$D$28,0,10*ROW('Sanitation Data'!D60))="","",OFFSET('Sanitation Data'!$D$28,0,10*ROW('Sanitation Data'!D60)))</f>
        <v/>
      </c>
      <c r="CL66" s="292" t="str">
        <f ca="true">+IF(OFFSET('Sanitation Data'!$D$29,0,10*ROW('Sanitation Data'!D60))="","",OFFSET('Sanitation Data'!$D$29,0,10*ROW('Sanitation Data'!D60)))</f>
        <v/>
      </c>
      <c r="CM66" s="292" t="str">
        <f ca="true">+IF(OFFSET('Sanitation Data'!$D$30,0,10*ROW('Sanitation Data'!D60))="","",OFFSET('Sanitation Data'!$D$30,0,10*ROW('Sanitation Data'!D60)))</f>
        <v/>
      </c>
      <c r="CN66" s="292" t="str">
        <f ca="true">+IF(OFFSET('Sanitation Data'!$D$31,0,10*ROW('Sanitation Data'!D60))="","",OFFSET('Sanitation Data'!$D$31,0,10*ROW('Sanitation Data'!D60)))</f>
        <v/>
      </c>
      <c r="CO66" s="292" t="str">
        <f ca="true">+IF(OFFSET('Sanitation Data'!$D$32,0,10*ROW('Sanitation Data'!D60))="","",OFFSET('Sanitation Data'!$D$32,0,10*ROW('Sanitation Data'!D60)))</f>
        <v/>
      </c>
      <c r="CP66" s="292" t="str">
        <f ca="true">+IF(OFFSET('Sanitation Data'!$E$28,0,10*ROW('Sanitation Data'!E60))="","",OFFSET('Sanitation Data'!$E$28,0,10*ROW('Sanitation Data'!E60)))</f>
        <v/>
      </c>
      <c r="CQ66" s="292" t="str">
        <f ca="true">+IF(OFFSET('Sanitation Data'!$E$29,0,10*ROW('Sanitation Data'!E60))="","",OFFSET('Sanitation Data'!$E$29,0,10*ROW('Sanitation Data'!E60)))</f>
        <v/>
      </c>
      <c r="CR66" s="292" t="str">
        <f ca="true">+IF(OFFSET('Sanitation Data'!$E$30,0,10*ROW('Sanitation Data'!E60))="","",OFFSET('Sanitation Data'!$E$30,0,10*ROW('Sanitation Data'!E60)))</f>
        <v/>
      </c>
      <c r="CS66" s="292" t="str">
        <f ca="true">+IF(OFFSET('Sanitation Data'!$E$31,0,10*ROW('Sanitation Data'!E60))="","",OFFSET('Sanitation Data'!$E$31,0,10*ROW('Sanitation Data'!E60)))</f>
        <v/>
      </c>
      <c r="CT66" s="292" t="str">
        <f ca="true">+IF(OFFSET('Sanitation Data'!$E$32,0,10*ROW('Sanitation Data'!E60))="","",OFFSET('Sanitation Data'!$E$32,0,10*ROW('Sanitation Data'!E60)))</f>
        <v/>
      </c>
      <c r="CU66" s="292" t="str">
        <f ca="true">+IF(OFFSET('Sanitation Data'!$F$28,0,10*ROW('Sanitation Data'!F60))="","",OFFSET('Sanitation Data'!$F$28,0,10*ROW('Sanitation Data'!F60)))</f>
        <v/>
      </c>
      <c r="CV66" s="292" t="str">
        <f ca="true">+IF(OFFSET('Sanitation Data'!$F$29,0,10*ROW('Sanitation Data'!F60))="","",OFFSET('Sanitation Data'!$F$29,0,10*ROW('Sanitation Data'!F60)))</f>
        <v/>
      </c>
      <c r="CW66" s="292" t="str">
        <f ca="true">+IF(OFFSET('Sanitation Data'!$F$30,0,10*ROW('Sanitation Data'!F60))="","",OFFSET('Sanitation Data'!$F$30,0,10*ROW('Sanitation Data'!F60)))</f>
        <v/>
      </c>
      <c r="CX66" s="292" t="str">
        <f ca="true">+IF(OFFSET('Sanitation Data'!$F$31,0,10*ROW('Sanitation Data'!F60))="","",OFFSET('Sanitation Data'!$F$31,0,10*ROW('Sanitation Data'!F60)))</f>
        <v/>
      </c>
      <c r="CY66" s="292" t="str">
        <f ca="true">+IF(OFFSET('Sanitation Data'!$F$32,0,10*ROW('Sanitation Data'!F60))="","",OFFSET('Sanitation Data'!$F$32,0,10*ROW('Sanitation Data'!F60)))</f>
        <v/>
      </c>
      <c r="CZ66" s="292" t="str">
        <f ca="true">+IF(OFFSET('Sanitation Data'!$G$28,0,10*ROW('Sanitation Data'!G60))="","",OFFSET('Sanitation Data'!$G$28,0,10*ROW('Sanitation Data'!G60)))</f>
        <v/>
      </c>
      <c r="DA66" s="292" t="str">
        <f ca="true">+IF(OFFSET('Sanitation Data'!$G$29,0,10*ROW('Sanitation Data'!G60))="","",OFFSET('Sanitation Data'!$G$29,0,10*ROW('Sanitation Data'!G60)))</f>
        <v/>
      </c>
      <c r="DB66" s="292" t="str">
        <f ca="true">+IF(OFFSET('Sanitation Data'!$G$30,0,10*ROW('Sanitation Data'!G60))="","",OFFSET('Sanitation Data'!$G$30,0,10*ROW('Sanitation Data'!G60)))</f>
        <v/>
      </c>
      <c r="DC66" s="292" t="str">
        <f ca="true">+IF(OFFSET('Sanitation Data'!$G$31,0,10*ROW('Sanitation Data'!G60))="","",OFFSET('Sanitation Data'!$G$31,0,10*ROW('Sanitation Data'!G60)))</f>
        <v/>
      </c>
      <c r="DD66" s="292" t="str">
        <f ca="true">+IF(OFFSET('Sanitation Data'!$G$32,0,10*ROW('Sanitation Data'!G60))="","",OFFSET('Sanitation Data'!$G$32,0,10*ROW('Sanitation Data'!G60)))</f>
        <v/>
      </c>
      <c r="DE66" s="292" t="str">
        <f ca="true">+IF(OFFSET('Sanitation Data'!$H$28,0,10*ROW('Sanitation Data'!H60))="","",OFFSET('Sanitation Data'!$H$28,0,10*ROW('Sanitation Data'!H60)))</f>
        <v/>
      </c>
      <c r="DF66" s="292" t="str">
        <f ca="true">+IF(OFFSET('Sanitation Data'!$H$29,0,10*ROW('Sanitation Data'!H60))="","",OFFSET('Sanitation Data'!$H$29,0,10*ROW('Sanitation Data'!H60)))</f>
        <v/>
      </c>
      <c r="DG66" s="292" t="str">
        <f ca="true">+IF(OFFSET('Sanitation Data'!$H$30,0,10*ROW('Sanitation Data'!H60))="","",OFFSET('Sanitation Data'!$H$30,0,10*ROW('Sanitation Data'!H60)))</f>
        <v/>
      </c>
      <c r="DH66" s="292" t="str">
        <f ca="true">+IF(OFFSET('Sanitation Data'!$H$31,0,10*ROW('Sanitation Data'!H60))="","",OFFSET('Sanitation Data'!$H$31,0,10*ROW('Sanitation Data'!H60)))</f>
        <v/>
      </c>
      <c r="DI66" s="292" t="str">
        <f ca="true">+IF(OFFSET('Sanitation Data'!$H$32,0,10*ROW('Sanitation Data'!H60))="","",OFFSET('Sanitation Data'!$H$32,0,10*ROW('Sanitation Data'!H60)))</f>
        <v/>
      </c>
      <c r="DJ66" s="292" t="str">
        <f ca="true">+IF(OFFSET('Sanitation Data'!$I$28,0,10*ROW('Sanitation Data'!I60))="","",OFFSET('Sanitation Data'!$I$28,0,10*ROW('Sanitation Data'!I60)))</f>
        <v/>
      </c>
      <c r="DK66" s="292" t="str">
        <f ca="true">+IF(OFFSET('Sanitation Data'!$I$29,0,10*ROW('Sanitation Data'!I60))="","",OFFSET('Sanitation Data'!$I$29,0,10*ROW('Sanitation Data'!I60)))</f>
        <v/>
      </c>
      <c r="DL66" s="292" t="str">
        <f ca="true">+IF(OFFSET('Sanitation Data'!$I$30,0,10*ROW('Sanitation Data'!I60))="","",OFFSET('Sanitation Data'!$I$30,0,10*ROW('Sanitation Data'!I60)))</f>
        <v/>
      </c>
      <c r="DM66" s="292" t="str">
        <f ca="true">+IF(OFFSET('Sanitation Data'!$I$31,0,10*ROW('Sanitation Data'!I60))="","",OFFSET('Sanitation Data'!$I$31,0,10*ROW('Sanitation Data'!I60)))</f>
        <v/>
      </c>
      <c r="DN66" s="292" t="str">
        <f ca="true">+IF(OFFSET('Sanitation Data'!$I$32,0,10*ROW('Sanitation Data'!I60))="","",OFFSET('Sanitation Data'!$I$32,0,10*ROW('Sanitation Data'!I60)))</f>
        <v/>
      </c>
      <c r="DO66" s="292" t="str">
        <f ca="true">+IF(OFFSET('Hygiene Data'!$D$11,0,10*ROW('Hygiene Data'!D60))="","",OFFSET('Hygiene Data'!$D$11,0,10*ROW('Hygiene Data'!D60)))</f>
        <v/>
      </c>
      <c r="DP66" s="292" t="str">
        <f ca="true">+IF(OFFSET('Hygiene Data'!$D$12,0,10*ROW('Hygiene Data'!D60))="","",OFFSET('Hygiene Data'!$D$12,0,10*ROW('Hygiene Data'!D60)))</f>
        <v/>
      </c>
      <c r="DQ66" s="292" t="str">
        <f ca="true">+IF(OFFSET('Hygiene Data'!$D$13,0,10*ROW('Hygiene Data'!D60))="","",OFFSET('Hygiene Data'!$D$13,0,10*ROW('Hygiene Data'!D60)))</f>
        <v/>
      </c>
      <c r="DR66" s="292" t="str">
        <f ca="true">+IF(OFFSET('Hygiene Data'!$E$11,0,10*ROW('Hygiene Data'!E60))="","",OFFSET('Hygiene Data'!$E$11,0,10*ROW('Hygiene Data'!E60)))</f>
        <v/>
      </c>
      <c r="DS66" s="292" t="str">
        <f ca="true">+IF(OFFSET('Hygiene Data'!$E$12,0,10*ROW('Hygiene Data'!E60))="","",OFFSET('Hygiene Data'!$E$12,0,10*ROW('Hygiene Data'!E60)))</f>
        <v/>
      </c>
      <c r="DT66" s="292" t="str">
        <f ca="true">+IF(OFFSET('Hygiene Data'!$E$13,0,10*ROW('Hygiene Data'!E60))="","",OFFSET('Hygiene Data'!$E$13,0,10*ROW('Hygiene Data'!E60)))</f>
        <v/>
      </c>
      <c r="DU66" s="292" t="str">
        <f ca="true">+IF(OFFSET('Hygiene Data'!$F$11,0,10*ROW('Hygiene Data'!F60))="","",OFFSET('Hygiene Data'!$F$11,0,10*ROW('Hygiene Data'!F60)))</f>
        <v/>
      </c>
      <c r="DV66" s="292" t="str">
        <f ca="true">+IF(OFFSET('Hygiene Data'!$F$12,0,10*ROW('Hygiene Data'!F60))="","",OFFSET('Hygiene Data'!$F$12,0,10*ROW('Hygiene Data'!F60)))</f>
        <v/>
      </c>
      <c r="DW66" s="292" t="str">
        <f ca="true">+IF(OFFSET('Hygiene Data'!$F$13,0,10*ROW('Hygiene Data'!F60))="","",OFFSET('Hygiene Data'!$F$13,0,10*ROW('Hygiene Data'!F60)))</f>
        <v/>
      </c>
      <c r="DX66" s="292" t="str">
        <f ca="true">+IF(OFFSET('Hygiene Data'!$G$11,0,10*ROW('Hygiene Data'!G60))="","",OFFSET('Hygiene Data'!$G$11,0,10*ROW('Hygiene Data'!G60)))</f>
        <v/>
      </c>
      <c r="DY66" s="292" t="str">
        <f ca="true">+IF(OFFSET('Hygiene Data'!$G$12,0,10*ROW('Hygiene Data'!G60))="","",OFFSET('Hygiene Data'!$G$12,0,10*ROW('Hygiene Data'!G60)))</f>
        <v/>
      </c>
      <c r="DZ66" s="292" t="str">
        <f ca="true">+IF(OFFSET('Hygiene Data'!$G$13,0,10*ROW('Hygiene Data'!G60))="","",OFFSET('Hygiene Data'!$G$13,0,10*ROW('Hygiene Data'!G60)))</f>
        <v/>
      </c>
      <c r="EA66" s="292" t="str">
        <f ca="true">+IF(OFFSET('Hygiene Data'!$H$11,0,10*ROW('Hygiene Data'!H60))="","",OFFSET('Hygiene Data'!$H$11,0,10*ROW('Hygiene Data'!H60)))</f>
        <v/>
      </c>
      <c r="EB66" s="292" t="str">
        <f ca="true">+IF(OFFSET('Hygiene Data'!$H$12,0,10*ROW('Hygiene Data'!H60))="","",OFFSET('Hygiene Data'!$H$12,0,10*ROW('Hygiene Data'!H60)))</f>
        <v/>
      </c>
      <c r="EC66" s="292" t="str">
        <f ca="true">+IF(OFFSET('Hygiene Data'!$H$13,0,10*ROW('Hygiene Data'!H60))="","",OFFSET('Hygiene Data'!$H$13,0,10*ROW('Hygiene Data'!H60)))</f>
        <v/>
      </c>
      <c r="ED66" s="292" t="str">
        <f ca="true">+IF(OFFSET('Hygiene Data'!$I$11,0,10*ROW('Hygiene Data'!I60))="","",OFFSET('Hygiene Data'!$I$11,0,10*ROW('Hygiene Data'!I60)))</f>
        <v/>
      </c>
      <c r="EE66" s="292" t="str">
        <f ca="true">+IF(OFFSET('Hygiene Data'!$I$12,0,10*ROW('Hygiene Data'!I60))="","",OFFSET('Hygiene Data'!$I$12,0,10*ROW('Hygiene Data'!I60)))</f>
        <v/>
      </c>
      <c r="EF66" s="29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8"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2"/>
      <c r="BS67" s="292" t="str">
        <f ca="true">+IF(OFFSET('Water Data'!$D$27,0,10*ROW('Water Data'!D61))="","",OFFSET('Water Data'!$D$27,0,10*ROW('Water Data'!D61)))</f>
        <v/>
      </c>
      <c r="BT67" s="292" t="str">
        <f ca="true">+IF(OFFSET('Water Data'!$D$28,0,10*ROW('Water Data'!D61))="","",OFFSET('Water Data'!$D$28,0,10*ROW('Water Data'!D61)))</f>
        <v/>
      </c>
      <c r="BU67" s="292" t="str">
        <f ca="true">+IF(OFFSET('Water Data'!$D$29,0,10*ROW('Water Data'!D61))="","",OFFSET('Water Data'!$D$29,0,10*ROW('Water Data'!D61)))</f>
        <v/>
      </c>
      <c r="BV67" s="292" t="str">
        <f ca="true">+IF(OFFSET('Water Data'!$E$27,0,10*ROW('Water Data'!E61))="","",OFFSET('Water Data'!$E$27,0,10*ROW('Water Data'!E61)))</f>
        <v/>
      </c>
      <c r="BW67" s="292" t="str">
        <f ca="true">+IF(OFFSET('Water Data'!$E$28,0,10*ROW('Water Data'!E61))="","",OFFSET('Water Data'!$E$28,0,10*ROW('Water Data'!E61)))</f>
        <v/>
      </c>
      <c r="BX67" s="292" t="str">
        <f ca="true">+IF(OFFSET('Water Data'!$E$29,0,10*ROW('Water Data'!E61))="","",OFFSET('Water Data'!$E$29,0,10*ROW('Water Data'!E61)))</f>
        <v/>
      </c>
      <c r="BY67" s="292" t="str">
        <f ca="true">+IF(OFFSET('Water Data'!$F$27,0,10*ROW('Water Data'!F61))="","",OFFSET('Water Data'!$F$27,0,10*ROW('Water Data'!F61)))</f>
        <v/>
      </c>
      <c r="BZ67" s="292" t="str">
        <f ca="true">+IF(OFFSET('Water Data'!$F$28,0,10*ROW('Water Data'!F61))="","",OFFSET('Water Data'!$F$28,0,10*ROW('Water Data'!F61)))</f>
        <v/>
      </c>
      <c r="CA67" s="292" t="str">
        <f ca="true">+IF(OFFSET('Water Data'!$F$29,0,10*ROW('Water Data'!F61))="","",OFFSET('Water Data'!$F$29,0,10*ROW('Water Data'!F61)))</f>
        <v/>
      </c>
      <c r="CB67" s="292" t="str">
        <f ca="true">+IF(OFFSET('Water Data'!$G$27,0,10*ROW('Water Data'!G61))="","",OFFSET('Water Data'!$G$27,0,10*ROW('Water Data'!G61)))</f>
        <v/>
      </c>
      <c r="CC67" s="292" t="str">
        <f ca="true">+IF(OFFSET('Water Data'!$G$28,0,10*ROW('Water Data'!G61))="","",OFFSET('Water Data'!$G$28,0,10*ROW('Water Data'!G61)))</f>
        <v/>
      </c>
      <c r="CD67" s="292" t="str">
        <f ca="true">+IF(OFFSET('Water Data'!$G$29,0,10*ROW('Water Data'!G61))="","",OFFSET('Water Data'!$G$29,0,10*ROW('Water Data'!G61)))</f>
        <v/>
      </c>
      <c r="CE67" s="292" t="str">
        <f ca="true">+IF(OFFSET('Water Data'!$H$27,0,10*ROW('Water Data'!H61))="","",OFFSET('Water Data'!$H$27,0,10*ROW('Water Data'!H61)))</f>
        <v/>
      </c>
      <c r="CF67" s="292" t="str">
        <f ca="true">+IF(OFFSET('Water Data'!$H$28,0,10*ROW('Water Data'!H61))="","",OFFSET('Water Data'!$H$28,0,10*ROW('Water Data'!H61)))</f>
        <v/>
      </c>
      <c r="CG67" s="292" t="str">
        <f ca="true">+IF(OFFSET('Water Data'!$H$29,0,10*ROW('Water Data'!H61))="","",OFFSET('Water Data'!$H$29,0,10*ROW('Water Data'!H61)))</f>
        <v/>
      </c>
      <c r="CH67" s="292" t="str">
        <f ca="true">+IF(OFFSET('Water Data'!$I$27,0,10*ROW('Water Data'!I61))="","",OFFSET('Water Data'!$I$27,0,10*ROW('Water Data'!I61)))</f>
        <v/>
      </c>
      <c r="CI67" s="292" t="str">
        <f ca="true">+IF(OFFSET('Water Data'!$I$28,0,10*ROW('Water Data'!I61))="","",OFFSET('Water Data'!$I$28,0,10*ROW('Water Data'!I61)))</f>
        <v/>
      </c>
      <c r="CJ67" s="292" t="str">
        <f ca="true">+IF(OFFSET('Water Data'!$I$29,0,10*ROW('Water Data'!I61))="","",OFFSET('Water Data'!$I$29,0,10*ROW('Water Data'!I61)))</f>
        <v/>
      </c>
      <c r="CK67" s="292" t="str">
        <f ca="true">+IF(OFFSET('Sanitation Data'!$D$28,0,10*ROW('Sanitation Data'!D61))="","",OFFSET('Sanitation Data'!$D$28,0,10*ROW('Sanitation Data'!D61)))</f>
        <v/>
      </c>
      <c r="CL67" s="292" t="str">
        <f ca="true">+IF(OFFSET('Sanitation Data'!$D$29,0,10*ROW('Sanitation Data'!D61))="","",OFFSET('Sanitation Data'!$D$29,0,10*ROW('Sanitation Data'!D61)))</f>
        <v/>
      </c>
      <c r="CM67" s="292" t="str">
        <f ca="true">+IF(OFFSET('Sanitation Data'!$D$30,0,10*ROW('Sanitation Data'!D61))="","",OFFSET('Sanitation Data'!$D$30,0,10*ROW('Sanitation Data'!D61)))</f>
        <v/>
      </c>
      <c r="CN67" s="292" t="str">
        <f ca="true">+IF(OFFSET('Sanitation Data'!$D$31,0,10*ROW('Sanitation Data'!D61))="","",OFFSET('Sanitation Data'!$D$31,0,10*ROW('Sanitation Data'!D61)))</f>
        <v/>
      </c>
      <c r="CO67" s="292" t="str">
        <f ca="true">+IF(OFFSET('Sanitation Data'!$D$32,0,10*ROW('Sanitation Data'!D61))="","",OFFSET('Sanitation Data'!$D$32,0,10*ROW('Sanitation Data'!D61)))</f>
        <v/>
      </c>
      <c r="CP67" s="292" t="str">
        <f ca="true">+IF(OFFSET('Sanitation Data'!$E$28,0,10*ROW('Sanitation Data'!E61))="","",OFFSET('Sanitation Data'!$E$28,0,10*ROW('Sanitation Data'!E61)))</f>
        <v/>
      </c>
      <c r="CQ67" s="292" t="str">
        <f ca="true">+IF(OFFSET('Sanitation Data'!$E$29,0,10*ROW('Sanitation Data'!E61))="","",OFFSET('Sanitation Data'!$E$29,0,10*ROW('Sanitation Data'!E61)))</f>
        <v/>
      </c>
      <c r="CR67" s="292" t="str">
        <f ca="true">+IF(OFFSET('Sanitation Data'!$E$30,0,10*ROW('Sanitation Data'!E61))="","",OFFSET('Sanitation Data'!$E$30,0,10*ROW('Sanitation Data'!E61)))</f>
        <v/>
      </c>
      <c r="CS67" s="292" t="str">
        <f ca="true">+IF(OFFSET('Sanitation Data'!$E$31,0,10*ROW('Sanitation Data'!E61))="","",OFFSET('Sanitation Data'!$E$31,0,10*ROW('Sanitation Data'!E61)))</f>
        <v/>
      </c>
      <c r="CT67" s="292" t="str">
        <f ca="true">+IF(OFFSET('Sanitation Data'!$E$32,0,10*ROW('Sanitation Data'!E61))="","",OFFSET('Sanitation Data'!$E$32,0,10*ROW('Sanitation Data'!E61)))</f>
        <v/>
      </c>
      <c r="CU67" s="292" t="str">
        <f ca="true">+IF(OFFSET('Sanitation Data'!$F$28,0,10*ROW('Sanitation Data'!F61))="","",OFFSET('Sanitation Data'!$F$28,0,10*ROW('Sanitation Data'!F61)))</f>
        <v/>
      </c>
      <c r="CV67" s="292" t="str">
        <f ca="true">+IF(OFFSET('Sanitation Data'!$F$29,0,10*ROW('Sanitation Data'!F61))="","",OFFSET('Sanitation Data'!$F$29,0,10*ROW('Sanitation Data'!F61)))</f>
        <v/>
      </c>
      <c r="CW67" s="292" t="str">
        <f ca="true">+IF(OFFSET('Sanitation Data'!$F$30,0,10*ROW('Sanitation Data'!F61))="","",OFFSET('Sanitation Data'!$F$30,0,10*ROW('Sanitation Data'!F61)))</f>
        <v/>
      </c>
      <c r="CX67" s="292" t="str">
        <f ca="true">+IF(OFFSET('Sanitation Data'!$F$31,0,10*ROW('Sanitation Data'!F61))="","",OFFSET('Sanitation Data'!$F$31,0,10*ROW('Sanitation Data'!F61)))</f>
        <v/>
      </c>
      <c r="CY67" s="292" t="str">
        <f ca="true">+IF(OFFSET('Sanitation Data'!$F$32,0,10*ROW('Sanitation Data'!F61))="","",OFFSET('Sanitation Data'!$F$32,0,10*ROW('Sanitation Data'!F61)))</f>
        <v/>
      </c>
      <c r="CZ67" s="292" t="str">
        <f ca="true">+IF(OFFSET('Sanitation Data'!$G$28,0,10*ROW('Sanitation Data'!G61))="","",OFFSET('Sanitation Data'!$G$28,0,10*ROW('Sanitation Data'!G61)))</f>
        <v/>
      </c>
      <c r="DA67" s="292" t="str">
        <f ca="true">+IF(OFFSET('Sanitation Data'!$G$29,0,10*ROW('Sanitation Data'!G61))="","",OFFSET('Sanitation Data'!$G$29,0,10*ROW('Sanitation Data'!G61)))</f>
        <v/>
      </c>
      <c r="DB67" s="292" t="str">
        <f ca="true">+IF(OFFSET('Sanitation Data'!$G$30,0,10*ROW('Sanitation Data'!G61))="","",OFFSET('Sanitation Data'!$G$30,0,10*ROW('Sanitation Data'!G61)))</f>
        <v/>
      </c>
      <c r="DC67" s="292" t="str">
        <f ca="true">+IF(OFFSET('Sanitation Data'!$G$31,0,10*ROW('Sanitation Data'!G61))="","",OFFSET('Sanitation Data'!$G$31,0,10*ROW('Sanitation Data'!G61)))</f>
        <v/>
      </c>
      <c r="DD67" s="292" t="str">
        <f ca="true">+IF(OFFSET('Sanitation Data'!$G$32,0,10*ROW('Sanitation Data'!G61))="","",OFFSET('Sanitation Data'!$G$32,0,10*ROW('Sanitation Data'!G61)))</f>
        <v/>
      </c>
      <c r="DE67" s="292" t="str">
        <f ca="true">+IF(OFFSET('Sanitation Data'!$H$28,0,10*ROW('Sanitation Data'!H61))="","",OFFSET('Sanitation Data'!$H$28,0,10*ROW('Sanitation Data'!H61)))</f>
        <v/>
      </c>
      <c r="DF67" s="292" t="str">
        <f ca="true">+IF(OFFSET('Sanitation Data'!$H$29,0,10*ROW('Sanitation Data'!H61))="","",OFFSET('Sanitation Data'!$H$29,0,10*ROW('Sanitation Data'!H61)))</f>
        <v/>
      </c>
      <c r="DG67" s="292" t="str">
        <f ca="true">+IF(OFFSET('Sanitation Data'!$H$30,0,10*ROW('Sanitation Data'!H61))="","",OFFSET('Sanitation Data'!$H$30,0,10*ROW('Sanitation Data'!H61)))</f>
        <v/>
      </c>
      <c r="DH67" s="292" t="str">
        <f ca="true">+IF(OFFSET('Sanitation Data'!$H$31,0,10*ROW('Sanitation Data'!H61))="","",OFFSET('Sanitation Data'!$H$31,0,10*ROW('Sanitation Data'!H61)))</f>
        <v/>
      </c>
      <c r="DI67" s="292" t="str">
        <f ca="true">+IF(OFFSET('Sanitation Data'!$H$32,0,10*ROW('Sanitation Data'!H61))="","",OFFSET('Sanitation Data'!$H$32,0,10*ROW('Sanitation Data'!H61)))</f>
        <v/>
      </c>
      <c r="DJ67" s="292" t="str">
        <f ca="true">+IF(OFFSET('Sanitation Data'!$I$28,0,10*ROW('Sanitation Data'!I61))="","",OFFSET('Sanitation Data'!$I$28,0,10*ROW('Sanitation Data'!I61)))</f>
        <v/>
      </c>
      <c r="DK67" s="292" t="str">
        <f ca="true">+IF(OFFSET('Sanitation Data'!$I$29,0,10*ROW('Sanitation Data'!I61))="","",OFFSET('Sanitation Data'!$I$29,0,10*ROW('Sanitation Data'!I61)))</f>
        <v/>
      </c>
      <c r="DL67" s="292" t="str">
        <f ca="true">+IF(OFFSET('Sanitation Data'!$I$30,0,10*ROW('Sanitation Data'!I61))="","",OFFSET('Sanitation Data'!$I$30,0,10*ROW('Sanitation Data'!I61)))</f>
        <v/>
      </c>
      <c r="DM67" s="292" t="str">
        <f ca="true">+IF(OFFSET('Sanitation Data'!$I$31,0,10*ROW('Sanitation Data'!I61))="","",OFFSET('Sanitation Data'!$I$31,0,10*ROW('Sanitation Data'!I61)))</f>
        <v/>
      </c>
      <c r="DN67" s="292" t="str">
        <f ca="true">+IF(OFFSET('Sanitation Data'!$I$32,0,10*ROW('Sanitation Data'!I61))="","",OFFSET('Sanitation Data'!$I$32,0,10*ROW('Sanitation Data'!I61)))</f>
        <v/>
      </c>
      <c r="DO67" s="292" t="str">
        <f ca="true">+IF(OFFSET('Hygiene Data'!$D$11,0,10*ROW('Hygiene Data'!D61))="","",OFFSET('Hygiene Data'!$D$11,0,10*ROW('Hygiene Data'!D61)))</f>
        <v/>
      </c>
      <c r="DP67" s="292" t="str">
        <f ca="true">+IF(OFFSET('Hygiene Data'!$D$12,0,10*ROW('Hygiene Data'!D61))="","",OFFSET('Hygiene Data'!$D$12,0,10*ROW('Hygiene Data'!D61)))</f>
        <v/>
      </c>
      <c r="DQ67" s="292" t="str">
        <f ca="true">+IF(OFFSET('Hygiene Data'!$D$13,0,10*ROW('Hygiene Data'!D61))="","",OFFSET('Hygiene Data'!$D$13,0,10*ROW('Hygiene Data'!D61)))</f>
        <v/>
      </c>
      <c r="DR67" s="292" t="str">
        <f ca="true">+IF(OFFSET('Hygiene Data'!$E$11,0,10*ROW('Hygiene Data'!E61))="","",OFFSET('Hygiene Data'!$E$11,0,10*ROW('Hygiene Data'!E61)))</f>
        <v/>
      </c>
      <c r="DS67" s="292" t="str">
        <f ca="true">+IF(OFFSET('Hygiene Data'!$E$12,0,10*ROW('Hygiene Data'!E61))="","",OFFSET('Hygiene Data'!$E$12,0,10*ROW('Hygiene Data'!E61)))</f>
        <v/>
      </c>
      <c r="DT67" s="292" t="str">
        <f ca="true">+IF(OFFSET('Hygiene Data'!$E$13,0,10*ROW('Hygiene Data'!E61))="","",OFFSET('Hygiene Data'!$E$13,0,10*ROW('Hygiene Data'!E61)))</f>
        <v/>
      </c>
      <c r="DU67" s="292" t="str">
        <f ca="true">+IF(OFFSET('Hygiene Data'!$F$11,0,10*ROW('Hygiene Data'!F61))="","",OFFSET('Hygiene Data'!$F$11,0,10*ROW('Hygiene Data'!F61)))</f>
        <v/>
      </c>
      <c r="DV67" s="292" t="str">
        <f ca="true">+IF(OFFSET('Hygiene Data'!$F$12,0,10*ROW('Hygiene Data'!F61))="","",OFFSET('Hygiene Data'!$F$12,0,10*ROW('Hygiene Data'!F61)))</f>
        <v/>
      </c>
      <c r="DW67" s="292" t="str">
        <f ca="true">+IF(OFFSET('Hygiene Data'!$F$13,0,10*ROW('Hygiene Data'!F61))="","",OFFSET('Hygiene Data'!$F$13,0,10*ROW('Hygiene Data'!F61)))</f>
        <v/>
      </c>
      <c r="DX67" s="292" t="str">
        <f ca="true">+IF(OFFSET('Hygiene Data'!$G$11,0,10*ROW('Hygiene Data'!G61))="","",OFFSET('Hygiene Data'!$G$11,0,10*ROW('Hygiene Data'!G61)))</f>
        <v/>
      </c>
      <c r="DY67" s="292" t="str">
        <f ca="true">+IF(OFFSET('Hygiene Data'!$G$12,0,10*ROW('Hygiene Data'!G61))="","",OFFSET('Hygiene Data'!$G$12,0,10*ROW('Hygiene Data'!G61)))</f>
        <v/>
      </c>
      <c r="DZ67" s="292" t="str">
        <f ca="true">+IF(OFFSET('Hygiene Data'!$G$13,0,10*ROW('Hygiene Data'!G61))="","",OFFSET('Hygiene Data'!$G$13,0,10*ROW('Hygiene Data'!G61)))</f>
        <v/>
      </c>
      <c r="EA67" s="292" t="str">
        <f ca="true">+IF(OFFSET('Hygiene Data'!$H$11,0,10*ROW('Hygiene Data'!H61))="","",OFFSET('Hygiene Data'!$H$11,0,10*ROW('Hygiene Data'!H61)))</f>
        <v/>
      </c>
      <c r="EB67" s="292" t="str">
        <f ca="true">+IF(OFFSET('Hygiene Data'!$H$12,0,10*ROW('Hygiene Data'!H61))="","",OFFSET('Hygiene Data'!$H$12,0,10*ROW('Hygiene Data'!H61)))</f>
        <v/>
      </c>
      <c r="EC67" s="292" t="str">
        <f ca="true">+IF(OFFSET('Hygiene Data'!$H$13,0,10*ROW('Hygiene Data'!H61))="","",OFFSET('Hygiene Data'!$H$13,0,10*ROW('Hygiene Data'!H61)))</f>
        <v/>
      </c>
      <c r="ED67" s="292" t="str">
        <f ca="true">+IF(OFFSET('Hygiene Data'!$I$11,0,10*ROW('Hygiene Data'!I61))="","",OFFSET('Hygiene Data'!$I$11,0,10*ROW('Hygiene Data'!I61)))</f>
        <v/>
      </c>
      <c r="EE67" s="292" t="str">
        <f ca="true">+IF(OFFSET('Hygiene Data'!$I$12,0,10*ROW('Hygiene Data'!I61))="","",OFFSET('Hygiene Data'!$I$12,0,10*ROW('Hygiene Data'!I61)))</f>
        <v/>
      </c>
      <c r="EF67" s="29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8"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2"/>
      <c r="BS68" s="292" t="str">
        <f ca="true">+IF(OFFSET('Water Data'!$D$27,0,10*ROW('Water Data'!D62))="","",OFFSET('Water Data'!$D$27,0,10*ROW('Water Data'!D62)))</f>
        <v/>
      </c>
      <c r="BT68" s="292" t="str">
        <f ca="true">+IF(OFFSET('Water Data'!$D$28,0,10*ROW('Water Data'!D62))="","",OFFSET('Water Data'!$D$28,0,10*ROW('Water Data'!D62)))</f>
        <v/>
      </c>
      <c r="BU68" s="292" t="str">
        <f ca="true">+IF(OFFSET('Water Data'!$D$29,0,10*ROW('Water Data'!D62))="","",OFFSET('Water Data'!$D$29,0,10*ROW('Water Data'!D62)))</f>
        <v/>
      </c>
      <c r="BV68" s="292" t="str">
        <f ca="true">+IF(OFFSET('Water Data'!$E$27,0,10*ROW('Water Data'!E62))="","",OFFSET('Water Data'!$E$27,0,10*ROW('Water Data'!E62)))</f>
        <v/>
      </c>
      <c r="BW68" s="292" t="str">
        <f ca="true">+IF(OFFSET('Water Data'!$E$28,0,10*ROW('Water Data'!E62))="","",OFFSET('Water Data'!$E$28,0,10*ROW('Water Data'!E62)))</f>
        <v/>
      </c>
      <c r="BX68" s="292" t="str">
        <f ca="true">+IF(OFFSET('Water Data'!$E$29,0,10*ROW('Water Data'!E62))="","",OFFSET('Water Data'!$E$29,0,10*ROW('Water Data'!E62)))</f>
        <v/>
      </c>
      <c r="BY68" s="292" t="str">
        <f ca="true">+IF(OFFSET('Water Data'!$F$27,0,10*ROW('Water Data'!F62))="","",OFFSET('Water Data'!$F$27,0,10*ROW('Water Data'!F62)))</f>
        <v/>
      </c>
      <c r="BZ68" s="292" t="str">
        <f ca="true">+IF(OFFSET('Water Data'!$F$28,0,10*ROW('Water Data'!F62))="","",OFFSET('Water Data'!$F$28,0,10*ROW('Water Data'!F62)))</f>
        <v/>
      </c>
      <c r="CA68" s="292" t="str">
        <f ca="true">+IF(OFFSET('Water Data'!$F$29,0,10*ROW('Water Data'!F62))="","",OFFSET('Water Data'!$F$29,0,10*ROW('Water Data'!F62)))</f>
        <v/>
      </c>
      <c r="CB68" s="292" t="str">
        <f ca="true">+IF(OFFSET('Water Data'!$G$27,0,10*ROW('Water Data'!G62))="","",OFFSET('Water Data'!$G$27,0,10*ROW('Water Data'!G62)))</f>
        <v/>
      </c>
      <c r="CC68" s="292" t="str">
        <f ca="true">+IF(OFFSET('Water Data'!$G$28,0,10*ROW('Water Data'!G62))="","",OFFSET('Water Data'!$G$28,0,10*ROW('Water Data'!G62)))</f>
        <v/>
      </c>
      <c r="CD68" s="292" t="str">
        <f ca="true">+IF(OFFSET('Water Data'!$G$29,0,10*ROW('Water Data'!G62))="","",OFFSET('Water Data'!$G$29,0,10*ROW('Water Data'!G62)))</f>
        <v/>
      </c>
      <c r="CE68" s="292" t="str">
        <f ca="true">+IF(OFFSET('Water Data'!$H$27,0,10*ROW('Water Data'!H62))="","",OFFSET('Water Data'!$H$27,0,10*ROW('Water Data'!H62)))</f>
        <v/>
      </c>
      <c r="CF68" s="292" t="str">
        <f ca="true">+IF(OFFSET('Water Data'!$H$28,0,10*ROW('Water Data'!H62))="","",OFFSET('Water Data'!$H$28,0,10*ROW('Water Data'!H62)))</f>
        <v/>
      </c>
      <c r="CG68" s="292" t="str">
        <f ca="true">+IF(OFFSET('Water Data'!$H$29,0,10*ROW('Water Data'!H62))="","",OFFSET('Water Data'!$H$29,0,10*ROW('Water Data'!H62)))</f>
        <v/>
      </c>
      <c r="CH68" s="292" t="str">
        <f ca="true">+IF(OFFSET('Water Data'!$I$27,0,10*ROW('Water Data'!I62))="","",OFFSET('Water Data'!$I$27,0,10*ROW('Water Data'!I62)))</f>
        <v/>
      </c>
      <c r="CI68" s="292" t="str">
        <f ca="true">+IF(OFFSET('Water Data'!$I$28,0,10*ROW('Water Data'!I62))="","",OFFSET('Water Data'!$I$28,0,10*ROW('Water Data'!I62)))</f>
        <v/>
      </c>
      <c r="CJ68" s="292" t="str">
        <f ca="true">+IF(OFFSET('Water Data'!$I$29,0,10*ROW('Water Data'!I62))="","",OFFSET('Water Data'!$I$29,0,10*ROW('Water Data'!I62)))</f>
        <v/>
      </c>
      <c r="CK68" s="292" t="str">
        <f ca="true">+IF(OFFSET('Sanitation Data'!$D$28,0,10*ROW('Sanitation Data'!D62))="","",OFFSET('Sanitation Data'!$D$28,0,10*ROW('Sanitation Data'!D62)))</f>
        <v/>
      </c>
      <c r="CL68" s="292" t="str">
        <f ca="true">+IF(OFFSET('Sanitation Data'!$D$29,0,10*ROW('Sanitation Data'!D62))="","",OFFSET('Sanitation Data'!$D$29,0,10*ROW('Sanitation Data'!D62)))</f>
        <v/>
      </c>
      <c r="CM68" s="292" t="str">
        <f ca="true">+IF(OFFSET('Sanitation Data'!$D$30,0,10*ROW('Sanitation Data'!D62))="","",OFFSET('Sanitation Data'!$D$30,0,10*ROW('Sanitation Data'!D62)))</f>
        <v/>
      </c>
      <c r="CN68" s="292" t="str">
        <f ca="true">+IF(OFFSET('Sanitation Data'!$D$31,0,10*ROW('Sanitation Data'!D62))="","",OFFSET('Sanitation Data'!$D$31,0,10*ROW('Sanitation Data'!D62)))</f>
        <v/>
      </c>
      <c r="CO68" s="292" t="str">
        <f ca="true">+IF(OFFSET('Sanitation Data'!$D$32,0,10*ROW('Sanitation Data'!D62))="","",OFFSET('Sanitation Data'!$D$32,0,10*ROW('Sanitation Data'!D62)))</f>
        <v/>
      </c>
      <c r="CP68" s="292" t="str">
        <f ca="true">+IF(OFFSET('Sanitation Data'!$E$28,0,10*ROW('Sanitation Data'!E62))="","",OFFSET('Sanitation Data'!$E$28,0,10*ROW('Sanitation Data'!E62)))</f>
        <v/>
      </c>
      <c r="CQ68" s="292" t="str">
        <f ca="true">+IF(OFFSET('Sanitation Data'!$E$29,0,10*ROW('Sanitation Data'!E62))="","",OFFSET('Sanitation Data'!$E$29,0,10*ROW('Sanitation Data'!E62)))</f>
        <v/>
      </c>
      <c r="CR68" s="292" t="str">
        <f ca="true">+IF(OFFSET('Sanitation Data'!$E$30,0,10*ROW('Sanitation Data'!E62))="","",OFFSET('Sanitation Data'!$E$30,0,10*ROW('Sanitation Data'!E62)))</f>
        <v/>
      </c>
      <c r="CS68" s="292" t="str">
        <f ca="true">+IF(OFFSET('Sanitation Data'!$E$31,0,10*ROW('Sanitation Data'!E62))="","",OFFSET('Sanitation Data'!$E$31,0,10*ROW('Sanitation Data'!E62)))</f>
        <v/>
      </c>
      <c r="CT68" s="292" t="str">
        <f ca="true">+IF(OFFSET('Sanitation Data'!$E$32,0,10*ROW('Sanitation Data'!E62))="","",OFFSET('Sanitation Data'!$E$32,0,10*ROW('Sanitation Data'!E62)))</f>
        <v/>
      </c>
      <c r="CU68" s="292" t="str">
        <f ca="true">+IF(OFFSET('Sanitation Data'!$F$28,0,10*ROW('Sanitation Data'!F62))="","",OFFSET('Sanitation Data'!$F$28,0,10*ROW('Sanitation Data'!F62)))</f>
        <v/>
      </c>
      <c r="CV68" s="292" t="str">
        <f ca="true">+IF(OFFSET('Sanitation Data'!$F$29,0,10*ROW('Sanitation Data'!F62))="","",OFFSET('Sanitation Data'!$F$29,0,10*ROW('Sanitation Data'!F62)))</f>
        <v/>
      </c>
      <c r="CW68" s="292" t="str">
        <f ca="true">+IF(OFFSET('Sanitation Data'!$F$30,0,10*ROW('Sanitation Data'!F62))="","",OFFSET('Sanitation Data'!$F$30,0,10*ROW('Sanitation Data'!F62)))</f>
        <v/>
      </c>
      <c r="CX68" s="292" t="str">
        <f ca="true">+IF(OFFSET('Sanitation Data'!$F$31,0,10*ROW('Sanitation Data'!F62))="","",OFFSET('Sanitation Data'!$F$31,0,10*ROW('Sanitation Data'!F62)))</f>
        <v/>
      </c>
      <c r="CY68" s="292" t="str">
        <f ca="true">+IF(OFFSET('Sanitation Data'!$F$32,0,10*ROW('Sanitation Data'!F62))="","",OFFSET('Sanitation Data'!$F$32,0,10*ROW('Sanitation Data'!F62)))</f>
        <v/>
      </c>
      <c r="CZ68" s="292" t="str">
        <f ca="true">+IF(OFFSET('Sanitation Data'!$G$28,0,10*ROW('Sanitation Data'!G62))="","",OFFSET('Sanitation Data'!$G$28,0,10*ROW('Sanitation Data'!G62)))</f>
        <v/>
      </c>
      <c r="DA68" s="292" t="str">
        <f ca="true">+IF(OFFSET('Sanitation Data'!$G$29,0,10*ROW('Sanitation Data'!G62))="","",OFFSET('Sanitation Data'!$G$29,0,10*ROW('Sanitation Data'!G62)))</f>
        <v/>
      </c>
      <c r="DB68" s="292" t="str">
        <f ca="true">+IF(OFFSET('Sanitation Data'!$G$30,0,10*ROW('Sanitation Data'!G62))="","",OFFSET('Sanitation Data'!$G$30,0,10*ROW('Sanitation Data'!G62)))</f>
        <v/>
      </c>
      <c r="DC68" s="292" t="str">
        <f ca="true">+IF(OFFSET('Sanitation Data'!$G$31,0,10*ROW('Sanitation Data'!G62))="","",OFFSET('Sanitation Data'!$G$31,0,10*ROW('Sanitation Data'!G62)))</f>
        <v/>
      </c>
      <c r="DD68" s="292" t="str">
        <f ca="true">+IF(OFFSET('Sanitation Data'!$G$32,0,10*ROW('Sanitation Data'!G62))="","",OFFSET('Sanitation Data'!$G$32,0,10*ROW('Sanitation Data'!G62)))</f>
        <v/>
      </c>
      <c r="DE68" s="292" t="str">
        <f ca="true">+IF(OFFSET('Sanitation Data'!$H$28,0,10*ROW('Sanitation Data'!H62))="","",OFFSET('Sanitation Data'!$H$28,0,10*ROW('Sanitation Data'!H62)))</f>
        <v/>
      </c>
      <c r="DF68" s="292" t="str">
        <f ca="true">+IF(OFFSET('Sanitation Data'!$H$29,0,10*ROW('Sanitation Data'!H62))="","",OFFSET('Sanitation Data'!$H$29,0,10*ROW('Sanitation Data'!H62)))</f>
        <v/>
      </c>
      <c r="DG68" s="292" t="str">
        <f ca="true">+IF(OFFSET('Sanitation Data'!$H$30,0,10*ROW('Sanitation Data'!H62))="","",OFFSET('Sanitation Data'!$H$30,0,10*ROW('Sanitation Data'!H62)))</f>
        <v/>
      </c>
      <c r="DH68" s="292" t="str">
        <f ca="true">+IF(OFFSET('Sanitation Data'!$H$31,0,10*ROW('Sanitation Data'!H62))="","",OFFSET('Sanitation Data'!$H$31,0,10*ROW('Sanitation Data'!H62)))</f>
        <v/>
      </c>
      <c r="DI68" s="292" t="str">
        <f ca="true">+IF(OFFSET('Sanitation Data'!$H$32,0,10*ROW('Sanitation Data'!H62))="","",OFFSET('Sanitation Data'!$H$32,0,10*ROW('Sanitation Data'!H62)))</f>
        <v/>
      </c>
      <c r="DJ68" s="292" t="str">
        <f ca="true">+IF(OFFSET('Sanitation Data'!$I$28,0,10*ROW('Sanitation Data'!I62))="","",OFFSET('Sanitation Data'!$I$28,0,10*ROW('Sanitation Data'!I62)))</f>
        <v/>
      </c>
      <c r="DK68" s="292" t="str">
        <f ca="true">+IF(OFFSET('Sanitation Data'!$I$29,0,10*ROW('Sanitation Data'!I62))="","",OFFSET('Sanitation Data'!$I$29,0,10*ROW('Sanitation Data'!I62)))</f>
        <v/>
      </c>
      <c r="DL68" s="292" t="str">
        <f ca="true">+IF(OFFSET('Sanitation Data'!$I$30,0,10*ROW('Sanitation Data'!I62))="","",OFFSET('Sanitation Data'!$I$30,0,10*ROW('Sanitation Data'!I62)))</f>
        <v/>
      </c>
      <c r="DM68" s="292" t="str">
        <f ca="true">+IF(OFFSET('Sanitation Data'!$I$31,0,10*ROW('Sanitation Data'!I62))="","",OFFSET('Sanitation Data'!$I$31,0,10*ROW('Sanitation Data'!I62)))</f>
        <v/>
      </c>
      <c r="DN68" s="292" t="str">
        <f ca="true">+IF(OFFSET('Sanitation Data'!$I$32,0,10*ROW('Sanitation Data'!I62))="","",OFFSET('Sanitation Data'!$I$32,0,10*ROW('Sanitation Data'!I62)))</f>
        <v/>
      </c>
      <c r="DO68" s="292" t="str">
        <f ca="true">+IF(OFFSET('Hygiene Data'!$D$11,0,10*ROW('Hygiene Data'!D62))="","",OFFSET('Hygiene Data'!$D$11,0,10*ROW('Hygiene Data'!D62)))</f>
        <v/>
      </c>
      <c r="DP68" s="292" t="str">
        <f ca="true">+IF(OFFSET('Hygiene Data'!$D$12,0,10*ROW('Hygiene Data'!D62))="","",OFFSET('Hygiene Data'!$D$12,0,10*ROW('Hygiene Data'!D62)))</f>
        <v/>
      </c>
      <c r="DQ68" s="292" t="str">
        <f ca="true">+IF(OFFSET('Hygiene Data'!$D$13,0,10*ROW('Hygiene Data'!D62))="","",OFFSET('Hygiene Data'!$D$13,0,10*ROW('Hygiene Data'!D62)))</f>
        <v/>
      </c>
      <c r="DR68" s="292" t="str">
        <f ca="true">+IF(OFFSET('Hygiene Data'!$E$11,0,10*ROW('Hygiene Data'!E62))="","",OFFSET('Hygiene Data'!$E$11,0,10*ROW('Hygiene Data'!E62)))</f>
        <v/>
      </c>
      <c r="DS68" s="292" t="str">
        <f ca="true">+IF(OFFSET('Hygiene Data'!$E$12,0,10*ROW('Hygiene Data'!E62))="","",OFFSET('Hygiene Data'!$E$12,0,10*ROW('Hygiene Data'!E62)))</f>
        <v/>
      </c>
      <c r="DT68" s="292" t="str">
        <f ca="true">+IF(OFFSET('Hygiene Data'!$E$13,0,10*ROW('Hygiene Data'!E62))="","",OFFSET('Hygiene Data'!$E$13,0,10*ROW('Hygiene Data'!E62)))</f>
        <v/>
      </c>
      <c r="DU68" s="292" t="str">
        <f ca="true">+IF(OFFSET('Hygiene Data'!$F$11,0,10*ROW('Hygiene Data'!F62))="","",OFFSET('Hygiene Data'!$F$11,0,10*ROW('Hygiene Data'!F62)))</f>
        <v/>
      </c>
      <c r="DV68" s="292" t="str">
        <f ca="true">+IF(OFFSET('Hygiene Data'!$F$12,0,10*ROW('Hygiene Data'!F62))="","",OFFSET('Hygiene Data'!$F$12,0,10*ROW('Hygiene Data'!F62)))</f>
        <v/>
      </c>
      <c r="DW68" s="292" t="str">
        <f ca="true">+IF(OFFSET('Hygiene Data'!$F$13,0,10*ROW('Hygiene Data'!F62))="","",OFFSET('Hygiene Data'!$F$13,0,10*ROW('Hygiene Data'!F62)))</f>
        <v/>
      </c>
      <c r="DX68" s="292" t="str">
        <f ca="true">+IF(OFFSET('Hygiene Data'!$G$11,0,10*ROW('Hygiene Data'!G62))="","",OFFSET('Hygiene Data'!$G$11,0,10*ROW('Hygiene Data'!G62)))</f>
        <v/>
      </c>
      <c r="DY68" s="292" t="str">
        <f ca="true">+IF(OFFSET('Hygiene Data'!$G$12,0,10*ROW('Hygiene Data'!G62))="","",OFFSET('Hygiene Data'!$G$12,0,10*ROW('Hygiene Data'!G62)))</f>
        <v/>
      </c>
      <c r="DZ68" s="292" t="str">
        <f ca="true">+IF(OFFSET('Hygiene Data'!$G$13,0,10*ROW('Hygiene Data'!G62))="","",OFFSET('Hygiene Data'!$G$13,0,10*ROW('Hygiene Data'!G62)))</f>
        <v/>
      </c>
      <c r="EA68" s="292" t="str">
        <f ca="true">+IF(OFFSET('Hygiene Data'!$H$11,0,10*ROW('Hygiene Data'!H62))="","",OFFSET('Hygiene Data'!$H$11,0,10*ROW('Hygiene Data'!H62)))</f>
        <v/>
      </c>
      <c r="EB68" s="292" t="str">
        <f ca="true">+IF(OFFSET('Hygiene Data'!$H$12,0,10*ROW('Hygiene Data'!H62))="","",OFFSET('Hygiene Data'!$H$12,0,10*ROW('Hygiene Data'!H62)))</f>
        <v/>
      </c>
      <c r="EC68" s="292" t="str">
        <f ca="true">+IF(OFFSET('Hygiene Data'!$H$13,0,10*ROW('Hygiene Data'!H62))="","",OFFSET('Hygiene Data'!$H$13,0,10*ROW('Hygiene Data'!H62)))</f>
        <v/>
      </c>
      <c r="ED68" s="292" t="str">
        <f ca="true">+IF(OFFSET('Hygiene Data'!$I$11,0,10*ROW('Hygiene Data'!I62))="","",OFFSET('Hygiene Data'!$I$11,0,10*ROW('Hygiene Data'!I62)))</f>
        <v/>
      </c>
      <c r="EE68" s="292" t="str">
        <f ca="true">+IF(OFFSET('Hygiene Data'!$I$12,0,10*ROW('Hygiene Data'!I62))="","",OFFSET('Hygiene Data'!$I$12,0,10*ROW('Hygiene Data'!I62)))</f>
        <v/>
      </c>
      <c r="EF68" s="29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8"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2"/>
      <c r="BS69" s="292" t="str">
        <f ca="true">+IF(OFFSET('Water Data'!$D$27,0,10*ROW('Water Data'!D63))="","",OFFSET('Water Data'!$D$27,0,10*ROW('Water Data'!D63)))</f>
        <v/>
      </c>
      <c r="BT69" s="292" t="str">
        <f ca="true">+IF(OFFSET('Water Data'!$D$28,0,10*ROW('Water Data'!D63))="","",OFFSET('Water Data'!$D$28,0,10*ROW('Water Data'!D63)))</f>
        <v/>
      </c>
      <c r="BU69" s="292" t="str">
        <f ca="true">+IF(OFFSET('Water Data'!$D$29,0,10*ROW('Water Data'!D63))="","",OFFSET('Water Data'!$D$29,0,10*ROW('Water Data'!D63)))</f>
        <v/>
      </c>
      <c r="BV69" s="292" t="str">
        <f ca="true">+IF(OFFSET('Water Data'!$E$27,0,10*ROW('Water Data'!E63))="","",OFFSET('Water Data'!$E$27,0,10*ROW('Water Data'!E63)))</f>
        <v/>
      </c>
      <c r="BW69" s="292" t="str">
        <f ca="true">+IF(OFFSET('Water Data'!$E$28,0,10*ROW('Water Data'!E63))="","",OFFSET('Water Data'!$E$28,0,10*ROW('Water Data'!E63)))</f>
        <v/>
      </c>
      <c r="BX69" s="292" t="str">
        <f ca="true">+IF(OFFSET('Water Data'!$E$29,0,10*ROW('Water Data'!E63))="","",OFFSET('Water Data'!$E$29,0,10*ROW('Water Data'!E63)))</f>
        <v/>
      </c>
      <c r="BY69" s="292" t="str">
        <f ca="true">+IF(OFFSET('Water Data'!$F$27,0,10*ROW('Water Data'!F63))="","",OFFSET('Water Data'!$F$27,0,10*ROW('Water Data'!F63)))</f>
        <v/>
      </c>
      <c r="BZ69" s="292" t="str">
        <f ca="true">+IF(OFFSET('Water Data'!$F$28,0,10*ROW('Water Data'!F63))="","",OFFSET('Water Data'!$F$28,0,10*ROW('Water Data'!F63)))</f>
        <v/>
      </c>
      <c r="CA69" s="292" t="str">
        <f ca="true">+IF(OFFSET('Water Data'!$F$29,0,10*ROW('Water Data'!F63))="","",OFFSET('Water Data'!$F$29,0,10*ROW('Water Data'!F63)))</f>
        <v/>
      </c>
      <c r="CB69" s="292" t="str">
        <f ca="true">+IF(OFFSET('Water Data'!$G$27,0,10*ROW('Water Data'!G63))="","",OFFSET('Water Data'!$G$27,0,10*ROW('Water Data'!G63)))</f>
        <v/>
      </c>
      <c r="CC69" s="292" t="str">
        <f ca="true">+IF(OFFSET('Water Data'!$G$28,0,10*ROW('Water Data'!G63))="","",OFFSET('Water Data'!$G$28,0,10*ROW('Water Data'!G63)))</f>
        <v/>
      </c>
      <c r="CD69" s="292" t="str">
        <f ca="true">+IF(OFFSET('Water Data'!$G$29,0,10*ROW('Water Data'!G63))="","",OFFSET('Water Data'!$G$29,0,10*ROW('Water Data'!G63)))</f>
        <v/>
      </c>
      <c r="CE69" s="292" t="str">
        <f ca="true">+IF(OFFSET('Water Data'!$H$27,0,10*ROW('Water Data'!H63))="","",OFFSET('Water Data'!$H$27,0,10*ROW('Water Data'!H63)))</f>
        <v/>
      </c>
      <c r="CF69" s="292" t="str">
        <f ca="true">+IF(OFFSET('Water Data'!$H$28,0,10*ROW('Water Data'!H63))="","",OFFSET('Water Data'!$H$28,0,10*ROW('Water Data'!H63)))</f>
        <v/>
      </c>
      <c r="CG69" s="292" t="str">
        <f ca="true">+IF(OFFSET('Water Data'!$H$29,0,10*ROW('Water Data'!H63))="","",OFFSET('Water Data'!$H$29,0,10*ROW('Water Data'!H63)))</f>
        <v/>
      </c>
      <c r="CH69" s="292" t="str">
        <f ca="true">+IF(OFFSET('Water Data'!$I$27,0,10*ROW('Water Data'!I63))="","",OFFSET('Water Data'!$I$27,0,10*ROW('Water Data'!I63)))</f>
        <v/>
      </c>
      <c r="CI69" s="292" t="str">
        <f ca="true">+IF(OFFSET('Water Data'!$I$28,0,10*ROW('Water Data'!I63))="","",OFFSET('Water Data'!$I$28,0,10*ROW('Water Data'!I63)))</f>
        <v/>
      </c>
      <c r="CJ69" s="292" t="str">
        <f ca="true">+IF(OFFSET('Water Data'!$I$29,0,10*ROW('Water Data'!I63))="","",OFFSET('Water Data'!$I$29,0,10*ROW('Water Data'!I63)))</f>
        <v/>
      </c>
      <c r="CK69" s="292" t="str">
        <f ca="true">+IF(OFFSET('Sanitation Data'!$D$28,0,10*ROW('Sanitation Data'!D63))="","",OFFSET('Sanitation Data'!$D$28,0,10*ROW('Sanitation Data'!D63)))</f>
        <v/>
      </c>
      <c r="CL69" s="292" t="str">
        <f ca="true">+IF(OFFSET('Sanitation Data'!$D$29,0,10*ROW('Sanitation Data'!D63))="","",OFFSET('Sanitation Data'!$D$29,0,10*ROW('Sanitation Data'!D63)))</f>
        <v/>
      </c>
      <c r="CM69" s="292" t="str">
        <f ca="true">+IF(OFFSET('Sanitation Data'!$D$30,0,10*ROW('Sanitation Data'!D63))="","",OFFSET('Sanitation Data'!$D$30,0,10*ROW('Sanitation Data'!D63)))</f>
        <v/>
      </c>
      <c r="CN69" s="292" t="str">
        <f ca="true">+IF(OFFSET('Sanitation Data'!$D$31,0,10*ROW('Sanitation Data'!D63))="","",OFFSET('Sanitation Data'!$D$31,0,10*ROW('Sanitation Data'!D63)))</f>
        <v/>
      </c>
      <c r="CO69" s="292" t="str">
        <f ca="true">+IF(OFFSET('Sanitation Data'!$D$32,0,10*ROW('Sanitation Data'!D63))="","",OFFSET('Sanitation Data'!$D$32,0,10*ROW('Sanitation Data'!D63)))</f>
        <v/>
      </c>
      <c r="CP69" s="292" t="str">
        <f ca="true">+IF(OFFSET('Sanitation Data'!$E$28,0,10*ROW('Sanitation Data'!E63))="","",OFFSET('Sanitation Data'!$E$28,0,10*ROW('Sanitation Data'!E63)))</f>
        <v/>
      </c>
      <c r="CQ69" s="292" t="str">
        <f ca="true">+IF(OFFSET('Sanitation Data'!$E$29,0,10*ROW('Sanitation Data'!E63))="","",OFFSET('Sanitation Data'!$E$29,0,10*ROW('Sanitation Data'!E63)))</f>
        <v/>
      </c>
      <c r="CR69" s="292" t="str">
        <f ca="true">+IF(OFFSET('Sanitation Data'!$E$30,0,10*ROW('Sanitation Data'!E63))="","",OFFSET('Sanitation Data'!$E$30,0,10*ROW('Sanitation Data'!E63)))</f>
        <v/>
      </c>
      <c r="CS69" s="292" t="str">
        <f ca="true">+IF(OFFSET('Sanitation Data'!$E$31,0,10*ROW('Sanitation Data'!E63))="","",OFFSET('Sanitation Data'!$E$31,0,10*ROW('Sanitation Data'!E63)))</f>
        <v/>
      </c>
      <c r="CT69" s="292" t="str">
        <f ca="true">+IF(OFFSET('Sanitation Data'!$E$32,0,10*ROW('Sanitation Data'!E63))="","",OFFSET('Sanitation Data'!$E$32,0,10*ROW('Sanitation Data'!E63)))</f>
        <v/>
      </c>
      <c r="CU69" s="292" t="str">
        <f ca="true">+IF(OFFSET('Sanitation Data'!$F$28,0,10*ROW('Sanitation Data'!F63))="","",OFFSET('Sanitation Data'!$F$28,0,10*ROW('Sanitation Data'!F63)))</f>
        <v/>
      </c>
      <c r="CV69" s="292" t="str">
        <f ca="true">+IF(OFFSET('Sanitation Data'!$F$29,0,10*ROW('Sanitation Data'!F63))="","",OFFSET('Sanitation Data'!$F$29,0,10*ROW('Sanitation Data'!F63)))</f>
        <v/>
      </c>
      <c r="CW69" s="292" t="str">
        <f ca="true">+IF(OFFSET('Sanitation Data'!$F$30,0,10*ROW('Sanitation Data'!F63))="","",OFFSET('Sanitation Data'!$F$30,0,10*ROW('Sanitation Data'!F63)))</f>
        <v/>
      </c>
      <c r="CX69" s="292" t="str">
        <f ca="true">+IF(OFFSET('Sanitation Data'!$F$31,0,10*ROW('Sanitation Data'!F63))="","",OFFSET('Sanitation Data'!$F$31,0,10*ROW('Sanitation Data'!F63)))</f>
        <v/>
      </c>
      <c r="CY69" s="292" t="str">
        <f ca="true">+IF(OFFSET('Sanitation Data'!$F$32,0,10*ROW('Sanitation Data'!F63))="","",OFFSET('Sanitation Data'!$F$32,0,10*ROW('Sanitation Data'!F63)))</f>
        <v/>
      </c>
      <c r="CZ69" s="292" t="str">
        <f ca="true">+IF(OFFSET('Sanitation Data'!$G$28,0,10*ROW('Sanitation Data'!G63))="","",OFFSET('Sanitation Data'!$G$28,0,10*ROW('Sanitation Data'!G63)))</f>
        <v/>
      </c>
      <c r="DA69" s="292" t="str">
        <f ca="true">+IF(OFFSET('Sanitation Data'!$G$29,0,10*ROW('Sanitation Data'!G63))="","",OFFSET('Sanitation Data'!$G$29,0,10*ROW('Sanitation Data'!G63)))</f>
        <v/>
      </c>
      <c r="DB69" s="292" t="str">
        <f ca="true">+IF(OFFSET('Sanitation Data'!$G$30,0,10*ROW('Sanitation Data'!G63))="","",OFFSET('Sanitation Data'!$G$30,0,10*ROW('Sanitation Data'!G63)))</f>
        <v/>
      </c>
      <c r="DC69" s="292" t="str">
        <f ca="true">+IF(OFFSET('Sanitation Data'!$G$31,0,10*ROW('Sanitation Data'!G63))="","",OFFSET('Sanitation Data'!$G$31,0,10*ROW('Sanitation Data'!G63)))</f>
        <v/>
      </c>
      <c r="DD69" s="292" t="str">
        <f ca="true">+IF(OFFSET('Sanitation Data'!$G$32,0,10*ROW('Sanitation Data'!G63))="","",OFFSET('Sanitation Data'!$G$32,0,10*ROW('Sanitation Data'!G63)))</f>
        <v/>
      </c>
      <c r="DE69" s="292" t="str">
        <f ca="true">+IF(OFFSET('Sanitation Data'!$H$28,0,10*ROW('Sanitation Data'!H63))="","",OFFSET('Sanitation Data'!$H$28,0,10*ROW('Sanitation Data'!H63)))</f>
        <v/>
      </c>
      <c r="DF69" s="292" t="str">
        <f ca="true">+IF(OFFSET('Sanitation Data'!$H$29,0,10*ROW('Sanitation Data'!H63))="","",OFFSET('Sanitation Data'!$H$29,0,10*ROW('Sanitation Data'!H63)))</f>
        <v/>
      </c>
      <c r="DG69" s="292" t="str">
        <f ca="true">+IF(OFFSET('Sanitation Data'!$H$30,0,10*ROW('Sanitation Data'!H63))="","",OFFSET('Sanitation Data'!$H$30,0,10*ROW('Sanitation Data'!H63)))</f>
        <v/>
      </c>
      <c r="DH69" s="292" t="str">
        <f ca="true">+IF(OFFSET('Sanitation Data'!$H$31,0,10*ROW('Sanitation Data'!H63))="","",OFFSET('Sanitation Data'!$H$31,0,10*ROW('Sanitation Data'!H63)))</f>
        <v/>
      </c>
      <c r="DI69" s="292" t="str">
        <f ca="true">+IF(OFFSET('Sanitation Data'!$H$32,0,10*ROW('Sanitation Data'!H63))="","",OFFSET('Sanitation Data'!$H$32,0,10*ROW('Sanitation Data'!H63)))</f>
        <v/>
      </c>
      <c r="DJ69" s="292" t="str">
        <f ca="true">+IF(OFFSET('Sanitation Data'!$I$28,0,10*ROW('Sanitation Data'!I63))="","",OFFSET('Sanitation Data'!$I$28,0,10*ROW('Sanitation Data'!I63)))</f>
        <v/>
      </c>
      <c r="DK69" s="292" t="str">
        <f ca="true">+IF(OFFSET('Sanitation Data'!$I$29,0,10*ROW('Sanitation Data'!I63))="","",OFFSET('Sanitation Data'!$I$29,0,10*ROW('Sanitation Data'!I63)))</f>
        <v/>
      </c>
      <c r="DL69" s="292" t="str">
        <f ca="true">+IF(OFFSET('Sanitation Data'!$I$30,0,10*ROW('Sanitation Data'!I63))="","",OFFSET('Sanitation Data'!$I$30,0,10*ROW('Sanitation Data'!I63)))</f>
        <v/>
      </c>
      <c r="DM69" s="292" t="str">
        <f ca="true">+IF(OFFSET('Sanitation Data'!$I$31,0,10*ROW('Sanitation Data'!I63))="","",OFFSET('Sanitation Data'!$I$31,0,10*ROW('Sanitation Data'!I63)))</f>
        <v/>
      </c>
      <c r="DN69" s="292" t="str">
        <f ca="true">+IF(OFFSET('Sanitation Data'!$I$32,0,10*ROW('Sanitation Data'!I63))="","",OFFSET('Sanitation Data'!$I$32,0,10*ROW('Sanitation Data'!I63)))</f>
        <v/>
      </c>
      <c r="DO69" s="292" t="str">
        <f ca="true">+IF(OFFSET('Hygiene Data'!$D$11,0,10*ROW('Hygiene Data'!D63))="","",OFFSET('Hygiene Data'!$D$11,0,10*ROW('Hygiene Data'!D63)))</f>
        <v/>
      </c>
      <c r="DP69" s="292" t="str">
        <f ca="true">+IF(OFFSET('Hygiene Data'!$D$12,0,10*ROW('Hygiene Data'!D63))="","",OFFSET('Hygiene Data'!$D$12,0,10*ROW('Hygiene Data'!D63)))</f>
        <v/>
      </c>
      <c r="DQ69" s="292" t="str">
        <f ca="true">+IF(OFFSET('Hygiene Data'!$D$13,0,10*ROW('Hygiene Data'!D63))="","",OFFSET('Hygiene Data'!$D$13,0,10*ROW('Hygiene Data'!D63)))</f>
        <v/>
      </c>
      <c r="DR69" s="292" t="str">
        <f ca="true">+IF(OFFSET('Hygiene Data'!$E$11,0,10*ROW('Hygiene Data'!E63))="","",OFFSET('Hygiene Data'!$E$11,0,10*ROW('Hygiene Data'!E63)))</f>
        <v/>
      </c>
      <c r="DS69" s="292" t="str">
        <f ca="true">+IF(OFFSET('Hygiene Data'!$E$12,0,10*ROW('Hygiene Data'!E63))="","",OFFSET('Hygiene Data'!$E$12,0,10*ROW('Hygiene Data'!E63)))</f>
        <v/>
      </c>
      <c r="DT69" s="292" t="str">
        <f ca="true">+IF(OFFSET('Hygiene Data'!$E$13,0,10*ROW('Hygiene Data'!E63))="","",OFFSET('Hygiene Data'!$E$13,0,10*ROW('Hygiene Data'!E63)))</f>
        <v/>
      </c>
      <c r="DU69" s="292" t="str">
        <f ca="true">+IF(OFFSET('Hygiene Data'!$F$11,0,10*ROW('Hygiene Data'!F63))="","",OFFSET('Hygiene Data'!$F$11,0,10*ROW('Hygiene Data'!F63)))</f>
        <v/>
      </c>
      <c r="DV69" s="292" t="str">
        <f ca="true">+IF(OFFSET('Hygiene Data'!$F$12,0,10*ROW('Hygiene Data'!F63))="","",OFFSET('Hygiene Data'!$F$12,0,10*ROW('Hygiene Data'!F63)))</f>
        <v/>
      </c>
      <c r="DW69" s="292" t="str">
        <f ca="true">+IF(OFFSET('Hygiene Data'!$F$13,0,10*ROW('Hygiene Data'!F63))="","",OFFSET('Hygiene Data'!$F$13,0,10*ROW('Hygiene Data'!F63)))</f>
        <v/>
      </c>
      <c r="DX69" s="292" t="str">
        <f ca="true">+IF(OFFSET('Hygiene Data'!$G$11,0,10*ROW('Hygiene Data'!G63))="","",OFFSET('Hygiene Data'!$G$11,0,10*ROW('Hygiene Data'!G63)))</f>
        <v/>
      </c>
      <c r="DY69" s="292" t="str">
        <f ca="true">+IF(OFFSET('Hygiene Data'!$G$12,0,10*ROW('Hygiene Data'!G63))="","",OFFSET('Hygiene Data'!$G$12,0,10*ROW('Hygiene Data'!G63)))</f>
        <v/>
      </c>
      <c r="DZ69" s="292" t="str">
        <f ca="true">+IF(OFFSET('Hygiene Data'!$G$13,0,10*ROW('Hygiene Data'!G63))="","",OFFSET('Hygiene Data'!$G$13,0,10*ROW('Hygiene Data'!G63)))</f>
        <v/>
      </c>
      <c r="EA69" s="292" t="str">
        <f ca="true">+IF(OFFSET('Hygiene Data'!$H$11,0,10*ROW('Hygiene Data'!H63))="","",OFFSET('Hygiene Data'!$H$11,0,10*ROW('Hygiene Data'!H63)))</f>
        <v/>
      </c>
      <c r="EB69" s="292" t="str">
        <f ca="true">+IF(OFFSET('Hygiene Data'!$H$12,0,10*ROW('Hygiene Data'!H63))="","",OFFSET('Hygiene Data'!$H$12,0,10*ROW('Hygiene Data'!H63)))</f>
        <v/>
      </c>
      <c r="EC69" s="292" t="str">
        <f ca="true">+IF(OFFSET('Hygiene Data'!$H$13,0,10*ROW('Hygiene Data'!H63))="","",OFFSET('Hygiene Data'!$H$13,0,10*ROW('Hygiene Data'!H63)))</f>
        <v/>
      </c>
      <c r="ED69" s="292" t="str">
        <f ca="true">+IF(OFFSET('Hygiene Data'!$I$11,0,10*ROW('Hygiene Data'!I63))="","",OFFSET('Hygiene Data'!$I$11,0,10*ROW('Hygiene Data'!I63)))</f>
        <v/>
      </c>
      <c r="EE69" s="292" t="str">
        <f ca="true">+IF(OFFSET('Hygiene Data'!$I$12,0,10*ROW('Hygiene Data'!I63))="","",OFFSET('Hygiene Data'!$I$12,0,10*ROW('Hygiene Data'!I63)))</f>
        <v/>
      </c>
      <c r="EF69" s="29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8"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2"/>
      <c r="BS70" s="292" t="str">
        <f ca="true">+IF(OFFSET('Water Data'!$D$27,0,10*ROW('Water Data'!D64))="","",OFFSET('Water Data'!$D$27,0,10*ROW('Water Data'!D64)))</f>
        <v/>
      </c>
      <c r="BT70" s="292" t="str">
        <f ca="true">+IF(OFFSET('Water Data'!$D$28,0,10*ROW('Water Data'!D64))="","",OFFSET('Water Data'!$D$28,0,10*ROW('Water Data'!D64)))</f>
        <v/>
      </c>
      <c r="BU70" s="292" t="str">
        <f ca="true">+IF(OFFSET('Water Data'!$D$29,0,10*ROW('Water Data'!D64))="","",OFFSET('Water Data'!$D$29,0,10*ROW('Water Data'!D64)))</f>
        <v/>
      </c>
      <c r="BV70" s="292" t="str">
        <f ca="true">+IF(OFFSET('Water Data'!$E$27,0,10*ROW('Water Data'!E64))="","",OFFSET('Water Data'!$E$27,0,10*ROW('Water Data'!E64)))</f>
        <v/>
      </c>
      <c r="BW70" s="292" t="str">
        <f ca="true">+IF(OFFSET('Water Data'!$E$28,0,10*ROW('Water Data'!E64))="","",OFFSET('Water Data'!$E$28,0,10*ROW('Water Data'!E64)))</f>
        <v/>
      </c>
      <c r="BX70" s="292" t="str">
        <f ca="true">+IF(OFFSET('Water Data'!$E$29,0,10*ROW('Water Data'!E64))="","",OFFSET('Water Data'!$E$29,0,10*ROW('Water Data'!E64)))</f>
        <v/>
      </c>
      <c r="BY70" s="292" t="str">
        <f ca="true">+IF(OFFSET('Water Data'!$F$27,0,10*ROW('Water Data'!F64))="","",OFFSET('Water Data'!$F$27,0,10*ROW('Water Data'!F64)))</f>
        <v/>
      </c>
      <c r="BZ70" s="292" t="str">
        <f ca="true">+IF(OFFSET('Water Data'!$F$28,0,10*ROW('Water Data'!F64))="","",OFFSET('Water Data'!$F$28,0,10*ROW('Water Data'!F64)))</f>
        <v/>
      </c>
      <c r="CA70" s="292" t="str">
        <f ca="true">+IF(OFFSET('Water Data'!$F$29,0,10*ROW('Water Data'!F64))="","",OFFSET('Water Data'!$F$29,0,10*ROW('Water Data'!F64)))</f>
        <v/>
      </c>
      <c r="CB70" s="292" t="str">
        <f ca="true">+IF(OFFSET('Water Data'!$G$27,0,10*ROW('Water Data'!G64))="","",OFFSET('Water Data'!$G$27,0,10*ROW('Water Data'!G64)))</f>
        <v/>
      </c>
      <c r="CC70" s="292" t="str">
        <f ca="true">+IF(OFFSET('Water Data'!$G$28,0,10*ROW('Water Data'!G64))="","",OFFSET('Water Data'!$G$28,0,10*ROW('Water Data'!G64)))</f>
        <v/>
      </c>
      <c r="CD70" s="292" t="str">
        <f ca="true">+IF(OFFSET('Water Data'!$G$29,0,10*ROW('Water Data'!G64))="","",OFFSET('Water Data'!$G$29,0,10*ROW('Water Data'!G64)))</f>
        <v/>
      </c>
      <c r="CE70" s="292" t="str">
        <f ca="true">+IF(OFFSET('Water Data'!$H$27,0,10*ROW('Water Data'!H64))="","",OFFSET('Water Data'!$H$27,0,10*ROW('Water Data'!H64)))</f>
        <v/>
      </c>
      <c r="CF70" s="292" t="str">
        <f ca="true">+IF(OFFSET('Water Data'!$H$28,0,10*ROW('Water Data'!H64))="","",OFFSET('Water Data'!$H$28,0,10*ROW('Water Data'!H64)))</f>
        <v/>
      </c>
      <c r="CG70" s="292" t="str">
        <f ca="true">+IF(OFFSET('Water Data'!$H$29,0,10*ROW('Water Data'!H64))="","",OFFSET('Water Data'!$H$29,0,10*ROW('Water Data'!H64)))</f>
        <v/>
      </c>
      <c r="CH70" s="292" t="str">
        <f ca="true">+IF(OFFSET('Water Data'!$I$27,0,10*ROW('Water Data'!I64))="","",OFFSET('Water Data'!$I$27,0,10*ROW('Water Data'!I64)))</f>
        <v/>
      </c>
      <c r="CI70" s="292" t="str">
        <f ca="true">+IF(OFFSET('Water Data'!$I$28,0,10*ROW('Water Data'!I64))="","",OFFSET('Water Data'!$I$28,0,10*ROW('Water Data'!I64)))</f>
        <v/>
      </c>
      <c r="CJ70" s="292" t="str">
        <f ca="true">+IF(OFFSET('Water Data'!$I$29,0,10*ROW('Water Data'!I64))="","",OFFSET('Water Data'!$I$29,0,10*ROW('Water Data'!I64)))</f>
        <v/>
      </c>
      <c r="CK70" s="292" t="str">
        <f ca="true">+IF(OFFSET('Sanitation Data'!$D$28,0,10*ROW('Sanitation Data'!D64))="","",OFFSET('Sanitation Data'!$D$28,0,10*ROW('Sanitation Data'!D64)))</f>
        <v/>
      </c>
      <c r="CL70" s="292" t="str">
        <f ca="true">+IF(OFFSET('Sanitation Data'!$D$29,0,10*ROW('Sanitation Data'!D64))="","",OFFSET('Sanitation Data'!$D$29,0,10*ROW('Sanitation Data'!D64)))</f>
        <v/>
      </c>
      <c r="CM70" s="292" t="str">
        <f ca="true">+IF(OFFSET('Sanitation Data'!$D$30,0,10*ROW('Sanitation Data'!D64))="","",OFFSET('Sanitation Data'!$D$30,0,10*ROW('Sanitation Data'!D64)))</f>
        <v/>
      </c>
      <c r="CN70" s="292" t="str">
        <f ca="true">+IF(OFFSET('Sanitation Data'!$D$31,0,10*ROW('Sanitation Data'!D64))="","",OFFSET('Sanitation Data'!$D$31,0,10*ROW('Sanitation Data'!D64)))</f>
        <v/>
      </c>
      <c r="CO70" s="292" t="str">
        <f ca="true">+IF(OFFSET('Sanitation Data'!$D$32,0,10*ROW('Sanitation Data'!D64))="","",OFFSET('Sanitation Data'!$D$32,0,10*ROW('Sanitation Data'!D64)))</f>
        <v/>
      </c>
      <c r="CP70" s="292" t="str">
        <f ca="true">+IF(OFFSET('Sanitation Data'!$E$28,0,10*ROW('Sanitation Data'!E64))="","",OFFSET('Sanitation Data'!$E$28,0,10*ROW('Sanitation Data'!E64)))</f>
        <v/>
      </c>
      <c r="CQ70" s="292" t="str">
        <f ca="true">+IF(OFFSET('Sanitation Data'!$E$29,0,10*ROW('Sanitation Data'!E64))="","",OFFSET('Sanitation Data'!$E$29,0,10*ROW('Sanitation Data'!E64)))</f>
        <v/>
      </c>
      <c r="CR70" s="292" t="str">
        <f ca="true">+IF(OFFSET('Sanitation Data'!$E$30,0,10*ROW('Sanitation Data'!E64))="","",OFFSET('Sanitation Data'!$E$30,0,10*ROW('Sanitation Data'!E64)))</f>
        <v/>
      </c>
      <c r="CS70" s="292" t="str">
        <f ca="true">+IF(OFFSET('Sanitation Data'!$E$31,0,10*ROW('Sanitation Data'!E64))="","",OFFSET('Sanitation Data'!$E$31,0,10*ROW('Sanitation Data'!E64)))</f>
        <v/>
      </c>
      <c r="CT70" s="292" t="str">
        <f ca="true">+IF(OFFSET('Sanitation Data'!$E$32,0,10*ROW('Sanitation Data'!E64))="","",OFFSET('Sanitation Data'!$E$32,0,10*ROW('Sanitation Data'!E64)))</f>
        <v/>
      </c>
      <c r="CU70" s="292" t="str">
        <f ca="true">+IF(OFFSET('Sanitation Data'!$F$28,0,10*ROW('Sanitation Data'!F64))="","",OFFSET('Sanitation Data'!$F$28,0,10*ROW('Sanitation Data'!F64)))</f>
        <v/>
      </c>
      <c r="CV70" s="292" t="str">
        <f ca="true">+IF(OFFSET('Sanitation Data'!$F$29,0,10*ROW('Sanitation Data'!F64))="","",OFFSET('Sanitation Data'!$F$29,0,10*ROW('Sanitation Data'!F64)))</f>
        <v/>
      </c>
      <c r="CW70" s="292" t="str">
        <f ca="true">+IF(OFFSET('Sanitation Data'!$F$30,0,10*ROW('Sanitation Data'!F64))="","",OFFSET('Sanitation Data'!$F$30,0,10*ROW('Sanitation Data'!F64)))</f>
        <v/>
      </c>
      <c r="CX70" s="292" t="str">
        <f ca="true">+IF(OFFSET('Sanitation Data'!$F$31,0,10*ROW('Sanitation Data'!F64))="","",OFFSET('Sanitation Data'!$F$31,0,10*ROW('Sanitation Data'!F64)))</f>
        <v/>
      </c>
      <c r="CY70" s="292" t="str">
        <f ca="true">+IF(OFFSET('Sanitation Data'!$F$32,0,10*ROW('Sanitation Data'!F64))="","",OFFSET('Sanitation Data'!$F$32,0,10*ROW('Sanitation Data'!F64)))</f>
        <v/>
      </c>
      <c r="CZ70" s="292" t="str">
        <f ca="true">+IF(OFFSET('Sanitation Data'!$G$28,0,10*ROW('Sanitation Data'!G64))="","",OFFSET('Sanitation Data'!$G$28,0,10*ROW('Sanitation Data'!G64)))</f>
        <v/>
      </c>
      <c r="DA70" s="292" t="str">
        <f ca="true">+IF(OFFSET('Sanitation Data'!$G$29,0,10*ROW('Sanitation Data'!G64))="","",OFFSET('Sanitation Data'!$G$29,0,10*ROW('Sanitation Data'!G64)))</f>
        <v/>
      </c>
      <c r="DB70" s="292" t="str">
        <f ca="true">+IF(OFFSET('Sanitation Data'!$G$30,0,10*ROW('Sanitation Data'!G64))="","",OFFSET('Sanitation Data'!$G$30,0,10*ROW('Sanitation Data'!G64)))</f>
        <v/>
      </c>
      <c r="DC70" s="292" t="str">
        <f ca="true">+IF(OFFSET('Sanitation Data'!$G$31,0,10*ROW('Sanitation Data'!G64))="","",OFFSET('Sanitation Data'!$G$31,0,10*ROW('Sanitation Data'!G64)))</f>
        <v/>
      </c>
      <c r="DD70" s="292" t="str">
        <f ca="true">+IF(OFFSET('Sanitation Data'!$G$32,0,10*ROW('Sanitation Data'!G64))="","",OFFSET('Sanitation Data'!$G$32,0,10*ROW('Sanitation Data'!G64)))</f>
        <v/>
      </c>
      <c r="DE70" s="292" t="str">
        <f ca="true">+IF(OFFSET('Sanitation Data'!$H$28,0,10*ROW('Sanitation Data'!H64))="","",OFFSET('Sanitation Data'!$H$28,0,10*ROW('Sanitation Data'!H64)))</f>
        <v/>
      </c>
      <c r="DF70" s="292" t="str">
        <f ca="true">+IF(OFFSET('Sanitation Data'!$H$29,0,10*ROW('Sanitation Data'!H64))="","",OFFSET('Sanitation Data'!$H$29,0,10*ROW('Sanitation Data'!H64)))</f>
        <v/>
      </c>
      <c r="DG70" s="292" t="str">
        <f ca="true">+IF(OFFSET('Sanitation Data'!$H$30,0,10*ROW('Sanitation Data'!H64))="","",OFFSET('Sanitation Data'!$H$30,0,10*ROW('Sanitation Data'!H64)))</f>
        <v/>
      </c>
      <c r="DH70" s="292" t="str">
        <f ca="true">+IF(OFFSET('Sanitation Data'!$H$31,0,10*ROW('Sanitation Data'!H64))="","",OFFSET('Sanitation Data'!$H$31,0,10*ROW('Sanitation Data'!H64)))</f>
        <v/>
      </c>
      <c r="DI70" s="292" t="str">
        <f ca="true">+IF(OFFSET('Sanitation Data'!$H$32,0,10*ROW('Sanitation Data'!H64))="","",OFFSET('Sanitation Data'!$H$32,0,10*ROW('Sanitation Data'!H64)))</f>
        <v/>
      </c>
      <c r="DJ70" s="292" t="str">
        <f ca="true">+IF(OFFSET('Sanitation Data'!$I$28,0,10*ROW('Sanitation Data'!I64))="","",OFFSET('Sanitation Data'!$I$28,0,10*ROW('Sanitation Data'!I64)))</f>
        <v/>
      </c>
      <c r="DK70" s="292" t="str">
        <f ca="true">+IF(OFFSET('Sanitation Data'!$I$29,0,10*ROW('Sanitation Data'!I64))="","",OFFSET('Sanitation Data'!$I$29,0,10*ROW('Sanitation Data'!I64)))</f>
        <v/>
      </c>
      <c r="DL70" s="292" t="str">
        <f ca="true">+IF(OFFSET('Sanitation Data'!$I$30,0,10*ROW('Sanitation Data'!I64))="","",OFFSET('Sanitation Data'!$I$30,0,10*ROW('Sanitation Data'!I64)))</f>
        <v/>
      </c>
      <c r="DM70" s="292" t="str">
        <f ca="true">+IF(OFFSET('Sanitation Data'!$I$31,0,10*ROW('Sanitation Data'!I64))="","",OFFSET('Sanitation Data'!$I$31,0,10*ROW('Sanitation Data'!I64)))</f>
        <v/>
      </c>
      <c r="DN70" s="292" t="str">
        <f ca="true">+IF(OFFSET('Sanitation Data'!$I$32,0,10*ROW('Sanitation Data'!I64))="","",OFFSET('Sanitation Data'!$I$32,0,10*ROW('Sanitation Data'!I64)))</f>
        <v/>
      </c>
      <c r="DO70" s="292" t="str">
        <f ca="true">+IF(OFFSET('Hygiene Data'!$D$11,0,10*ROW('Hygiene Data'!D64))="","",OFFSET('Hygiene Data'!$D$11,0,10*ROW('Hygiene Data'!D64)))</f>
        <v/>
      </c>
      <c r="DP70" s="292" t="str">
        <f ca="true">+IF(OFFSET('Hygiene Data'!$D$12,0,10*ROW('Hygiene Data'!D64))="","",OFFSET('Hygiene Data'!$D$12,0,10*ROW('Hygiene Data'!D64)))</f>
        <v/>
      </c>
      <c r="DQ70" s="292" t="str">
        <f ca="true">+IF(OFFSET('Hygiene Data'!$D$13,0,10*ROW('Hygiene Data'!D64))="","",OFFSET('Hygiene Data'!$D$13,0,10*ROW('Hygiene Data'!D64)))</f>
        <v/>
      </c>
      <c r="DR70" s="292" t="str">
        <f ca="true">+IF(OFFSET('Hygiene Data'!$E$11,0,10*ROW('Hygiene Data'!E64))="","",OFFSET('Hygiene Data'!$E$11,0,10*ROW('Hygiene Data'!E64)))</f>
        <v/>
      </c>
      <c r="DS70" s="292" t="str">
        <f ca="true">+IF(OFFSET('Hygiene Data'!$E$12,0,10*ROW('Hygiene Data'!E64))="","",OFFSET('Hygiene Data'!$E$12,0,10*ROW('Hygiene Data'!E64)))</f>
        <v/>
      </c>
      <c r="DT70" s="292" t="str">
        <f ca="true">+IF(OFFSET('Hygiene Data'!$E$13,0,10*ROW('Hygiene Data'!E64))="","",OFFSET('Hygiene Data'!$E$13,0,10*ROW('Hygiene Data'!E64)))</f>
        <v/>
      </c>
      <c r="DU70" s="292" t="str">
        <f ca="true">+IF(OFFSET('Hygiene Data'!$F$11,0,10*ROW('Hygiene Data'!F64))="","",OFFSET('Hygiene Data'!$F$11,0,10*ROW('Hygiene Data'!F64)))</f>
        <v/>
      </c>
      <c r="DV70" s="292" t="str">
        <f ca="true">+IF(OFFSET('Hygiene Data'!$F$12,0,10*ROW('Hygiene Data'!F64))="","",OFFSET('Hygiene Data'!$F$12,0,10*ROW('Hygiene Data'!F64)))</f>
        <v/>
      </c>
      <c r="DW70" s="292" t="str">
        <f ca="true">+IF(OFFSET('Hygiene Data'!$F$13,0,10*ROW('Hygiene Data'!F64))="","",OFFSET('Hygiene Data'!$F$13,0,10*ROW('Hygiene Data'!F64)))</f>
        <v/>
      </c>
      <c r="DX70" s="292" t="str">
        <f ca="true">+IF(OFFSET('Hygiene Data'!$G$11,0,10*ROW('Hygiene Data'!G64))="","",OFFSET('Hygiene Data'!$G$11,0,10*ROW('Hygiene Data'!G64)))</f>
        <v/>
      </c>
      <c r="DY70" s="292" t="str">
        <f ca="true">+IF(OFFSET('Hygiene Data'!$G$12,0,10*ROW('Hygiene Data'!G64))="","",OFFSET('Hygiene Data'!$G$12,0,10*ROW('Hygiene Data'!G64)))</f>
        <v/>
      </c>
      <c r="DZ70" s="292" t="str">
        <f ca="true">+IF(OFFSET('Hygiene Data'!$G$13,0,10*ROW('Hygiene Data'!G64))="","",OFFSET('Hygiene Data'!$G$13,0,10*ROW('Hygiene Data'!G64)))</f>
        <v/>
      </c>
      <c r="EA70" s="292" t="str">
        <f ca="true">+IF(OFFSET('Hygiene Data'!$H$11,0,10*ROW('Hygiene Data'!H64))="","",OFFSET('Hygiene Data'!$H$11,0,10*ROW('Hygiene Data'!H64)))</f>
        <v/>
      </c>
      <c r="EB70" s="292" t="str">
        <f ca="true">+IF(OFFSET('Hygiene Data'!$H$12,0,10*ROW('Hygiene Data'!H64))="","",OFFSET('Hygiene Data'!$H$12,0,10*ROW('Hygiene Data'!H64)))</f>
        <v/>
      </c>
      <c r="EC70" s="292" t="str">
        <f ca="true">+IF(OFFSET('Hygiene Data'!$H$13,0,10*ROW('Hygiene Data'!H64))="","",OFFSET('Hygiene Data'!$H$13,0,10*ROW('Hygiene Data'!H64)))</f>
        <v/>
      </c>
      <c r="ED70" s="292" t="str">
        <f ca="true">+IF(OFFSET('Hygiene Data'!$I$11,0,10*ROW('Hygiene Data'!I64))="","",OFFSET('Hygiene Data'!$I$11,0,10*ROW('Hygiene Data'!I64)))</f>
        <v/>
      </c>
      <c r="EE70" s="292" t="str">
        <f ca="true">+IF(OFFSET('Hygiene Data'!$I$12,0,10*ROW('Hygiene Data'!I64))="","",OFFSET('Hygiene Data'!$I$12,0,10*ROW('Hygiene Data'!I64)))</f>
        <v/>
      </c>
      <c r="EF70" s="29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8"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2"/>
      <c r="BS71" s="292" t="str">
        <f ca="true">+IF(OFFSET('Water Data'!$D$27,0,10*ROW('Water Data'!D65))="","",OFFSET('Water Data'!$D$27,0,10*ROW('Water Data'!D65)))</f>
        <v/>
      </c>
      <c r="BT71" s="292" t="str">
        <f ca="true">+IF(OFFSET('Water Data'!$D$28,0,10*ROW('Water Data'!D65))="","",OFFSET('Water Data'!$D$28,0,10*ROW('Water Data'!D65)))</f>
        <v/>
      </c>
      <c r="BU71" s="292" t="str">
        <f ca="true">+IF(OFFSET('Water Data'!$D$29,0,10*ROW('Water Data'!D65))="","",OFFSET('Water Data'!$D$29,0,10*ROW('Water Data'!D65)))</f>
        <v/>
      </c>
      <c r="BV71" s="292" t="str">
        <f ca="true">+IF(OFFSET('Water Data'!$E$27,0,10*ROW('Water Data'!E65))="","",OFFSET('Water Data'!$E$27,0,10*ROW('Water Data'!E65)))</f>
        <v/>
      </c>
      <c r="BW71" s="292" t="str">
        <f ca="true">+IF(OFFSET('Water Data'!$E$28,0,10*ROW('Water Data'!E65))="","",OFFSET('Water Data'!$E$28,0,10*ROW('Water Data'!E65)))</f>
        <v/>
      </c>
      <c r="BX71" s="292" t="str">
        <f ca="true">+IF(OFFSET('Water Data'!$E$29,0,10*ROW('Water Data'!E65))="","",OFFSET('Water Data'!$E$29,0,10*ROW('Water Data'!E65)))</f>
        <v/>
      </c>
      <c r="BY71" s="292" t="str">
        <f ca="true">+IF(OFFSET('Water Data'!$F$27,0,10*ROW('Water Data'!F65))="","",OFFSET('Water Data'!$F$27,0,10*ROW('Water Data'!F65)))</f>
        <v/>
      </c>
      <c r="BZ71" s="292" t="str">
        <f ca="true">+IF(OFFSET('Water Data'!$F$28,0,10*ROW('Water Data'!F65))="","",OFFSET('Water Data'!$F$28,0,10*ROW('Water Data'!F65)))</f>
        <v/>
      </c>
      <c r="CA71" s="292" t="str">
        <f ca="true">+IF(OFFSET('Water Data'!$F$29,0,10*ROW('Water Data'!F65))="","",OFFSET('Water Data'!$F$29,0,10*ROW('Water Data'!F65)))</f>
        <v/>
      </c>
      <c r="CB71" s="292" t="str">
        <f ca="true">+IF(OFFSET('Water Data'!$G$27,0,10*ROW('Water Data'!G65))="","",OFFSET('Water Data'!$G$27,0,10*ROW('Water Data'!G65)))</f>
        <v/>
      </c>
      <c r="CC71" s="292" t="str">
        <f ca="true">+IF(OFFSET('Water Data'!$G$28,0,10*ROW('Water Data'!G65))="","",OFFSET('Water Data'!$G$28,0,10*ROW('Water Data'!G65)))</f>
        <v/>
      </c>
      <c r="CD71" s="292" t="str">
        <f ca="true">+IF(OFFSET('Water Data'!$G$29,0,10*ROW('Water Data'!G65))="","",OFFSET('Water Data'!$G$29,0,10*ROW('Water Data'!G65)))</f>
        <v/>
      </c>
      <c r="CE71" s="292" t="str">
        <f ca="true">+IF(OFFSET('Water Data'!$H$27,0,10*ROW('Water Data'!H65))="","",OFFSET('Water Data'!$H$27,0,10*ROW('Water Data'!H65)))</f>
        <v/>
      </c>
      <c r="CF71" s="292" t="str">
        <f ca="true">+IF(OFFSET('Water Data'!$H$28,0,10*ROW('Water Data'!H65))="","",OFFSET('Water Data'!$H$28,0,10*ROW('Water Data'!H65)))</f>
        <v/>
      </c>
      <c r="CG71" s="292" t="str">
        <f ca="true">+IF(OFFSET('Water Data'!$H$29,0,10*ROW('Water Data'!H65))="","",OFFSET('Water Data'!$H$29,0,10*ROW('Water Data'!H65)))</f>
        <v/>
      </c>
      <c r="CH71" s="292" t="str">
        <f ca="true">+IF(OFFSET('Water Data'!$I$27,0,10*ROW('Water Data'!I65))="","",OFFSET('Water Data'!$I$27,0,10*ROW('Water Data'!I65)))</f>
        <v/>
      </c>
      <c r="CI71" s="292" t="str">
        <f ca="true">+IF(OFFSET('Water Data'!$I$28,0,10*ROW('Water Data'!I65))="","",OFFSET('Water Data'!$I$28,0,10*ROW('Water Data'!I65)))</f>
        <v/>
      </c>
      <c r="CJ71" s="292" t="str">
        <f ca="true">+IF(OFFSET('Water Data'!$I$29,0,10*ROW('Water Data'!I65))="","",OFFSET('Water Data'!$I$29,0,10*ROW('Water Data'!I65)))</f>
        <v/>
      </c>
      <c r="CK71" s="292" t="str">
        <f ca="true">+IF(OFFSET('Sanitation Data'!$D$28,0,10*ROW('Sanitation Data'!D65))="","",OFFSET('Sanitation Data'!$D$28,0,10*ROW('Sanitation Data'!D65)))</f>
        <v/>
      </c>
      <c r="CL71" s="292" t="str">
        <f ca="true">+IF(OFFSET('Sanitation Data'!$D$29,0,10*ROW('Sanitation Data'!D65))="","",OFFSET('Sanitation Data'!$D$29,0,10*ROW('Sanitation Data'!D65)))</f>
        <v/>
      </c>
      <c r="CM71" s="292" t="str">
        <f ca="true">+IF(OFFSET('Sanitation Data'!$D$30,0,10*ROW('Sanitation Data'!D65))="","",OFFSET('Sanitation Data'!$D$30,0,10*ROW('Sanitation Data'!D65)))</f>
        <v/>
      </c>
      <c r="CN71" s="292" t="str">
        <f ca="true">+IF(OFFSET('Sanitation Data'!$D$31,0,10*ROW('Sanitation Data'!D65))="","",OFFSET('Sanitation Data'!$D$31,0,10*ROW('Sanitation Data'!D65)))</f>
        <v/>
      </c>
      <c r="CO71" s="292" t="str">
        <f ca="true">+IF(OFFSET('Sanitation Data'!$D$32,0,10*ROW('Sanitation Data'!D65))="","",OFFSET('Sanitation Data'!$D$32,0,10*ROW('Sanitation Data'!D65)))</f>
        <v/>
      </c>
      <c r="CP71" s="292" t="str">
        <f ca="true">+IF(OFFSET('Sanitation Data'!$E$28,0,10*ROW('Sanitation Data'!E65))="","",OFFSET('Sanitation Data'!$E$28,0,10*ROW('Sanitation Data'!E65)))</f>
        <v/>
      </c>
      <c r="CQ71" s="292" t="str">
        <f ca="true">+IF(OFFSET('Sanitation Data'!$E$29,0,10*ROW('Sanitation Data'!E65))="","",OFFSET('Sanitation Data'!$E$29,0,10*ROW('Sanitation Data'!E65)))</f>
        <v/>
      </c>
      <c r="CR71" s="292" t="str">
        <f ca="true">+IF(OFFSET('Sanitation Data'!$E$30,0,10*ROW('Sanitation Data'!E65))="","",OFFSET('Sanitation Data'!$E$30,0,10*ROW('Sanitation Data'!E65)))</f>
        <v/>
      </c>
      <c r="CS71" s="292" t="str">
        <f ca="true">+IF(OFFSET('Sanitation Data'!$E$31,0,10*ROW('Sanitation Data'!E65))="","",OFFSET('Sanitation Data'!$E$31,0,10*ROW('Sanitation Data'!E65)))</f>
        <v/>
      </c>
      <c r="CT71" s="292" t="str">
        <f ca="true">+IF(OFFSET('Sanitation Data'!$E$32,0,10*ROW('Sanitation Data'!E65))="","",OFFSET('Sanitation Data'!$E$32,0,10*ROW('Sanitation Data'!E65)))</f>
        <v/>
      </c>
      <c r="CU71" s="292" t="str">
        <f ca="true">+IF(OFFSET('Sanitation Data'!$F$28,0,10*ROW('Sanitation Data'!F65))="","",OFFSET('Sanitation Data'!$F$28,0,10*ROW('Sanitation Data'!F65)))</f>
        <v/>
      </c>
      <c r="CV71" s="292" t="str">
        <f ca="true">+IF(OFFSET('Sanitation Data'!$F$29,0,10*ROW('Sanitation Data'!F65))="","",OFFSET('Sanitation Data'!$F$29,0,10*ROW('Sanitation Data'!F65)))</f>
        <v/>
      </c>
      <c r="CW71" s="292" t="str">
        <f ca="true">+IF(OFFSET('Sanitation Data'!$F$30,0,10*ROW('Sanitation Data'!F65))="","",OFFSET('Sanitation Data'!$F$30,0,10*ROW('Sanitation Data'!F65)))</f>
        <v/>
      </c>
      <c r="CX71" s="292" t="str">
        <f ca="true">+IF(OFFSET('Sanitation Data'!$F$31,0,10*ROW('Sanitation Data'!F65))="","",OFFSET('Sanitation Data'!$F$31,0,10*ROW('Sanitation Data'!F65)))</f>
        <v/>
      </c>
      <c r="CY71" s="292" t="str">
        <f ca="true">+IF(OFFSET('Sanitation Data'!$F$32,0,10*ROW('Sanitation Data'!F65))="","",OFFSET('Sanitation Data'!$F$32,0,10*ROW('Sanitation Data'!F65)))</f>
        <v/>
      </c>
      <c r="CZ71" s="292" t="str">
        <f ca="true">+IF(OFFSET('Sanitation Data'!$G$28,0,10*ROW('Sanitation Data'!G65))="","",OFFSET('Sanitation Data'!$G$28,0,10*ROW('Sanitation Data'!G65)))</f>
        <v/>
      </c>
      <c r="DA71" s="292" t="str">
        <f ca="true">+IF(OFFSET('Sanitation Data'!$G$29,0,10*ROW('Sanitation Data'!G65))="","",OFFSET('Sanitation Data'!$G$29,0,10*ROW('Sanitation Data'!G65)))</f>
        <v/>
      </c>
      <c r="DB71" s="292" t="str">
        <f ca="true">+IF(OFFSET('Sanitation Data'!$G$30,0,10*ROW('Sanitation Data'!G65))="","",OFFSET('Sanitation Data'!$G$30,0,10*ROW('Sanitation Data'!G65)))</f>
        <v/>
      </c>
      <c r="DC71" s="292" t="str">
        <f ca="true">+IF(OFFSET('Sanitation Data'!$G$31,0,10*ROW('Sanitation Data'!G65))="","",OFFSET('Sanitation Data'!$G$31,0,10*ROW('Sanitation Data'!G65)))</f>
        <v/>
      </c>
      <c r="DD71" s="292" t="str">
        <f ca="true">+IF(OFFSET('Sanitation Data'!$G$32,0,10*ROW('Sanitation Data'!G65))="","",OFFSET('Sanitation Data'!$G$32,0,10*ROW('Sanitation Data'!G65)))</f>
        <v/>
      </c>
      <c r="DE71" s="292" t="str">
        <f ca="true">+IF(OFFSET('Sanitation Data'!$H$28,0,10*ROW('Sanitation Data'!H65))="","",OFFSET('Sanitation Data'!$H$28,0,10*ROW('Sanitation Data'!H65)))</f>
        <v/>
      </c>
      <c r="DF71" s="292" t="str">
        <f ca="true">+IF(OFFSET('Sanitation Data'!$H$29,0,10*ROW('Sanitation Data'!H65))="","",OFFSET('Sanitation Data'!$H$29,0,10*ROW('Sanitation Data'!H65)))</f>
        <v/>
      </c>
      <c r="DG71" s="292" t="str">
        <f ca="true">+IF(OFFSET('Sanitation Data'!$H$30,0,10*ROW('Sanitation Data'!H65))="","",OFFSET('Sanitation Data'!$H$30,0,10*ROW('Sanitation Data'!H65)))</f>
        <v/>
      </c>
      <c r="DH71" s="292" t="str">
        <f ca="true">+IF(OFFSET('Sanitation Data'!$H$31,0,10*ROW('Sanitation Data'!H65))="","",OFFSET('Sanitation Data'!$H$31,0,10*ROW('Sanitation Data'!H65)))</f>
        <v/>
      </c>
      <c r="DI71" s="292" t="str">
        <f ca="true">+IF(OFFSET('Sanitation Data'!$H$32,0,10*ROW('Sanitation Data'!H65))="","",OFFSET('Sanitation Data'!$H$32,0,10*ROW('Sanitation Data'!H65)))</f>
        <v/>
      </c>
      <c r="DJ71" s="292" t="str">
        <f ca="true">+IF(OFFSET('Sanitation Data'!$I$28,0,10*ROW('Sanitation Data'!I65))="","",OFFSET('Sanitation Data'!$I$28,0,10*ROW('Sanitation Data'!I65)))</f>
        <v/>
      </c>
      <c r="DK71" s="292" t="str">
        <f ca="true">+IF(OFFSET('Sanitation Data'!$I$29,0,10*ROW('Sanitation Data'!I65))="","",OFFSET('Sanitation Data'!$I$29,0,10*ROW('Sanitation Data'!I65)))</f>
        <v/>
      </c>
      <c r="DL71" s="292" t="str">
        <f ca="true">+IF(OFFSET('Sanitation Data'!$I$30,0,10*ROW('Sanitation Data'!I65))="","",OFFSET('Sanitation Data'!$I$30,0,10*ROW('Sanitation Data'!I65)))</f>
        <v/>
      </c>
      <c r="DM71" s="292" t="str">
        <f ca="true">+IF(OFFSET('Sanitation Data'!$I$31,0,10*ROW('Sanitation Data'!I65))="","",OFFSET('Sanitation Data'!$I$31,0,10*ROW('Sanitation Data'!I65)))</f>
        <v/>
      </c>
      <c r="DN71" s="292" t="str">
        <f ca="true">+IF(OFFSET('Sanitation Data'!$I$32,0,10*ROW('Sanitation Data'!I65))="","",OFFSET('Sanitation Data'!$I$32,0,10*ROW('Sanitation Data'!I65)))</f>
        <v/>
      </c>
      <c r="DO71" s="292" t="str">
        <f ca="true">+IF(OFFSET('Hygiene Data'!$D$11,0,10*ROW('Hygiene Data'!D65))="","",OFFSET('Hygiene Data'!$D$11,0,10*ROW('Hygiene Data'!D65)))</f>
        <v/>
      </c>
      <c r="DP71" s="292" t="str">
        <f ca="true">+IF(OFFSET('Hygiene Data'!$D$12,0,10*ROW('Hygiene Data'!D65))="","",OFFSET('Hygiene Data'!$D$12,0,10*ROW('Hygiene Data'!D65)))</f>
        <v/>
      </c>
      <c r="DQ71" s="292" t="str">
        <f ca="true">+IF(OFFSET('Hygiene Data'!$D$13,0,10*ROW('Hygiene Data'!D65))="","",OFFSET('Hygiene Data'!$D$13,0,10*ROW('Hygiene Data'!D65)))</f>
        <v/>
      </c>
      <c r="DR71" s="292" t="str">
        <f ca="true">+IF(OFFSET('Hygiene Data'!$E$11,0,10*ROW('Hygiene Data'!E65))="","",OFFSET('Hygiene Data'!$E$11,0,10*ROW('Hygiene Data'!E65)))</f>
        <v/>
      </c>
      <c r="DS71" s="292" t="str">
        <f ca="true">+IF(OFFSET('Hygiene Data'!$E$12,0,10*ROW('Hygiene Data'!E65))="","",OFFSET('Hygiene Data'!$E$12,0,10*ROW('Hygiene Data'!E65)))</f>
        <v/>
      </c>
      <c r="DT71" s="292" t="str">
        <f ca="true">+IF(OFFSET('Hygiene Data'!$E$13,0,10*ROW('Hygiene Data'!E65))="","",OFFSET('Hygiene Data'!$E$13,0,10*ROW('Hygiene Data'!E65)))</f>
        <v/>
      </c>
      <c r="DU71" s="292" t="str">
        <f ca="true">+IF(OFFSET('Hygiene Data'!$F$11,0,10*ROW('Hygiene Data'!F65))="","",OFFSET('Hygiene Data'!$F$11,0,10*ROW('Hygiene Data'!F65)))</f>
        <v/>
      </c>
      <c r="DV71" s="292" t="str">
        <f ca="true">+IF(OFFSET('Hygiene Data'!$F$12,0,10*ROW('Hygiene Data'!F65))="","",OFFSET('Hygiene Data'!$F$12,0,10*ROW('Hygiene Data'!F65)))</f>
        <v/>
      </c>
      <c r="DW71" s="292" t="str">
        <f ca="true">+IF(OFFSET('Hygiene Data'!$F$13,0,10*ROW('Hygiene Data'!F65))="","",OFFSET('Hygiene Data'!$F$13,0,10*ROW('Hygiene Data'!F65)))</f>
        <v/>
      </c>
      <c r="DX71" s="292" t="str">
        <f ca="true">+IF(OFFSET('Hygiene Data'!$G$11,0,10*ROW('Hygiene Data'!G65))="","",OFFSET('Hygiene Data'!$G$11,0,10*ROW('Hygiene Data'!G65)))</f>
        <v/>
      </c>
      <c r="DY71" s="292" t="str">
        <f ca="true">+IF(OFFSET('Hygiene Data'!$G$12,0,10*ROW('Hygiene Data'!G65))="","",OFFSET('Hygiene Data'!$G$12,0,10*ROW('Hygiene Data'!G65)))</f>
        <v/>
      </c>
      <c r="DZ71" s="292" t="str">
        <f ca="true">+IF(OFFSET('Hygiene Data'!$G$13,0,10*ROW('Hygiene Data'!G65))="","",OFFSET('Hygiene Data'!$G$13,0,10*ROW('Hygiene Data'!G65)))</f>
        <v/>
      </c>
      <c r="EA71" s="292" t="str">
        <f ca="true">+IF(OFFSET('Hygiene Data'!$H$11,0,10*ROW('Hygiene Data'!H65))="","",OFFSET('Hygiene Data'!$H$11,0,10*ROW('Hygiene Data'!H65)))</f>
        <v/>
      </c>
      <c r="EB71" s="292" t="str">
        <f ca="true">+IF(OFFSET('Hygiene Data'!$H$12,0,10*ROW('Hygiene Data'!H65))="","",OFFSET('Hygiene Data'!$H$12,0,10*ROW('Hygiene Data'!H65)))</f>
        <v/>
      </c>
      <c r="EC71" s="292" t="str">
        <f ca="true">+IF(OFFSET('Hygiene Data'!$H$13,0,10*ROW('Hygiene Data'!H65))="","",OFFSET('Hygiene Data'!$H$13,0,10*ROW('Hygiene Data'!H65)))</f>
        <v/>
      </c>
      <c r="ED71" s="292" t="str">
        <f ca="true">+IF(OFFSET('Hygiene Data'!$I$11,0,10*ROW('Hygiene Data'!I65))="","",OFFSET('Hygiene Data'!$I$11,0,10*ROW('Hygiene Data'!I65)))</f>
        <v/>
      </c>
      <c r="EE71" s="292" t="str">
        <f ca="true">+IF(OFFSET('Hygiene Data'!$I$12,0,10*ROW('Hygiene Data'!I65))="","",OFFSET('Hygiene Data'!$I$12,0,10*ROW('Hygiene Data'!I65)))</f>
        <v/>
      </c>
      <c r="EF71" s="29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8"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2"/>
      <c r="BS72" s="292" t="str">
        <f ca="true">+IF(OFFSET('Water Data'!$D$27,0,10*ROW('Water Data'!D66))="","",OFFSET('Water Data'!$D$27,0,10*ROW('Water Data'!D66)))</f>
        <v/>
      </c>
      <c r="BT72" s="292" t="str">
        <f ca="true">+IF(OFFSET('Water Data'!$D$28,0,10*ROW('Water Data'!D66))="","",OFFSET('Water Data'!$D$28,0,10*ROW('Water Data'!D66)))</f>
        <v/>
      </c>
      <c r="BU72" s="292" t="str">
        <f ca="true">+IF(OFFSET('Water Data'!$D$29,0,10*ROW('Water Data'!D66))="","",OFFSET('Water Data'!$D$29,0,10*ROW('Water Data'!D66)))</f>
        <v/>
      </c>
      <c r="BV72" s="292" t="str">
        <f ca="true">+IF(OFFSET('Water Data'!$E$27,0,10*ROW('Water Data'!E66))="","",OFFSET('Water Data'!$E$27,0,10*ROW('Water Data'!E66)))</f>
        <v/>
      </c>
      <c r="BW72" s="292" t="str">
        <f ca="true">+IF(OFFSET('Water Data'!$E$28,0,10*ROW('Water Data'!E66))="","",OFFSET('Water Data'!$E$28,0,10*ROW('Water Data'!E66)))</f>
        <v/>
      </c>
      <c r="BX72" s="292" t="str">
        <f ca="true">+IF(OFFSET('Water Data'!$E$29,0,10*ROW('Water Data'!E66))="","",OFFSET('Water Data'!$E$29,0,10*ROW('Water Data'!E66)))</f>
        <v/>
      </c>
      <c r="BY72" s="292" t="str">
        <f ca="true">+IF(OFFSET('Water Data'!$F$27,0,10*ROW('Water Data'!F66))="","",OFFSET('Water Data'!$F$27,0,10*ROW('Water Data'!F66)))</f>
        <v/>
      </c>
      <c r="BZ72" s="292" t="str">
        <f ca="true">+IF(OFFSET('Water Data'!$F$28,0,10*ROW('Water Data'!F66))="","",OFFSET('Water Data'!$F$28,0,10*ROW('Water Data'!F66)))</f>
        <v/>
      </c>
      <c r="CA72" s="292" t="str">
        <f ca="true">+IF(OFFSET('Water Data'!$F$29,0,10*ROW('Water Data'!F66))="","",OFFSET('Water Data'!$F$29,0,10*ROW('Water Data'!F66)))</f>
        <v/>
      </c>
      <c r="CB72" s="292" t="str">
        <f ca="true">+IF(OFFSET('Water Data'!$G$27,0,10*ROW('Water Data'!G66))="","",OFFSET('Water Data'!$G$27,0,10*ROW('Water Data'!G66)))</f>
        <v/>
      </c>
      <c r="CC72" s="292" t="str">
        <f ca="true">+IF(OFFSET('Water Data'!$G$28,0,10*ROW('Water Data'!G66))="","",OFFSET('Water Data'!$G$28,0,10*ROW('Water Data'!G66)))</f>
        <v/>
      </c>
      <c r="CD72" s="292" t="str">
        <f ca="true">+IF(OFFSET('Water Data'!$G$29,0,10*ROW('Water Data'!G66))="","",OFFSET('Water Data'!$G$29,0,10*ROW('Water Data'!G66)))</f>
        <v/>
      </c>
      <c r="CE72" s="292" t="str">
        <f ca="true">+IF(OFFSET('Water Data'!$H$27,0,10*ROW('Water Data'!H66))="","",OFFSET('Water Data'!$H$27,0,10*ROW('Water Data'!H66)))</f>
        <v/>
      </c>
      <c r="CF72" s="292" t="str">
        <f ca="true">+IF(OFFSET('Water Data'!$H$28,0,10*ROW('Water Data'!H66))="","",OFFSET('Water Data'!$H$28,0,10*ROW('Water Data'!H66)))</f>
        <v/>
      </c>
      <c r="CG72" s="292" t="str">
        <f ca="true">+IF(OFFSET('Water Data'!$H$29,0,10*ROW('Water Data'!H66))="","",OFFSET('Water Data'!$H$29,0,10*ROW('Water Data'!H66)))</f>
        <v/>
      </c>
      <c r="CH72" s="292" t="str">
        <f ca="true">+IF(OFFSET('Water Data'!$I$27,0,10*ROW('Water Data'!I66))="","",OFFSET('Water Data'!$I$27,0,10*ROW('Water Data'!I66)))</f>
        <v/>
      </c>
      <c r="CI72" s="292" t="str">
        <f ca="true">+IF(OFFSET('Water Data'!$I$28,0,10*ROW('Water Data'!I66))="","",OFFSET('Water Data'!$I$28,0,10*ROW('Water Data'!I66)))</f>
        <v/>
      </c>
      <c r="CJ72" s="292" t="str">
        <f ca="true">+IF(OFFSET('Water Data'!$I$29,0,10*ROW('Water Data'!I66))="","",OFFSET('Water Data'!$I$29,0,10*ROW('Water Data'!I66)))</f>
        <v/>
      </c>
      <c r="CK72" s="292" t="str">
        <f ca="true">+IF(OFFSET('Sanitation Data'!$D$28,0,10*ROW('Sanitation Data'!D66))="","",OFFSET('Sanitation Data'!$D$28,0,10*ROW('Sanitation Data'!D66)))</f>
        <v/>
      </c>
      <c r="CL72" s="292" t="str">
        <f ca="true">+IF(OFFSET('Sanitation Data'!$D$29,0,10*ROW('Sanitation Data'!D66))="","",OFFSET('Sanitation Data'!$D$29,0,10*ROW('Sanitation Data'!D66)))</f>
        <v/>
      </c>
      <c r="CM72" s="292" t="str">
        <f ca="true">+IF(OFFSET('Sanitation Data'!$D$30,0,10*ROW('Sanitation Data'!D66))="","",OFFSET('Sanitation Data'!$D$30,0,10*ROW('Sanitation Data'!D66)))</f>
        <v/>
      </c>
      <c r="CN72" s="292" t="str">
        <f ca="true">+IF(OFFSET('Sanitation Data'!$D$31,0,10*ROW('Sanitation Data'!D66))="","",OFFSET('Sanitation Data'!$D$31,0,10*ROW('Sanitation Data'!D66)))</f>
        <v/>
      </c>
      <c r="CO72" s="292" t="str">
        <f ca="true">+IF(OFFSET('Sanitation Data'!$D$32,0,10*ROW('Sanitation Data'!D66))="","",OFFSET('Sanitation Data'!$D$32,0,10*ROW('Sanitation Data'!D66)))</f>
        <v/>
      </c>
      <c r="CP72" s="292" t="str">
        <f ca="true">+IF(OFFSET('Sanitation Data'!$E$28,0,10*ROW('Sanitation Data'!E66))="","",OFFSET('Sanitation Data'!$E$28,0,10*ROW('Sanitation Data'!E66)))</f>
        <v/>
      </c>
      <c r="CQ72" s="292" t="str">
        <f ca="true">+IF(OFFSET('Sanitation Data'!$E$29,0,10*ROW('Sanitation Data'!E66))="","",OFFSET('Sanitation Data'!$E$29,0,10*ROW('Sanitation Data'!E66)))</f>
        <v/>
      </c>
      <c r="CR72" s="292" t="str">
        <f ca="true">+IF(OFFSET('Sanitation Data'!$E$30,0,10*ROW('Sanitation Data'!E66))="","",OFFSET('Sanitation Data'!$E$30,0,10*ROW('Sanitation Data'!E66)))</f>
        <v/>
      </c>
      <c r="CS72" s="292" t="str">
        <f ca="true">+IF(OFFSET('Sanitation Data'!$E$31,0,10*ROW('Sanitation Data'!E66))="","",OFFSET('Sanitation Data'!$E$31,0,10*ROW('Sanitation Data'!E66)))</f>
        <v/>
      </c>
      <c r="CT72" s="292" t="str">
        <f ca="true">+IF(OFFSET('Sanitation Data'!$E$32,0,10*ROW('Sanitation Data'!E66))="","",OFFSET('Sanitation Data'!$E$32,0,10*ROW('Sanitation Data'!E66)))</f>
        <v/>
      </c>
      <c r="CU72" s="292" t="str">
        <f ca="true">+IF(OFFSET('Sanitation Data'!$F$28,0,10*ROW('Sanitation Data'!F66))="","",OFFSET('Sanitation Data'!$F$28,0,10*ROW('Sanitation Data'!F66)))</f>
        <v/>
      </c>
      <c r="CV72" s="292" t="str">
        <f ca="true">+IF(OFFSET('Sanitation Data'!$F$29,0,10*ROW('Sanitation Data'!F66))="","",OFFSET('Sanitation Data'!$F$29,0,10*ROW('Sanitation Data'!F66)))</f>
        <v/>
      </c>
      <c r="CW72" s="292" t="str">
        <f ca="true">+IF(OFFSET('Sanitation Data'!$F$30,0,10*ROW('Sanitation Data'!F66))="","",OFFSET('Sanitation Data'!$F$30,0,10*ROW('Sanitation Data'!F66)))</f>
        <v/>
      </c>
      <c r="CX72" s="292" t="str">
        <f ca="true">+IF(OFFSET('Sanitation Data'!$F$31,0,10*ROW('Sanitation Data'!F66))="","",OFFSET('Sanitation Data'!$F$31,0,10*ROW('Sanitation Data'!F66)))</f>
        <v/>
      </c>
      <c r="CY72" s="292" t="str">
        <f ca="true">+IF(OFFSET('Sanitation Data'!$F$32,0,10*ROW('Sanitation Data'!F66))="","",OFFSET('Sanitation Data'!$F$32,0,10*ROW('Sanitation Data'!F66)))</f>
        <v/>
      </c>
      <c r="CZ72" s="292" t="str">
        <f ca="true">+IF(OFFSET('Sanitation Data'!$G$28,0,10*ROW('Sanitation Data'!G66))="","",OFFSET('Sanitation Data'!$G$28,0,10*ROW('Sanitation Data'!G66)))</f>
        <v/>
      </c>
      <c r="DA72" s="292" t="str">
        <f ca="true">+IF(OFFSET('Sanitation Data'!$G$29,0,10*ROW('Sanitation Data'!G66))="","",OFFSET('Sanitation Data'!$G$29,0,10*ROW('Sanitation Data'!G66)))</f>
        <v/>
      </c>
      <c r="DB72" s="292" t="str">
        <f ca="true">+IF(OFFSET('Sanitation Data'!$G$30,0,10*ROW('Sanitation Data'!G66))="","",OFFSET('Sanitation Data'!$G$30,0,10*ROW('Sanitation Data'!G66)))</f>
        <v/>
      </c>
      <c r="DC72" s="292" t="str">
        <f ca="true">+IF(OFFSET('Sanitation Data'!$G$31,0,10*ROW('Sanitation Data'!G66))="","",OFFSET('Sanitation Data'!$G$31,0,10*ROW('Sanitation Data'!G66)))</f>
        <v/>
      </c>
      <c r="DD72" s="292" t="str">
        <f ca="true">+IF(OFFSET('Sanitation Data'!$G$32,0,10*ROW('Sanitation Data'!G66))="","",OFFSET('Sanitation Data'!$G$32,0,10*ROW('Sanitation Data'!G66)))</f>
        <v/>
      </c>
      <c r="DE72" s="292" t="str">
        <f ca="true">+IF(OFFSET('Sanitation Data'!$H$28,0,10*ROW('Sanitation Data'!H66))="","",OFFSET('Sanitation Data'!$H$28,0,10*ROW('Sanitation Data'!H66)))</f>
        <v/>
      </c>
      <c r="DF72" s="292" t="str">
        <f ca="true">+IF(OFFSET('Sanitation Data'!$H$29,0,10*ROW('Sanitation Data'!H66))="","",OFFSET('Sanitation Data'!$H$29,0,10*ROW('Sanitation Data'!H66)))</f>
        <v/>
      </c>
      <c r="DG72" s="292" t="str">
        <f ca="true">+IF(OFFSET('Sanitation Data'!$H$30,0,10*ROW('Sanitation Data'!H66))="","",OFFSET('Sanitation Data'!$H$30,0,10*ROW('Sanitation Data'!H66)))</f>
        <v/>
      </c>
      <c r="DH72" s="292" t="str">
        <f ca="true">+IF(OFFSET('Sanitation Data'!$H$31,0,10*ROW('Sanitation Data'!H66))="","",OFFSET('Sanitation Data'!$H$31,0,10*ROW('Sanitation Data'!H66)))</f>
        <v/>
      </c>
      <c r="DI72" s="292" t="str">
        <f ca="true">+IF(OFFSET('Sanitation Data'!$H$32,0,10*ROW('Sanitation Data'!H66))="","",OFFSET('Sanitation Data'!$H$32,0,10*ROW('Sanitation Data'!H66)))</f>
        <v/>
      </c>
      <c r="DJ72" s="292" t="str">
        <f ca="true">+IF(OFFSET('Sanitation Data'!$I$28,0,10*ROW('Sanitation Data'!I66))="","",OFFSET('Sanitation Data'!$I$28,0,10*ROW('Sanitation Data'!I66)))</f>
        <v/>
      </c>
      <c r="DK72" s="292" t="str">
        <f ca="true">+IF(OFFSET('Sanitation Data'!$I$29,0,10*ROW('Sanitation Data'!I66))="","",OFFSET('Sanitation Data'!$I$29,0,10*ROW('Sanitation Data'!I66)))</f>
        <v/>
      </c>
      <c r="DL72" s="292" t="str">
        <f ca="true">+IF(OFFSET('Sanitation Data'!$I$30,0,10*ROW('Sanitation Data'!I66))="","",OFFSET('Sanitation Data'!$I$30,0,10*ROW('Sanitation Data'!I66)))</f>
        <v/>
      </c>
      <c r="DM72" s="292" t="str">
        <f ca="true">+IF(OFFSET('Sanitation Data'!$I$31,0,10*ROW('Sanitation Data'!I66))="","",OFFSET('Sanitation Data'!$I$31,0,10*ROW('Sanitation Data'!I66)))</f>
        <v/>
      </c>
      <c r="DN72" s="292" t="str">
        <f ca="true">+IF(OFFSET('Sanitation Data'!$I$32,0,10*ROW('Sanitation Data'!I66))="","",OFFSET('Sanitation Data'!$I$32,0,10*ROW('Sanitation Data'!I66)))</f>
        <v/>
      </c>
      <c r="DO72" s="292" t="str">
        <f ca="true">+IF(OFFSET('Hygiene Data'!$D$11,0,10*ROW('Hygiene Data'!D66))="","",OFFSET('Hygiene Data'!$D$11,0,10*ROW('Hygiene Data'!D66)))</f>
        <v/>
      </c>
      <c r="DP72" s="292" t="str">
        <f ca="true">+IF(OFFSET('Hygiene Data'!$D$12,0,10*ROW('Hygiene Data'!D66))="","",OFFSET('Hygiene Data'!$D$12,0,10*ROW('Hygiene Data'!D66)))</f>
        <v/>
      </c>
      <c r="DQ72" s="292" t="str">
        <f ca="true">+IF(OFFSET('Hygiene Data'!$D$13,0,10*ROW('Hygiene Data'!D66))="","",OFFSET('Hygiene Data'!$D$13,0,10*ROW('Hygiene Data'!D66)))</f>
        <v/>
      </c>
      <c r="DR72" s="292" t="str">
        <f ca="true">+IF(OFFSET('Hygiene Data'!$E$11,0,10*ROW('Hygiene Data'!E66))="","",OFFSET('Hygiene Data'!$E$11,0,10*ROW('Hygiene Data'!E66)))</f>
        <v/>
      </c>
      <c r="DS72" s="292" t="str">
        <f ca="true">+IF(OFFSET('Hygiene Data'!$E$12,0,10*ROW('Hygiene Data'!E66))="","",OFFSET('Hygiene Data'!$E$12,0,10*ROW('Hygiene Data'!E66)))</f>
        <v/>
      </c>
      <c r="DT72" s="292" t="str">
        <f ca="true">+IF(OFFSET('Hygiene Data'!$E$13,0,10*ROW('Hygiene Data'!E66))="","",OFFSET('Hygiene Data'!$E$13,0,10*ROW('Hygiene Data'!E66)))</f>
        <v/>
      </c>
      <c r="DU72" s="292" t="str">
        <f ca="true">+IF(OFFSET('Hygiene Data'!$F$11,0,10*ROW('Hygiene Data'!F66))="","",OFFSET('Hygiene Data'!$F$11,0,10*ROW('Hygiene Data'!F66)))</f>
        <v/>
      </c>
      <c r="DV72" s="292" t="str">
        <f ca="true">+IF(OFFSET('Hygiene Data'!$F$12,0,10*ROW('Hygiene Data'!F66))="","",OFFSET('Hygiene Data'!$F$12,0,10*ROW('Hygiene Data'!F66)))</f>
        <v/>
      </c>
      <c r="DW72" s="292" t="str">
        <f ca="true">+IF(OFFSET('Hygiene Data'!$F$13,0,10*ROW('Hygiene Data'!F66))="","",OFFSET('Hygiene Data'!$F$13,0,10*ROW('Hygiene Data'!F66)))</f>
        <v/>
      </c>
      <c r="DX72" s="292" t="str">
        <f ca="true">+IF(OFFSET('Hygiene Data'!$G$11,0,10*ROW('Hygiene Data'!G66))="","",OFFSET('Hygiene Data'!$G$11,0,10*ROW('Hygiene Data'!G66)))</f>
        <v/>
      </c>
      <c r="DY72" s="292" t="str">
        <f ca="true">+IF(OFFSET('Hygiene Data'!$G$12,0,10*ROW('Hygiene Data'!G66))="","",OFFSET('Hygiene Data'!$G$12,0,10*ROW('Hygiene Data'!G66)))</f>
        <v/>
      </c>
      <c r="DZ72" s="292" t="str">
        <f ca="true">+IF(OFFSET('Hygiene Data'!$G$13,0,10*ROW('Hygiene Data'!G66))="","",OFFSET('Hygiene Data'!$G$13,0,10*ROW('Hygiene Data'!G66)))</f>
        <v/>
      </c>
      <c r="EA72" s="292" t="str">
        <f ca="true">+IF(OFFSET('Hygiene Data'!$H$11,0,10*ROW('Hygiene Data'!H66))="","",OFFSET('Hygiene Data'!$H$11,0,10*ROW('Hygiene Data'!H66)))</f>
        <v/>
      </c>
      <c r="EB72" s="292" t="str">
        <f ca="true">+IF(OFFSET('Hygiene Data'!$H$12,0,10*ROW('Hygiene Data'!H66))="","",OFFSET('Hygiene Data'!$H$12,0,10*ROW('Hygiene Data'!H66)))</f>
        <v/>
      </c>
      <c r="EC72" s="292" t="str">
        <f ca="true">+IF(OFFSET('Hygiene Data'!$H$13,0,10*ROW('Hygiene Data'!H66))="","",OFFSET('Hygiene Data'!$H$13,0,10*ROW('Hygiene Data'!H66)))</f>
        <v/>
      </c>
      <c r="ED72" s="292" t="str">
        <f ca="true">+IF(OFFSET('Hygiene Data'!$I$11,0,10*ROW('Hygiene Data'!I66))="","",OFFSET('Hygiene Data'!$I$11,0,10*ROW('Hygiene Data'!I66)))</f>
        <v/>
      </c>
      <c r="EE72" s="292" t="str">
        <f ca="true">+IF(OFFSET('Hygiene Data'!$I$12,0,10*ROW('Hygiene Data'!I66))="","",OFFSET('Hygiene Data'!$I$12,0,10*ROW('Hygiene Data'!I66)))</f>
        <v/>
      </c>
      <c r="EF72" s="29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8"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2"/>
      <c r="BS73" s="292" t="str">
        <f ca="true">+IF(OFFSET('Water Data'!$D$27,0,10*ROW('Water Data'!D67))="","",OFFSET('Water Data'!$D$27,0,10*ROW('Water Data'!D67)))</f>
        <v/>
      </c>
      <c r="BT73" s="292" t="str">
        <f ca="true">+IF(OFFSET('Water Data'!$D$28,0,10*ROW('Water Data'!D67))="","",OFFSET('Water Data'!$D$28,0,10*ROW('Water Data'!D67)))</f>
        <v/>
      </c>
      <c r="BU73" s="292" t="str">
        <f ca="true">+IF(OFFSET('Water Data'!$D$29,0,10*ROW('Water Data'!D67))="","",OFFSET('Water Data'!$D$29,0,10*ROW('Water Data'!D67)))</f>
        <v/>
      </c>
      <c r="BV73" s="292" t="str">
        <f ca="true">+IF(OFFSET('Water Data'!$E$27,0,10*ROW('Water Data'!E67))="","",OFFSET('Water Data'!$E$27,0,10*ROW('Water Data'!E67)))</f>
        <v/>
      </c>
      <c r="BW73" s="292" t="str">
        <f ca="true">+IF(OFFSET('Water Data'!$E$28,0,10*ROW('Water Data'!E67))="","",OFFSET('Water Data'!$E$28,0,10*ROW('Water Data'!E67)))</f>
        <v/>
      </c>
      <c r="BX73" s="292" t="str">
        <f ca="true">+IF(OFFSET('Water Data'!$E$29,0,10*ROW('Water Data'!E67))="","",OFFSET('Water Data'!$E$29,0,10*ROW('Water Data'!E67)))</f>
        <v/>
      </c>
      <c r="BY73" s="292" t="str">
        <f ca="true">+IF(OFFSET('Water Data'!$F$27,0,10*ROW('Water Data'!F67))="","",OFFSET('Water Data'!$F$27,0,10*ROW('Water Data'!F67)))</f>
        <v/>
      </c>
      <c r="BZ73" s="292" t="str">
        <f ca="true">+IF(OFFSET('Water Data'!$F$28,0,10*ROW('Water Data'!F67))="","",OFFSET('Water Data'!$F$28,0,10*ROW('Water Data'!F67)))</f>
        <v/>
      </c>
      <c r="CA73" s="292" t="str">
        <f ca="true">+IF(OFFSET('Water Data'!$F$29,0,10*ROW('Water Data'!F67))="","",OFFSET('Water Data'!$F$29,0,10*ROW('Water Data'!F67)))</f>
        <v/>
      </c>
      <c r="CB73" s="292" t="str">
        <f ca="true">+IF(OFFSET('Water Data'!$G$27,0,10*ROW('Water Data'!G67))="","",OFFSET('Water Data'!$G$27,0,10*ROW('Water Data'!G67)))</f>
        <v/>
      </c>
      <c r="CC73" s="292" t="str">
        <f ca="true">+IF(OFFSET('Water Data'!$G$28,0,10*ROW('Water Data'!G67))="","",OFFSET('Water Data'!$G$28,0,10*ROW('Water Data'!G67)))</f>
        <v/>
      </c>
      <c r="CD73" s="292" t="str">
        <f ca="true">+IF(OFFSET('Water Data'!$G$29,0,10*ROW('Water Data'!G67))="","",OFFSET('Water Data'!$G$29,0,10*ROW('Water Data'!G67)))</f>
        <v/>
      </c>
      <c r="CE73" s="292" t="str">
        <f ca="true">+IF(OFFSET('Water Data'!$H$27,0,10*ROW('Water Data'!H67))="","",OFFSET('Water Data'!$H$27,0,10*ROW('Water Data'!H67)))</f>
        <v/>
      </c>
      <c r="CF73" s="292" t="str">
        <f ca="true">+IF(OFFSET('Water Data'!$H$28,0,10*ROW('Water Data'!H67))="","",OFFSET('Water Data'!$H$28,0,10*ROW('Water Data'!H67)))</f>
        <v/>
      </c>
      <c r="CG73" s="292" t="str">
        <f ca="true">+IF(OFFSET('Water Data'!$H$29,0,10*ROW('Water Data'!H67))="","",OFFSET('Water Data'!$H$29,0,10*ROW('Water Data'!H67)))</f>
        <v/>
      </c>
      <c r="CH73" s="292" t="str">
        <f ca="true">+IF(OFFSET('Water Data'!$I$27,0,10*ROW('Water Data'!I67))="","",OFFSET('Water Data'!$I$27,0,10*ROW('Water Data'!I67)))</f>
        <v/>
      </c>
      <c r="CI73" s="292" t="str">
        <f ca="true">+IF(OFFSET('Water Data'!$I$28,0,10*ROW('Water Data'!I67))="","",OFFSET('Water Data'!$I$28,0,10*ROW('Water Data'!I67)))</f>
        <v/>
      </c>
      <c r="CJ73" s="292" t="str">
        <f ca="true">+IF(OFFSET('Water Data'!$I$29,0,10*ROW('Water Data'!I67))="","",OFFSET('Water Data'!$I$29,0,10*ROW('Water Data'!I67)))</f>
        <v/>
      </c>
      <c r="CK73" s="292" t="str">
        <f ca="true">+IF(OFFSET('Sanitation Data'!$D$28,0,10*ROW('Sanitation Data'!D67))="","",OFFSET('Sanitation Data'!$D$28,0,10*ROW('Sanitation Data'!D67)))</f>
        <v/>
      </c>
      <c r="CL73" s="292" t="str">
        <f ca="true">+IF(OFFSET('Sanitation Data'!$D$29,0,10*ROW('Sanitation Data'!D67))="","",OFFSET('Sanitation Data'!$D$29,0,10*ROW('Sanitation Data'!D67)))</f>
        <v/>
      </c>
      <c r="CM73" s="292" t="str">
        <f ca="true">+IF(OFFSET('Sanitation Data'!$D$30,0,10*ROW('Sanitation Data'!D67))="","",OFFSET('Sanitation Data'!$D$30,0,10*ROW('Sanitation Data'!D67)))</f>
        <v/>
      </c>
      <c r="CN73" s="292" t="str">
        <f ca="true">+IF(OFFSET('Sanitation Data'!$D$31,0,10*ROW('Sanitation Data'!D67))="","",OFFSET('Sanitation Data'!$D$31,0,10*ROW('Sanitation Data'!D67)))</f>
        <v/>
      </c>
      <c r="CO73" s="292" t="str">
        <f ca="true">+IF(OFFSET('Sanitation Data'!$D$32,0,10*ROW('Sanitation Data'!D67))="","",OFFSET('Sanitation Data'!$D$32,0,10*ROW('Sanitation Data'!D67)))</f>
        <v/>
      </c>
      <c r="CP73" s="292" t="str">
        <f ca="true">+IF(OFFSET('Sanitation Data'!$E$28,0,10*ROW('Sanitation Data'!E67))="","",OFFSET('Sanitation Data'!$E$28,0,10*ROW('Sanitation Data'!E67)))</f>
        <v/>
      </c>
      <c r="CQ73" s="292" t="str">
        <f ca="true">+IF(OFFSET('Sanitation Data'!$E$29,0,10*ROW('Sanitation Data'!E67))="","",OFFSET('Sanitation Data'!$E$29,0,10*ROW('Sanitation Data'!E67)))</f>
        <v/>
      </c>
      <c r="CR73" s="292" t="str">
        <f ca="true">+IF(OFFSET('Sanitation Data'!$E$30,0,10*ROW('Sanitation Data'!E67))="","",OFFSET('Sanitation Data'!$E$30,0,10*ROW('Sanitation Data'!E67)))</f>
        <v/>
      </c>
      <c r="CS73" s="292" t="str">
        <f ca="true">+IF(OFFSET('Sanitation Data'!$E$31,0,10*ROW('Sanitation Data'!E67))="","",OFFSET('Sanitation Data'!$E$31,0,10*ROW('Sanitation Data'!E67)))</f>
        <v/>
      </c>
      <c r="CT73" s="292" t="str">
        <f ca="true">+IF(OFFSET('Sanitation Data'!$E$32,0,10*ROW('Sanitation Data'!E67))="","",OFFSET('Sanitation Data'!$E$32,0,10*ROW('Sanitation Data'!E67)))</f>
        <v/>
      </c>
      <c r="CU73" s="292" t="str">
        <f ca="true">+IF(OFFSET('Sanitation Data'!$F$28,0,10*ROW('Sanitation Data'!F67))="","",OFFSET('Sanitation Data'!$F$28,0,10*ROW('Sanitation Data'!F67)))</f>
        <v/>
      </c>
      <c r="CV73" s="292" t="str">
        <f ca="true">+IF(OFFSET('Sanitation Data'!$F$29,0,10*ROW('Sanitation Data'!F67))="","",OFFSET('Sanitation Data'!$F$29,0,10*ROW('Sanitation Data'!F67)))</f>
        <v/>
      </c>
      <c r="CW73" s="292" t="str">
        <f ca="true">+IF(OFFSET('Sanitation Data'!$F$30,0,10*ROW('Sanitation Data'!F67))="","",OFFSET('Sanitation Data'!$F$30,0,10*ROW('Sanitation Data'!F67)))</f>
        <v/>
      </c>
      <c r="CX73" s="292" t="str">
        <f ca="true">+IF(OFFSET('Sanitation Data'!$F$31,0,10*ROW('Sanitation Data'!F67))="","",OFFSET('Sanitation Data'!$F$31,0,10*ROW('Sanitation Data'!F67)))</f>
        <v/>
      </c>
      <c r="CY73" s="292" t="str">
        <f ca="true">+IF(OFFSET('Sanitation Data'!$F$32,0,10*ROW('Sanitation Data'!F67))="","",OFFSET('Sanitation Data'!$F$32,0,10*ROW('Sanitation Data'!F67)))</f>
        <v/>
      </c>
      <c r="CZ73" s="292" t="str">
        <f ca="true">+IF(OFFSET('Sanitation Data'!$G$28,0,10*ROW('Sanitation Data'!G67))="","",OFFSET('Sanitation Data'!$G$28,0,10*ROW('Sanitation Data'!G67)))</f>
        <v/>
      </c>
      <c r="DA73" s="292" t="str">
        <f ca="true">+IF(OFFSET('Sanitation Data'!$G$29,0,10*ROW('Sanitation Data'!G67))="","",OFFSET('Sanitation Data'!$G$29,0,10*ROW('Sanitation Data'!G67)))</f>
        <v/>
      </c>
      <c r="DB73" s="292" t="str">
        <f ca="true">+IF(OFFSET('Sanitation Data'!$G$30,0,10*ROW('Sanitation Data'!G67))="","",OFFSET('Sanitation Data'!$G$30,0,10*ROW('Sanitation Data'!G67)))</f>
        <v/>
      </c>
      <c r="DC73" s="292" t="str">
        <f ca="true">+IF(OFFSET('Sanitation Data'!$G$31,0,10*ROW('Sanitation Data'!G67))="","",OFFSET('Sanitation Data'!$G$31,0,10*ROW('Sanitation Data'!G67)))</f>
        <v/>
      </c>
      <c r="DD73" s="292" t="str">
        <f ca="true">+IF(OFFSET('Sanitation Data'!$G$32,0,10*ROW('Sanitation Data'!G67))="","",OFFSET('Sanitation Data'!$G$32,0,10*ROW('Sanitation Data'!G67)))</f>
        <v/>
      </c>
      <c r="DE73" s="292" t="str">
        <f ca="true">+IF(OFFSET('Sanitation Data'!$H$28,0,10*ROW('Sanitation Data'!H67))="","",OFFSET('Sanitation Data'!$H$28,0,10*ROW('Sanitation Data'!H67)))</f>
        <v/>
      </c>
      <c r="DF73" s="292" t="str">
        <f ca="true">+IF(OFFSET('Sanitation Data'!$H$29,0,10*ROW('Sanitation Data'!H67))="","",OFFSET('Sanitation Data'!$H$29,0,10*ROW('Sanitation Data'!H67)))</f>
        <v/>
      </c>
      <c r="DG73" s="292" t="str">
        <f ca="true">+IF(OFFSET('Sanitation Data'!$H$30,0,10*ROW('Sanitation Data'!H67))="","",OFFSET('Sanitation Data'!$H$30,0,10*ROW('Sanitation Data'!H67)))</f>
        <v/>
      </c>
      <c r="DH73" s="292" t="str">
        <f ca="true">+IF(OFFSET('Sanitation Data'!$H$31,0,10*ROW('Sanitation Data'!H67))="","",OFFSET('Sanitation Data'!$H$31,0,10*ROW('Sanitation Data'!H67)))</f>
        <v/>
      </c>
      <c r="DI73" s="292" t="str">
        <f ca="true">+IF(OFFSET('Sanitation Data'!$H$32,0,10*ROW('Sanitation Data'!H67))="","",OFFSET('Sanitation Data'!$H$32,0,10*ROW('Sanitation Data'!H67)))</f>
        <v/>
      </c>
      <c r="DJ73" s="292" t="str">
        <f ca="true">+IF(OFFSET('Sanitation Data'!$I$28,0,10*ROW('Sanitation Data'!I67))="","",OFFSET('Sanitation Data'!$I$28,0,10*ROW('Sanitation Data'!I67)))</f>
        <v/>
      </c>
      <c r="DK73" s="292" t="str">
        <f ca="true">+IF(OFFSET('Sanitation Data'!$I$29,0,10*ROW('Sanitation Data'!I67))="","",OFFSET('Sanitation Data'!$I$29,0,10*ROW('Sanitation Data'!I67)))</f>
        <v/>
      </c>
      <c r="DL73" s="292" t="str">
        <f ca="true">+IF(OFFSET('Sanitation Data'!$I$30,0,10*ROW('Sanitation Data'!I67))="","",OFFSET('Sanitation Data'!$I$30,0,10*ROW('Sanitation Data'!I67)))</f>
        <v/>
      </c>
      <c r="DM73" s="292" t="str">
        <f ca="true">+IF(OFFSET('Sanitation Data'!$I$31,0,10*ROW('Sanitation Data'!I67))="","",OFFSET('Sanitation Data'!$I$31,0,10*ROW('Sanitation Data'!I67)))</f>
        <v/>
      </c>
      <c r="DN73" s="292" t="str">
        <f ca="true">+IF(OFFSET('Sanitation Data'!$I$32,0,10*ROW('Sanitation Data'!I67))="","",OFFSET('Sanitation Data'!$I$32,0,10*ROW('Sanitation Data'!I67)))</f>
        <v/>
      </c>
      <c r="DO73" s="292" t="str">
        <f ca="true">+IF(OFFSET('Hygiene Data'!$D$11,0,10*ROW('Hygiene Data'!D67))="","",OFFSET('Hygiene Data'!$D$11,0,10*ROW('Hygiene Data'!D67)))</f>
        <v/>
      </c>
      <c r="DP73" s="292" t="str">
        <f ca="true">+IF(OFFSET('Hygiene Data'!$D$12,0,10*ROW('Hygiene Data'!D67))="","",OFFSET('Hygiene Data'!$D$12,0,10*ROW('Hygiene Data'!D67)))</f>
        <v/>
      </c>
      <c r="DQ73" s="292" t="str">
        <f ca="true">+IF(OFFSET('Hygiene Data'!$D$13,0,10*ROW('Hygiene Data'!D67))="","",OFFSET('Hygiene Data'!$D$13,0,10*ROW('Hygiene Data'!D67)))</f>
        <v/>
      </c>
      <c r="DR73" s="292" t="str">
        <f ca="true">+IF(OFFSET('Hygiene Data'!$E$11,0,10*ROW('Hygiene Data'!E67))="","",OFFSET('Hygiene Data'!$E$11,0,10*ROW('Hygiene Data'!E67)))</f>
        <v/>
      </c>
      <c r="DS73" s="292" t="str">
        <f ca="true">+IF(OFFSET('Hygiene Data'!$E$12,0,10*ROW('Hygiene Data'!E67))="","",OFFSET('Hygiene Data'!$E$12,0,10*ROW('Hygiene Data'!E67)))</f>
        <v/>
      </c>
      <c r="DT73" s="292" t="str">
        <f ca="true">+IF(OFFSET('Hygiene Data'!$E$13,0,10*ROW('Hygiene Data'!E67))="","",OFFSET('Hygiene Data'!$E$13,0,10*ROW('Hygiene Data'!E67)))</f>
        <v/>
      </c>
      <c r="DU73" s="292" t="str">
        <f ca="true">+IF(OFFSET('Hygiene Data'!$F$11,0,10*ROW('Hygiene Data'!F67))="","",OFFSET('Hygiene Data'!$F$11,0,10*ROW('Hygiene Data'!F67)))</f>
        <v/>
      </c>
      <c r="DV73" s="292" t="str">
        <f ca="true">+IF(OFFSET('Hygiene Data'!$F$12,0,10*ROW('Hygiene Data'!F67))="","",OFFSET('Hygiene Data'!$F$12,0,10*ROW('Hygiene Data'!F67)))</f>
        <v/>
      </c>
      <c r="DW73" s="292" t="str">
        <f ca="true">+IF(OFFSET('Hygiene Data'!$F$13,0,10*ROW('Hygiene Data'!F67))="","",OFFSET('Hygiene Data'!$F$13,0,10*ROW('Hygiene Data'!F67)))</f>
        <v/>
      </c>
      <c r="DX73" s="292" t="str">
        <f ca="true">+IF(OFFSET('Hygiene Data'!$G$11,0,10*ROW('Hygiene Data'!G67))="","",OFFSET('Hygiene Data'!$G$11,0,10*ROW('Hygiene Data'!G67)))</f>
        <v/>
      </c>
      <c r="DY73" s="292" t="str">
        <f ca="true">+IF(OFFSET('Hygiene Data'!$G$12,0,10*ROW('Hygiene Data'!G67))="","",OFFSET('Hygiene Data'!$G$12,0,10*ROW('Hygiene Data'!G67)))</f>
        <v/>
      </c>
      <c r="DZ73" s="292" t="str">
        <f ca="true">+IF(OFFSET('Hygiene Data'!$G$13,0,10*ROW('Hygiene Data'!G67))="","",OFFSET('Hygiene Data'!$G$13,0,10*ROW('Hygiene Data'!G67)))</f>
        <v/>
      </c>
      <c r="EA73" s="292" t="str">
        <f ca="true">+IF(OFFSET('Hygiene Data'!$H$11,0,10*ROW('Hygiene Data'!H67))="","",OFFSET('Hygiene Data'!$H$11,0,10*ROW('Hygiene Data'!H67)))</f>
        <v/>
      </c>
      <c r="EB73" s="292" t="str">
        <f ca="true">+IF(OFFSET('Hygiene Data'!$H$12,0,10*ROW('Hygiene Data'!H67))="","",OFFSET('Hygiene Data'!$H$12,0,10*ROW('Hygiene Data'!H67)))</f>
        <v/>
      </c>
      <c r="EC73" s="292" t="str">
        <f ca="true">+IF(OFFSET('Hygiene Data'!$H$13,0,10*ROW('Hygiene Data'!H67))="","",OFFSET('Hygiene Data'!$H$13,0,10*ROW('Hygiene Data'!H67)))</f>
        <v/>
      </c>
      <c r="ED73" s="292" t="str">
        <f ca="true">+IF(OFFSET('Hygiene Data'!$I$11,0,10*ROW('Hygiene Data'!I67))="","",OFFSET('Hygiene Data'!$I$11,0,10*ROW('Hygiene Data'!I67)))</f>
        <v/>
      </c>
      <c r="EE73" s="292" t="str">
        <f ca="true">+IF(OFFSET('Hygiene Data'!$I$12,0,10*ROW('Hygiene Data'!I67))="","",OFFSET('Hygiene Data'!$I$12,0,10*ROW('Hygiene Data'!I67)))</f>
        <v/>
      </c>
      <c r="EF73" s="29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8"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2"/>
      <c r="BS74" s="292" t="str">
        <f ca="true">+IF(OFFSET('Water Data'!$D$27,0,10*ROW('Water Data'!D68))="","",OFFSET('Water Data'!$D$27,0,10*ROW('Water Data'!D68)))</f>
        <v/>
      </c>
      <c r="BT74" s="292" t="str">
        <f ca="true">+IF(OFFSET('Water Data'!$D$28,0,10*ROW('Water Data'!D68))="","",OFFSET('Water Data'!$D$28,0,10*ROW('Water Data'!D68)))</f>
        <v/>
      </c>
      <c r="BU74" s="292" t="str">
        <f ca="true">+IF(OFFSET('Water Data'!$D$29,0,10*ROW('Water Data'!D68))="","",OFFSET('Water Data'!$D$29,0,10*ROW('Water Data'!D68)))</f>
        <v/>
      </c>
      <c r="BV74" s="292" t="str">
        <f ca="true">+IF(OFFSET('Water Data'!$E$27,0,10*ROW('Water Data'!E68))="","",OFFSET('Water Data'!$E$27,0,10*ROW('Water Data'!E68)))</f>
        <v/>
      </c>
      <c r="BW74" s="292" t="str">
        <f ca="true">+IF(OFFSET('Water Data'!$E$28,0,10*ROW('Water Data'!E68))="","",OFFSET('Water Data'!$E$28,0,10*ROW('Water Data'!E68)))</f>
        <v/>
      </c>
      <c r="BX74" s="292" t="str">
        <f ca="true">+IF(OFFSET('Water Data'!$E$29,0,10*ROW('Water Data'!E68))="","",OFFSET('Water Data'!$E$29,0,10*ROW('Water Data'!E68)))</f>
        <v/>
      </c>
      <c r="BY74" s="292" t="str">
        <f ca="true">+IF(OFFSET('Water Data'!$F$27,0,10*ROW('Water Data'!F68))="","",OFFSET('Water Data'!$F$27,0,10*ROW('Water Data'!F68)))</f>
        <v/>
      </c>
      <c r="BZ74" s="292" t="str">
        <f ca="true">+IF(OFFSET('Water Data'!$F$28,0,10*ROW('Water Data'!F68))="","",OFFSET('Water Data'!$F$28,0,10*ROW('Water Data'!F68)))</f>
        <v/>
      </c>
      <c r="CA74" s="292" t="str">
        <f ca="true">+IF(OFFSET('Water Data'!$F$29,0,10*ROW('Water Data'!F68))="","",OFFSET('Water Data'!$F$29,0,10*ROW('Water Data'!F68)))</f>
        <v/>
      </c>
      <c r="CB74" s="292" t="str">
        <f ca="true">+IF(OFFSET('Water Data'!$G$27,0,10*ROW('Water Data'!G68))="","",OFFSET('Water Data'!$G$27,0,10*ROW('Water Data'!G68)))</f>
        <v/>
      </c>
      <c r="CC74" s="292" t="str">
        <f ca="true">+IF(OFFSET('Water Data'!$G$28,0,10*ROW('Water Data'!G68))="","",OFFSET('Water Data'!$G$28,0,10*ROW('Water Data'!G68)))</f>
        <v/>
      </c>
      <c r="CD74" s="292" t="str">
        <f ca="true">+IF(OFFSET('Water Data'!$G$29,0,10*ROW('Water Data'!G68))="","",OFFSET('Water Data'!$G$29,0,10*ROW('Water Data'!G68)))</f>
        <v/>
      </c>
      <c r="CE74" s="292" t="str">
        <f ca="true">+IF(OFFSET('Water Data'!$H$27,0,10*ROW('Water Data'!H68))="","",OFFSET('Water Data'!$H$27,0,10*ROW('Water Data'!H68)))</f>
        <v/>
      </c>
      <c r="CF74" s="292" t="str">
        <f ca="true">+IF(OFFSET('Water Data'!$H$28,0,10*ROW('Water Data'!H68))="","",OFFSET('Water Data'!$H$28,0,10*ROW('Water Data'!H68)))</f>
        <v/>
      </c>
      <c r="CG74" s="292" t="str">
        <f ca="true">+IF(OFFSET('Water Data'!$H$29,0,10*ROW('Water Data'!H68))="","",OFFSET('Water Data'!$H$29,0,10*ROW('Water Data'!H68)))</f>
        <v/>
      </c>
      <c r="CH74" s="292" t="str">
        <f ca="true">+IF(OFFSET('Water Data'!$I$27,0,10*ROW('Water Data'!I68))="","",OFFSET('Water Data'!$I$27,0,10*ROW('Water Data'!I68)))</f>
        <v/>
      </c>
      <c r="CI74" s="292" t="str">
        <f ca="true">+IF(OFFSET('Water Data'!$I$28,0,10*ROW('Water Data'!I68))="","",OFFSET('Water Data'!$I$28,0,10*ROW('Water Data'!I68)))</f>
        <v/>
      </c>
      <c r="CJ74" s="292" t="str">
        <f ca="true">+IF(OFFSET('Water Data'!$I$29,0,10*ROW('Water Data'!I68))="","",OFFSET('Water Data'!$I$29,0,10*ROW('Water Data'!I68)))</f>
        <v/>
      </c>
      <c r="CK74" s="292" t="str">
        <f ca="true">+IF(OFFSET('Sanitation Data'!$D$28,0,10*ROW('Sanitation Data'!D68))="","",OFFSET('Sanitation Data'!$D$28,0,10*ROW('Sanitation Data'!D68)))</f>
        <v/>
      </c>
      <c r="CL74" s="292" t="str">
        <f ca="true">+IF(OFFSET('Sanitation Data'!$D$29,0,10*ROW('Sanitation Data'!D68))="","",OFFSET('Sanitation Data'!$D$29,0,10*ROW('Sanitation Data'!D68)))</f>
        <v/>
      </c>
      <c r="CM74" s="292" t="str">
        <f ca="true">+IF(OFFSET('Sanitation Data'!$D$30,0,10*ROW('Sanitation Data'!D68))="","",OFFSET('Sanitation Data'!$D$30,0,10*ROW('Sanitation Data'!D68)))</f>
        <v/>
      </c>
      <c r="CN74" s="292" t="str">
        <f ca="true">+IF(OFFSET('Sanitation Data'!$D$31,0,10*ROW('Sanitation Data'!D68))="","",OFFSET('Sanitation Data'!$D$31,0,10*ROW('Sanitation Data'!D68)))</f>
        <v/>
      </c>
      <c r="CO74" s="292" t="str">
        <f ca="true">+IF(OFFSET('Sanitation Data'!$D$32,0,10*ROW('Sanitation Data'!D68))="","",OFFSET('Sanitation Data'!$D$32,0,10*ROW('Sanitation Data'!D68)))</f>
        <v/>
      </c>
      <c r="CP74" s="292" t="str">
        <f ca="true">+IF(OFFSET('Sanitation Data'!$E$28,0,10*ROW('Sanitation Data'!E68))="","",OFFSET('Sanitation Data'!$E$28,0,10*ROW('Sanitation Data'!E68)))</f>
        <v/>
      </c>
      <c r="CQ74" s="292" t="str">
        <f ca="true">+IF(OFFSET('Sanitation Data'!$E$29,0,10*ROW('Sanitation Data'!E68))="","",OFFSET('Sanitation Data'!$E$29,0,10*ROW('Sanitation Data'!E68)))</f>
        <v/>
      </c>
      <c r="CR74" s="292" t="str">
        <f ca="true">+IF(OFFSET('Sanitation Data'!$E$30,0,10*ROW('Sanitation Data'!E68))="","",OFFSET('Sanitation Data'!$E$30,0,10*ROW('Sanitation Data'!E68)))</f>
        <v/>
      </c>
      <c r="CS74" s="292" t="str">
        <f ca="true">+IF(OFFSET('Sanitation Data'!$E$31,0,10*ROW('Sanitation Data'!E68))="","",OFFSET('Sanitation Data'!$E$31,0,10*ROW('Sanitation Data'!E68)))</f>
        <v/>
      </c>
      <c r="CT74" s="292" t="str">
        <f ca="true">+IF(OFFSET('Sanitation Data'!$E$32,0,10*ROW('Sanitation Data'!E68))="","",OFFSET('Sanitation Data'!$E$32,0,10*ROW('Sanitation Data'!E68)))</f>
        <v/>
      </c>
      <c r="CU74" s="292" t="str">
        <f ca="true">+IF(OFFSET('Sanitation Data'!$F$28,0,10*ROW('Sanitation Data'!F68))="","",OFFSET('Sanitation Data'!$F$28,0,10*ROW('Sanitation Data'!F68)))</f>
        <v/>
      </c>
      <c r="CV74" s="292" t="str">
        <f ca="true">+IF(OFFSET('Sanitation Data'!$F$29,0,10*ROW('Sanitation Data'!F68))="","",OFFSET('Sanitation Data'!$F$29,0,10*ROW('Sanitation Data'!F68)))</f>
        <v/>
      </c>
      <c r="CW74" s="292" t="str">
        <f ca="true">+IF(OFFSET('Sanitation Data'!$F$30,0,10*ROW('Sanitation Data'!F68))="","",OFFSET('Sanitation Data'!$F$30,0,10*ROW('Sanitation Data'!F68)))</f>
        <v/>
      </c>
      <c r="CX74" s="292" t="str">
        <f ca="true">+IF(OFFSET('Sanitation Data'!$F$31,0,10*ROW('Sanitation Data'!F68))="","",OFFSET('Sanitation Data'!$F$31,0,10*ROW('Sanitation Data'!F68)))</f>
        <v/>
      </c>
      <c r="CY74" s="292" t="str">
        <f ca="true">+IF(OFFSET('Sanitation Data'!$F$32,0,10*ROW('Sanitation Data'!F68))="","",OFFSET('Sanitation Data'!$F$32,0,10*ROW('Sanitation Data'!F68)))</f>
        <v/>
      </c>
      <c r="CZ74" s="292" t="str">
        <f ca="true">+IF(OFFSET('Sanitation Data'!$G$28,0,10*ROW('Sanitation Data'!G68))="","",OFFSET('Sanitation Data'!$G$28,0,10*ROW('Sanitation Data'!G68)))</f>
        <v/>
      </c>
      <c r="DA74" s="292" t="str">
        <f ca="true">+IF(OFFSET('Sanitation Data'!$G$29,0,10*ROW('Sanitation Data'!G68))="","",OFFSET('Sanitation Data'!$G$29,0,10*ROW('Sanitation Data'!G68)))</f>
        <v/>
      </c>
      <c r="DB74" s="292" t="str">
        <f ca="true">+IF(OFFSET('Sanitation Data'!$G$30,0,10*ROW('Sanitation Data'!G68))="","",OFFSET('Sanitation Data'!$G$30,0,10*ROW('Sanitation Data'!G68)))</f>
        <v/>
      </c>
      <c r="DC74" s="292" t="str">
        <f ca="true">+IF(OFFSET('Sanitation Data'!$G$31,0,10*ROW('Sanitation Data'!G68))="","",OFFSET('Sanitation Data'!$G$31,0,10*ROW('Sanitation Data'!G68)))</f>
        <v/>
      </c>
      <c r="DD74" s="292" t="str">
        <f ca="true">+IF(OFFSET('Sanitation Data'!$G$32,0,10*ROW('Sanitation Data'!G68))="","",OFFSET('Sanitation Data'!$G$32,0,10*ROW('Sanitation Data'!G68)))</f>
        <v/>
      </c>
      <c r="DE74" s="292" t="str">
        <f ca="true">+IF(OFFSET('Sanitation Data'!$H$28,0,10*ROW('Sanitation Data'!H68))="","",OFFSET('Sanitation Data'!$H$28,0,10*ROW('Sanitation Data'!H68)))</f>
        <v/>
      </c>
      <c r="DF74" s="292" t="str">
        <f ca="true">+IF(OFFSET('Sanitation Data'!$H$29,0,10*ROW('Sanitation Data'!H68))="","",OFFSET('Sanitation Data'!$H$29,0,10*ROW('Sanitation Data'!H68)))</f>
        <v/>
      </c>
      <c r="DG74" s="292" t="str">
        <f ca="true">+IF(OFFSET('Sanitation Data'!$H$30,0,10*ROW('Sanitation Data'!H68))="","",OFFSET('Sanitation Data'!$H$30,0,10*ROW('Sanitation Data'!H68)))</f>
        <v/>
      </c>
      <c r="DH74" s="292" t="str">
        <f ca="true">+IF(OFFSET('Sanitation Data'!$H$31,0,10*ROW('Sanitation Data'!H68))="","",OFFSET('Sanitation Data'!$H$31,0,10*ROW('Sanitation Data'!H68)))</f>
        <v/>
      </c>
      <c r="DI74" s="292" t="str">
        <f ca="true">+IF(OFFSET('Sanitation Data'!$H$32,0,10*ROW('Sanitation Data'!H68))="","",OFFSET('Sanitation Data'!$H$32,0,10*ROW('Sanitation Data'!H68)))</f>
        <v/>
      </c>
      <c r="DJ74" s="292" t="str">
        <f ca="true">+IF(OFFSET('Sanitation Data'!$I$28,0,10*ROW('Sanitation Data'!I68))="","",OFFSET('Sanitation Data'!$I$28,0,10*ROW('Sanitation Data'!I68)))</f>
        <v/>
      </c>
      <c r="DK74" s="292" t="str">
        <f ca="true">+IF(OFFSET('Sanitation Data'!$I$29,0,10*ROW('Sanitation Data'!I68))="","",OFFSET('Sanitation Data'!$I$29,0,10*ROW('Sanitation Data'!I68)))</f>
        <v/>
      </c>
      <c r="DL74" s="292" t="str">
        <f ca="true">+IF(OFFSET('Sanitation Data'!$I$30,0,10*ROW('Sanitation Data'!I68))="","",OFFSET('Sanitation Data'!$I$30,0,10*ROW('Sanitation Data'!I68)))</f>
        <v/>
      </c>
      <c r="DM74" s="292" t="str">
        <f ca="true">+IF(OFFSET('Sanitation Data'!$I$31,0,10*ROW('Sanitation Data'!I68))="","",OFFSET('Sanitation Data'!$I$31,0,10*ROW('Sanitation Data'!I68)))</f>
        <v/>
      </c>
      <c r="DN74" s="292" t="str">
        <f ca="true">+IF(OFFSET('Sanitation Data'!$I$32,0,10*ROW('Sanitation Data'!I68))="","",OFFSET('Sanitation Data'!$I$32,0,10*ROW('Sanitation Data'!I68)))</f>
        <v/>
      </c>
      <c r="DO74" s="292" t="str">
        <f ca="true">+IF(OFFSET('Hygiene Data'!$D$11,0,10*ROW('Hygiene Data'!D68))="","",OFFSET('Hygiene Data'!$D$11,0,10*ROW('Hygiene Data'!D68)))</f>
        <v/>
      </c>
      <c r="DP74" s="292" t="str">
        <f ca="true">+IF(OFFSET('Hygiene Data'!$D$12,0,10*ROW('Hygiene Data'!D68))="","",OFFSET('Hygiene Data'!$D$12,0,10*ROW('Hygiene Data'!D68)))</f>
        <v/>
      </c>
      <c r="DQ74" s="292" t="str">
        <f ca="true">+IF(OFFSET('Hygiene Data'!$D$13,0,10*ROW('Hygiene Data'!D68))="","",OFFSET('Hygiene Data'!$D$13,0,10*ROW('Hygiene Data'!D68)))</f>
        <v/>
      </c>
      <c r="DR74" s="292" t="str">
        <f ca="true">+IF(OFFSET('Hygiene Data'!$E$11,0,10*ROW('Hygiene Data'!E68))="","",OFFSET('Hygiene Data'!$E$11,0,10*ROW('Hygiene Data'!E68)))</f>
        <v/>
      </c>
      <c r="DS74" s="292" t="str">
        <f ca="true">+IF(OFFSET('Hygiene Data'!$E$12,0,10*ROW('Hygiene Data'!E68))="","",OFFSET('Hygiene Data'!$E$12,0,10*ROW('Hygiene Data'!E68)))</f>
        <v/>
      </c>
      <c r="DT74" s="292" t="str">
        <f ca="true">+IF(OFFSET('Hygiene Data'!$E$13,0,10*ROW('Hygiene Data'!E68))="","",OFFSET('Hygiene Data'!$E$13,0,10*ROW('Hygiene Data'!E68)))</f>
        <v/>
      </c>
      <c r="DU74" s="292" t="str">
        <f ca="true">+IF(OFFSET('Hygiene Data'!$F$11,0,10*ROW('Hygiene Data'!F68))="","",OFFSET('Hygiene Data'!$F$11,0,10*ROW('Hygiene Data'!F68)))</f>
        <v/>
      </c>
      <c r="DV74" s="292" t="str">
        <f ca="true">+IF(OFFSET('Hygiene Data'!$F$12,0,10*ROW('Hygiene Data'!F68))="","",OFFSET('Hygiene Data'!$F$12,0,10*ROW('Hygiene Data'!F68)))</f>
        <v/>
      </c>
      <c r="DW74" s="292" t="str">
        <f ca="true">+IF(OFFSET('Hygiene Data'!$F$13,0,10*ROW('Hygiene Data'!F68))="","",OFFSET('Hygiene Data'!$F$13,0,10*ROW('Hygiene Data'!F68)))</f>
        <v/>
      </c>
      <c r="DX74" s="292" t="str">
        <f ca="true">+IF(OFFSET('Hygiene Data'!$G$11,0,10*ROW('Hygiene Data'!G68))="","",OFFSET('Hygiene Data'!$G$11,0,10*ROW('Hygiene Data'!G68)))</f>
        <v/>
      </c>
      <c r="DY74" s="292" t="str">
        <f ca="true">+IF(OFFSET('Hygiene Data'!$G$12,0,10*ROW('Hygiene Data'!G68))="","",OFFSET('Hygiene Data'!$G$12,0,10*ROW('Hygiene Data'!G68)))</f>
        <v/>
      </c>
      <c r="DZ74" s="292" t="str">
        <f ca="true">+IF(OFFSET('Hygiene Data'!$G$13,0,10*ROW('Hygiene Data'!G68))="","",OFFSET('Hygiene Data'!$G$13,0,10*ROW('Hygiene Data'!G68)))</f>
        <v/>
      </c>
      <c r="EA74" s="292" t="str">
        <f ca="true">+IF(OFFSET('Hygiene Data'!$H$11,0,10*ROW('Hygiene Data'!H68))="","",OFFSET('Hygiene Data'!$H$11,0,10*ROW('Hygiene Data'!H68)))</f>
        <v/>
      </c>
      <c r="EB74" s="292" t="str">
        <f ca="true">+IF(OFFSET('Hygiene Data'!$H$12,0,10*ROW('Hygiene Data'!H68))="","",OFFSET('Hygiene Data'!$H$12,0,10*ROW('Hygiene Data'!H68)))</f>
        <v/>
      </c>
      <c r="EC74" s="292" t="str">
        <f ca="true">+IF(OFFSET('Hygiene Data'!$H$13,0,10*ROW('Hygiene Data'!H68))="","",OFFSET('Hygiene Data'!$H$13,0,10*ROW('Hygiene Data'!H68)))</f>
        <v/>
      </c>
      <c r="ED74" s="292" t="str">
        <f ca="true">+IF(OFFSET('Hygiene Data'!$I$11,0,10*ROW('Hygiene Data'!I68))="","",OFFSET('Hygiene Data'!$I$11,0,10*ROW('Hygiene Data'!I68)))</f>
        <v/>
      </c>
      <c r="EE74" s="292" t="str">
        <f ca="true">+IF(OFFSET('Hygiene Data'!$I$12,0,10*ROW('Hygiene Data'!I68))="","",OFFSET('Hygiene Data'!$I$12,0,10*ROW('Hygiene Data'!I68)))</f>
        <v/>
      </c>
      <c r="EF74" s="29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8"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2"/>
      <c r="BS75" s="292" t="str">
        <f ca="true">+IF(OFFSET('Water Data'!$D$27,0,10*ROW('Water Data'!D69))="","",OFFSET('Water Data'!$D$27,0,10*ROW('Water Data'!D69)))</f>
        <v/>
      </c>
      <c r="BT75" s="292" t="str">
        <f ca="true">+IF(OFFSET('Water Data'!$D$28,0,10*ROW('Water Data'!D69))="","",OFFSET('Water Data'!$D$28,0,10*ROW('Water Data'!D69)))</f>
        <v/>
      </c>
      <c r="BU75" s="292" t="str">
        <f ca="true">+IF(OFFSET('Water Data'!$D$29,0,10*ROW('Water Data'!D69))="","",OFFSET('Water Data'!$D$29,0,10*ROW('Water Data'!D69)))</f>
        <v/>
      </c>
      <c r="BV75" s="292" t="str">
        <f ca="true">+IF(OFFSET('Water Data'!$E$27,0,10*ROW('Water Data'!E69))="","",OFFSET('Water Data'!$E$27,0,10*ROW('Water Data'!E69)))</f>
        <v/>
      </c>
      <c r="BW75" s="292" t="str">
        <f ca="true">+IF(OFFSET('Water Data'!$E$28,0,10*ROW('Water Data'!E69))="","",OFFSET('Water Data'!$E$28,0,10*ROW('Water Data'!E69)))</f>
        <v/>
      </c>
      <c r="BX75" s="292" t="str">
        <f ca="true">+IF(OFFSET('Water Data'!$E$29,0,10*ROW('Water Data'!E69))="","",OFFSET('Water Data'!$E$29,0,10*ROW('Water Data'!E69)))</f>
        <v/>
      </c>
      <c r="BY75" s="292" t="str">
        <f ca="true">+IF(OFFSET('Water Data'!$F$27,0,10*ROW('Water Data'!F69))="","",OFFSET('Water Data'!$F$27,0,10*ROW('Water Data'!F69)))</f>
        <v/>
      </c>
      <c r="BZ75" s="292" t="str">
        <f ca="true">+IF(OFFSET('Water Data'!$F$28,0,10*ROW('Water Data'!F69))="","",OFFSET('Water Data'!$F$28,0,10*ROW('Water Data'!F69)))</f>
        <v/>
      </c>
      <c r="CA75" s="292" t="str">
        <f ca="true">+IF(OFFSET('Water Data'!$F$29,0,10*ROW('Water Data'!F69))="","",OFFSET('Water Data'!$F$29,0,10*ROW('Water Data'!F69)))</f>
        <v/>
      </c>
      <c r="CB75" s="292" t="str">
        <f ca="true">+IF(OFFSET('Water Data'!$G$27,0,10*ROW('Water Data'!G69))="","",OFFSET('Water Data'!$G$27,0,10*ROW('Water Data'!G69)))</f>
        <v/>
      </c>
      <c r="CC75" s="292" t="str">
        <f ca="true">+IF(OFFSET('Water Data'!$G$28,0,10*ROW('Water Data'!G69))="","",OFFSET('Water Data'!$G$28,0,10*ROW('Water Data'!G69)))</f>
        <v/>
      </c>
      <c r="CD75" s="292" t="str">
        <f ca="true">+IF(OFFSET('Water Data'!$G$29,0,10*ROW('Water Data'!G69))="","",OFFSET('Water Data'!$G$29,0,10*ROW('Water Data'!G69)))</f>
        <v/>
      </c>
      <c r="CE75" s="292" t="str">
        <f ca="true">+IF(OFFSET('Water Data'!$H$27,0,10*ROW('Water Data'!H69))="","",OFFSET('Water Data'!$H$27,0,10*ROW('Water Data'!H69)))</f>
        <v/>
      </c>
      <c r="CF75" s="292" t="str">
        <f ca="true">+IF(OFFSET('Water Data'!$H$28,0,10*ROW('Water Data'!H69))="","",OFFSET('Water Data'!$H$28,0,10*ROW('Water Data'!H69)))</f>
        <v/>
      </c>
      <c r="CG75" s="292" t="str">
        <f ca="true">+IF(OFFSET('Water Data'!$H$29,0,10*ROW('Water Data'!H69))="","",OFFSET('Water Data'!$H$29,0,10*ROW('Water Data'!H69)))</f>
        <v/>
      </c>
      <c r="CH75" s="292" t="str">
        <f ca="true">+IF(OFFSET('Water Data'!$I$27,0,10*ROW('Water Data'!I69))="","",OFFSET('Water Data'!$I$27,0,10*ROW('Water Data'!I69)))</f>
        <v/>
      </c>
      <c r="CI75" s="292" t="str">
        <f ca="true">+IF(OFFSET('Water Data'!$I$28,0,10*ROW('Water Data'!I69))="","",OFFSET('Water Data'!$I$28,0,10*ROW('Water Data'!I69)))</f>
        <v/>
      </c>
      <c r="CJ75" s="292" t="str">
        <f ca="true">+IF(OFFSET('Water Data'!$I$29,0,10*ROW('Water Data'!I69))="","",OFFSET('Water Data'!$I$29,0,10*ROW('Water Data'!I69)))</f>
        <v/>
      </c>
      <c r="CK75" s="292" t="str">
        <f ca="true">+IF(OFFSET('Sanitation Data'!$D$28,0,10*ROW('Sanitation Data'!D69))="","",OFFSET('Sanitation Data'!$D$28,0,10*ROW('Sanitation Data'!D69)))</f>
        <v/>
      </c>
      <c r="CL75" s="292" t="str">
        <f ca="true">+IF(OFFSET('Sanitation Data'!$D$29,0,10*ROW('Sanitation Data'!D69))="","",OFFSET('Sanitation Data'!$D$29,0,10*ROW('Sanitation Data'!D69)))</f>
        <v/>
      </c>
      <c r="CM75" s="292" t="str">
        <f ca="true">+IF(OFFSET('Sanitation Data'!$D$30,0,10*ROW('Sanitation Data'!D69))="","",OFFSET('Sanitation Data'!$D$30,0,10*ROW('Sanitation Data'!D69)))</f>
        <v/>
      </c>
      <c r="CN75" s="292" t="str">
        <f ca="true">+IF(OFFSET('Sanitation Data'!$D$31,0,10*ROW('Sanitation Data'!D69))="","",OFFSET('Sanitation Data'!$D$31,0,10*ROW('Sanitation Data'!D69)))</f>
        <v/>
      </c>
      <c r="CO75" s="292" t="str">
        <f ca="true">+IF(OFFSET('Sanitation Data'!$D$32,0,10*ROW('Sanitation Data'!D69))="","",OFFSET('Sanitation Data'!$D$32,0,10*ROW('Sanitation Data'!D69)))</f>
        <v/>
      </c>
      <c r="CP75" s="292" t="str">
        <f ca="true">+IF(OFFSET('Sanitation Data'!$E$28,0,10*ROW('Sanitation Data'!E69))="","",OFFSET('Sanitation Data'!$E$28,0,10*ROW('Sanitation Data'!E69)))</f>
        <v/>
      </c>
      <c r="CQ75" s="292" t="str">
        <f ca="true">+IF(OFFSET('Sanitation Data'!$E$29,0,10*ROW('Sanitation Data'!E69))="","",OFFSET('Sanitation Data'!$E$29,0,10*ROW('Sanitation Data'!E69)))</f>
        <v/>
      </c>
      <c r="CR75" s="292" t="str">
        <f ca="true">+IF(OFFSET('Sanitation Data'!$E$30,0,10*ROW('Sanitation Data'!E69))="","",OFFSET('Sanitation Data'!$E$30,0,10*ROW('Sanitation Data'!E69)))</f>
        <v/>
      </c>
      <c r="CS75" s="292" t="str">
        <f ca="true">+IF(OFFSET('Sanitation Data'!$E$31,0,10*ROW('Sanitation Data'!E69))="","",OFFSET('Sanitation Data'!$E$31,0,10*ROW('Sanitation Data'!E69)))</f>
        <v/>
      </c>
      <c r="CT75" s="292" t="str">
        <f ca="true">+IF(OFFSET('Sanitation Data'!$E$32,0,10*ROW('Sanitation Data'!E69))="","",OFFSET('Sanitation Data'!$E$32,0,10*ROW('Sanitation Data'!E69)))</f>
        <v/>
      </c>
      <c r="CU75" s="292" t="str">
        <f ca="true">+IF(OFFSET('Sanitation Data'!$F$28,0,10*ROW('Sanitation Data'!F69))="","",OFFSET('Sanitation Data'!$F$28,0,10*ROW('Sanitation Data'!F69)))</f>
        <v/>
      </c>
      <c r="CV75" s="292" t="str">
        <f ca="true">+IF(OFFSET('Sanitation Data'!$F$29,0,10*ROW('Sanitation Data'!F69))="","",OFFSET('Sanitation Data'!$F$29,0,10*ROW('Sanitation Data'!F69)))</f>
        <v/>
      </c>
      <c r="CW75" s="292" t="str">
        <f ca="true">+IF(OFFSET('Sanitation Data'!$F$30,0,10*ROW('Sanitation Data'!F69))="","",OFFSET('Sanitation Data'!$F$30,0,10*ROW('Sanitation Data'!F69)))</f>
        <v/>
      </c>
      <c r="CX75" s="292" t="str">
        <f ca="true">+IF(OFFSET('Sanitation Data'!$F$31,0,10*ROW('Sanitation Data'!F69))="","",OFFSET('Sanitation Data'!$F$31,0,10*ROW('Sanitation Data'!F69)))</f>
        <v/>
      </c>
      <c r="CY75" s="292" t="str">
        <f ca="true">+IF(OFFSET('Sanitation Data'!$F$32,0,10*ROW('Sanitation Data'!F69))="","",OFFSET('Sanitation Data'!$F$32,0,10*ROW('Sanitation Data'!F69)))</f>
        <v/>
      </c>
      <c r="CZ75" s="292" t="str">
        <f ca="true">+IF(OFFSET('Sanitation Data'!$G$28,0,10*ROW('Sanitation Data'!G69))="","",OFFSET('Sanitation Data'!$G$28,0,10*ROW('Sanitation Data'!G69)))</f>
        <v/>
      </c>
      <c r="DA75" s="292" t="str">
        <f ca="true">+IF(OFFSET('Sanitation Data'!$G$29,0,10*ROW('Sanitation Data'!G69))="","",OFFSET('Sanitation Data'!$G$29,0,10*ROW('Sanitation Data'!G69)))</f>
        <v/>
      </c>
      <c r="DB75" s="292" t="str">
        <f ca="true">+IF(OFFSET('Sanitation Data'!$G$30,0,10*ROW('Sanitation Data'!G69))="","",OFFSET('Sanitation Data'!$G$30,0,10*ROW('Sanitation Data'!G69)))</f>
        <v/>
      </c>
      <c r="DC75" s="292" t="str">
        <f ca="true">+IF(OFFSET('Sanitation Data'!$G$31,0,10*ROW('Sanitation Data'!G69))="","",OFFSET('Sanitation Data'!$G$31,0,10*ROW('Sanitation Data'!G69)))</f>
        <v/>
      </c>
      <c r="DD75" s="292" t="str">
        <f ca="true">+IF(OFFSET('Sanitation Data'!$G$32,0,10*ROW('Sanitation Data'!G69))="","",OFFSET('Sanitation Data'!$G$32,0,10*ROW('Sanitation Data'!G69)))</f>
        <v/>
      </c>
      <c r="DE75" s="292" t="str">
        <f ca="true">+IF(OFFSET('Sanitation Data'!$H$28,0,10*ROW('Sanitation Data'!H69))="","",OFFSET('Sanitation Data'!$H$28,0,10*ROW('Sanitation Data'!H69)))</f>
        <v/>
      </c>
      <c r="DF75" s="292" t="str">
        <f ca="true">+IF(OFFSET('Sanitation Data'!$H$29,0,10*ROW('Sanitation Data'!H69))="","",OFFSET('Sanitation Data'!$H$29,0,10*ROW('Sanitation Data'!H69)))</f>
        <v/>
      </c>
      <c r="DG75" s="292" t="str">
        <f ca="true">+IF(OFFSET('Sanitation Data'!$H$30,0,10*ROW('Sanitation Data'!H69))="","",OFFSET('Sanitation Data'!$H$30,0,10*ROW('Sanitation Data'!H69)))</f>
        <v/>
      </c>
      <c r="DH75" s="292" t="str">
        <f ca="true">+IF(OFFSET('Sanitation Data'!$H$31,0,10*ROW('Sanitation Data'!H69))="","",OFFSET('Sanitation Data'!$H$31,0,10*ROW('Sanitation Data'!H69)))</f>
        <v/>
      </c>
      <c r="DI75" s="292" t="str">
        <f ca="true">+IF(OFFSET('Sanitation Data'!$H$32,0,10*ROW('Sanitation Data'!H69))="","",OFFSET('Sanitation Data'!$H$32,0,10*ROW('Sanitation Data'!H69)))</f>
        <v/>
      </c>
      <c r="DJ75" s="292" t="str">
        <f ca="true">+IF(OFFSET('Sanitation Data'!$I$28,0,10*ROW('Sanitation Data'!I69))="","",OFFSET('Sanitation Data'!$I$28,0,10*ROW('Sanitation Data'!I69)))</f>
        <v/>
      </c>
      <c r="DK75" s="292" t="str">
        <f ca="true">+IF(OFFSET('Sanitation Data'!$I$29,0,10*ROW('Sanitation Data'!I69))="","",OFFSET('Sanitation Data'!$I$29,0,10*ROW('Sanitation Data'!I69)))</f>
        <v/>
      </c>
      <c r="DL75" s="292" t="str">
        <f ca="true">+IF(OFFSET('Sanitation Data'!$I$30,0,10*ROW('Sanitation Data'!I69))="","",OFFSET('Sanitation Data'!$I$30,0,10*ROW('Sanitation Data'!I69)))</f>
        <v/>
      </c>
      <c r="DM75" s="292" t="str">
        <f ca="true">+IF(OFFSET('Sanitation Data'!$I$31,0,10*ROW('Sanitation Data'!I69))="","",OFFSET('Sanitation Data'!$I$31,0,10*ROW('Sanitation Data'!I69)))</f>
        <v/>
      </c>
      <c r="DN75" s="292" t="str">
        <f ca="true">+IF(OFFSET('Sanitation Data'!$I$32,0,10*ROW('Sanitation Data'!I69))="","",OFFSET('Sanitation Data'!$I$32,0,10*ROW('Sanitation Data'!I69)))</f>
        <v/>
      </c>
      <c r="DO75" s="292" t="str">
        <f ca="true">+IF(OFFSET('Hygiene Data'!$D$11,0,10*ROW('Hygiene Data'!D69))="","",OFFSET('Hygiene Data'!$D$11,0,10*ROW('Hygiene Data'!D69)))</f>
        <v/>
      </c>
      <c r="DP75" s="292" t="str">
        <f ca="true">+IF(OFFSET('Hygiene Data'!$D$12,0,10*ROW('Hygiene Data'!D69))="","",OFFSET('Hygiene Data'!$D$12,0,10*ROW('Hygiene Data'!D69)))</f>
        <v/>
      </c>
      <c r="DQ75" s="292" t="str">
        <f ca="true">+IF(OFFSET('Hygiene Data'!$D$13,0,10*ROW('Hygiene Data'!D69))="","",OFFSET('Hygiene Data'!$D$13,0,10*ROW('Hygiene Data'!D69)))</f>
        <v/>
      </c>
      <c r="DR75" s="292" t="str">
        <f ca="true">+IF(OFFSET('Hygiene Data'!$E$11,0,10*ROW('Hygiene Data'!E69))="","",OFFSET('Hygiene Data'!$E$11,0,10*ROW('Hygiene Data'!E69)))</f>
        <v/>
      </c>
      <c r="DS75" s="292" t="str">
        <f ca="true">+IF(OFFSET('Hygiene Data'!$E$12,0,10*ROW('Hygiene Data'!E69))="","",OFFSET('Hygiene Data'!$E$12,0,10*ROW('Hygiene Data'!E69)))</f>
        <v/>
      </c>
      <c r="DT75" s="292" t="str">
        <f ca="true">+IF(OFFSET('Hygiene Data'!$E$13,0,10*ROW('Hygiene Data'!E69))="","",OFFSET('Hygiene Data'!$E$13,0,10*ROW('Hygiene Data'!E69)))</f>
        <v/>
      </c>
      <c r="DU75" s="292" t="str">
        <f ca="true">+IF(OFFSET('Hygiene Data'!$F$11,0,10*ROW('Hygiene Data'!F69))="","",OFFSET('Hygiene Data'!$F$11,0,10*ROW('Hygiene Data'!F69)))</f>
        <v/>
      </c>
      <c r="DV75" s="292" t="str">
        <f ca="true">+IF(OFFSET('Hygiene Data'!$F$12,0,10*ROW('Hygiene Data'!F69))="","",OFFSET('Hygiene Data'!$F$12,0,10*ROW('Hygiene Data'!F69)))</f>
        <v/>
      </c>
      <c r="DW75" s="292" t="str">
        <f ca="true">+IF(OFFSET('Hygiene Data'!$F$13,0,10*ROW('Hygiene Data'!F69))="","",OFFSET('Hygiene Data'!$F$13,0,10*ROW('Hygiene Data'!F69)))</f>
        <v/>
      </c>
      <c r="DX75" s="292" t="str">
        <f ca="true">+IF(OFFSET('Hygiene Data'!$G$11,0,10*ROW('Hygiene Data'!G69))="","",OFFSET('Hygiene Data'!$G$11,0,10*ROW('Hygiene Data'!G69)))</f>
        <v/>
      </c>
      <c r="DY75" s="292" t="str">
        <f ca="true">+IF(OFFSET('Hygiene Data'!$G$12,0,10*ROW('Hygiene Data'!G69))="","",OFFSET('Hygiene Data'!$G$12,0,10*ROW('Hygiene Data'!G69)))</f>
        <v/>
      </c>
      <c r="DZ75" s="292" t="str">
        <f ca="true">+IF(OFFSET('Hygiene Data'!$G$13,0,10*ROW('Hygiene Data'!G69))="","",OFFSET('Hygiene Data'!$G$13,0,10*ROW('Hygiene Data'!G69)))</f>
        <v/>
      </c>
      <c r="EA75" s="292" t="str">
        <f ca="true">+IF(OFFSET('Hygiene Data'!$H$11,0,10*ROW('Hygiene Data'!H69))="","",OFFSET('Hygiene Data'!$H$11,0,10*ROW('Hygiene Data'!H69)))</f>
        <v/>
      </c>
      <c r="EB75" s="292" t="str">
        <f ca="true">+IF(OFFSET('Hygiene Data'!$H$12,0,10*ROW('Hygiene Data'!H69))="","",OFFSET('Hygiene Data'!$H$12,0,10*ROW('Hygiene Data'!H69)))</f>
        <v/>
      </c>
      <c r="EC75" s="292" t="str">
        <f ca="true">+IF(OFFSET('Hygiene Data'!$H$13,0,10*ROW('Hygiene Data'!H69))="","",OFFSET('Hygiene Data'!$H$13,0,10*ROW('Hygiene Data'!H69)))</f>
        <v/>
      </c>
      <c r="ED75" s="292" t="str">
        <f ca="true">+IF(OFFSET('Hygiene Data'!$I$11,0,10*ROW('Hygiene Data'!I69))="","",OFFSET('Hygiene Data'!$I$11,0,10*ROW('Hygiene Data'!I69)))</f>
        <v/>
      </c>
      <c r="EE75" s="292" t="str">
        <f ca="true">+IF(OFFSET('Hygiene Data'!$I$12,0,10*ROW('Hygiene Data'!I69))="","",OFFSET('Hygiene Data'!$I$12,0,10*ROW('Hygiene Data'!I69)))</f>
        <v/>
      </c>
      <c r="EF75" s="29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8"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2"/>
      <c r="BS76" s="292" t="str">
        <f ca="true">+IF(OFFSET('Water Data'!$D$27,0,10*ROW('Water Data'!D70))="","",OFFSET('Water Data'!$D$27,0,10*ROW('Water Data'!D70)))</f>
        <v/>
      </c>
      <c r="BT76" s="292" t="str">
        <f ca="true">+IF(OFFSET('Water Data'!$D$28,0,10*ROW('Water Data'!D70))="","",OFFSET('Water Data'!$D$28,0,10*ROW('Water Data'!D70)))</f>
        <v/>
      </c>
      <c r="BU76" s="292" t="str">
        <f ca="true">+IF(OFFSET('Water Data'!$D$29,0,10*ROW('Water Data'!D70))="","",OFFSET('Water Data'!$D$29,0,10*ROW('Water Data'!D70)))</f>
        <v/>
      </c>
      <c r="BV76" s="292" t="str">
        <f ca="true">+IF(OFFSET('Water Data'!$E$27,0,10*ROW('Water Data'!E70))="","",OFFSET('Water Data'!$E$27,0,10*ROW('Water Data'!E70)))</f>
        <v/>
      </c>
      <c r="BW76" s="292" t="str">
        <f ca="true">+IF(OFFSET('Water Data'!$E$28,0,10*ROW('Water Data'!E70))="","",OFFSET('Water Data'!$E$28,0,10*ROW('Water Data'!E70)))</f>
        <v/>
      </c>
      <c r="BX76" s="292" t="str">
        <f ca="true">+IF(OFFSET('Water Data'!$E$29,0,10*ROW('Water Data'!E70))="","",OFFSET('Water Data'!$E$29,0,10*ROW('Water Data'!E70)))</f>
        <v/>
      </c>
      <c r="BY76" s="292" t="str">
        <f ca="true">+IF(OFFSET('Water Data'!$F$27,0,10*ROW('Water Data'!F70))="","",OFFSET('Water Data'!$F$27,0,10*ROW('Water Data'!F70)))</f>
        <v/>
      </c>
      <c r="BZ76" s="292" t="str">
        <f ca="true">+IF(OFFSET('Water Data'!$F$28,0,10*ROW('Water Data'!F70))="","",OFFSET('Water Data'!$F$28,0,10*ROW('Water Data'!F70)))</f>
        <v/>
      </c>
      <c r="CA76" s="292" t="str">
        <f ca="true">+IF(OFFSET('Water Data'!$F$29,0,10*ROW('Water Data'!F70))="","",OFFSET('Water Data'!$F$29,0,10*ROW('Water Data'!F70)))</f>
        <v/>
      </c>
      <c r="CB76" s="292" t="str">
        <f ca="true">+IF(OFFSET('Water Data'!$G$27,0,10*ROW('Water Data'!G70))="","",OFFSET('Water Data'!$G$27,0,10*ROW('Water Data'!G70)))</f>
        <v/>
      </c>
      <c r="CC76" s="292" t="str">
        <f ca="true">+IF(OFFSET('Water Data'!$G$28,0,10*ROW('Water Data'!G70))="","",OFFSET('Water Data'!$G$28,0,10*ROW('Water Data'!G70)))</f>
        <v/>
      </c>
      <c r="CD76" s="292" t="str">
        <f ca="true">+IF(OFFSET('Water Data'!$G$29,0,10*ROW('Water Data'!G70))="","",OFFSET('Water Data'!$G$29,0,10*ROW('Water Data'!G70)))</f>
        <v/>
      </c>
      <c r="CE76" s="292" t="str">
        <f ca="true">+IF(OFFSET('Water Data'!$H$27,0,10*ROW('Water Data'!H70))="","",OFFSET('Water Data'!$H$27,0,10*ROW('Water Data'!H70)))</f>
        <v/>
      </c>
      <c r="CF76" s="292" t="str">
        <f ca="true">+IF(OFFSET('Water Data'!$H$28,0,10*ROW('Water Data'!H70))="","",OFFSET('Water Data'!$H$28,0,10*ROW('Water Data'!H70)))</f>
        <v/>
      </c>
      <c r="CG76" s="292" t="str">
        <f ca="true">+IF(OFFSET('Water Data'!$H$29,0,10*ROW('Water Data'!H70))="","",OFFSET('Water Data'!$H$29,0,10*ROW('Water Data'!H70)))</f>
        <v/>
      </c>
      <c r="CH76" s="292" t="str">
        <f ca="true">+IF(OFFSET('Water Data'!$I$27,0,10*ROW('Water Data'!I70))="","",OFFSET('Water Data'!$I$27,0,10*ROW('Water Data'!I70)))</f>
        <v/>
      </c>
      <c r="CI76" s="292" t="str">
        <f ca="true">+IF(OFFSET('Water Data'!$I$28,0,10*ROW('Water Data'!I70))="","",OFFSET('Water Data'!$I$28,0,10*ROW('Water Data'!I70)))</f>
        <v/>
      </c>
      <c r="CJ76" s="292" t="str">
        <f ca="true">+IF(OFFSET('Water Data'!$I$29,0,10*ROW('Water Data'!I70))="","",OFFSET('Water Data'!$I$29,0,10*ROW('Water Data'!I70)))</f>
        <v/>
      </c>
      <c r="CK76" s="292" t="str">
        <f ca="true">+IF(OFFSET('Sanitation Data'!$D$28,0,10*ROW('Sanitation Data'!D70))="","",OFFSET('Sanitation Data'!$D$28,0,10*ROW('Sanitation Data'!D70)))</f>
        <v/>
      </c>
      <c r="CL76" s="292" t="str">
        <f ca="true">+IF(OFFSET('Sanitation Data'!$D$29,0,10*ROW('Sanitation Data'!D70))="","",OFFSET('Sanitation Data'!$D$29,0,10*ROW('Sanitation Data'!D70)))</f>
        <v/>
      </c>
      <c r="CM76" s="292" t="str">
        <f ca="true">+IF(OFFSET('Sanitation Data'!$D$30,0,10*ROW('Sanitation Data'!D70))="","",OFFSET('Sanitation Data'!$D$30,0,10*ROW('Sanitation Data'!D70)))</f>
        <v/>
      </c>
      <c r="CN76" s="292" t="str">
        <f ca="true">+IF(OFFSET('Sanitation Data'!$D$31,0,10*ROW('Sanitation Data'!D70))="","",OFFSET('Sanitation Data'!$D$31,0,10*ROW('Sanitation Data'!D70)))</f>
        <v/>
      </c>
      <c r="CO76" s="292" t="str">
        <f ca="true">+IF(OFFSET('Sanitation Data'!$D$32,0,10*ROW('Sanitation Data'!D70))="","",OFFSET('Sanitation Data'!$D$32,0,10*ROW('Sanitation Data'!D70)))</f>
        <v/>
      </c>
      <c r="CP76" s="292" t="str">
        <f ca="true">+IF(OFFSET('Sanitation Data'!$E$28,0,10*ROW('Sanitation Data'!E70))="","",OFFSET('Sanitation Data'!$E$28,0,10*ROW('Sanitation Data'!E70)))</f>
        <v/>
      </c>
      <c r="CQ76" s="292" t="str">
        <f ca="true">+IF(OFFSET('Sanitation Data'!$E$29,0,10*ROW('Sanitation Data'!E70))="","",OFFSET('Sanitation Data'!$E$29,0,10*ROW('Sanitation Data'!E70)))</f>
        <v/>
      </c>
      <c r="CR76" s="292" t="str">
        <f ca="true">+IF(OFFSET('Sanitation Data'!$E$30,0,10*ROW('Sanitation Data'!E70))="","",OFFSET('Sanitation Data'!$E$30,0,10*ROW('Sanitation Data'!E70)))</f>
        <v/>
      </c>
      <c r="CS76" s="292" t="str">
        <f ca="true">+IF(OFFSET('Sanitation Data'!$E$31,0,10*ROW('Sanitation Data'!E70))="","",OFFSET('Sanitation Data'!$E$31,0,10*ROW('Sanitation Data'!E70)))</f>
        <v/>
      </c>
      <c r="CT76" s="292" t="str">
        <f ca="true">+IF(OFFSET('Sanitation Data'!$E$32,0,10*ROW('Sanitation Data'!E70))="","",OFFSET('Sanitation Data'!$E$32,0,10*ROW('Sanitation Data'!E70)))</f>
        <v/>
      </c>
      <c r="CU76" s="292" t="str">
        <f ca="true">+IF(OFFSET('Sanitation Data'!$F$28,0,10*ROW('Sanitation Data'!F70))="","",OFFSET('Sanitation Data'!$F$28,0,10*ROW('Sanitation Data'!F70)))</f>
        <v/>
      </c>
      <c r="CV76" s="292" t="str">
        <f ca="true">+IF(OFFSET('Sanitation Data'!$F$29,0,10*ROW('Sanitation Data'!F70))="","",OFFSET('Sanitation Data'!$F$29,0,10*ROW('Sanitation Data'!F70)))</f>
        <v/>
      </c>
      <c r="CW76" s="292" t="str">
        <f ca="true">+IF(OFFSET('Sanitation Data'!$F$30,0,10*ROW('Sanitation Data'!F70))="","",OFFSET('Sanitation Data'!$F$30,0,10*ROW('Sanitation Data'!F70)))</f>
        <v/>
      </c>
      <c r="CX76" s="292" t="str">
        <f ca="true">+IF(OFFSET('Sanitation Data'!$F$31,0,10*ROW('Sanitation Data'!F70))="","",OFFSET('Sanitation Data'!$F$31,0,10*ROW('Sanitation Data'!F70)))</f>
        <v/>
      </c>
      <c r="CY76" s="292" t="str">
        <f ca="true">+IF(OFFSET('Sanitation Data'!$F$32,0,10*ROW('Sanitation Data'!F70))="","",OFFSET('Sanitation Data'!$F$32,0,10*ROW('Sanitation Data'!F70)))</f>
        <v/>
      </c>
      <c r="CZ76" s="292" t="str">
        <f ca="true">+IF(OFFSET('Sanitation Data'!$G$28,0,10*ROW('Sanitation Data'!G70))="","",OFFSET('Sanitation Data'!$G$28,0,10*ROW('Sanitation Data'!G70)))</f>
        <v/>
      </c>
      <c r="DA76" s="292" t="str">
        <f ca="true">+IF(OFFSET('Sanitation Data'!$G$29,0,10*ROW('Sanitation Data'!G70))="","",OFFSET('Sanitation Data'!$G$29,0,10*ROW('Sanitation Data'!G70)))</f>
        <v/>
      </c>
      <c r="DB76" s="292" t="str">
        <f ca="true">+IF(OFFSET('Sanitation Data'!$G$30,0,10*ROW('Sanitation Data'!G70))="","",OFFSET('Sanitation Data'!$G$30,0,10*ROW('Sanitation Data'!G70)))</f>
        <v/>
      </c>
      <c r="DC76" s="292" t="str">
        <f ca="true">+IF(OFFSET('Sanitation Data'!$G$31,0,10*ROW('Sanitation Data'!G70))="","",OFFSET('Sanitation Data'!$G$31,0,10*ROW('Sanitation Data'!G70)))</f>
        <v/>
      </c>
      <c r="DD76" s="292" t="str">
        <f ca="true">+IF(OFFSET('Sanitation Data'!$G$32,0,10*ROW('Sanitation Data'!G70))="","",OFFSET('Sanitation Data'!$G$32,0,10*ROW('Sanitation Data'!G70)))</f>
        <v/>
      </c>
      <c r="DE76" s="292" t="str">
        <f ca="true">+IF(OFFSET('Sanitation Data'!$H$28,0,10*ROW('Sanitation Data'!H70))="","",OFFSET('Sanitation Data'!$H$28,0,10*ROW('Sanitation Data'!H70)))</f>
        <v/>
      </c>
      <c r="DF76" s="292" t="str">
        <f ca="true">+IF(OFFSET('Sanitation Data'!$H$29,0,10*ROW('Sanitation Data'!H70))="","",OFFSET('Sanitation Data'!$H$29,0,10*ROW('Sanitation Data'!H70)))</f>
        <v/>
      </c>
      <c r="DG76" s="292" t="str">
        <f ca="true">+IF(OFFSET('Sanitation Data'!$H$30,0,10*ROW('Sanitation Data'!H70))="","",OFFSET('Sanitation Data'!$H$30,0,10*ROW('Sanitation Data'!H70)))</f>
        <v/>
      </c>
      <c r="DH76" s="292" t="str">
        <f ca="true">+IF(OFFSET('Sanitation Data'!$H$31,0,10*ROW('Sanitation Data'!H70))="","",OFFSET('Sanitation Data'!$H$31,0,10*ROW('Sanitation Data'!H70)))</f>
        <v/>
      </c>
      <c r="DI76" s="292" t="str">
        <f ca="true">+IF(OFFSET('Sanitation Data'!$H$32,0,10*ROW('Sanitation Data'!H70))="","",OFFSET('Sanitation Data'!$H$32,0,10*ROW('Sanitation Data'!H70)))</f>
        <v/>
      </c>
      <c r="DJ76" s="292" t="str">
        <f ca="true">+IF(OFFSET('Sanitation Data'!$I$28,0,10*ROW('Sanitation Data'!I70))="","",OFFSET('Sanitation Data'!$I$28,0,10*ROW('Sanitation Data'!I70)))</f>
        <v/>
      </c>
      <c r="DK76" s="292" t="str">
        <f ca="true">+IF(OFFSET('Sanitation Data'!$I$29,0,10*ROW('Sanitation Data'!I70))="","",OFFSET('Sanitation Data'!$I$29,0,10*ROW('Sanitation Data'!I70)))</f>
        <v/>
      </c>
      <c r="DL76" s="292" t="str">
        <f ca="true">+IF(OFFSET('Sanitation Data'!$I$30,0,10*ROW('Sanitation Data'!I70))="","",OFFSET('Sanitation Data'!$I$30,0,10*ROW('Sanitation Data'!I70)))</f>
        <v/>
      </c>
      <c r="DM76" s="292" t="str">
        <f ca="true">+IF(OFFSET('Sanitation Data'!$I$31,0,10*ROW('Sanitation Data'!I70))="","",OFFSET('Sanitation Data'!$I$31,0,10*ROW('Sanitation Data'!I70)))</f>
        <v/>
      </c>
      <c r="DN76" s="292" t="str">
        <f ca="true">+IF(OFFSET('Sanitation Data'!$I$32,0,10*ROW('Sanitation Data'!I70))="","",OFFSET('Sanitation Data'!$I$32,0,10*ROW('Sanitation Data'!I70)))</f>
        <v/>
      </c>
      <c r="DO76" s="292" t="str">
        <f ca="true">+IF(OFFSET('Hygiene Data'!$D$11,0,10*ROW('Hygiene Data'!D70))="","",OFFSET('Hygiene Data'!$D$11,0,10*ROW('Hygiene Data'!D70)))</f>
        <v/>
      </c>
      <c r="DP76" s="292" t="str">
        <f ca="true">+IF(OFFSET('Hygiene Data'!$D$12,0,10*ROW('Hygiene Data'!D70))="","",OFFSET('Hygiene Data'!$D$12,0,10*ROW('Hygiene Data'!D70)))</f>
        <v/>
      </c>
      <c r="DQ76" s="292" t="str">
        <f ca="true">+IF(OFFSET('Hygiene Data'!$D$13,0,10*ROW('Hygiene Data'!D70))="","",OFFSET('Hygiene Data'!$D$13,0,10*ROW('Hygiene Data'!D70)))</f>
        <v/>
      </c>
      <c r="DR76" s="292" t="str">
        <f ca="true">+IF(OFFSET('Hygiene Data'!$E$11,0,10*ROW('Hygiene Data'!E70))="","",OFFSET('Hygiene Data'!$E$11,0,10*ROW('Hygiene Data'!E70)))</f>
        <v/>
      </c>
      <c r="DS76" s="292" t="str">
        <f ca="true">+IF(OFFSET('Hygiene Data'!$E$12,0,10*ROW('Hygiene Data'!E70))="","",OFFSET('Hygiene Data'!$E$12,0,10*ROW('Hygiene Data'!E70)))</f>
        <v/>
      </c>
      <c r="DT76" s="292" t="str">
        <f ca="true">+IF(OFFSET('Hygiene Data'!$E$13,0,10*ROW('Hygiene Data'!E70))="","",OFFSET('Hygiene Data'!$E$13,0,10*ROW('Hygiene Data'!E70)))</f>
        <v/>
      </c>
      <c r="DU76" s="292" t="str">
        <f ca="true">+IF(OFFSET('Hygiene Data'!$F$11,0,10*ROW('Hygiene Data'!F70))="","",OFFSET('Hygiene Data'!$F$11,0,10*ROW('Hygiene Data'!F70)))</f>
        <v/>
      </c>
      <c r="DV76" s="292" t="str">
        <f ca="true">+IF(OFFSET('Hygiene Data'!$F$12,0,10*ROW('Hygiene Data'!F70))="","",OFFSET('Hygiene Data'!$F$12,0,10*ROW('Hygiene Data'!F70)))</f>
        <v/>
      </c>
      <c r="DW76" s="292" t="str">
        <f ca="true">+IF(OFFSET('Hygiene Data'!$F$13,0,10*ROW('Hygiene Data'!F70))="","",OFFSET('Hygiene Data'!$F$13,0,10*ROW('Hygiene Data'!F70)))</f>
        <v/>
      </c>
      <c r="DX76" s="292" t="str">
        <f ca="true">+IF(OFFSET('Hygiene Data'!$G$11,0,10*ROW('Hygiene Data'!G70))="","",OFFSET('Hygiene Data'!$G$11,0,10*ROW('Hygiene Data'!G70)))</f>
        <v/>
      </c>
      <c r="DY76" s="292" t="str">
        <f ca="true">+IF(OFFSET('Hygiene Data'!$G$12,0,10*ROW('Hygiene Data'!G70))="","",OFFSET('Hygiene Data'!$G$12,0,10*ROW('Hygiene Data'!G70)))</f>
        <v/>
      </c>
      <c r="DZ76" s="292" t="str">
        <f ca="true">+IF(OFFSET('Hygiene Data'!$G$13,0,10*ROW('Hygiene Data'!G70))="","",OFFSET('Hygiene Data'!$G$13,0,10*ROW('Hygiene Data'!G70)))</f>
        <v/>
      </c>
      <c r="EA76" s="292" t="str">
        <f ca="true">+IF(OFFSET('Hygiene Data'!$H$11,0,10*ROW('Hygiene Data'!H70))="","",OFFSET('Hygiene Data'!$H$11,0,10*ROW('Hygiene Data'!H70)))</f>
        <v/>
      </c>
      <c r="EB76" s="292" t="str">
        <f ca="true">+IF(OFFSET('Hygiene Data'!$H$12,0,10*ROW('Hygiene Data'!H70))="","",OFFSET('Hygiene Data'!$H$12,0,10*ROW('Hygiene Data'!H70)))</f>
        <v/>
      </c>
      <c r="EC76" s="292" t="str">
        <f ca="true">+IF(OFFSET('Hygiene Data'!$H$13,0,10*ROW('Hygiene Data'!H70))="","",OFFSET('Hygiene Data'!$H$13,0,10*ROW('Hygiene Data'!H70)))</f>
        <v/>
      </c>
      <c r="ED76" s="292" t="str">
        <f ca="true">+IF(OFFSET('Hygiene Data'!$I$11,0,10*ROW('Hygiene Data'!I70))="","",OFFSET('Hygiene Data'!$I$11,0,10*ROW('Hygiene Data'!I70)))</f>
        <v/>
      </c>
      <c r="EE76" s="292" t="str">
        <f ca="true">+IF(OFFSET('Hygiene Data'!$I$12,0,10*ROW('Hygiene Data'!I70))="","",OFFSET('Hygiene Data'!$I$12,0,10*ROW('Hygiene Data'!I70)))</f>
        <v/>
      </c>
      <c r="EF76" s="29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8"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2"/>
      <c r="BS77" s="292" t="str">
        <f ca="true">+IF(OFFSET('Water Data'!$D$27,0,10*ROW('Water Data'!D71))="","",OFFSET('Water Data'!$D$27,0,10*ROW('Water Data'!D71)))</f>
        <v/>
      </c>
      <c r="BT77" s="292" t="str">
        <f ca="true">+IF(OFFSET('Water Data'!$D$28,0,10*ROW('Water Data'!D71))="","",OFFSET('Water Data'!$D$28,0,10*ROW('Water Data'!D71)))</f>
        <v/>
      </c>
      <c r="BU77" s="292" t="str">
        <f ca="true">+IF(OFFSET('Water Data'!$D$29,0,10*ROW('Water Data'!D71))="","",OFFSET('Water Data'!$D$29,0,10*ROW('Water Data'!D71)))</f>
        <v/>
      </c>
      <c r="BV77" s="292" t="str">
        <f ca="true">+IF(OFFSET('Water Data'!$E$27,0,10*ROW('Water Data'!E71))="","",OFFSET('Water Data'!$E$27,0,10*ROW('Water Data'!E71)))</f>
        <v/>
      </c>
      <c r="BW77" s="292" t="str">
        <f ca="true">+IF(OFFSET('Water Data'!$E$28,0,10*ROW('Water Data'!E71))="","",OFFSET('Water Data'!$E$28,0,10*ROW('Water Data'!E71)))</f>
        <v/>
      </c>
      <c r="BX77" s="292" t="str">
        <f ca="true">+IF(OFFSET('Water Data'!$E$29,0,10*ROW('Water Data'!E71))="","",OFFSET('Water Data'!$E$29,0,10*ROW('Water Data'!E71)))</f>
        <v/>
      </c>
      <c r="BY77" s="292" t="str">
        <f ca="true">+IF(OFFSET('Water Data'!$F$27,0,10*ROW('Water Data'!F71))="","",OFFSET('Water Data'!$F$27,0,10*ROW('Water Data'!F71)))</f>
        <v/>
      </c>
      <c r="BZ77" s="292" t="str">
        <f ca="true">+IF(OFFSET('Water Data'!$F$28,0,10*ROW('Water Data'!F71))="","",OFFSET('Water Data'!$F$28,0,10*ROW('Water Data'!F71)))</f>
        <v/>
      </c>
      <c r="CA77" s="292" t="str">
        <f ca="true">+IF(OFFSET('Water Data'!$F$29,0,10*ROW('Water Data'!F71))="","",OFFSET('Water Data'!$F$29,0,10*ROW('Water Data'!F71)))</f>
        <v/>
      </c>
      <c r="CB77" s="292" t="str">
        <f ca="true">+IF(OFFSET('Water Data'!$G$27,0,10*ROW('Water Data'!G71))="","",OFFSET('Water Data'!$G$27,0,10*ROW('Water Data'!G71)))</f>
        <v/>
      </c>
      <c r="CC77" s="292" t="str">
        <f ca="true">+IF(OFFSET('Water Data'!$G$28,0,10*ROW('Water Data'!G71))="","",OFFSET('Water Data'!$G$28,0,10*ROW('Water Data'!G71)))</f>
        <v/>
      </c>
      <c r="CD77" s="292" t="str">
        <f ca="true">+IF(OFFSET('Water Data'!$G$29,0,10*ROW('Water Data'!G71))="","",OFFSET('Water Data'!$G$29,0,10*ROW('Water Data'!G71)))</f>
        <v/>
      </c>
      <c r="CE77" s="292" t="str">
        <f ca="true">+IF(OFFSET('Water Data'!$H$27,0,10*ROW('Water Data'!H71))="","",OFFSET('Water Data'!$H$27,0,10*ROW('Water Data'!H71)))</f>
        <v/>
      </c>
      <c r="CF77" s="292" t="str">
        <f ca="true">+IF(OFFSET('Water Data'!$H$28,0,10*ROW('Water Data'!H71))="","",OFFSET('Water Data'!$H$28,0,10*ROW('Water Data'!H71)))</f>
        <v/>
      </c>
      <c r="CG77" s="292" t="str">
        <f ca="true">+IF(OFFSET('Water Data'!$H$29,0,10*ROW('Water Data'!H71))="","",OFFSET('Water Data'!$H$29,0,10*ROW('Water Data'!H71)))</f>
        <v/>
      </c>
      <c r="CH77" s="292" t="str">
        <f ca="true">+IF(OFFSET('Water Data'!$I$27,0,10*ROW('Water Data'!I71))="","",OFFSET('Water Data'!$I$27,0,10*ROW('Water Data'!I71)))</f>
        <v/>
      </c>
      <c r="CI77" s="292" t="str">
        <f ca="true">+IF(OFFSET('Water Data'!$I$28,0,10*ROW('Water Data'!I71))="","",OFFSET('Water Data'!$I$28,0,10*ROW('Water Data'!I71)))</f>
        <v/>
      </c>
      <c r="CJ77" s="292" t="str">
        <f ca="true">+IF(OFFSET('Water Data'!$I$29,0,10*ROW('Water Data'!I71))="","",OFFSET('Water Data'!$I$29,0,10*ROW('Water Data'!I71)))</f>
        <v/>
      </c>
      <c r="CK77" s="292" t="str">
        <f ca="true">+IF(OFFSET('Sanitation Data'!$D$28,0,10*ROW('Sanitation Data'!D71))="","",OFFSET('Sanitation Data'!$D$28,0,10*ROW('Sanitation Data'!D71)))</f>
        <v/>
      </c>
      <c r="CL77" s="292" t="str">
        <f ca="true">+IF(OFFSET('Sanitation Data'!$D$29,0,10*ROW('Sanitation Data'!D71))="","",OFFSET('Sanitation Data'!$D$29,0,10*ROW('Sanitation Data'!D71)))</f>
        <v/>
      </c>
      <c r="CM77" s="292" t="str">
        <f ca="true">+IF(OFFSET('Sanitation Data'!$D$30,0,10*ROW('Sanitation Data'!D71))="","",OFFSET('Sanitation Data'!$D$30,0,10*ROW('Sanitation Data'!D71)))</f>
        <v/>
      </c>
      <c r="CN77" s="292" t="str">
        <f ca="true">+IF(OFFSET('Sanitation Data'!$D$31,0,10*ROW('Sanitation Data'!D71))="","",OFFSET('Sanitation Data'!$D$31,0,10*ROW('Sanitation Data'!D71)))</f>
        <v/>
      </c>
      <c r="CO77" s="292" t="str">
        <f ca="true">+IF(OFFSET('Sanitation Data'!$D$32,0,10*ROW('Sanitation Data'!D71))="","",OFFSET('Sanitation Data'!$D$32,0,10*ROW('Sanitation Data'!D71)))</f>
        <v/>
      </c>
      <c r="CP77" s="292" t="str">
        <f ca="true">+IF(OFFSET('Sanitation Data'!$E$28,0,10*ROW('Sanitation Data'!E71))="","",OFFSET('Sanitation Data'!$E$28,0,10*ROW('Sanitation Data'!E71)))</f>
        <v/>
      </c>
      <c r="CQ77" s="292" t="str">
        <f ca="true">+IF(OFFSET('Sanitation Data'!$E$29,0,10*ROW('Sanitation Data'!E71))="","",OFFSET('Sanitation Data'!$E$29,0,10*ROW('Sanitation Data'!E71)))</f>
        <v/>
      </c>
      <c r="CR77" s="292" t="str">
        <f ca="true">+IF(OFFSET('Sanitation Data'!$E$30,0,10*ROW('Sanitation Data'!E71))="","",OFFSET('Sanitation Data'!$E$30,0,10*ROW('Sanitation Data'!E71)))</f>
        <v/>
      </c>
      <c r="CS77" s="292" t="str">
        <f ca="true">+IF(OFFSET('Sanitation Data'!$E$31,0,10*ROW('Sanitation Data'!E71))="","",OFFSET('Sanitation Data'!$E$31,0,10*ROW('Sanitation Data'!E71)))</f>
        <v/>
      </c>
      <c r="CT77" s="292" t="str">
        <f ca="true">+IF(OFFSET('Sanitation Data'!$E$32,0,10*ROW('Sanitation Data'!E71))="","",OFFSET('Sanitation Data'!$E$32,0,10*ROW('Sanitation Data'!E71)))</f>
        <v/>
      </c>
      <c r="CU77" s="292" t="str">
        <f ca="true">+IF(OFFSET('Sanitation Data'!$F$28,0,10*ROW('Sanitation Data'!F71))="","",OFFSET('Sanitation Data'!$F$28,0,10*ROW('Sanitation Data'!F71)))</f>
        <v/>
      </c>
      <c r="CV77" s="292" t="str">
        <f ca="true">+IF(OFFSET('Sanitation Data'!$F$29,0,10*ROW('Sanitation Data'!F71))="","",OFFSET('Sanitation Data'!$F$29,0,10*ROW('Sanitation Data'!F71)))</f>
        <v/>
      </c>
      <c r="CW77" s="292" t="str">
        <f ca="true">+IF(OFFSET('Sanitation Data'!$F$30,0,10*ROW('Sanitation Data'!F71))="","",OFFSET('Sanitation Data'!$F$30,0,10*ROW('Sanitation Data'!F71)))</f>
        <v/>
      </c>
      <c r="CX77" s="292" t="str">
        <f ca="true">+IF(OFFSET('Sanitation Data'!$F$31,0,10*ROW('Sanitation Data'!F71))="","",OFFSET('Sanitation Data'!$F$31,0,10*ROW('Sanitation Data'!F71)))</f>
        <v/>
      </c>
      <c r="CY77" s="292" t="str">
        <f ca="true">+IF(OFFSET('Sanitation Data'!$F$32,0,10*ROW('Sanitation Data'!F71))="","",OFFSET('Sanitation Data'!$F$32,0,10*ROW('Sanitation Data'!F71)))</f>
        <v/>
      </c>
      <c r="CZ77" s="292" t="str">
        <f ca="true">+IF(OFFSET('Sanitation Data'!$G$28,0,10*ROW('Sanitation Data'!G71))="","",OFFSET('Sanitation Data'!$G$28,0,10*ROW('Sanitation Data'!G71)))</f>
        <v/>
      </c>
      <c r="DA77" s="292" t="str">
        <f ca="true">+IF(OFFSET('Sanitation Data'!$G$29,0,10*ROW('Sanitation Data'!G71))="","",OFFSET('Sanitation Data'!$G$29,0,10*ROW('Sanitation Data'!G71)))</f>
        <v/>
      </c>
      <c r="DB77" s="292" t="str">
        <f ca="true">+IF(OFFSET('Sanitation Data'!$G$30,0,10*ROW('Sanitation Data'!G71))="","",OFFSET('Sanitation Data'!$G$30,0,10*ROW('Sanitation Data'!G71)))</f>
        <v/>
      </c>
      <c r="DC77" s="292" t="str">
        <f ca="true">+IF(OFFSET('Sanitation Data'!$G$31,0,10*ROW('Sanitation Data'!G71))="","",OFFSET('Sanitation Data'!$G$31,0,10*ROW('Sanitation Data'!G71)))</f>
        <v/>
      </c>
      <c r="DD77" s="292" t="str">
        <f ca="true">+IF(OFFSET('Sanitation Data'!$G$32,0,10*ROW('Sanitation Data'!G71))="","",OFFSET('Sanitation Data'!$G$32,0,10*ROW('Sanitation Data'!G71)))</f>
        <v/>
      </c>
      <c r="DE77" s="292" t="str">
        <f ca="true">+IF(OFFSET('Sanitation Data'!$H$28,0,10*ROW('Sanitation Data'!H71))="","",OFFSET('Sanitation Data'!$H$28,0,10*ROW('Sanitation Data'!H71)))</f>
        <v/>
      </c>
      <c r="DF77" s="292" t="str">
        <f ca="true">+IF(OFFSET('Sanitation Data'!$H$29,0,10*ROW('Sanitation Data'!H71))="","",OFFSET('Sanitation Data'!$H$29,0,10*ROW('Sanitation Data'!H71)))</f>
        <v/>
      </c>
      <c r="DG77" s="292" t="str">
        <f ca="true">+IF(OFFSET('Sanitation Data'!$H$30,0,10*ROW('Sanitation Data'!H71))="","",OFFSET('Sanitation Data'!$H$30,0,10*ROW('Sanitation Data'!H71)))</f>
        <v/>
      </c>
      <c r="DH77" s="292" t="str">
        <f ca="true">+IF(OFFSET('Sanitation Data'!$H$31,0,10*ROW('Sanitation Data'!H71))="","",OFFSET('Sanitation Data'!$H$31,0,10*ROW('Sanitation Data'!H71)))</f>
        <v/>
      </c>
      <c r="DI77" s="292" t="str">
        <f ca="true">+IF(OFFSET('Sanitation Data'!$H$32,0,10*ROW('Sanitation Data'!H71))="","",OFFSET('Sanitation Data'!$H$32,0,10*ROW('Sanitation Data'!H71)))</f>
        <v/>
      </c>
      <c r="DJ77" s="292" t="str">
        <f ca="true">+IF(OFFSET('Sanitation Data'!$I$28,0,10*ROW('Sanitation Data'!I71))="","",OFFSET('Sanitation Data'!$I$28,0,10*ROW('Sanitation Data'!I71)))</f>
        <v/>
      </c>
      <c r="DK77" s="292" t="str">
        <f ca="true">+IF(OFFSET('Sanitation Data'!$I$29,0,10*ROW('Sanitation Data'!I71))="","",OFFSET('Sanitation Data'!$I$29,0,10*ROW('Sanitation Data'!I71)))</f>
        <v/>
      </c>
      <c r="DL77" s="292" t="str">
        <f ca="true">+IF(OFFSET('Sanitation Data'!$I$30,0,10*ROW('Sanitation Data'!I71))="","",OFFSET('Sanitation Data'!$I$30,0,10*ROW('Sanitation Data'!I71)))</f>
        <v/>
      </c>
      <c r="DM77" s="292" t="str">
        <f ca="true">+IF(OFFSET('Sanitation Data'!$I$31,0,10*ROW('Sanitation Data'!I71))="","",OFFSET('Sanitation Data'!$I$31,0,10*ROW('Sanitation Data'!I71)))</f>
        <v/>
      </c>
      <c r="DN77" s="292" t="str">
        <f ca="true">+IF(OFFSET('Sanitation Data'!$I$32,0,10*ROW('Sanitation Data'!I71))="","",OFFSET('Sanitation Data'!$I$32,0,10*ROW('Sanitation Data'!I71)))</f>
        <v/>
      </c>
      <c r="DO77" s="292" t="str">
        <f ca="true">+IF(OFFSET('Hygiene Data'!$D$11,0,10*ROW('Hygiene Data'!D71))="","",OFFSET('Hygiene Data'!$D$11,0,10*ROW('Hygiene Data'!D71)))</f>
        <v/>
      </c>
      <c r="DP77" s="292" t="str">
        <f ca="true">+IF(OFFSET('Hygiene Data'!$D$12,0,10*ROW('Hygiene Data'!D71))="","",OFFSET('Hygiene Data'!$D$12,0,10*ROW('Hygiene Data'!D71)))</f>
        <v/>
      </c>
      <c r="DQ77" s="292" t="str">
        <f ca="true">+IF(OFFSET('Hygiene Data'!$D$13,0,10*ROW('Hygiene Data'!D71))="","",OFFSET('Hygiene Data'!$D$13,0,10*ROW('Hygiene Data'!D71)))</f>
        <v/>
      </c>
      <c r="DR77" s="292" t="str">
        <f ca="true">+IF(OFFSET('Hygiene Data'!$E$11,0,10*ROW('Hygiene Data'!E71))="","",OFFSET('Hygiene Data'!$E$11,0,10*ROW('Hygiene Data'!E71)))</f>
        <v/>
      </c>
      <c r="DS77" s="292" t="str">
        <f ca="true">+IF(OFFSET('Hygiene Data'!$E$12,0,10*ROW('Hygiene Data'!E71))="","",OFFSET('Hygiene Data'!$E$12,0,10*ROW('Hygiene Data'!E71)))</f>
        <v/>
      </c>
      <c r="DT77" s="292" t="str">
        <f ca="true">+IF(OFFSET('Hygiene Data'!$E$13,0,10*ROW('Hygiene Data'!E71))="","",OFFSET('Hygiene Data'!$E$13,0,10*ROW('Hygiene Data'!E71)))</f>
        <v/>
      </c>
      <c r="DU77" s="292" t="str">
        <f ca="true">+IF(OFFSET('Hygiene Data'!$F$11,0,10*ROW('Hygiene Data'!F71))="","",OFFSET('Hygiene Data'!$F$11,0,10*ROW('Hygiene Data'!F71)))</f>
        <v/>
      </c>
      <c r="DV77" s="292" t="str">
        <f ca="true">+IF(OFFSET('Hygiene Data'!$F$12,0,10*ROW('Hygiene Data'!F71))="","",OFFSET('Hygiene Data'!$F$12,0,10*ROW('Hygiene Data'!F71)))</f>
        <v/>
      </c>
      <c r="DW77" s="292" t="str">
        <f ca="true">+IF(OFFSET('Hygiene Data'!$F$13,0,10*ROW('Hygiene Data'!F71))="","",OFFSET('Hygiene Data'!$F$13,0,10*ROW('Hygiene Data'!F71)))</f>
        <v/>
      </c>
      <c r="DX77" s="292" t="str">
        <f ca="true">+IF(OFFSET('Hygiene Data'!$G$11,0,10*ROW('Hygiene Data'!G71))="","",OFFSET('Hygiene Data'!$G$11,0,10*ROW('Hygiene Data'!G71)))</f>
        <v/>
      </c>
      <c r="DY77" s="292" t="str">
        <f ca="true">+IF(OFFSET('Hygiene Data'!$G$12,0,10*ROW('Hygiene Data'!G71))="","",OFFSET('Hygiene Data'!$G$12,0,10*ROW('Hygiene Data'!G71)))</f>
        <v/>
      </c>
      <c r="DZ77" s="292" t="str">
        <f ca="true">+IF(OFFSET('Hygiene Data'!$G$13,0,10*ROW('Hygiene Data'!G71))="","",OFFSET('Hygiene Data'!$G$13,0,10*ROW('Hygiene Data'!G71)))</f>
        <v/>
      </c>
      <c r="EA77" s="292" t="str">
        <f ca="true">+IF(OFFSET('Hygiene Data'!$H$11,0,10*ROW('Hygiene Data'!H71))="","",OFFSET('Hygiene Data'!$H$11,0,10*ROW('Hygiene Data'!H71)))</f>
        <v/>
      </c>
      <c r="EB77" s="292" t="str">
        <f ca="true">+IF(OFFSET('Hygiene Data'!$H$12,0,10*ROW('Hygiene Data'!H71))="","",OFFSET('Hygiene Data'!$H$12,0,10*ROW('Hygiene Data'!H71)))</f>
        <v/>
      </c>
      <c r="EC77" s="292" t="str">
        <f ca="true">+IF(OFFSET('Hygiene Data'!$H$13,0,10*ROW('Hygiene Data'!H71))="","",OFFSET('Hygiene Data'!$H$13,0,10*ROW('Hygiene Data'!H71)))</f>
        <v/>
      </c>
      <c r="ED77" s="292" t="str">
        <f ca="true">+IF(OFFSET('Hygiene Data'!$I$11,0,10*ROW('Hygiene Data'!I71))="","",OFFSET('Hygiene Data'!$I$11,0,10*ROW('Hygiene Data'!I71)))</f>
        <v/>
      </c>
      <c r="EE77" s="292" t="str">
        <f ca="true">+IF(OFFSET('Hygiene Data'!$I$12,0,10*ROW('Hygiene Data'!I71))="","",OFFSET('Hygiene Data'!$I$12,0,10*ROW('Hygiene Data'!I71)))</f>
        <v/>
      </c>
      <c r="EF77" s="29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8"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2"/>
      <c r="BS78" s="292" t="str">
        <f ca="true">+IF(OFFSET('Water Data'!$D$27,0,10*ROW('Water Data'!D72))="","",OFFSET('Water Data'!$D$27,0,10*ROW('Water Data'!D72)))</f>
        <v/>
      </c>
      <c r="BT78" s="292" t="str">
        <f ca="true">+IF(OFFSET('Water Data'!$D$28,0,10*ROW('Water Data'!D72))="","",OFFSET('Water Data'!$D$28,0,10*ROW('Water Data'!D72)))</f>
        <v/>
      </c>
      <c r="BU78" s="292" t="str">
        <f ca="true">+IF(OFFSET('Water Data'!$D$29,0,10*ROW('Water Data'!D72))="","",OFFSET('Water Data'!$D$29,0,10*ROW('Water Data'!D72)))</f>
        <v/>
      </c>
      <c r="BV78" s="292" t="str">
        <f ca="true">+IF(OFFSET('Water Data'!$E$27,0,10*ROW('Water Data'!E72))="","",OFFSET('Water Data'!$E$27,0,10*ROW('Water Data'!E72)))</f>
        <v/>
      </c>
      <c r="BW78" s="292" t="str">
        <f ca="true">+IF(OFFSET('Water Data'!$E$28,0,10*ROW('Water Data'!E72))="","",OFFSET('Water Data'!$E$28,0,10*ROW('Water Data'!E72)))</f>
        <v/>
      </c>
      <c r="BX78" s="292" t="str">
        <f ca="true">+IF(OFFSET('Water Data'!$E$29,0,10*ROW('Water Data'!E72))="","",OFFSET('Water Data'!$E$29,0,10*ROW('Water Data'!E72)))</f>
        <v/>
      </c>
      <c r="BY78" s="292" t="str">
        <f ca="true">+IF(OFFSET('Water Data'!$F$27,0,10*ROW('Water Data'!F72))="","",OFFSET('Water Data'!$F$27,0,10*ROW('Water Data'!F72)))</f>
        <v/>
      </c>
      <c r="BZ78" s="292" t="str">
        <f ca="true">+IF(OFFSET('Water Data'!$F$28,0,10*ROW('Water Data'!F72))="","",OFFSET('Water Data'!$F$28,0,10*ROW('Water Data'!F72)))</f>
        <v/>
      </c>
      <c r="CA78" s="292" t="str">
        <f ca="true">+IF(OFFSET('Water Data'!$F$29,0,10*ROW('Water Data'!F72))="","",OFFSET('Water Data'!$F$29,0,10*ROW('Water Data'!F72)))</f>
        <v/>
      </c>
      <c r="CB78" s="292" t="str">
        <f ca="true">+IF(OFFSET('Water Data'!$G$27,0,10*ROW('Water Data'!G72))="","",OFFSET('Water Data'!$G$27,0,10*ROW('Water Data'!G72)))</f>
        <v/>
      </c>
      <c r="CC78" s="292" t="str">
        <f ca="true">+IF(OFFSET('Water Data'!$G$28,0,10*ROW('Water Data'!G72))="","",OFFSET('Water Data'!$G$28,0,10*ROW('Water Data'!G72)))</f>
        <v/>
      </c>
      <c r="CD78" s="292" t="str">
        <f ca="true">+IF(OFFSET('Water Data'!$G$29,0,10*ROW('Water Data'!G72))="","",OFFSET('Water Data'!$G$29,0,10*ROW('Water Data'!G72)))</f>
        <v/>
      </c>
      <c r="CE78" s="292" t="str">
        <f ca="true">+IF(OFFSET('Water Data'!$H$27,0,10*ROW('Water Data'!H72))="","",OFFSET('Water Data'!$H$27,0,10*ROW('Water Data'!H72)))</f>
        <v/>
      </c>
      <c r="CF78" s="292" t="str">
        <f ca="true">+IF(OFFSET('Water Data'!$H$28,0,10*ROW('Water Data'!H72))="","",OFFSET('Water Data'!$H$28,0,10*ROW('Water Data'!H72)))</f>
        <v/>
      </c>
      <c r="CG78" s="292" t="str">
        <f ca="true">+IF(OFFSET('Water Data'!$H$29,0,10*ROW('Water Data'!H72))="","",OFFSET('Water Data'!$H$29,0,10*ROW('Water Data'!H72)))</f>
        <v/>
      </c>
      <c r="CH78" s="292" t="str">
        <f ca="true">+IF(OFFSET('Water Data'!$I$27,0,10*ROW('Water Data'!I72))="","",OFFSET('Water Data'!$I$27,0,10*ROW('Water Data'!I72)))</f>
        <v/>
      </c>
      <c r="CI78" s="292" t="str">
        <f ca="true">+IF(OFFSET('Water Data'!$I$28,0,10*ROW('Water Data'!I72))="","",OFFSET('Water Data'!$I$28,0,10*ROW('Water Data'!I72)))</f>
        <v/>
      </c>
      <c r="CJ78" s="292" t="str">
        <f ca="true">+IF(OFFSET('Water Data'!$I$29,0,10*ROW('Water Data'!I72))="","",OFFSET('Water Data'!$I$29,0,10*ROW('Water Data'!I72)))</f>
        <v/>
      </c>
      <c r="CK78" s="292" t="str">
        <f ca="true">+IF(OFFSET('Sanitation Data'!$D$28,0,10*ROW('Sanitation Data'!D72))="","",OFFSET('Sanitation Data'!$D$28,0,10*ROW('Sanitation Data'!D72)))</f>
        <v/>
      </c>
      <c r="CL78" s="292" t="str">
        <f ca="true">+IF(OFFSET('Sanitation Data'!$D$29,0,10*ROW('Sanitation Data'!D72))="","",OFFSET('Sanitation Data'!$D$29,0,10*ROW('Sanitation Data'!D72)))</f>
        <v/>
      </c>
      <c r="CM78" s="292" t="str">
        <f ca="true">+IF(OFFSET('Sanitation Data'!$D$30,0,10*ROW('Sanitation Data'!D72))="","",OFFSET('Sanitation Data'!$D$30,0,10*ROW('Sanitation Data'!D72)))</f>
        <v/>
      </c>
      <c r="CN78" s="292" t="str">
        <f ca="true">+IF(OFFSET('Sanitation Data'!$D$31,0,10*ROW('Sanitation Data'!D72))="","",OFFSET('Sanitation Data'!$D$31,0,10*ROW('Sanitation Data'!D72)))</f>
        <v/>
      </c>
      <c r="CO78" s="292" t="str">
        <f ca="true">+IF(OFFSET('Sanitation Data'!$D$32,0,10*ROW('Sanitation Data'!D72))="","",OFFSET('Sanitation Data'!$D$32,0,10*ROW('Sanitation Data'!D72)))</f>
        <v/>
      </c>
      <c r="CP78" s="292" t="str">
        <f ca="true">+IF(OFFSET('Sanitation Data'!$E$28,0,10*ROW('Sanitation Data'!E72))="","",OFFSET('Sanitation Data'!$E$28,0,10*ROW('Sanitation Data'!E72)))</f>
        <v/>
      </c>
      <c r="CQ78" s="292" t="str">
        <f ca="true">+IF(OFFSET('Sanitation Data'!$E$29,0,10*ROW('Sanitation Data'!E72))="","",OFFSET('Sanitation Data'!$E$29,0,10*ROW('Sanitation Data'!E72)))</f>
        <v/>
      </c>
      <c r="CR78" s="292" t="str">
        <f ca="true">+IF(OFFSET('Sanitation Data'!$E$30,0,10*ROW('Sanitation Data'!E72))="","",OFFSET('Sanitation Data'!$E$30,0,10*ROW('Sanitation Data'!E72)))</f>
        <v/>
      </c>
      <c r="CS78" s="292" t="str">
        <f ca="true">+IF(OFFSET('Sanitation Data'!$E$31,0,10*ROW('Sanitation Data'!E72))="","",OFFSET('Sanitation Data'!$E$31,0,10*ROW('Sanitation Data'!E72)))</f>
        <v/>
      </c>
      <c r="CT78" s="292" t="str">
        <f ca="true">+IF(OFFSET('Sanitation Data'!$E$32,0,10*ROW('Sanitation Data'!E72))="","",OFFSET('Sanitation Data'!$E$32,0,10*ROW('Sanitation Data'!E72)))</f>
        <v/>
      </c>
      <c r="CU78" s="292" t="str">
        <f ca="true">+IF(OFFSET('Sanitation Data'!$F$28,0,10*ROW('Sanitation Data'!F72))="","",OFFSET('Sanitation Data'!$F$28,0,10*ROW('Sanitation Data'!F72)))</f>
        <v/>
      </c>
      <c r="CV78" s="292" t="str">
        <f ca="true">+IF(OFFSET('Sanitation Data'!$F$29,0,10*ROW('Sanitation Data'!F72))="","",OFFSET('Sanitation Data'!$F$29,0,10*ROW('Sanitation Data'!F72)))</f>
        <v/>
      </c>
      <c r="CW78" s="292" t="str">
        <f ca="true">+IF(OFFSET('Sanitation Data'!$F$30,0,10*ROW('Sanitation Data'!F72))="","",OFFSET('Sanitation Data'!$F$30,0,10*ROW('Sanitation Data'!F72)))</f>
        <v/>
      </c>
      <c r="CX78" s="292" t="str">
        <f ca="true">+IF(OFFSET('Sanitation Data'!$F$31,0,10*ROW('Sanitation Data'!F72))="","",OFFSET('Sanitation Data'!$F$31,0,10*ROW('Sanitation Data'!F72)))</f>
        <v/>
      </c>
      <c r="CY78" s="292" t="str">
        <f ca="true">+IF(OFFSET('Sanitation Data'!$F$32,0,10*ROW('Sanitation Data'!F72))="","",OFFSET('Sanitation Data'!$F$32,0,10*ROW('Sanitation Data'!F72)))</f>
        <v/>
      </c>
      <c r="CZ78" s="292" t="str">
        <f ca="true">+IF(OFFSET('Sanitation Data'!$G$28,0,10*ROW('Sanitation Data'!G72))="","",OFFSET('Sanitation Data'!$G$28,0,10*ROW('Sanitation Data'!G72)))</f>
        <v/>
      </c>
      <c r="DA78" s="292" t="str">
        <f ca="true">+IF(OFFSET('Sanitation Data'!$G$29,0,10*ROW('Sanitation Data'!G72))="","",OFFSET('Sanitation Data'!$G$29,0,10*ROW('Sanitation Data'!G72)))</f>
        <v/>
      </c>
      <c r="DB78" s="292" t="str">
        <f ca="true">+IF(OFFSET('Sanitation Data'!$G$30,0,10*ROW('Sanitation Data'!G72))="","",OFFSET('Sanitation Data'!$G$30,0,10*ROW('Sanitation Data'!G72)))</f>
        <v/>
      </c>
      <c r="DC78" s="292" t="str">
        <f ca="true">+IF(OFFSET('Sanitation Data'!$G$31,0,10*ROW('Sanitation Data'!G72))="","",OFFSET('Sanitation Data'!$G$31,0,10*ROW('Sanitation Data'!G72)))</f>
        <v/>
      </c>
      <c r="DD78" s="292" t="str">
        <f ca="true">+IF(OFFSET('Sanitation Data'!$G$32,0,10*ROW('Sanitation Data'!G72))="","",OFFSET('Sanitation Data'!$G$32,0,10*ROW('Sanitation Data'!G72)))</f>
        <v/>
      </c>
      <c r="DE78" s="292" t="str">
        <f ca="true">+IF(OFFSET('Sanitation Data'!$H$28,0,10*ROW('Sanitation Data'!H72))="","",OFFSET('Sanitation Data'!$H$28,0,10*ROW('Sanitation Data'!H72)))</f>
        <v/>
      </c>
      <c r="DF78" s="292" t="str">
        <f ca="true">+IF(OFFSET('Sanitation Data'!$H$29,0,10*ROW('Sanitation Data'!H72))="","",OFFSET('Sanitation Data'!$H$29,0,10*ROW('Sanitation Data'!H72)))</f>
        <v/>
      </c>
      <c r="DG78" s="292" t="str">
        <f ca="true">+IF(OFFSET('Sanitation Data'!$H$30,0,10*ROW('Sanitation Data'!H72))="","",OFFSET('Sanitation Data'!$H$30,0,10*ROW('Sanitation Data'!H72)))</f>
        <v/>
      </c>
      <c r="DH78" s="292" t="str">
        <f ca="true">+IF(OFFSET('Sanitation Data'!$H$31,0,10*ROW('Sanitation Data'!H72))="","",OFFSET('Sanitation Data'!$H$31,0,10*ROW('Sanitation Data'!H72)))</f>
        <v/>
      </c>
      <c r="DI78" s="292" t="str">
        <f ca="true">+IF(OFFSET('Sanitation Data'!$H$32,0,10*ROW('Sanitation Data'!H72))="","",OFFSET('Sanitation Data'!$H$32,0,10*ROW('Sanitation Data'!H72)))</f>
        <v/>
      </c>
      <c r="DJ78" s="292" t="str">
        <f ca="true">+IF(OFFSET('Sanitation Data'!$I$28,0,10*ROW('Sanitation Data'!I72))="","",OFFSET('Sanitation Data'!$I$28,0,10*ROW('Sanitation Data'!I72)))</f>
        <v/>
      </c>
      <c r="DK78" s="292" t="str">
        <f ca="true">+IF(OFFSET('Sanitation Data'!$I$29,0,10*ROW('Sanitation Data'!I72))="","",OFFSET('Sanitation Data'!$I$29,0,10*ROW('Sanitation Data'!I72)))</f>
        <v/>
      </c>
      <c r="DL78" s="292" t="str">
        <f ca="true">+IF(OFFSET('Sanitation Data'!$I$30,0,10*ROW('Sanitation Data'!I72))="","",OFFSET('Sanitation Data'!$I$30,0,10*ROW('Sanitation Data'!I72)))</f>
        <v/>
      </c>
      <c r="DM78" s="292" t="str">
        <f ca="true">+IF(OFFSET('Sanitation Data'!$I$31,0,10*ROW('Sanitation Data'!I72))="","",OFFSET('Sanitation Data'!$I$31,0,10*ROW('Sanitation Data'!I72)))</f>
        <v/>
      </c>
      <c r="DN78" s="292" t="str">
        <f ca="true">+IF(OFFSET('Sanitation Data'!$I$32,0,10*ROW('Sanitation Data'!I72))="","",OFFSET('Sanitation Data'!$I$32,0,10*ROW('Sanitation Data'!I72)))</f>
        <v/>
      </c>
      <c r="DO78" s="292" t="str">
        <f ca="true">+IF(OFFSET('Hygiene Data'!$D$11,0,10*ROW('Hygiene Data'!D72))="","",OFFSET('Hygiene Data'!$D$11,0,10*ROW('Hygiene Data'!D72)))</f>
        <v/>
      </c>
      <c r="DP78" s="292" t="str">
        <f ca="true">+IF(OFFSET('Hygiene Data'!$D$12,0,10*ROW('Hygiene Data'!D72))="","",OFFSET('Hygiene Data'!$D$12,0,10*ROW('Hygiene Data'!D72)))</f>
        <v/>
      </c>
      <c r="DQ78" s="292" t="str">
        <f ca="true">+IF(OFFSET('Hygiene Data'!$D$13,0,10*ROW('Hygiene Data'!D72))="","",OFFSET('Hygiene Data'!$D$13,0,10*ROW('Hygiene Data'!D72)))</f>
        <v/>
      </c>
      <c r="DR78" s="292" t="str">
        <f ca="true">+IF(OFFSET('Hygiene Data'!$E$11,0,10*ROW('Hygiene Data'!E72))="","",OFFSET('Hygiene Data'!$E$11,0,10*ROW('Hygiene Data'!E72)))</f>
        <v/>
      </c>
      <c r="DS78" s="292" t="str">
        <f ca="true">+IF(OFFSET('Hygiene Data'!$E$12,0,10*ROW('Hygiene Data'!E72))="","",OFFSET('Hygiene Data'!$E$12,0,10*ROW('Hygiene Data'!E72)))</f>
        <v/>
      </c>
      <c r="DT78" s="292" t="str">
        <f ca="true">+IF(OFFSET('Hygiene Data'!$E$13,0,10*ROW('Hygiene Data'!E72))="","",OFFSET('Hygiene Data'!$E$13,0,10*ROW('Hygiene Data'!E72)))</f>
        <v/>
      </c>
      <c r="DU78" s="292" t="str">
        <f ca="true">+IF(OFFSET('Hygiene Data'!$F$11,0,10*ROW('Hygiene Data'!F72))="","",OFFSET('Hygiene Data'!$F$11,0,10*ROW('Hygiene Data'!F72)))</f>
        <v/>
      </c>
      <c r="DV78" s="292" t="str">
        <f ca="true">+IF(OFFSET('Hygiene Data'!$F$12,0,10*ROW('Hygiene Data'!F72))="","",OFFSET('Hygiene Data'!$F$12,0,10*ROW('Hygiene Data'!F72)))</f>
        <v/>
      </c>
      <c r="DW78" s="292" t="str">
        <f ca="true">+IF(OFFSET('Hygiene Data'!$F$13,0,10*ROW('Hygiene Data'!F72))="","",OFFSET('Hygiene Data'!$F$13,0,10*ROW('Hygiene Data'!F72)))</f>
        <v/>
      </c>
      <c r="DX78" s="292" t="str">
        <f ca="true">+IF(OFFSET('Hygiene Data'!$G$11,0,10*ROW('Hygiene Data'!G72))="","",OFFSET('Hygiene Data'!$G$11,0,10*ROW('Hygiene Data'!G72)))</f>
        <v/>
      </c>
      <c r="DY78" s="292" t="str">
        <f ca="true">+IF(OFFSET('Hygiene Data'!$G$12,0,10*ROW('Hygiene Data'!G72))="","",OFFSET('Hygiene Data'!$G$12,0,10*ROW('Hygiene Data'!G72)))</f>
        <v/>
      </c>
      <c r="DZ78" s="292" t="str">
        <f ca="true">+IF(OFFSET('Hygiene Data'!$G$13,0,10*ROW('Hygiene Data'!G72))="","",OFFSET('Hygiene Data'!$G$13,0,10*ROW('Hygiene Data'!G72)))</f>
        <v/>
      </c>
      <c r="EA78" s="292" t="str">
        <f ca="true">+IF(OFFSET('Hygiene Data'!$H$11,0,10*ROW('Hygiene Data'!H72))="","",OFFSET('Hygiene Data'!$H$11,0,10*ROW('Hygiene Data'!H72)))</f>
        <v/>
      </c>
      <c r="EB78" s="292" t="str">
        <f ca="true">+IF(OFFSET('Hygiene Data'!$H$12,0,10*ROW('Hygiene Data'!H72))="","",OFFSET('Hygiene Data'!$H$12,0,10*ROW('Hygiene Data'!H72)))</f>
        <v/>
      </c>
      <c r="EC78" s="292" t="str">
        <f ca="true">+IF(OFFSET('Hygiene Data'!$H$13,0,10*ROW('Hygiene Data'!H72))="","",OFFSET('Hygiene Data'!$H$13,0,10*ROW('Hygiene Data'!H72)))</f>
        <v/>
      </c>
      <c r="ED78" s="292" t="str">
        <f ca="true">+IF(OFFSET('Hygiene Data'!$I$11,0,10*ROW('Hygiene Data'!I72))="","",OFFSET('Hygiene Data'!$I$11,0,10*ROW('Hygiene Data'!I72)))</f>
        <v/>
      </c>
      <c r="EE78" s="292" t="str">
        <f ca="true">+IF(OFFSET('Hygiene Data'!$I$12,0,10*ROW('Hygiene Data'!I72))="","",OFFSET('Hygiene Data'!$I$12,0,10*ROW('Hygiene Data'!I72)))</f>
        <v/>
      </c>
      <c r="EF78" s="29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8"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2"/>
      <c r="BS79" s="292" t="str">
        <f ca="true">+IF(OFFSET('Water Data'!$D$27,0,10*ROW('Water Data'!D73))="","",OFFSET('Water Data'!$D$27,0,10*ROW('Water Data'!D73)))</f>
        <v/>
      </c>
      <c r="BT79" s="292" t="str">
        <f ca="true">+IF(OFFSET('Water Data'!$D$28,0,10*ROW('Water Data'!D73))="","",OFFSET('Water Data'!$D$28,0,10*ROW('Water Data'!D73)))</f>
        <v/>
      </c>
      <c r="BU79" s="292" t="str">
        <f ca="true">+IF(OFFSET('Water Data'!$D$29,0,10*ROW('Water Data'!D73))="","",OFFSET('Water Data'!$D$29,0,10*ROW('Water Data'!D73)))</f>
        <v/>
      </c>
      <c r="BV79" s="292" t="str">
        <f ca="true">+IF(OFFSET('Water Data'!$E$27,0,10*ROW('Water Data'!E73))="","",OFFSET('Water Data'!$E$27,0,10*ROW('Water Data'!E73)))</f>
        <v/>
      </c>
      <c r="BW79" s="292" t="str">
        <f ca="true">+IF(OFFSET('Water Data'!$E$28,0,10*ROW('Water Data'!E73))="","",OFFSET('Water Data'!$E$28,0,10*ROW('Water Data'!E73)))</f>
        <v/>
      </c>
      <c r="BX79" s="292" t="str">
        <f ca="true">+IF(OFFSET('Water Data'!$E$29,0,10*ROW('Water Data'!E73))="","",OFFSET('Water Data'!$E$29,0,10*ROW('Water Data'!E73)))</f>
        <v/>
      </c>
      <c r="BY79" s="292" t="str">
        <f ca="true">+IF(OFFSET('Water Data'!$F$27,0,10*ROW('Water Data'!F73))="","",OFFSET('Water Data'!$F$27,0,10*ROW('Water Data'!F73)))</f>
        <v/>
      </c>
      <c r="BZ79" s="292" t="str">
        <f ca="true">+IF(OFFSET('Water Data'!$F$28,0,10*ROW('Water Data'!F73))="","",OFFSET('Water Data'!$F$28,0,10*ROW('Water Data'!F73)))</f>
        <v/>
      </c>
      <c r="CA79" s="292" t="str">
        <f ca="true">+IF(OFFSET('Water Data'!$F$29,0,10*ROW('Water Data'!F73))="","",OFFSET('Water Data'!$F$29,0,10*ROW('Water Data'!F73)))</f>
        <v/>
      </c>
      <c r="CB79" s="292" t="str">
        <f ca="true">+IF(OFFSET('Water Data'!$G$27,0,10*ROW('Water Data'!G73))="","",OFFSET('Water Data'!$G$27,0,10*ROW('Water Data'!G73)))</f>
        <v/>
      </c>
      <c r="CC79" s="292" t="str">
        <f ca="true">+IF(OFFSET('Water Data'!$G$28,0,10*ROW('Water Data'!G73))="","",OFFSET('Water Data'!$G$28,0,10*ROW('Water Data'!G73)))</f>
        <v/>
      </c>
      <c r="CD79" s="292" t="str">
        <f ca="true">+IF(OFFSET('Water Data'!$G$29,0,10*ROW('Water Data'!G73))="","",OFFSET('Water Data'!$G$29,0,10*ROW('Water Data'!G73)))</f>
        <v/>
      </c>
      <c r="CE79" s="292" t="str">
        <f ca="true">+IF(OFFSET('Water Data'!$H$27,0,10*ROW('Water Data'!H73))="","",OFFSET('Water Data'!$H$27,0,10*ROW('Water Data'!H73)))</f>
        <v/>
      </c>
      <c r="CF79" s="292" t="str">
        <f ca="true">+IF(OFFSET('Water Data'!$H$28,0,10*ROW('Water Data'!H73))="","",OFFSET('Water Data'!$H$28,0,10*ROW('Water Data'!H73)))</f>
        <v/>
      </c>
      <c r="CG79" s="292" t="str">
        <f ca="true">+IF(OFFSET('Water Data'!$H$29,0,10*ROW('Water Data'!H73))="","",OFFSET('Water Data'!$H$29,0,10*ROW('Water Data'!H73)))</f>
        <v/>
      </c>
      <c r="CH79" s="292" t="str">
        <f ca="true">+IF(OFFSET('Water Data'!$I$27,0,10*ROW('Water Data'!I73))="","",OFFSET('Water Data'!$I$27,0,10*ROW('Water Data'!I73)))</f>
        <v/>
      </c>
      <c r="CI79" s="292" t="str">
        <f ca="true">+IF(OFFSET('Water Data'!$I$28,0,10*ROW('Water Data'!I73))="","",OFFSET('Water Data'!$I$28,0,10*ROW('Water Data'!I73)))</f>
        <v/>
      </c>
      <c r="CJ79" s="292" t="str">
        <f ca="true">+IF(OFFSET('Water Data'!$I$29,0,10*ROW('Water Data'!I73))="","",OFFSET('Water Data'!$I$29,0,10*ROW('Water Data'!I73)))</f>
        <v/>
      </c>
      <c r="CK79" s="292" t="str">
        <f ca="true">+IF(OFFSET('Sanitation Data'!$D$28,0,10*ROW('Sanitation Data'!D73))="","",OFFSET('Sanitation Data'!$D$28,0,10*ROW('Sanitation Data'!D73)))</f>
        <v/>
      </c>
      <c r="CL79" s="292" t="str">
        <f ca="true">+IF(OFFSET('Sanitation Data'!$D$29,0,10*ROW('Sanitation Data'!D73))="","",OFFSET('Sanitation Data'!$D$29,0,10*ROW('Sanitation Data'!D73)))</f>
        <v/>
      </c>
      <c r="CM79" s="292" t="str">
        <f ca="true">+IF(OFFSET('Sanitation Data'!$D$30,0,10*ROW('Sanitation Data'!D73))="","",OFFSET('Sanitation Data'!$D$30,0,10*ROW('Sanitation Data'!D73)))</f>
        <v/>
      </c>
      <c r="CN79" s="292" t="str">
        <f ca="true">+IF(OFFSET('Sanitation Data'!$D$31,0,10*ROW('Sanitation Data'!D73))="","",OFFSET('Sanitation Data'!$D$31,0,10*ROW('Sanitation Data'!D73)))</f>
        <v/>
      </c>
      <c r="CO79" s="292" t="str">
        <f ca="true">+IF(OFFSET('Sanitation Data'!$D$32,0,10*ROW('Sanitation Data'!D73))="","",OFFSET('Sanitation Data'!$D$32,0,10*ROW('Sanitation Data'!D73)))</f>
        <v/>
      </c>
      <c r="CP79" s="292" t="str">
        <f ca="true">+IF(OFFSET('Sanitation Data'!$E$28,0,10*ROW('Sanitation Data'!E73))="","",OFFSET('Sanitation Data'!$E$28,0,10*ROW('Sanitation Data'!E73)))</f>
        <v/>
      </c>
      <c r="CQ79" s="292" t="str">
        <f ca="true">+IF(OFFSET('Sanitation Data'!$E$29,0,10*ROW('Sanitation Data'!E73))="","",OFFSET('Sanitation Data'!$E$29,0,10*ROW('Sanitation Data'!E73)))</f>
        <v/>
      </c>
      <c r="CR79" s="292" t="str">
        <f ca="true">+IF(OFFSET('Sanitation Data'!$E$30,0,10*ROW('Sanitation Data'!E73))="","",OFFSET('Sanitation Data'!$E$30,0,10*ROW('Sanitation Data'!E73)))</f>
        <v/>
      </c>
      <c r="CS79" s="292" t="str">
        <f ca="true">+IF(OFFSET('Sanitation Data'!$E$31,0,10*ROW('Sanitation Data'!E73))="","",OFFSET('Sanitation Data'!$E$31,0,10*ROW('Sanitation Data'!E73)))</f>
        <v/>
      </c>
      <c r="CT79" s="292" t="str">
        <f ca="true">+IF(OFFSET('Sanitation Data'!$E$32,0,10*ROW('Sanitation Data'!E73))="","",OFFSET('Sanitation Data'!$E$32,0,10*ROW('Sanitation Data'!E73)))</f>
        <v/>
      </c>
      <c r="CU79" s="292" t="str">
        <f ca="true">+IF(OFFSET('Sanitation Data'!$F$28,0,10*ROW('Sanitation Data'!F73))="","",OFFSET('Sanitation Data'!$F$28,0,10*ROW('Sanitation Data'!F73)))</f>
        <v/>
      </c>
      <c r="CV79" s="292" t="str">
        <f ca="true">+IF(OFFSET('Sanitation Data'!$F$29,0,10*ROW('Sanitation Data'!F73))="","",OFFSET('Sanitation Data'!$F$29,0,10*ROW('Sanitation Data'!F73)))</f>
        <v/>
      </c>
      <c r="CW79" s="292" t="str">
        <f ca="true">+IF(OFFSET('Sanitation Data'!$F$30,0,10*ROW('Sanitation Data'!F73))="","",OFFSET('Sanitation Data'!$F$30,0,10*ROW('Sanitation Data'!F73)))</f>
        <v/>
      </c>
      <c r="CX79" s="292" t="str">
        <f ca="true">+IF(OFFSET('Sanitation Data'!$F$31,0,10*ROW('Sanitation Data'!F73))="","",OFFSET('Sanitation Data'!$F$31,0,10*ROW('Sanitation Data'!F73)))</f>
        <v/>
      </c>
      <c r="CY79" s="292" t="str">
        <f ca="true">+IF(OFFSET('Sanitation Data'!$F$32,0,10*ROW('Sanitation Data'!F73))="","",OFFSET('Sanitation Data'!$F$32,0,10*ROW('Sanitation Data'!F73)))</f>
        <v/>
      </c>
      <c r="CZ79" s="292" t="str">
        <f ca="true">+IF(OFFSET('Sanitation Data'!$G$28,0,10*ROW('Sanitation Data'!G73))="","",OFFSET('Sanitation Data'!$G$28,0,10*ROW('Sanitation Data'!G73)))</f>
        <v/>
      </c>
      <c r="DA79" s="292" t="str">
        <f ca="true">+IF(OFFSET('Sanitation Data'!$G$29,0,10*ROW('Sanitation Data'!G73))="","",OFFSET('Sanitation Data'!$G$29,0,10*ROW('Sanitation Data'!G73)))</f>
        <v/>
      </c>
      <c r="DB79" s="292" t="str">
        <f ca="true">+IF(OFFSET('Sanitation Data'!$G$30,0,10*ROW('Sanitation Data'!G73))="","",OFFSET('Sanitation Data'!$G$30,0,10*ROW('Sanitation Data'!G73)))</f>
        <v/>
      </c>
      <c r="DC79" s="292" t="str">
        <f ca="true">+IF(OFFSET('Sanitation Data'!$G$31,0,10*ROW('Sanitation Data'!G73))="","",OFFSET('Sanitation Data'!$G$31,0,10*ROW('Sanitation Data'!G73)))</f>
        <v/>
      </c>
      <c r="DD79" s="292" t="str">
        <f ca="true">+IF(OFFSET('Sanitation Data'!$G$32,0,10*ROW('Sanitation Data'!G73))="","",OFFSET('Sanitation Data'!$G$32,0,10*ROW('Sanitation Data'!G73)))</f>
        <v/>
      </c>
      <c r="DE79" s="292" t="str">
        <f ca="true">+IF(OFFSET('Sanitation Data'!$H$28,0,10*ROW('Sanitation Data'!H73))="","",OFFSET('Sanitation Data'!$H$28,0,10*ROW('Sanitation Data'!H73)))</f>
        <v/>
      </c>
      <c r="DF79" s="292" t="str">
        <f ca="true">+IF(OFFSET('Sanitation Data'!$H$29,0,10*ROW('Sanitation Data'!H73))="","",OFFSET('Sanitation Data'!$H$29,0,10*ROW('Sanitation Data'!H73)))</f>
        <v/>
      </c>
      <c r="DG79" s="292" t="str">
        <f ca="true">+IF(OFFSET('Sanitation Data'!$H$30,0,10*ROW('Sanitation Data'!H73))="","",OFFSET('Sanitation Data'!$H$30,0,10*ROW('Sanitation Data'!H73)))</f>
        <v/>
      </c>
      <c r="DH79" s="292" t="str">
        <f ca="true">+IF(OFFSET('Sanitation Data'!$H$31,0,10*ROW('Sanitation Data'!H73))="","",OFFSET('Sanitation Data'!$H$31,0,10*ROW('Sanitation Data'!H73)))</f>
        <v/>
      </c>
      <c r="DI79" s="292" t="str">
        <f ca="true">+IF(OFFSET('Sanitation Data'!$H$32,0,10*ROW('Sanitation Data'!H73))="","",OFFSET('Sanitation Data'!$H$32,0,10*ROW('Sanitation Data'!H73)))</f>
        <v/>
      </c>
      <c r="DJ79" s="292" t="str">
        <f ca="true">+IF(OFFSET('Sanitation Data'!$I$28,0,10*ROW('Sanitation Data'!I73))="","",OFFSET('Sanitation Data'!$I$28,0,10*ROW('Sanitation Data'!I73)))</f>
        <v/>
      </c>
      <c r="DK79" s="292" t="str">
        <f ca="true">+IF(OFFSET('Sanitation Data'!$I$29,0,10*ROW('Sanitation Data'!I73))="","",OFFSET('Sanitation Data'!$I$29,0,10*ROW('Sanitation Data'!I73)))</f>
        <v/>
      </c>
      <c r="DL79" s="292" t="str">
        <f ca="true">+IF(OFFSET('Sanitation Data'!$I$30,0,10*ROW('Sanitation Data'!I73))="","",OFFSET('Sanitation Data'!$I$30,0,10*ROW('Sanitation Data'!I73)))</f>
        <v/>
      </c>
      <c r="DM79" s="292" t="str">
        <f ca="true">+IF(OFFSET('Sanitation Data'!$I$31,0,10*ROW('Sanitation Data'!I73))="","",OFFSET('Sanitation Data'!$I$31,0,10*ROW('Sanitation Data'!I73)))</f>
        <v/>
      </c>
      <c r="DN79" s="292" t="str">
        <f ca="true">+IF(OFFSET('Sanitation Data'!$I$32,0,10*ROW('Sanitation Data'!I73))="","",OFFSET('Sanitation Data'!$I$32,0,10*ROW('Sanitation Data'!I73)))</f>
        <v/>
      </c>
      <c r="DO79" s="292" t="str">
        <f ca="true">+IF(OFFSET('Hygiene Data'!$D$11,0,10*ROW('Hygiene Data'!D73))="","",OFFSET('Hygiene Data'!$D$11,0,10*ROW('Hygiene Data'!D73)))</f>
        <v/>
      </c>
      <c r="DP79" s="292" t="str">
        <f ca="true">+IF(OFFSET('Hygiene Data'!$D$12,0,10*ROW('Hygiene Data'!D73))="","",OFFSET('Hygiene Data'!$D$12,0,10*ROW('Hygiene Data'!D73)))</f>
        <v/>
      </c>
      <c r="DQ79" s="292" t="str">
        <f ca="true">+IF(OFFSET('Hygiene Data'!$D$13,0,10*ROW('Hygiene Data'!D73))="","",OFFSET('Hygiene Data'!$D$13,0,10*ROW('Hygiene Data'!D73)))</f>
        <v/>
      </c>
      <c r="DR79" s="292" t="str">
        <f ca="true">+IF(OFFSET('Hygiene Data'!$E$11,0,10*ROW('Hygiene Data'!E73))="","",OFFSET('Hygiene Data'!$E$11,0,10*ROW('Hygiene Data'!E73)))</f>
        <v/>
      </c>
      <c r="DS79" s="292" t="str">
        <f ca="true">+IF(OFFSET('Hygiene Data'!$E$12,0,10*ROW('Hygiene Data'!E73))="","",OFFSET('Hygiene Data'!$E$12,0,10*ROW('Hygiene Data'!E73)))</f>
        <v/>
      </c>
      <c r="DT79" s="292" t="str">
        <f ca="true">+IF(OFFSET('Hygiene Data'!$E$13,0,10*ROW('Hygiene Data'!E73))="","",OFFSET('Hygiene Data'!$E$13,0,10*ROW('Hygiene Data'!E73)))</f>
        <v/>
      </c>
      <c r="DU79" s="292" t="str">
        <f ca="true">+IF(OFFSET('Hygiene Data'!$F$11,0,10*ROW('Hygiene Data'!F73))="","",OFFSET('Hygiene Data'!$F$11,0,10*ROW('Hygiene Data'!F73)))</f>
        <v/>
      </c>
      <c r="DV79" s="292" t="str">
        <f ca="true">+IF(OFFSET('Hygiene Data'!$F$12,0,10*ROW('Hygiene Data'!F73))="","",OFFSET('Hygiene Data'!$F$12,0,10*ROW('Hygiene Data'!F73)))</f>
        <v/>
      </c>
      <c r="DW79" s="292" t="str">
        <f ca="true">+IF(OFFSET('Hygiene Data'!$F$13,0,10*ROW('Hygiene Data'!F73))="","",OFFSET('Hygiene Data'!$F$13,0,10*ROW('Hygiene Data'!F73)))</f>
        <v/>
      </c>
      <c r="DX79" s="292" t="str">
        <f ca="true">+IF(OFFSET('Hygiene Data'!$G$11,0,10*ROW('Hygiene Data'!G73))="","",OFFSET('Hygiene Data'!$G$11,0,10*ROW('Hygiene Data'!G73)))</f>
        <v/>
      </c>
      <c r="DY79" s="292" t="str">
        <f ca="true">+IF(OFFSET('Hygiene Data'!$G$12,0,10*ROW('Hygiene Data'!G73))="","",OFFSET('Hygiene Data'!$G$12,0,10*ROW('Hygiene Data'!G73)))</f>
        <v/>
      </c>
      <c r="DZ79" s="292" t="str">
        <f ca="true">+IF(OFFSET('Hygiene Data'!$G$13,0,10*ROW('Hygiene Data'!G73))="","",OFFSET('Hygiene Data'!$G$13,0,10*ROW('Hygiene Data'!G73)))</f>
        <v/>
      </c>
      <c r="EA79" s="292" t="str">
        <f ca="true">+IF(OFFSET('Hygiene Data'!$H$11,0,10*ROW('Hygiene Data'!H73))="","",OFFSET('Hygiene Data'!$H$11,0,10*ROW('Hygiene Data'!H73)))</f>
        <v/>
      </c>
      <c r="EB79" s="292" t="str">
        <f ca="true">+IF(OFFSET('Hygiene Data'!$H$12,0,10*ROW('Hygiene Data'!H73))="","",OFFSET('Hygiene Data'!$H$12,0,10*ROW('Hygiene Data'!H73)))</f>
        <v/>
      </c>
      <c r="EC79" s="292" t="str">
        <f ca="true">+IF(OFFSET('Hygiene Data'!$H$13,0,10*ROW('Hygiene Data'!H73))="","",OFFSET('Hygiene Data'!$H$13,0,10*ROW('Hygiene Data'!H73)))</f>
        <v/>
      </c>
      <c r="ED79" s="292" t="str">
        <f ca="true">+IF(OFFSET('Hygiene Data'!$I$11,0,10*ROW('Hygiene Data'!I73))="","",OFFSET('Hygiene Data'!$I$11,0,10*ROW('Hygiene Data'!I73)))</f>
        <v/>
      </c>
      <c r="EE79" s="292" t="str">
        <f ca="true">+IF(OFFSET('Hygiene Data'!$I$12,0,10*ROW('Hygiene Data'!I73))="","",OFFSET('Hygiene Data'!$I$12,0,10*ROW('Hygiene Data'!I73)))</f>
        <v/>
      </c>
      <c r="EF79" s="29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8"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2"/>
      <c r="BS80" s="292" t="str">
        <f ca="true">+IF(OFFSET('Water Data'!$D$27,0,10*ROW('Water Data'!D74))="","",OFFSET('Water Data'!$D$27,0,10*ROW('Water Data'!D74)))</f>
        <v/>
      </c>
      <c r="BT80" s="292" t="str">
        <f ca="true">+IF(OFFSET('Water Data'!$D$28,0,10*ROW('Water Data'!D74))="","",OFFSET('Water Data'!$D$28,0,10*ROW('Water Data'!D74)))</f>
        <v/>
      </c>
      <c r="BU80" s="292" t="str">
        <f ca="true">+IF(OFFSET('Water Data'!$D$29,0,10*ROW('Water Data'!D74))="","",OFFSET('Water Data'!$D$29,0,10*ROW('Water Data'!D74)))</f>
        <v/>
      </c>
      <c r="BV80" s="292" t="str">
        <f ca="true">+IF(OFFSET('Water Data'!$E$27,0,10*ROW('Water Data'!E74))="","",OFFSET('Water Data'!$E$27,0,10*ROW('Water Data'!E74)))</f>
        <v/>
      </c>
      <c r="BW80" s="292" t="str">
        <f ca="true">+IF(OFFSET('Water Data'!$E$28,0,10*ROW('Water Data'!E74))="","",OFFSET('Water Data'!$E$28,0,10*ROW('Water Data'!E74)))</f>
        <v/>
      </c>
      <c r="BX80" s="292" t="str">
        <f ca="true">+IF(OFFSET('Water Data'!$E$29,0,10*ROW('Water Data'!E74))="","",OFFSET('Water Data'!$E$29,0,10*ROW('Water Data'!E74)))</f>
        <v/>
      </c>
      <c r="BY80" s="292" t="str">
        <f ca="true">+IF(OFFSET('Water Data'!$F$27,0,10*ROW('Water Data'!F74))="","",OFFSET('Water Data'!$F$27,0,10*ROW('Water Data'!F74)))</f>
        <v/>
      </c>
      <c r="BZ80" s="292" t="str">
        <f ca="true">+IF(OFFSET('Water Data'!$F$28,0,10*ROW('Water Data'!F74))="","",OFFSET('Water Data'!$F$28,0,10*ROW('Water Data'!F74)))</f>
        <v/>
      </c>
      <c r="CA80" s="292" t="str">
        <f ca="true">+IF(OFFSET('Water Data'!$F$29,0,10*ROW('Water Data'!F74))="","",OFFSET('Water Data'!$F$29,0,10*ROW('Water Data'!F74)))</f>
        <v/>
      </c>
      <c r="CB80" s="292" t="str">
        <f ca="true">+IF(OFFSET('Water Data'!$G$27,0,10*ROW('Water Data'!G74))="","",OFFSET('Water Data'!$G$27,0,10*ROW('Water Data'!G74)))</f>
        <v/>
      </c>
      <c r="CC80" s="292" t="str">
        <f ca="true">+IF(OFFSET('Water Data'!$G$28,0,10*ROW('Water Data'!G74))="","",OFFSET('Water Data'!$G$28,0,10*ROW('Water Data'!G74)))</f>
        <v/>
      </c>
      <c r="CD80" s="292" t="str">
        <f ca="true">+IF(OFFSET('Water Data'!$G$29,0,10*ROW('Water Data'!G74))="","",OFFSET('Water Data'!$G$29,0,10*ROW('Water Data'!G74)))</f>
        <v/>
      </c>
      <c r="CE80" s="292" t="str">
        <f ca="true">+IF(OFFSET('Water Data'!$H$27,0,10*ROW('Water Data'!H74))="","",OFFSET('Water Data'!$H$27,0,10*ROW('Water Data'!H74)))</f>
        <v/>
      </c>
      <c r="CF80" s="292" t="str">
        <f ca="true">+IF(OFFSET('Water Data'!$H$28,0,10*ROW('Water Data'!H74))="","",OFFSET('Water Data'!$H$28,0,10*ROW('Water Data'!H74)))</f>
        <v/>
      </c>
      <c r="CG80" s="292" t="str">
        <f ca="true">+IF(OFFSET('Water Data'!$H$29,0,10*ROW('Water Data'!H74))="","",OFFSET('Water Data'!$H$29,0,10*ROW('Water Data'!H74)))</f>
        <v/>
      </c>
      <c r="CH80" s="292" t="str">
        <f ca="true">+IF(OFFSET('Water Data'!$I$27,0,10*ROW('Water Data'!I74))="","",OFFSET('Water Data'!$I$27,0,10*ROW('Water Data'!I74)))</f>
        <v/>
      </c>
      <c r="CI80" s="292" t="str">
        <f ca="true">+IF(OFFSET('Water Data'!$I$28,0,10*ROW('Water Data'!I74))="","",OFFSET('Water Data'!$I$28,0,10*ROW('Water Data'!I74)))</f>
        <v/>
      </c>
      <c r="CJ80" s="292" t="str">
        <f ca="true">+IF(OFFSET('Water Data'!$I$29,0,10*ROW('Water Data'!I74))="","",OFFSET('Water Data'!$I$29,0,10*ROW('Water Data'!I74)))</f>
        <v/>
      </c>
      <c r="CK80" s="292" t="str">
        <f ca="true">+IF(OFFSET('Sanitation Data'!$D$28,0,10*ROW('Sanitation Data'!D74))="","",OFFSET('Sanitation Data'!$D$28,0,10*ROW('Sanitation Data'!D74)))</f>
        <v/>
      </c>
      <c r="CL80" s="292" t="str">
        <f ca="true">+IF(OFFSET('Sanitation Data'!$D$29,0,10*ROW('Sanitation Data'!D74))="","",OFFSET('Sanitation Data'!$D$29,0,10*ROW('Sanitation Data'!D74)))</f>
        <v/>
      </c>
      <c r="CM80" s="292" t="str">
        <f ca="true">+IF(OFFSET('Sanitation Data'!$D$30,0,10*ROW('Sanitation Data'!D74))="","",OFFSET('Sanitation Data'!$D$30,0,10*ROW('Sanitation Data'!D74)))</f>
        <v/>
      </c>
      <c r="CN80" s="292" t="str">
        <f ca="true">+IF(OFFSET('Sanitation Data'!$D$31,0,10*ROW('Sanitation Data'!D74))="","",OFFSET('Sanitation Data'!$D$31,0,10*ROW('Sanitation Data'!D74)))</f>
        <v/>
      </c>
      <c r="CO80" s="292" t="str">
        <f ca="true">+IF(OFFSET('Sanitation Data'!$D$32,0,10*ROW('Sanitation Data'!D74))="","",OFFSET('Sanitation Data'!$D$32,0,10*ROW('Sanitation Data'!D74)))</f>
        <v/>
      </c>
      <c r="CP80" s="292" t="str">
        <f ca="true">+IF(OFFSET('Sanitation Data'!$E$28,0,10*ROW('Sanitation Data'!E74))="","",OFFSET('Sanitation Data'!$E$28,0,10*ROW('Sanitation Data'!E74)))</f>
        <v/>
      </c>
      <c r="CQ80" s="292" t="str">
        <f ca="true">+IF(OFFSET('Sanitation Data'!$E$29,0,10*ROW('Sanitation Data'!E74))="","",OFFSET('Sanitation Data'!$E$29,0,10*ROW('Sanitation Data'!E74)))</f>
        <v/>
      </c>
      <c r="CR80" s="292" t="str">
        <f ca="true">+IF(OFFSET('Sanitation Data'!$E$30,0,10*ROW('Sanitation Data'!E74))="","",OFFSET('Sanitation Data'!$E$30,0,10*ROW('Sanitation Data'!E74)))</f>
        <v/>
      </c>
      <c r="CS80" s="292" t="str">
        <f ca="true">+IF(OFFSET('Sanitation Data'!$E$31,0,10*ROW('Sanitation Data'!E74))="","",OFFSET('Sanitation Data'!$E$31,0,10*ROW('Sanitation Data'!E74)))</f>
        <v/>
      </c>
      <c r="CT80" s="292" t="str">
        <f ca="true">+IF(OFFSET('Sanitation Data'!$E$32,0,10*ROW('Sanitation Data'!E74))="","",OFFSET('Sanitation Data'!$E$32,0,10*ROW('Sanitation Data'!E74)))</f>
        <v/>
      </c>
      <c r="CU80" s="292" t="str">
        <f ca="true">+IF(OFFSET('Sanitation Data'!$F$28,0,10*ROW('Sanitation Data'!F74))="","",OFFSET('Sanitation Data'!$F$28,0,10*ROW('Sanitation Data'!F74)))</f>
        <v/>
      </c>
      <c r="CV80" s="292" t="str">
        <f ca="true">+IF(OFFSET('Sanitation Data'!$F$29,0,10*ROW('Sanitation Data'!F74))="","",OFFSET('Sanitation Data'!$F$29,0,10*ROW('Sanitation Data'!F74)))</f>
        <v/>
      </c>
      <c r="CW80" s="292" t="str">
        <f ca="true">+IF(OFFSET('Sanitation Data'!$F$30,0,10*ROW('Sanitation Data'!F74))="","",OFFSET('Sanitation Data'!$F$30,0,10*ROW('Sanitation Data'!F74)))</f>
        <v/>
      </c>
      <c r="CX80" s="292" t="str">
        <f ca="true">+IF(OFFSET('Sanitation Data'!$F$31,0,10*ROW('Sanitation Data'!F74))="","",OFFSET('Sanitation Data'!$F$31,0,10*ROW('Sanitation Data'!F74)))</f>
        <v/>
      </c>
      <c r="CY80" s="292" t="str">
        <f ca="true">+IF(OFFSET('Sanitation Data'!$F$32,0,10*ROW('Sanitation Data'!F74))="","",OFFSET('Sanitation Data'!$F$32,0,10*ROW('Sanitation Data'!F74)))</f>
        <v/>
      </c>
      <c r="CZ80" s="292" t="str">
        <f ca="true">+IF(OFFSET('Sanitation Data'!$G$28,0,10*ROW('Sanitation Data'!G74))="","",OFFSET('Sanitation Data'!$G$28,0,10*ROW('Sanitation Data'!G74)))</f>
        <v/>
      </c>
      <c r="DA80" s="292" t="str">
        <f ca="true">+IF(OFFSET('Sanitation Data'!$G$29,0,10*ROW('Sanitation Data'!G74))="","",OFFSET('Sanitation Data'!$G$29,0,10*ROW('Sanitation Data'!G74)))</f>
        <v/>
      </c>
      <c r="DB80" s="292" t="str">
        <f ca="true">+IF(OFFSET('Sanitation Data'!$G$30,0,10*ROW('Sanitation Data'!G74))="","",OFFSET('Sanitation Data'!$G$30,0,10*ROW('Sanitation Data'!G74)))</f>
        <v/>
      </c>
      <c r="DC80" s="292" t="str">
        <f ca="true">+IF(OFFSET('Sanitation Data'!$G$31,0,10*ROW('Sanitation Data'!G74))="","",OFFSET('Sanitation Data'!$G$31,0,10*ROW('Sanitation Data'!G74)))</f>
        <v/>
      </c>
      <c r="DD80" s="292" t="str">
        <f ca="true">+IF(OFFSET('Sanitation Data'!$G$32,0,10*ROW('Sanitation Data'!G74))="","",OFFSET('Sanitation Data'!$G$32,0,10*ROW('Sanitation Data'!G74)))</f>
        <v/>
      </c>
      <c r="DE80" s="292" t="str">
        <f ca="true">+IF(OFFSET('Sanitation Data'!$H$28,0,10*ROW('Sanitation Data'!H74))="","",OFFSET('Sanitation Data'!$H$28,0,10*ROW('Sanitation Data'!H74)))</f>
        <v/>
      </c>
      <c r="DF80" s="292" t="str">
        <f ca="true">+IF(OFFSET('Sanitation Data'!$H$29,0,10*ROW('Sanitation Data'!H74))="","",OFFSET('Sanitation Data'!$H$29,0,10*ROW('Sanitation Data'!H74)))</f>
        <v/>
      </c>
      <c r="DG80" s="292" t="str">
        <f ca="true">+IF(OFFSET('Sanitation Data'!$H$30,0,10*ROW('Sanitation Data'!H74))="","",OFFSET('Sanitation Data'!$H$30,0,10*ROW('Sanitation Data'!H74)))</f>
        <v/>
      </c>
      <c r="DH80" s="292" t="str">
        <f ca="true">+IF(OFFSET('Sanitation Data'!$H$31,0,10*ROW('Sanitation Data'!H74))="","",OFFSET('Sanitation Data'!$H$31,0,10*ROW('Sanitation Data'!H74)))</f>
        <v/>
      </c>
      <c r="DI80" s="292" t="str">
        <f ca="true">+IF(OFFSET('Sanitation Data'!$H$32,0,10*ROW('Sanitation Data'!H74))="","",OFFSET('Sanitation Data'!$H$32,0,10*ROW('Sanitation Data'!H74)))</f>
        <v/>
      </c>
      <c r="DJ80" s="292" t="str">
        <f ca="true">+IF(OFFSET('Sanitation Data'!$I$28,0,10*ROW('Sanitation Data'!I74))="","",OFFSET('Sanitation Data'!$I$28,0,10*ROW('Sanitation Data'!I74)))</f>
        <v/>
      </c>
      <c r="DK80" s="292" t="str">
        <f ca="true">+IF(OFFSET('Sanitation Data'!$I$29,0,10*ROW('Sanitation Data'!I74))="","",OFFSET('Sanitation Data'!$I$29,0,10*ROW('Sanitation Data'!I74)))</f>
        <v/>
      </c>
      <c r="DL80" s="292" t="str">
        <f ca="true">+IF(OFFSET('Sanitation Data'!$I$30,0,10*ROW('Sanitation Data'!I74))="","",OFFSET('Sanitation Data'!$I$30,0,10*ROW('Sanitation Data'!I74)))</f>
        <v/>
      </c>
      <c r="DM80" s="292" t="str">
        <f ca="true">+IF(OFFSET('Sanitation Data'!$I$31,0,10*ROW('Sanitation Data'!I74))="","",OFFSET('Sanitation Data'!$I$31,0,10*ROW('Sanitation Data'!I74)))</f>
        <v/>
      </c>
      <c r="DN80" s="292" t="str">
        <f ca="true">+IF(OFFSET('Sanitation Data'!$I$32,0,10*ROW('Sanitation Data'!I74))="","",OFFSET('Sanitation Data'!$I$32,0,10*ROW('Sanitation Data'!I74)))</f>
        <v/>
      </c>
      <c r="DO80" s="292" t="str">
        <f ca="true">+IF(OFFSET('Hygiene Data'!$D$11,0,10*ROW('Hygiene Data'!D74))="","",OFFSET('Hygiene Data'!$D$11,0,10*ROW('Hygiene Data'!D74)))</f>
        <v/>
      </c>
      <c r="DP80" s="292" t="str">
        <f ca="true">+IF(OFFSET('Hygiene Data'!$D$12,0,10*ROW('Hygiene Data'!D74))="","",OFFSET('Hygiene Data'!$D$12,0,10*ROW('Hygiene Data'!D74)))</f>
        <v/>
      </c>
      <c r="DQ80" s="292" t="str">
        <f ca="true">+IF(OFFSET('Hygiene Data'!$D$13,0,10*ROW('Hygiene Data'!D74))="","",OFFSET('Hygiene Data'!$D$13,0,10*ROW('Hygiene Data'!D74)))</f>
        <v/>
      </c>
      <c r="DR80" s="292" t="str">
        <f ca="true">+IF(OFFSET('Hygiene Data'!$E$11,0,10*ROW('Hygiene Data'!E74))="","",OFFSET('Hygiene Data'!$E$11,0,10*ROW('Hygiene Data'!E74)))</f>
        <v/>
      </c>
      <c r="DS80" s="292" t="str">
        <f ca="true">+IF(OFFSET('Hygiene Data'!$E$12,0,10*ROW('Hygiene Data'!E74))="","",OFFSET('Hygiene Data'!$E$12,0,10*ROW('Hygiene Data'!E74)))</f>
        <v/>
      </c>
      <c r="DT80" s="292" t="str">
        <f ca="true">+IF(OFFSET('Hygiene Data'!$E$13,0,10*ROW('Hygiene Data'!E74))="","",OFFSET('Hygiene Data'!$E$13,0,10*ROW('Hygiene Data'!E74)))</f>
        <v/>
      </c>
      <c r="DU80" s="292" t="str">
        <f ca="true">+IF(OFFSET('Hygiene Data'!$F$11,0,10*ROW('Hygiene Data'!F74))="","",OFFSET('Hygiene Data'!$F$11,0,10*ROW('Hygiene Data'!F74)))</f>
        <v/>
      </c>
      <c r="DV80" s="292" t="str">
        <f ca="true">+IF(OFFSET('Hygiene Data'!$F$12,0,10*ROW('Hygiene Data'!F74))="","",OFFSET('Hygiene Data'!$F$12,0,10*ROW('Hygiene Data'!F74)))</f>
        <v/>
      </c>
      <c r="DW80" s="292" t="str">
        <f ca="true">+IF(OFFSET('Hygiene Data'!$F$13,0,10*ROW('Hygiene Data'!F74))="","",OFFSET('Hygiene Data'!$F$13,0,10*ROW('Hygiene Data'!F74)))</f>
        <v/>
      </c>
      <c r="DX80" s="292" t="str">
        <f ca="true">+IF(OFFSET('Hygiene Data'!$G$11,0,10*ROW('Hygiene Data'!G74))="","",OFFSET('Hygiene Data'!$G$11,0,10*ROW('Hygiene Data'!G74)))</f>
        <v/>
      </c>
      <c r="DY80" s="292" t="str">
        <f ca="true">+IF(OFFSET('Hygiene Data'!$G$12,0,10*ROW('Hygiene Data'!G74))="","",OFFSET('Hygiene Data'!$G$12,0,10*ROW('Hygiene Data'!G74)))</f>
        <v/>
      </c>
      <c r="DZ80" s="292" t="str">
        <f ca="true">+IF(OFFSET('Hygiene Data'!$G$13,0,10*ROW('Hygiene Data'!G74))="","",OFFSET('Hygiene Data'!$G$13,0,10*ROW('Hygiene Data'!G74)))</f>
        <v/>
      </c>
      <c r="EA80" s="292" t="str">
        <f ca="true">+IF(OFFSET('Hygiene Data'!$H$11,0,10*ROW('Hygiene Data'!H74))="","",OFFSET('Hygiene Data'!$H$11,0,10*ROW('Hygiene Data'!H74)))</f>
        <v/>
      </c>
      <c r="EB80" s="292" t="str">
        <f ca="true">+IF(OFFSET('Hygiene Data'!$H$12,0,10*ROW('Hygiene Data'!H74))="","",OFFSET('Hygiene Data'!$H$12,0,10*ROW('Hygiene Data'!H74)))</f>
        <v/>
      </c>
      <c r="EC80" s="292" t="str">
        <f ca="true">+IF(OFFSET('Hygiene Data'!$H$13,0,10*ROW('Hygiene Data'!H74))="","",OFFSET('Hygiene Data'!$H$13,0,10*ROW('Hygiene Data'!H74)))</f>
        <v/>
      </c>
      <c r="ED80" s="292" t="str">
        <f ca="true">+IF(OFFSET('Hygiene Data'!$I$11,0,10*ROW('Hygiene Data'!I74))="","",OFFSET('Hygiene Data'!$I$11,0,10*ROW('Hygiene Data'!I74)))</f>
        <v/>
      </c>
      <c r="EE80" s="292" t="str">
        <f ca="true">+IF(OFFSET('Hygiene Data'!$I$12,0,10*ROW('Hygiene Data'!I74))="","",OFFSET('Hygiene Data'!$I$12,0,10*ROW('Hygiene Data'!I74)))</f>
        <v/>
      </c>
      <c r="EF80" s="29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8"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2"/>
      <c r="BS81" s="292" t="str">
        <f ca="true">+IF(OFFSET('Water Data'!$D$27,0,10*ROW('Water Data'!D75))="","",OFFSET('Water Data'!$D$27,0,10*ROW('Water Data'!D75)))</f>
        <v/>
      </c>
      <c r="BT81" s="292" t="str">
        <f ca="true">+IF(OFFSET('Water Data'!$D$28,0,10*ROW('Water Data'!D75))="","",OFFSET('Water Data'!$D$28,0,10*ROW('Water Data'!D75)))</f>
        <v/>
      </c>
      <c r="BU81" s="292" t="str">
        <f ca="true">+IF(OFFSET('Water Data'!$D$29,0,10*ROW('Water Data'!D75))="","",OFFSET('Water Data'!$D$29,0,10*ROW('Water Data'!D75)))</f>
        <v/>
      </c>
      <c r="BV81" s="292" t="str">
        <f ca="true">+IF(OFFSET('Water Data'!$E$27,0,10*ROW('Water Data'!E75))="","",OFFSET('Water Data'!$E$27,0,10*ROW('Water Data'!E75)))</f>
        <v/>
      </c>
      <c r="BW81" s="292" t="str">
        <f ca="true">+IF(OFFSET('Water Data'!$E$28,0,10*ROW('Water Data'!E75))="","",OFFSET('Water Data'!$E$28,0,10*ROW('Water Data'!E75)))</f>
        <v/>
      </c>
      <c r="BX81" s="292" t="str">
        <f ca="true">+IF(OFFSET('Water Data'!$E$29,0,10*ROW('Water Data'!E75))="","",OFFSET('Water Data'!$E$29,0,10*ROW('Water Data'!E75)))</f>
        <v/>
      </c>
      <c r="BY81" s="292" t="str">
        <f ca="true">+IF(OFFSET('Water Data'!$F$27,0,10*ROW('Water Data'!F75))="","",OFFSET('Water Data'!$F$27,0,10*ROW('Water Data'!F75)))</f>
        <v/>
      </c>
      <c r="BZ81" s="292" t="str">
        <f ca="true">+IF(OFFSET('Water Data'!$F$28,0,10*ROW('Water Data'!F75))="","",OFFSET('Water Data'!$F$28,0,10*ROW('Water Data'!F75)))</f>
        <v/>
      </c>
      <c r="CA81" s="292" t="str">
        <f ca="true">+IF(OFFSET('Water Data'!$F$29,0,10*ROW('Water Data'!F75))="","",OFFSET('Water Data'!$F$29,0,10*ROW('Water Data'!F75)))</f>
        <v/>
      </c>
      <c r="CB81" s="292" t="str">
        <f ca="true">+IF(OFFSET('Water Data'!$G$27,0,10*ROW('Water Data'!G75))="","",OFFSET('Water Data'!$G$27,0,10*ROW('Water Data'!G75)))</f>
        <v/>
      </c>
      <c r="CC81" s="292" t="str">
        <f ca="true">+IF(OFFSET('Water Data'!$G$28,0,10*ROW('Water Data'!G75))="","",OFFSET('Water Data'!$G$28,0,10*ROW('Water Data'!G75)))</f>
        <v/>
      </c>
      <c r="CD81" s="292" t="str">
        <f ca="true">+IF(OFFSET('Water Data'!$G$29,0,10*ROW('Water Data'!G75))="","",OFFSET('Water Data'!$G$29,0,10*ROW('Water Data'!G75)))</f>
        <v/>
      </c>
      <c r="CE81" s="292" t="str">
        <f ca="true">+IF(OFFSET('Water Data'!$H$27,0,10*ROW('Water Data'!H75))="","",OFFSET('Water Data'!$H$27,0,10*ROW('Water Data'!H75)))</f>
        <v/>
      </c>
      <c r="CF81" s="292" t="str">
        <f ca="true">+IF(OFFSET('Water Data'!$H$28,0,10*ROW('Water Data'!H75))="","",OFFSET('Water Data'!$H$28,0,10*ROW('Water Data'!H75)))</f>
        <v/>
      </c>
      <c r="CG81" s="292" t="str">
        <f ca="true">+IF(OFFSET('Water Data'!$H$29,0,10*ROW('Water Data'!H75))="","",OFFSET('Water Data'!$H$29,0,10*ROW('Water Data'!H75)))</f>
        <v/>
      </c>
      <c r="CH81" s="292" t="str">
        <f ca="true">+IF(OFFSET('Water Data'!$I$27,0,10*ROW('Water Data'!I75))="","",OFFSET('Water Data'!$I$27,0,10*ROW('Water Data'!I75)))</f>
        <v/>
      </c>
      <c r="CI81" s="292" t="str">
        <f ca="true">+IF(OFFSET('Water Data'!$I$28,0,10*ROW('Water Data'!I75))="","",OFFSET('Water Data'!$I$28,0,10*ROW('Water Data'!I75)))</f>
        <v/>
      </c>
      <c r="CJ81" s="292" t="str">
        <f ca="true">+IF(OFFSET('Water Data'!$I$29,0,10*ROW('Water Data'!I75))="","",OFFSET('Water Data'!$I$29,0,10*ROW('Water Data'!I75)))</f>
        <v/>
      </c>
      <c r="CK81" s="292" t="str">
        <f ca="true">+IF(OFFSET('Sanitation Data'!$D$28,0,10*ROW('Sanitation Data'!D75))="","",OFFSET('Sanitation Data'!$D$28,0,10*ROW('Sanitation Data'!D75)))</f>
        <v/>
      </c>
      <c r="CL81" s="292" t="str">
        <f ca="true">+IF(OFFSET('Sanitation Data'!$D$29,0,10*ROW('Sanitation Data'!D75))="","",OFFSET('Sanitation Data'!$D$29,0,10*ROW('Sanitation Data'!D75)))</f>
        <v/>
      </c>
      <c r="CM81" s="292" t="str">
        <f ca="true">+IF(OFFSET('Sanitation Data'!$D$30,0,10*ROW('Sanitation Data'!D75))="","",OFFSET('Sanitation Data'!$D$30,0,10*ROW('Sanitation Data'!D75)))</f>
        <v/>
      </c>
      <c r="CN81" s="292" t="str">
        <f ca="true">+IF(OFFSET('Sanitation Data'!$D$31,0,10*ROW('Sanitation Data'!D75))="","",OFFSET('Sanitation Data'!$D$31,0,10*ROW('Sanitation Data'!D75)))</f>
        <v/>
      </c>
      <c r="CO81" s="292" t="str">
        <f ca="true">+IF(OFFSET('Sanitation Data'!$D$32,0,10*ROW('Sanitation Data'!D75))="","",OFFSET('Sanitation Data'!$D$32,0,10*ROW('Sanitation Data'!D75)))</f>
        <v/>
      </c>
      <c r="CP81" s="292" t="str">
        <f ca="true">+IF(OFFSET('Sanitation Data'!$E$28,0,10*ROW('Sanitation Data'!E75))="","",OFFSET('Sanitation Data'!$E$28,0,10*ROW('Sanitation Data'!E75)))</f>
        <v/>
      </c>
      <c r="CQ81" s="292" t="str">
        <f ca="true">+IF(OFFSET('Sanitation Data'!$E$29,0,10*ROW('Sanitation Data'!E75))="","",OFFSET('Sanitation Data'!$E$29,0,10*ROW('Sanitation Data'!E75)))</f>
        <v/>
      </c>
      <c r="CR81" s="292" t="str">
        <f ca="true">+IF(OFFSET('Sanitation Data'!$E$30,0,10*ROW('Sanitation Data'!E75))="","",OFFSET('Sanitation Data'!$E$30,0,10*ROW('Sanitation Data'!E75)))</f>
        <v/>
      </c>
      <c r="CS81" s="292" t="str">
        <f ca="true">+IF(OFFSET('Sanitation Data'!$E$31,0,10*ROW('Sanitation Data'!E75))="","",OFFSET('Sanitation Data'!$E$31,0,10*ROW('Sanitation Data'!E75)))</f>
        <v/>
      </c>
      <c r="CT81" s="292" t="str">
        <f ca="true">+IF(OFFSET('Sanitation Data'!$E$32,0,10*ROW('Sanitation Data'!E75))="","",OFFSET('Sanitation Data'!$E$32,0,10*ROW('Sanitation Data'!E75)))</f>
        <v/>
      </c>
      <c r="CU81" s="292" t="str">
        <f ca="true">+IF(OFFSET('Sanitation Data'!$F$28,0,10*ROW('Sanitation Data'!F75))="","",OFFSET('Sanitation Data'!$F$28,0,10*ROW('Sanitation Data'!F75)))</f>
        <v/>
      </c>
      <c r="CV81" s="292" t="str">
        <f ca="true">+IF(OFFSET('Sanitation Data'!$F$29,0,10*ROW('Sanitation Data'!F75))="","",OFFSET('Sanitation Data'!$F$29,0,10*ROW('Sanitation Data'!F75)))</f>
        <v/>
      </c>
      <c r="CW81" s="292" t="str">
        <f ca="true">+IF(OFFSET('Sanitation Data'!$F$30,0,10*ROW('Sanitation Data'!F75))="","",OFFSET('Sanitation Data'!$F$30,0,10*ROW('Sanitation Data'!F75)))</f>
        <v/>
      </c>
      <c r="CX81" s="292" t="str">
        <f ca="true">+IF(OFFSET('Sanitation Data'!$F$31,0,10*ROW('Sanitation Data'!F75))="","",OFFSET('Sanitation Data'!$F$31,0,10*ROW('Sanitation Data'!F75)))</f>
        <v/>
      </c>
      <c r="CY81" s="292" t="str">
        <f ca="true">+IF(OFFSET('Sanitation Data'!$F$32,0,10*ROW('Sanitation Data'!F75))="","",OFFSET('Sanitation Data'!$F$32,0,10*ROW('Sanitation Data'!F75)))</f>
        <v/>
      </c>
      <c r="CZ81" s="292" t="str">
        <f ca="true">+IF(OFFSET('Sanitation Data'!$G$28,0,10*ROW('Sanitation Data'!G75))="","",OFFSET('Sanitation Data'!$G$28,0,10*ROW('Sanitation Data'!G75)))</f>
        <v/>
      </c>
      <c r="DA81" s="292" t="str">
        <f ca="true">+IF(OFFSET('Sanitation Data'!$G$29,0,10*ROW('Sanitation Data'!G75))="","",OFFSET('Sanitation Data'!$G$29,0,10*ROW('Sanitation Data'!G75)))</f>
        <v/>
      </c>
      <c r="DB81" s="292" t="str">
        <f ca="true">+IF(OFFSET('Sanitation Data'!$G$30,0,10*ROW('Sanitation Data'!G75))="","",OFFSET('Sanitation Data'!$G$30,0,10*ROW('Sanitation Data'!G75)))</f>
        <v/>
      </c>
      <c r="DC81" s="292" t="str">
        <f ca="true">+IF(OFFSET('Sanitation Data'!$G$31,0,10*ROW('Sanitation Data'!G75))="","",OFFSET('Sanitation Data'!$G$31,0,10*ROW('Sanitation Data'!G75)))</f>
        <v/>
      </c>
      <c r="DD81" s="292" t="str">
        <f ca="true">+IF(OFFSET('Sanitation Data'!$G$32,0,10*ROW('Sanitation Data'!G75))="","",OFFSET('Sanitation Data'!$G$32,0,10*ROW('Sanitation Data'!G75)))</f>
        <v/>
      </c>
      <c r="DE81" s="292" t="str">
        <f ca="true">+IF(OFFSET('Sanitation Data'!$H$28,0,10*ROW('Sanitation Data'!H75))="","",OFFSET('Sanitation Data'!$H$28,0,10*ROW('Sanitation Data'!H75)))</f>
        <v/>
      </c>
      <c r="DF81" s="292" t="str">
        <f ca="true">+IF(OFFSET('Sanitation Data'!$H$29,0,10*ROW('Sanitation Data'!H75))="","",OFFSET('Sanitation Data'!$H$29,0,10*ROW('Sanitation Data'!H75)))</f>
        <v/>
      </c>
      <c r="DG81" s="292" t="str">
        <f ca="true">+IF(OFFSET('Sanitation Data'!$H$30,0,10*ROW('Sanitation Data'!H75))="","",OFFSET('Sanitation Data'!$H$30,0,10*ROW('Sanitation Data'!H75)))</f>
        <v/>
      </c>
      <c r="DH81" s="292" t="str">
        <f ca="true">+IF(OFFSET('Sanitation Data'!$H$31,0,10*ROW('Sanitation Data'!H75))="","",OFFSET('Sanitation Data'!$H$31,0,10*ROW('Sanitation Data'!H75)))</f>
        <v/>
      </c>
      <c r="DI81" s="292" t="str">
        <f ca="true">+IF(OFFSET('Sanitation Data'!$H$32,0,10*ROW('Sanitation Data'!H75))="","",OFFSET('Sanitation Data'!$H$32,0,10*ROW('Sanitation Data'!H75)))</f>
        <v/>
      </c>
      <c r="DJ81" s="292" t="str">
        <f ca="true">+IF(OFFSET('Sanitation Data'!$I$28,0,10*ROW('Sanitation Data'!I75))="","",OFFSET('Sanitation Data'!$I$28,0,10*ROW('Sanitation Data'!I75)))</f>
        <v/>
      </c>
      <c r="DK81" s="292" t="str">
        <f ca="true">+IF(OFFSET('Sanitation Data'!$I$29,0,10*ROW('Sanitation Data'!I75))="","",OFFSET('Sanitation Data'!$I$29,0,10*ROW('Sanitation Data'!I75)))</f>
        <v/>
      </c>
      <c r="DL81" s="292" t="str">
        <f ca="true">+IF(OFFSET('Sanitation Data'!$I$30,0,10*ROW('Sanitation Data'!I75))="","",OFFSET('Sanitation Data'!$I$30,0,10*ROW('Sanitation Data'!I75)))</f>
        <v/>
      </c>
      <c r="DM81" s="292" t="str">
        <f ca="true">+IF(OFFSET('Sanitation Data'!$I$31,0,10*ROW('Sanitation Data'!I75))="","",OFFSET('Sanitation Data'!$I$31,0,10*ROW('Sanitation Data'!I75)))</f>
        <v/>
      </c>
      <c r="DN81" s="292" t="str">
        <f ca="true">+IF(OFFSET('Sanitation Data'!$I$32,0,10*ROW('Sanitation Data'!I75))="","",OFFSET('Sanitation Data'!$I$32,0,10*ROW('Sanitation Data'!I75)))</f>
        <v/>
      </c>
      <c r="DO81" s="292" t="str">
        <f ca="true">+IF(OFFSET('Hygiene Data'!$D$11,0,10*ROW('Hygiene Data'!D75))="","",OFFSET('Hygiene Data'!$D$11,0,10*ROW('Hygiene Data'!D75)))</f>
        <v/>
      </c>
      <c r="DP81" s="292" t="str">
        <f ca="true">+IF(OFFSET('Hygiene Data'!$D$12,0,10*ROW('Hygiene Data'!D75))="","",OFFSET('Hygiene Data'!$D$12,0,10*ROW('Hygiene Data'!D75)))</f>
        <v/>
      </c>
      <c r="DQ81" s="292" t="str">
        <f ca="true">+IF(OFFSET('Hygiene Data'!$D$13,0,10*ROW('Hygiene Data'!D75))="","",OFFSET('Hygiene Data'!$D$13,0,10*ROW('Hygiene Data'!D75)))</f>
        <v/>
      </c>
      <c r="DR81" s="292" t="str">
        <f ca="true">+IF(OFFSET('Hygiene Data'!$E$11,0,10*ROW('Hygiene Data'!E75))="","",OFFSET('Hygiene Data'!$E$11,0,10*ROW('Hygiene Data'!E75)))</f>
        <v/>
      </c>
      <c r="DS81" s="292" t="str">
        <f ca="true">+IF(OFFSET('Hygiene Data'!$E$12,0,10*ROW('Hygiene Data'!E75))="","",OFFSET('Hygiene Data'!$E$12,0,10*ROW('Hygiene Data'!E75)))</f>
        <v/>
      </c>
      <c r="DT81" s="292" t="str">
        <f ca="true">+IF(OFFSET('Hygiene Data'!$E$13,0,10*ROW('Hygiene Data'!E75))="","",OFFSET('Hygiene Data'!$E$13,0,10*ROW('Hygiene Data'!E75)))</f>
        <v/>
      </c>
      <c r="DU81" s="292" t="str">
        <f ca="true">+IF(OFFSET('Hygiene Data'!$F$11,0,10*ROW('Hygiene Data'!F75))="","",OFFSET('Hygiene Data'!$F$11,0,10*ROW('Hygiene Data'!F75)))</f>
        <v/>
      </c>
      <c r="DV81" s="292" t="str">
        <f ca="true">+IF(OFFSET('Hygiene Data'!$F$12,0,10*ROW('Hygiene Data'!F75))="","",OFFSET('Hygiene Data'!$F$12,0,10*ROW('Hygiene Data'!F75)))</f>
        <v/>
      </c>
      <c r="DW81" s="292" t="str">
        <f ca="true">+IF(OFFSET('Hygiene Data'!$F$13,0,10*ROW('Hygiene Data'!F75))="","",OFFSET('Hygiene Data'!$F$13,0,10*ROW('Hygiene Data'!F75)))</f>
        <v/>
      </c>
      <c r="DX81" s="292" t="str">
        <f ca="true">+IF(OFFSET('Hygiene Data'!$G$11,0,10*ROW('Hygiene Data'!G75))="","",OFFSET('Hygiene Data'!$G$11,0,10*ROW('Hygiene Data'!G75)))</f>
        <v/>
      </c>
      <c r="DY81" s="292" t="str">
        <f ca="true">+IF(OFFSET('Hygiene Data'!$G$12,0,10*ROW('Hygiene Data'!G75))="","",OFFSET('Hygiene Data'!$G$12,0,10*ROW('Hygiene Data'!G75)))</f>
        <v/>
      </c>
      <c r="DZ81" s="292" t="str">
        <f ca="true">+IF(OFFSET('Hygiene Data'!$G$13,0,10*ROW('Hygiene Data'!G75))="","",OFFSET('Hygiene Data'!$G$13,0,10*ROW('Hygiene Data'!G75)))</f>
        <v/>
      </c>
      <c r="EA81" s="292" t="str">
        <f ca="true">+IF(OFFSET('Hygiene Data'!$H$11,0,10*ROW('Hygiene Data'!H75))="","",OFFSET('Hygiene Data'!$H$11,0,10*ROW('Hygiene Data'!H75)))</f>
        <v/>
      </c>
      <c r="EB81" s="292" t="str">
        <f ca="true">+IF(OFFSET('Hygiene Data'!$H$12,0,10*ROW('Hygiene Data'!H75))="","",OFFSET('Hygiene Data'!$H$12,0,10*ROW('Hygiene Data'!H75)))</f>
        <v/>
      </c>
      <c r="EC81" s="292" t="str">
        <f ca="true">+IF(OFFSET('Hygiene Data'!$H$13,0,10*ROW('Hygiene Data'!H75))="","",OFFSET('Hygiene Data'!$H$13,0,10*ROW('Hygiene Data'!H75)))</f>
        <v/>
      </c>
      <c r="ED81" s="292" t="str">
        <f ca="true">+IF(OFFSET('Hygiene Data'!$I$11,0,10*ROW('Hygiene Data'!I75))="","",OFFSET('Hygiene Data'!$I$11,0,10*ROW('Hygiene Data'!I75)))</f>
        <v/>
      </c>
      <c r="EE81" s="292" t="str">
        <f ca="true">+IF(OFFSET('Hygiene Data'!$I$12,0,10*ROW('Hygiene Data'!I75))="","",OFFSET('Hygiene Data'!$I$12,0,10*ROW('Hygiene Data'!I75)))</f>
        <v/>
      </c>
      <c r="EF81" s="29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8"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2"/>
      <c r="BS82" s="292" t="str">
        <f ca="true">+IF(OFFSET('Water Data'!$D$27,0,10*ROW('Water Data'!D76))="","",OFFSET('Water Data'!$D$27,0,10*ROW('Water Data'!D76)))</f>
        <v/>
      </c>
      <c r="BT82" s="292" t="str">
        <f ca="true">+IF(OFFSET('Water Data'!$D$28,0,10*ROW('Water Data'!D76))="","",OFFSET('Water Data'!$D$28,0,10*ROW('Water Data'!D76)))</f>
        <v/>
      </c>
      <c r="BU82" s="292" t="str">
        <f ca="true">+IF(OFFSET('Water Data'!$D$29,0,10*ROW('Water Data'!D76))="","",OFFSET('Water Data'!$D$29,0,10*ROW('Water Data'!D76)))</f>
        <v/>
      </c>
      <c r="BV82" s="292" t="str">
        <f ca="true">+IF(OFFSET('Water Data'!$E$27,0,10*ROW('Water Data'!E76))="","",OFFSET('Water Data'!$E$27,0,10*ROW('Water Data'!E76)))</f>
        <v/>
      </c>
      <c r="BW82" s="292" t="str">
        <f ca="true">+IF(OFFSET('Water Data'!$E$28,0,10*ROW('Water Data'!E76))="","",OFFSET('Water Data'!$E$28,0,10*ROW('Water Data'!E76)))</f>
        <v/>
      </c>
      <c r="BX82" s="292" t="str">
        <f ca="true">+IF(OFFSET('Water Data'!$E$29,0,10*ROW('Water Data'!E76))="","",OFFSET('Water Data'!$E$29,0,10*ROW('Water Data'!E76)))</f>
        <v/>
      </c>
      <c r="BY82" s="292" t="str">
        <f ca="true">+IF(OFFSET('Water Data'!$F$27,0,10*ROW('Water Data'!F76))="","",OFFSET('Water Data'!$F$27,0,10*ROW('Water Data'!F76)))</f>
        <v/>
      </c>
      <c r="BZ82" s="292" t="str">
        <f ca="true">+IF(OFFSET('Water Data'!$F$28,0,10*ROW('Water Data'!F76))="","",OFFSET('Water Data'!$F$28,0,10*ROW('Water Data'!F76)))</f>
        <v/>
      </c>
      <c r="CA82" s="292" t="str">
        <f ca="true">+IF(OFFSET('Water Data'!$F$29,0,10*ROW('Water Data'!F76))="","",OFFSET('Water Data'!$F$29,0,10*ROW('Water Data'!F76)))</f>
        <v/>
      </c>
      <c r="CB82" s="292" t="str">
        <f ca="true">+IF(OFFSET('Water Data'!$G$27,0,10*ROW('Water Data'!G76))="","",OFFSET('Water Data'!$G$27,0,10*ROW('Water Data'!G76)))</f>
        <v/>
      </c>
      <c r="CC82" s="292" t="str">
        <f ca="true">+IF(OFFSET('Water Data'!$G$28,0,10*ROW('Water Data'!G76))="","",OFFSET('Water Data'!$G$28,0,10*ROW('Water Data'!G76)))</f>
        <v/>
      </c>
      <c r="CD82" s="292" t="str">
        <f ca="true">+IF(OFFSET('Water Data'!$G$29,0,10*ROW('Water Data'!G76))="","",OFFSET('Water Data'!$G$29,0,10*ROW('Water Data'!G76)))</f>
        <v/>
      </c>
      <c r="CE82" s="292" t="str">
        <f ca="true">+IF(OFFSET('Water Data'!$H$27,0,10*ROW('Water Data'!H76))="","",OFFSET('Water Data'!$H$27,0,10*ROW('Water Data'!H76)))</f>
        <v/>
      </c>
      <c r="CF82" s="292" t="str">
        <f ca="true">+IF(OFFSET('Water Data'!$H$28,0,10*ROW('Water Data'!H76))="","",OFFSET('Water Data'!$H$28,0,10*ROW('Water Data'!H76)))</f>
        <v/>
      </c>
      <c r="CG82" s="292" t="str">
        <f ca="true">+IF(OFFSET('Water Data'!$H$29,0,10*ROW('Water Data'!H76))="","",OFFSET('Water Data'!$H$29,0,10*ROW('Water Data'!H76)))</f>
        <v/>
      </c>
      <c r="CH82" s="292" t="str">
        <f ca="true">+IF(OFFSET('Water Data'!$I$27,0,10*ROW('Water Data'!I76))="","",OFFSET('Water Data'!$I$27,0,10*ROW('Water Data'!I76)))</f>
        <v/>
      </c>
      <c r="CI82" s="292" t="str">
        <f ca="true">+IF(OFFSET('Water Data'!$I$28,0,10*ROW('Water Data'!I76))="","",OFFSET('Water Data'!$I$28,0,10*ROW('Water Data'!I76)))</f>
        <v/>
      </c>
      <c r="CJ82" s="292" t="str">
        <f ca="true">+IF(OFFSET('Water Data'!$I$29,0,10*ROW('Water Data'!I76))="","",OFFSET('Water Data'!$I$29,0,10*ROW('Water Data'!I76)))</f>
        <v/>
      </c>
      <c r="CK82" s="292" t="str">
        <f ca="true">+IF(OFFSET('Sanitation Data'!$D$28,0,10*ROW('Sanitation Data'!D76))="","",OFFSET('Sanitation Data'!$D$28,0,10*ROW('Sanitation Data'!D76)))</f>
        <v/>
      </c>
      <c r="CL82" s="292" t="str">
        <f ca="true">+IF(OFFSET('Sanitation Data'!$D$29,0,10*ROW('Sanitation Data'!D76))="","",OFFSET('Sanitation Data'!$D$29,0,10*ROW('Sanitation Data'!D76)))</f>
        <v/>
      </c>
      <c r="CM82" s="292" t="str">
        <f ca="true">+IF(OFFSET('Sanitation Data'!$D$30,0,10*ROW('Sanitation Data'!D76))="","",OFFSET('Sanitation Data'!$D$30,0,10*ROW('Sanitation Data'!D76)))</f>
        <v/>
      </c>
      <c r="CN82" s="292" t="str">
        <f ca="true">+IF(OFFSET('Sanitation Data'!$D$31,0,10*ROW('Sanitation Data'!D76))="","",OFFSET('Sanitation Data'!$D$31,0,10*ROW('Sanitation Data'!D76)))</f>
        <v/>
      </c>
      <c r="CO82" s="292" t="str">
        <f ca="true">+IF(OFFSET('Sanitation Data'!$D$32,0,10*ROW('Sanitation Data'!D76))="","",OFFSET('Sanitation Data'!$D$32,0,10*ROW('Sanitation Data'!D76)))</f>
        <v/>
      </c>
      <c r="CP82" s="292" t="str">
        <f ca="true">+IF(OFFSET('Sanitation Data'!$E$28,0,10*ROW('Sanitation Data'!E76))="","",OFFSET('Sanitation Data'!$E$28,0,10*ROW('Sanitation Data'!E76)))</f>
        <v/>
      </c>
      <c r="CQ82" s="292" t="str">
        <f ca="true">+IF(OFFSET('Sanitation Data'!$E$29,0,10*ROW('Sanitation Data'!E76))="","",OFFSET('Sanitation Data'!$E$29,0,10*ROW('Sanitation Data'!E76)))</f>
        <v/>
      </c>
      <c r="CR82" s="292" t="str">
        <f ca="true">+IF(OFFSET('Sanitation Data'!$E$30,0,10*ROW('Sanitation Data'!E76))="","",OFFSET('Sanitation Data'!$E$30,0,10*ROW('Sanitation Data'!E76)))</f>
        <v/>
      </c>
      <c r="CS82" s="292" t="str">
        <f ca="true">+IF(OFFSET('Sanitation Data'!$E$31,0,10*ROW('Sanitation Data'!E76))="","",OFFSET('Sanitation Data'!$E$31,0,10*ROW('Sanitation Data'!E76)))</f>
        <v/>
      </c>
      <c r="CT82" s="292" t="str">
        <f ca="true">+IF(OFFSET('Sanitation Data'!$E$32,0,10*ROW('Sanitation Data'!E76))="","",OFFSET('Sanitation Data'!$E$32,0,10*ROW('Sanitation Data'!E76)))</f>
        <v/>
      </c>
      <c r="CU82" s="292" t="str">
        <f ca="true">+IF(OFFSET('Sanitation Data'!$F$28,0,10*ROW('Sanitation Data'!F76))="","",OFFSET('Sanitation Data'!$F$28,0,10*ROW('Sanitation Data'!F76)))</f>
        <v/>
      </c>
      <c r="CV82" s="292" t="str">
        <f ca="true">+IF(OFFSET('Sanitation Data'!$F$29,0,10*ROW('Sanitation Data'!F76))="","",OFFSET('Sanitation Data'!$F$29,0,10*ROW('Sanitation Data'!F76)))</f>
        <v/>
      </c>
      <c r="CW82" s="292" t="str">
        <f ca="true">+IF(OFFSET('Sanitation Data'!$F$30,0,10*ROW('Sanitation Data'!F76))="","",OFFSET('Sanitation Data'!$F$30,0,10*ROW('Sanitation Data'!F76)))</f>
        <v/>
      </c>
      <c r="CX82" s="292" t="str">
        <f ca="true">+IF(OFFSET('Sanitation Data'!$F$31,0,10*ROW('Sanitation Data'!F76))="","",OFFSET('Sanitation Data'!$F$31,0,10*ROW('Sanitation Data'!F76)))</f>
        <v/>
      </c>
      <c r="CY82" s="292" t="str">
        <f ca="true">+IF(OFFSET('Sanitation Data'!$F$32,0,10*ROW('Sanitation Data'!F76))="","",OFFSET('Sanitation Data'!$F$32,0,10*ROW('Sanitation Data'!F76)))</f>
        <v/>
      </c>
      <c r="CZ82" s="292" t="str">
        <f ca="true">+IF(OFFSET('Sanitation Data'!$G$28,0,10*ROW('Sanitation Data'!G76))="","",OFFSET('Sanitation Data'!$G$28,0,10*ROW('Sanitation Data'!G76)))</f>
        <v/>
      </c>
      <c r="DA82" s="292" t="str">
        <f ca="true">+IF(OFFSET('Sanitation Data'!$G$29,0,10*ROW('Sanitation Data'!G76))="","",OFFSET('Sanitation Data'!$G$29,0,10*ROW('Sanitation Data'!G76)))</f>
        <v/>
      </c>
      <c r="DB82" s="292" t="str">
        <f ca="true">+IF(OFFSET('Sanitation Data'!$G$30,0,10*ROW('Sanitation Data'!G76))="","",OFFSET('Sanitation Data'!$G$30,0,10*ROW('Sanitation Data'!G76)))</f>
        <v/>
      </c>
      <c r="DC82" s="292" t="str">
        <f ca="true">+IF(OFFSET('Sanitation Data'!$G$31,0,10*ROW('Sanitation Data'!G76))="","",OFFSET('Sanitation Data'!$G$31,0,10*ROW('Sanitation Data'!G76)))</f>
        <v/>
      </c>
      <c r="DD82" s="292" t="str">
        <f ca="true">+IF(OFFSET('Sanitation Data'!$G$32,0,10*ROW('Sanitation Data'!G76))="","",OFFSET('Sanitation Data'!$G$32,0,10*ROW('Sanitation Data'!G76)))</f>
        <v/>
      </c>
      <c r="DE82" s="292" t="str">
        <f ca="true">+IF(OFFSET('Sanitation Data'!$H$28,0,10*ROW('Sanitation Data'!H76))="","",OFFSET('Sanitation Data'!$H$28,0,10*ROW('Sanitation Data'!H76)))</f>
        <v/>
      </c>
      <c r="DF82" s="292" t="str">
        <f ca="true">+IF(OFFSET('Sanitation Data'!$H$29,0,10*ROW('Sanitation Data'!H76))="","",OFFSET('Sanitation Data'!$H$29,0,10*ROW('Sanitation Data'!H76)))</f>
        <v/>
      </c>
      <c r="DG82" s="292" t="str">
        <f ca="true">+IF(OFFSET('Sanitation Data'!$H$30,0,10*ROW('Sanitation Data'!H76))="","",OFFSET('Sanitation Data'!$H$30,0,10*ROW('Sanitation Data'!H76)))</f>
        <v/>
      </c>
      <c r="DH82" s="292" t="str">
        <f ca="true">+IF(OFFSET('Sanitation Data'!$H$31,0,10*ROW('Sanitation Data'!H76))="","",OFFSET('Sanitation Data'!$H$31,0,10*ROW('Sanitation Data'!H76)))</f>
        <v/>
      </c>
      <c r="DI82" s="292" t="str">
        <f ca="true">+IF(OFFSET('Sanitation Data'!$H$32,0,10*ROW('Sanitation Data'!H76))="","",OFFSET('Sanitation Data'!$H$32,0,10*ROW('Sanitation Data'!H76)))</f>
        <v/>
      </c>
      <c r="DJ82" s="292" t="str">
        <f ca="true">+IF(OFFSET('Sanitation Data'!$I$28,0,10*ROW('Sanitation Data'!I76))="","",OFFSET('Sanitation Data'!$I$28,0,10*ROW('Sanitation Data'!I76)))</f>
        <v/>
      </c>
      <c r="DK82" s="292" t="str">
        <f ca="true">+IF(OFFSET('Sanitation Data'!$I$29,0,10*ROW('Sanitation Data'!I76))="","",OFFSET('Sanitation Data'!$I$29,0,10*ROW('Sanitation Data'!I76)))</f>
        <v/>
      </c>
      <c r="DL82" s="292" t="str">
        <f ca="true">+IF(OFFSET('Sanitation Data'!$I$30,0,10*ROW('Sanitation Data'!I76))="","",OFFSET('Sanitation Data'!$I$30,0,10*ROW('Sanitation Data'!I76)))</f>
        <v/>
      </c>
      <c r="DM82" s="292" t="str">
        <f ca="true">+IF(OFFSET('Sanitation Data'!$I$31,0,10*ROW('Sanitation Data'!I76))="","",OFFSET('Sanitation Data'!$I$31,0,10*ROW('Sanitation Data'!I76)))</f>
        <v/>
      </c>
      <c r="DN82" s="292" t="str">
        <f ca="true">+IF(OFFSET('Sanitation Data'!$I$32,0,10*ROW('Sanitation Data'!I76))="","",OFFSET('Sanitation Data'!$I$32,0,10*ROW('Sanitation Data'!I76)))</f>
        <v/>
      </c>
      <c r="DO82" s="292" t="str">
        <f ca="true">+IF(OFFSET('Hygiene Data'!$D$11,0,10*ROW('Hygiene Data'!D76))="","",OFFSET('Hygiene Data'!$D$11,0,10*ROW('Hygiene Data'!D76)))</f>
        <v/>
      </c>
      <c r="DP82" s="292" t="str">
        <f ca="true">+IF(OFFSET('Hygiene Data'!$D$12,0,10*ROW('Hygiene Data'!D76))="","",OFFSET('Hygiene Data'!$D$12,0,10*ROW('Hygiene Data'!D76)))</f>
        <v/>
      </c>
      <c r="DQ82" s="292" t="str">
        <f ca="true">+IF(OFFSET('Hygiene Data'!$D$13,0,10*ROW('Hygiene Data'!D76))="","",OFFSET('Hygiene Data'!$D$13,0,10*ROW('Hygiene Data'!D76)))</f>
        <v/>
      </c>
      <c r="DR82" s="292" t="str">
        <f ca="true">+IF(OFFSET('Hygiene Data'!$E$11,0,10*ROW('Hygiene Data'!E76))="","",OFFSET('Hygiene Data'!$E$11,0,10*ROW('Hygiene Data'!E76)))</f>
        <v/>
      </c>
      <c r="DS82" s="292" t="str">
        <f ca="true">+IF(OFFSET('Hygiene Data'!$E$12,0,10*ROW('Hygiene Data'!E76))="","",OFFSET('Hygiene Data'!$E$12,0,10*ROW('Hygiene Data'!E76)))</f>
        <v/>
      </c>
      <c r="DT82" s="292" t="str">
        <f ca="true">+IF(OFFSET('Hygiene Data'!$E$13,0,10*ROW('Hygiene Data'!E76))="","",OFFSET('Hygiene Data'!$E$13,0,10*ROW('Hygiene Data'!E76)))</f>
        <v/>
      </c>
      <c r="DU82" s="292" t="str">
        <f ca="true">+IF(OFFSET('Hygiene Data'!$F$11,0,10*ROW('Hygiene Data'!F76))="","",OFFSET('Hygiene Data'!$F$11,0,10*ROW('Hygiene Data'!F76)))</f>
        <v/>
      </c>
      <c r="DV82" s="292" t="str">
        <f ca="true">+IF(OFFSET('Hygiene Data'!$F$12,0,10*ROW('Hygiene Data'!F76))="","",OFFSET('Hygiene Data'!$F$12,0,10*ROW('Hygiene Data'!F76)))</f>
        <v/>
      </c>
      <c r="DW82" s="292" t="str">
        <f ca="true">+IF(OFFSET('Hygiene Data'!$F$13,0,10*ROW('Hygiene Data'!F76))="","",OFFSET('Hygiene Data'!$F$13,0,10*ROW('Hygiene Data'!F76)))</f>
        <v/>
      </c>
      <c r="DX82" s="292" t="str">
        <f ca="true">+IF(OFFSET('Hygiene Data'!$G$11,0,10*ROW('Hygiene Data'!G76))="","",OFFSET('Hygiene Data'!$G$11,0,10*ROW('Hygiene Data'!G76)))</f>
        <v/>
      </c>
      <c r="DY82" s="292" t="str">
        <f ca="true">+IF(OFFSET('Hygiene Data'!$G$12,0,10*ROW('Hygiene Data'!G76))="","",OFFSET('Hygiene Data'!$G$12,0,10*ROW('Hygiene Data'!G76)))</f>
        <v/>
      </c>
      <c r="DZ82" s="292" t="str">
        <f ca="true">+IF(OFFSET('Hygiene Data'!$G$13,0,10*ROW('Hygiene Data'!G76))="","",OFFSET('Hygiene Data'!$G$13,0,10*ROW('Hygiene Data'!G76)))</f>
        <v/>
      </c>
      <c r="EA82" s="292" t="str">
        <f ca="true">+IF(OFFSET('Hygiene Data'!$H$11,0,10*ROW('Hygiene Data'!H76))="","",OFFSET('Hygiene Data'!$H$11,0,10*ROW('Hygiene Data'!H76)))</f>
        <v/>
      </c>
      <c r="EB82" s="292" t="str">
        <f ca="true">+IF(OFFSET('Hygiene Data'!$H$12,0,10*ROW('Hygiene Data'!H76))="","",OFFSET('Hygiene Data'!$H$12,0,10*ROW('Hygiene Data'!H76)))</f>
        <v/>
      </c>
      <c r="EC82" s="292" t="str">
        <f ca="true">+IF(OFFSET('Hygiene Data'!$H$13,0,10*ROW('Hygiene Data'!H76))="","",OFFSET('Hygiene Data'!$H$13,0,10*ROW('Hygiene Data'!H76)))</f>
        <v/>
      </c>
      <c r="ED82" s="292" t="str">
        <f ca="true">+IF(OFFSET('Hygiene Data'!$I$11,0,10*ROW('Hygiene Data'!I76))="","",OFFSET('Hygiene Data'!$I$11,0,10*ROW('Hygiene Data'!I76)))</f>
        <v/>
      </c>
      <c r="EE82" s="292" t="str">
        <f ca="true">+IF(OFFSET('Hygiene Data'!$I$12,0,10*ROW('Hygiene Data'!I76))="","",OFFSET('Hygiene Data'!$I$12,0,10*ROW('Hygiene Data'!I76)))</f>
        <v/>
      </c>
      <c r="EF82" s="29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8"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2"/>
      <c r="BS83" s="292" t="str">
        <f ca="true">+IF(OFFSET('Water Data'!$D$27,0,10*ROW('Water Data'!D77))="","",OFFSET('Water Data'!$D$27,0,10*ROW('Water Data'!D77)))</f>
        <v/>
      </c>
      <c r="BT83" s="292" t="str">
        <f ca="true">+IF(OFFSET('Water Data'!$D$28,0,10*ROW('Water Data'!D77))="","",OFFSET('Water Data'!$D$28,0,10*ROW('Water Data'!D77)))</f>
        <v/>
      </c>
      <c r="BU83" s="292" t="str">
        <f ca="true">+IF(OFFSET('Water Data'!$D$29,0,10*ROW('Water Data'!D77))="","",OFFSET('Water Data'!$D$29,0,10*ROW('Water Data'!D77)))</f>
        <v/>
      </c>
      <c r="BV83" s="292" t="str">
        <f ca="true">+IF(OFFSET('Water Data'!$E$27,0,10*ROW('Water Data'!E77))="","",OFFSET('Water Data'!$E$27,0,10*ROW('Water Data'!E77)))</f>
        <v/>
      </c>
      <c r="BW83" s="292" t="str">
        <f ca="true">+IF(OFFSET('Water Data'!$E$28,0,10*ROW('Water Data'!E77))="","",OFFSET('Water Data'!$E$28,0,10*ROW('Water Data'!E77)))</f>
        <v/>
      </c>
      <c r="BX83" s="292" t="str">
        <f ca="true">+IF(OFFSET('Water Data'!$E$29,0,10*ROW('Water Data'!E77))="","",OFFSET('Water Data'!$E$29,0,10*ROW('Water Data'!E77)))</f>
        <v/>
      </c>
      <c r="BY83" s="292" t="str">
        <f ca="true">+IF(OFFSET('Water Data'!$F$27,0,10*ROW('Water Data'!F77))="","",OFFSET('Water Data'!$F$27,0,10*ROW('Water Data'!F77)))</f>
        <v/>
      </c>
      <c r="BZ83" s="292" t="str">
        <f ca="true">+IF(OFFSET('Water Data'!$F$28,0,10*ROW('Water Data'!F77))="","",OFFSET('Water Data'!$F$28,0,10*ROW('Water Data'!F77)))</f>
        <v/>
      </c>
      <c r="CA83" s="292" t="str">
        <f ca="true">+IF(OFFSET('Water Data'!$F$29,0,10*ROW('Water Data'!F77))="","",OFFSET('Water Data'!$F$29,0,10*ROW('Water Data'!F77)))</f>
        <v/>
      </c>
      <c r="CB83" s="292" t="str">
        <f ca="true">+IF(OFFSET('Water Data'!$G$27,0,10*ROW('Water Data'!G77))="","",OFFSET('Water Data'!$G$27,0,10*ROW('Water Data'!G77)))</f>
        <v/>
      </c>
      <c r="CC83" s="292" t="str">
        <f ca="true">+IF(OFFSET('Water Data'!$G$28,0,10*ROW('Water Data'!G77))="","",OFFSET('Water Data'!$G$28,0,10*ROW('Water Data'!G77)))</f>
        <v/>
      </c>
      <c r="CD83" s="292" t="str">
        <f ca="true">+IF(OFFSET('Water Data'!$G$29,0,10*ROW('Water Data'!G77))="","",OFFSET('Water Data'!$G$29,0,10*ROW('Water Data'!G77)))</f>
        <v/>
      </c>
      <c r="CE83" s="292" t="str">
        <f ca="true">+IF(OFFSET('Water Data'!$H$27,0,10*ROW('Water Data'!H77))="","",OFFSET('Water Data'!$H$27,0,10*ROW('Water Data'!H77)))</f>
        <v/>
      </c>
      <c r="CF83" s="292" t="str">
        <f ca="true">+IF(OFFSET('Water Data'!$H$28,0,10*ROW('Water Data'!H77))="","",OFFSET('Water Data'!$H$28,0,10*ROW('Water Data'!H77)))</f>
        <v/>
      </c>
      <c r="CG83" s="292" t="str">
        <f ca="true">+IF(OFFSET('Water Data'!$H$29,0,10*ROW('Water Data'!H77))="","",OFFSET('Water Data'!$H$29,0,10*ROW('Water Data'!H77)))</f>
        <v/>
      </c>
      <c r="CH83" s="292" t="str">
        <f ca="true">+IF(OFFSET('Water Data'!$I$27,0,10*ROW('Water Data'!I77))="","",OFFSET('Water Data'!$I$27,0,10*ROW('Water Data'!I77)))</f>
        <v/>
      </c>
      <c r="CI83" s="292" t="str">
        <f ca="true">+IF(OFFSET('Water Data'!$I$28,0,10*ROW('Water Data'!I77))="","",OFFSET('Water Data'!$I$28,0,10*ROW('Water Data'!I77)))</f>
        <v/>
      </c>
      <c r="CJ83" s="292" t="str">
        <f ca="true">+IF(OFFSET('Water Data'!$I$29,0,10*ROW('Water Data'!I77))="","",OFFSET('Water Data'!$I$29,0,10*ROW('Water Data'!I77)))</f>
        <v/>
      </c>
      <c r="CK83" s="292" t="str">
        <f ca="true">+IF(OFFSET('Sanitation Data'!$D$28,0,10*ROW('Sanitation Data'!D77))="","",OFFSET('Sanitation Data'!$D$28,0,10*ROW('Sanitation Data'!D77)))</f>
        <v/>
      </c>
      <c r="CL83" s="292" t="str">
        <f ca="true">+IF(OFFSET('Sanitation Data'!$D$29,0,10*ROW('Sanitation Data'!D77))="","",OFFSET('Sanitation Data'!$D$29,0,10*ROW('Sanitation Data'!D77)))</f>
        <v/>
      </c>
      <c r="CM83" s="292" t="str">
        <f ca="true">+IF(OFFSET('Sanitation Data'!$D$30,0,10*ROW('Sanitation Data'!D77))="","",OFFSET('Sanitation Data'!$D$30,0,10*ROW('Sanitation Data'!D77)))</f>
        <v/>
      </c>
      <c r="CN83" s="292" t="str">
        <f ca="true">+IF(OFFSET('Sanitation Data'!$D$31,0,10*ROW('Sanitation Data'!D77))="","",OFFSET('Sanitation Data'!$D$31,0,10*ROW('Sanitation Data'!D77)))</f>
        <v/>
      </c>
      <c r="CO83" s="292" t="str">
        <f ca="true">+IF(OFFSET('Sanitation Data'!$D$32,0,10*ROW('Sanitation Data'!D77))="","",OFFSET('Sanitation Data'!$D$32,0,10*ROW('Sanitation Data'!D77)))</f>
        <v/>
      </c>
      <c r="CP83" s="292" t="str">
        <f ca="true">+IF(OFFSET('Sanitation Data'!$E$28,0,10*ROW('Sanitation Data'!E77))="","",OFFSET('Sanitation Data'!$E$28,0,10*ROW('Sanitation Data'!E77)))</f>
        <v/>
      </c>
      <c r="CQ83" s="292" t="str">
        <f ca="true">+IF(OFFSET('Sanitation Data'!$E$29,0,10*ROW('Sanitation Data'!E77))="","",OFFSET('Sanitation Data'!$E$29,0,10*ROW('Sanitation Data'!E77)))</f>
        <v/>
      </c>
      <c r="CR83" s="292" t="str">
        <f ca="true">+IF(OFFSET('Sanitation Data'!$E$30,0,10*ROW('Sanitation Data'!E77))="","",OFFSET('Sanitation Data'!$E$30,0,10*ROW('Sanitation Data'!E77)))</f>
        <v/>
      </c>
      <c r="CS83" s="292" t="str">
        <f ca="true">+IF(OFFSET('Sanitation Data'!$E$31,0,10*ROW('Sanitation Data'!E77))="","",OFFSET('Sanitation Data'!$E$31,0,10*ROW('Sanitation Data'!E77)))</f>
        <v/>
      </c>
      <c r="CT83" s="292" t="str">
        <f ca="true">+IF(OFFSET('Sanitation Data'!$E$32,0,10*ROW('Sanitation Data'!E77))="","",OFFSET('Sanitation Data'!$E$32,0,10*ROW('Sanitation Data'!E77)))</f>
        <v/>
      </c>
      <c r="CU83" s="292" t="str">
        <f ca="true">+IF(OFFSET('Sanitation Data'!$F$28,0,10*ROW('Sanitation Data'!F77))="","",OFFSET('Sanitation Data'!$F$28,0,10*ROW('Sanitation Data'!F77)))</f>
        <v/>
      </c>
      <c r="CV83" s="292" t="str">
        <f ca="true">+IF(OFFSET('Sanitation Data'!$F$29,0,10*ROW('Sanitation Data'!F77))="","",OFFSET('Sanitation Data'!$F$29,0,10*ROW('Sanitation Data'!F77)))</f>
        <v/>
      </c>
      <c r="CW83" s="292" t="str">
        <f ca="true">+IF(OFFSET('Sanitation Data'!$F$30,0,10*ROW('Sanitation Data'!F77))="","",OFFSET('Sanitation Data'!$F$30,0,10*ROW('Sanitation Data'!F77)))</f>
        <v/>
      </c>
      <c r="CX83" s="292" t="str">
        <f ca="true">+IF(OFFSET('Sanitation Data'!$F$31,0,10*ROW('Sanitation Data'!F77))="","",OFFSET('Sanitation Data'!$F$31,0,10*ROW('Sanitation Data'!F77)))</f>
        <v/>
      </c>
      <c r="CY83" s="292" t="str">
        <f ca="true">+IF(OFFSET('Sanitation Data'!$F$32,0,10*ROW('Sanitation Data'!F77))="","",OFFSET('Sanitation Data'!$F$32,0,10*ROW('Sanitation Data'!F77)))</f>
        <v/>
      </c>
      <c r="CZ83" s="292" t="str">
        <f ca="true">+IF(OFFSET('Sanitation Data'!$G$28,0,10*ROW('Sanitation Data'!G77))="","",OFFSET('Sanitation Data'!$G$28,0,10*ROW('Sanitation Data'!G77)))</f>
        <v/>
      </c>
      <c r="DA83" s="292" t="str">
        <f ca="true">+IF(OFFSET('Sanitation Data'!$G$29,0,10*ROW('Sanitation Data'!G77))="","",OFFSET('Sanitation Data'!$G$29,0,10*ROW('Sanitation Data'!G77)))</f>
        <v/>
      </c>
      <c r="DB83" s="292" t="str">
        <f ca="true">+IF(OFFSET('Sanitation Data'!$G$30,0,10*ROW('Sanitation Data'!G77))="","",OFFSET('Sanitation Data'!$G$30,0,10*ROW('Sanitation Data'!G77)))</f>
        <v/>
      </c>
      <c r="DC83" s="292" t="str">
        <f ca="true">+IF(OFFSET('Sanitation Data'!$G$31,0,10*ROW('Sanitation Data'!G77))="","",OFFSET('Sanitation Data'!$G$31,0,10*ROW('Sanitation Data'!G77)))</f>
        <v/>
      </c>
      <c r="DD83" s="292" t="str">
        <f ca="true">+IF(OFFSET('Sanitation Data'!$G$32,0,10*ROW('Sanitation Data'!G77))="","",OFFSET('Sanitation Data'!$G$32,0,10*ROW('Sanitation Data'!G77)))</f>
        <v/>
      </c>
      <c r="DE83" s="292" t="str">
        <f ca="true">+IF(OFFSET('Sanitation Data'!$H$28,0,10*ROW('Sanitation Data'!H77))="","",OFFSET('Sanitation Data'!$H$28,0,10*ROW('Sanitation Data'!H77)))</f>
        <v/>
      </c>
      <c r="DF83" s="292" t="str">
        <f ca="true">+IF(OFFSET('Sanitation Data'!$H$29,0,10*ROW('Sanitation Data'!H77))="","",OFFSET('Sanitation Data'!$H$29,0,10*ROW('Sanitation Data'!H77)))</f>
        <v/>
      </c>
      <c r="DG83" s="292" t="str">
        <f ca="true">+IF(OFFSET('Sanitation Data'!$H$30,0,10*ROW('Sanitation Data'!H77))="","",OFFSET('Sanitation Data'!$H$30,0,10*ROW('Sanitation Data'!H77)))</f>
        <v/>
      </c>
      <c r="DH83" s="292" t="str">
        <f ca="true">+IF(OFFSET('Sanitation Data'!$H$31,0,10*ROW('Sanitation Data'!H77))="","",OFFSET('Sanitation Data'!$H$31,0,10*ROW('Sanitation Data'!H77)))</f>
        <v/>
      </c>
      <c r="DI83" s="292" t="str">
        <f ca="true">+IF(OFFSET('Sanitation Data'!$H$32,0,10*ROW('Sanitation Data'!H77))="","",OFFSET('Sanitation Data'!$H$32,0,10*ROW('Sanitation Data'!H77)))</f>
        <v/>
      </c>
      <c r="DJ83" s="292" t="str">
        <f ca="true">+IF(OFFSET('Sanitation Data'!$I$28,0,10*ROW('Sanitation Data'!I77))="","",OFFSET('Sanitation Data'!$I$28,0,10*ROW('Sanitation Data'!I77)))</f>
        <v/>
      </c>
      <c r="DK83" s="292" t="str">
        <f ca="true">+IF(OFFSET('Sanitation Data'!$I$29,0,10*ROW('Sanitation Data'!I77))="","",OFFSET('Sanitation Data'!$I$29,0,10*ROW('Sanitation Data'!I77)))</f>
        <v/>
      </c>
      <c r="DL83" s="292" t="str">
        <f ca="true">+IF(OFFSET('Sanitation Data'!$I$30,0,10*ROW('Sanitation Data'!I77))="","",OFFSET('Sanitation Data'!$I$30,0,10*ROW('Sanitation Data'!I77)))</f>
        <v/>
      </c>
      <c r="DM83" s="292" t="str">
        <f ca="true">+IF(OFFSET('Sanitation Data'!$I$31,0,10*ROW('Sanitation Data'!I77))="","",OFFSET('Sanitation Data'!$I$31,0,10*ROW('Sanitation Data'!I77)))</f>
        <v/>
      </c>
      <c r="DN83" s="292" t="str">
        <f ca="true">+IF(OFFSET('Sanitation Data'!$I$32,0,10*ROW('Sanitation Data'!I77))="","",OFFSET('Sanitation Data'!$I$32,0,10*ROW('Sanitation Data'!I77)))</f>
        <v/>
      </c>
      <c r="DO83" s="292" t="str">
        <f ca="true">+IF(OFFSET('Hygiene Data'!$D$11,0,10*ROW('Hygiene Data'!D77))="","",OFFSET('Hygiene Data'!$D$11,0,10*ROW('Hygiene Data'!D77)))</f>
        <v/>
      </c>
      <c r="DP83" s="292" t="str">
        <f ca="true">+IF(OFFSET('Hygiene Data'!$D$12,0,10*ROW('Hygiene Data'!D77))="","",OFFSET('Hygiene Data'!$D$12,0,10*ROW('Hygiene Data'!D77)))</f>
        <v/>
      </c>
      <c r="DQ83" s="292" t="str">
        <f ca="true">+IF(OFFSET('Hygiene Data'!$D$13,0,10*ROW('Hygiene Data'!D77))="","",OFFSET('Hygiene Data'!$D$13,0,10*ROW('Hygiene Data'!D77)))</f>
        <v/>
      </c>
      <c r="DR83" s="292" t="str">
        <f ca="true">+IF(OFFSET('Hygiene Data'!$E$11,0,10*ROW('Hygiene Data'!E77))="","",OFFSET('Hygiene Data'!$E$11,0,10*ROW('Hygiene Data'!E77)))</f>
        <v/>
      </c>
      <c r="DS83" s="292" t="str">
        <f ca="true">+IF(OFFSET('Hygiene Data'!$E$12,0,10*ROW('Hygiene Data'!E77))="","",OFFSET('Hygiene Data'!$E$12,0,10*ROW('Hygiene Data'!E77)))</f>
        <v/>
      </c>
      <c r="DT83" s="292" t="str">
        <f ca="true">+IF(OFFSET('Hygiene Data'!$E$13,0,10*ROW('Hygiene Data'!E77))="","",OFFSET('Hygiene Data'!$E$13,0,10*ROW('Hygiene Data'!E77)))</f>
        <v/>
      </c>
      <c r="DU83" s="292" t="str">
        <f ca="true">+IF(OFFSET('Hygiene Data'!$F$11,0,10*ROW('Hygiene Data'!F77))="","",OFFSET('Hygiene Data'!$F$11,0,10*ROW('Hygiene Data'!F77)))</f>
        <v/>
      </c>
      <c r="DV83" s="292" t="str">
        <f ca="true">+IF(OFFSET('Hygiene Data'!$F$12,0,10*ROW('Hygiene Data'!F77))="","",OFFSET('Hygiene Data'!$F$12,0,10*ROW('Hygiene Data'!F77)))</f>
        <v/>
      </c>
      <c r="DW83" s="292" t="str">
        <f ca="true">+IF(OFFSET('Hygiene Data'!$F$13,0,10*ROW('Hygiene Data'!F77))="","",OFFSET('Hygiene Data'!$F$13,0,10*ROW('Hygiene Data'!F77)))</f>
        <v/>
      </c>
      <c r="DX83" s="292" t="str">
        <f ca="true">+IF(OFFSET('Hygiene Data'!$G$11,0,10*ROW('Hygiene Data'!G77))="","",OFFSET('Hygiene Data'!$G$11,0,10*ROW('Hygiene Data'!G77)))</f>
        <v/>
      </c>
      <c r="DY83" s="292" t="str">
        <f ca="true">+IF(OFFSET('Hygiene Data'!$G$12,0,10*ROW('Hygiene Data'!G77))="","",OFFSET('Hygiene Data'!$G$12,0,10*ROW('Hygiene Data'!G77)))</f>
        <v/>
      </c>
      <c r="DZ83" s="292" t="str">
        <f ca="true">+IF(OFFSET('Hygiene Data'!$G$13,0,10*ROW('Hygiene Data'!G77))="","",OFFSET('Hygiene Data'!$G$13,0,10*ROW('Hygiene Data'!G77)))</f>
        <v/>
      </c>
      <c r="EA83" s="292" t="str">
        <f ca="true">+IF(OFFSET('Hygiene Data'!$H$11,0,10*ROW('Hygiene Data'!H77))="","",OFFSET('Hygiene Data'!$H$11,0,10*ROW('Hygiene Data'!H77)))</f>
        <v/>
      </c>
      <c r="EB83" s="292" t="str">
        <f ca="true">+IF(OFFSET('Hygiene Data'!$H$12,0,10*ROW('Hygiene Data'!H77))="","",OFFSET('Hygiene Data'!$H$12,0,10*ROW('Hygiene Data'!H77)))</f>
        <v/>
      </c>
      <c r="EC83" s="292" t="str">
        <f ca="true">+IF(OFFSET('Hygiene Data'!$H$13,0,10*ROW('Hygiene Data'!H77))="","",OFFSET('Hygiene Data'!$H$13,0,10*ROW('Hygiene Data'!H77)))</f>
        <v/>
      </c>
      <c r="ED83" s="292" t="str">
        <f ca="true">+IF(OFFSET('Hygiene Data'!$I$11,0,10*ROW('Hygiene Data'!I77))="","",OFFSET('Hygiene Data'!$I$11,0,10*ROW('Hygiene Data'!I77)))</f>
        <v/>
      </c>
      <c r="EE83" s="292" t="str">
        <f ca="true">+IF(OFFSET('Hygiene Data'!$I$12,0,10*ROW('Hygiene Data'!I77))="","",OFFSET('Hygiene Data'!$I$12,0,10*ROW('Hygiene Data'!I77)))</f>
        <v/>
      </c>
      <c r="EF83" s="29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8"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2"/>
      <c r="BS84" s="292" t="str">
        <f ca="true">+IF(OFFSET('Water Data'!$D$27,0,10*ROW('Water Data'!D78))="","",OFFSET('Water Data'!$D$27,0,10*ROW('Water Data'!D78)))</f>
        <v/>
      </c>
      <c r="BT84" s="292" t="str">
        <f ca="true">+IF(OFFSET('Water Data'!$D$28,0,10*ROW('Water Data'!D78))="","",OFFSET('Water Data'!$D$28,0,10*ROW('Water Data'!D78)))</f>
        <v/>
      </c>
      <c r="BU84" s="292" t="str">
        <f ca="true">+IF(OFFSET('Water Data'!$D$29,0,10*ROW('Water Data'!D78))="","",OFFSET('Water Data'!$D$29,0,10*ROW('Water Data'!D78)))</f>
        <v/>
      </c>
      <c r="BV84" s="292" t="str">
        <f ca="true">+IF(OFFSET('Water Data'!$E$27,0,10*ROW('Water Data'!E78))="","",OFFSET('Water Data'!$E$27,0,10*ROW('Water Data'!E78)))</f>
        <v/>
      </c>
      <c r="BW84" s="292" t="str">
        <f ca="true">+IF(OFFSET('Water Data'!$E$28,0,10*ROW('Water Data'!E78))="","",OFFSET('Water Data'!$E$28,0,10*ROW('Water Data'!E78)))</f>
        <v/>
      </c>
      <c r="BX84" s="292" t="str">
        <f ca="true">+IF(OFFSET('Water Data'!$E$29,0,10*ROW('Water Data'!E78))="","",OFFSET('Water Data'!$E$29,0,10*ROW('Water Data'!E78)))</f>
        <v/>
      </c>
      <c r="BY84" s="292" t="str">
        <f ca="true">+IF(OFFSET('Water Data'!$F$27,0,10*ROW('Water Data'!F78))="","",OFFSET('Water Data'!$F$27,0,10*ROW('Water Data'!F78)))</f>
        <v/>
      </c>
      <c r="BZ84" s="292" t="str">
        <f ca="true">+IF(OFFSET('Water Data'!$F$28,0,10*ROW('Water Data'!F78))="","",OFFSET('Water Data'!$F$28,0,10*ROW('Water Data'!F78)))</f>
        <v/>
      </c>
      <c r="CA84" s="292" t="str">
        <f ca="true">+IF(OFFSET('Water Data'!$F$29,0,10*ROW('Water Data'!F78))="","",OFFSET('Water Data'!$F$29,0,10*ROW('Water Data'!F78)))</f>
        <v/>
      </c>
      <c r="CB84" s="292" t="str">
        <f ca="true">+IF(OFFSET('Water Data'!$G$27,0,10*ROW('Water Data'!G78))="","",OFFSET('Water Data'!$G$27,0,10*ROW('Water Data'!G78)))</f>
        <v/>
      </c>
      <c r="CC84" s="292" t="str">
        <f ca="true">+IF(OFFSET('Water Data'!$G$28,0,10*ROW('Water Data'!G78))="","",OFFSET('Water Data'!$G$28,0,10*ROW('Water Data'!G78)))</f>
        <v/>
      </c>
      <c r="CD84" s="292" t="str">
        <f ca="true">+IF(OFFSET('Water Data'!$G$29,0,10*ROW('Water Data'!G78))="","",OFFSET('Water Data'!$G$29,0,10*ROW('Water Data'!G78)))</f>
        <v/>
      </c>
      <c r="CE84" s="292" t="str">
        <f ca="true">+IF(OFFSET('Water Data'!$H$27,0,10*ROW('Water Data'!H78))="","",OFFSET('Water Data'!$H$27,0,10*ROW('Water Data'!H78)))</f>
        <v/>
      </c>
      <c r="CF84" s="292" t="str">
        <f ca="true">+IF(OFFSET('Water Data'!$H$28,0,10*ROW('Water Data'!H78))="","",OFFSET('Water Data'!$H$28,0,10*ROW('Water Data'!H78)))</f>
        <v/>
      </c>
      <c r="CG84" s="292" t="str">
        <f ca="true">+IF(OFFSET('Water Data'!$H$29,0,10*ROW('Water Data'!H78))="","",OFFSET('Water Data'!$H$29,0,10*ROW('Water Data'!H78)))</f>
        <v/>
      </c>
      <c r="CH84" s="292" t="str">
        <f ca="true">+IF(OFFSET('Water Data'!$I$27,0,10*ROW('Water Data'!I78))="","",OFFSET('Water Data'!$I$27,0,10*ROW('Water Data'!I78)))</f>
        <v/>
      </c>
      <c r="CI84" s="292" t="str">
        <f ca="true">+IF(OFFSET('Water Data'!$I$28,0,10*ROW('Water Data'!I78))="","",OFFSET('Water Data'!$I$28,0,10*ROW('Water Data'!I78)))</f>
        <v/>
      </c>
      <c r="CJ84" s="292" t="str">
        <f ca="true">+IF(OFFSET('Water Data'!$I$29,0,10*ROW('Water Data'!I78))="","",OFFSET('Water Data'!$I$29,0,10*ROW('Water Data'!I78)))</f>
        <v/>
      </c>
      <c r="CK84" s="292" t="str">
        <f ca="true">+IF(OFFSET('Sanitation Data'!$D$28,0,10*ROW('Sanitation Data'!D78))="","",OFFSET('Sanitation Data'!$D$28,0,10*ROW('Sanitation Data'!D78)))</f>
        <v/>
      </c>
      <c r="CL84" s="292" t="str">
        <f ca="true">+IF(OFFSET('Sanitation Data'!$D$29,0,10*ROW('Sanitation Data'!D78))="","",OFFSET('Sanitation Data'!$D$29,0,10*ROW('Sanitation Data'!D78)))</f>
        <v/>
      </c>
      <c r="CM84" s="292" t="str">
        <f ca="true">+IF(OFFSET('Sanitation Data'!$D$30,0,10*ROW('Sanitation Data'!D78))="","",OFFSET('Sanitation Data'!$D$30,0,10*ROW('Sanitation Data'!D78)))</f>
        <v/>
      </c>
      <c r="CN84" s="292" t="str">
        <f ca="true">+IF(OFFSET('Sanitation Data'!$D$31,0,10*ROW('Sanitation Data'!D78))="","",OFFSET('Sanitation Data'!$D$31,0,10*ROW('Sanitation Data'!D78)))</f>
        <v/>
      </c>
      <c r="CO84" s="292" t="str">
        <f ca="true">+IF(OFFSET('Sanitation Data'!$D$32,0,10*ROW('Sanitation Data'!D78))="","",OFFSET('Sanitation Data'!$D$32,0,10*ROW('Sanitation Data'!D78)))</f>
        <v/>
      </c>
      <c r="CP84" s="292" t="str">
        <f ca="true">+IF(OFFSET('Sanitation Data'!$E$28,0,10*ROW('Sanitation Data'!E78))="","",OFFSET('Sanitation Data'!$E$28,0,10*ROW('Sanitation Data'!E78)))</f>
        <v/>
      </c>
      <c r="CQ84" s="292" t="str">
        <f ca="true">+IF(OFFSET('Sanitation Data'!$E$29,0,10*ROW('Sanitation Data'!E78))="","",OFFSET('Sanitation Data'!$E$29,0,10*ROW('Sanitation Data'!E78)))</f>
        <v/>
      </c>
      <c r="CR84" s="292" t="str">
        <f ca="true">+IF(OFFSET('Sanitation Data'!$E$30,0,10*ROW('Sanitation Data'!E78))="","",OFFSET('Sanitation Data'!$E$30,0,10*ROW('Sanitation Data'!E78)))</f>
        <v/>
      </c>
      <c r="CS84" s="292" t="str">
        <f ca="true">+IF(OFFSET('Sanitation Data'!$E$31,0,10*ROW('Sanitation Data'!E78))="","",OFFSET('Sanitation Data'!$E$31,0,10*ROW('Sanitation Data'!E78)))</f>
        <v/>
      </c>
      <c r="CT84" s="292" t="str">
        <f ca="true">+IF(OFFSET('Sanitation Data'!$E$32,0,10*ROW('Sanitation Data'!E78))="","",OFFSET('Sanitation Data'!$E$32,0,10*ROW('Sanitation Data'!E78)))</f>
        <v/>
      </c>
      <c r="CU84" s="292" t="str">
        <f ca="true">+IF(OFFSET('Sanitation Data'!$F$28,0,10*ROW('Sanitation Data'!F78))="","",OFFSET('Sanitation Data'!$F$28,0,10*ROW('Sanitation Data'!F78)))</f>
        <v/>
      </c>
      <c r="CV84" s="292" t="str">
        <f ca="true">+IF(OFFSET('Sanitation Data'!$F$29,0,10*ROW('Sanitation Data'!F78))="","",OFFSET('Sanitation Data'!$F$29,0,10*ROW('Sanitation Data'!F78)))</f>
        <v/>
      </c>
      <c r="CW84" s="292" t="str">
        <f ca="true">+IF(OFFSET('Sanitation Data'!$F$30,0,10*ROW('Sanitation Data'!F78))="","",OFFSET('Sanitation Data'!$F$30,0,10*ROW('Sanitation Data'!F78)))</f>
        <v/>
      </c>
      <c r="CX84" s="292" t="str">
        <f ca="true">+IF(OFFSET('Sanitation Data'!$F$31,0,10*ROW('Sanitation Data'!F78))="","",OFFSET('Sanitation Data'!$F$31,0,10*ROW('Sanitation Data'!F78)))</f>
        <v/>
      </c>
      <c r="CY84" s="292" t="str">
        <f ca="true">+IF(OFFSET('Sanitation Data'!$F$32,0,10*ROW('Sanitation Data'!F78))="","",OFFSET('Sanitation Data'!$F$32,0,10*ROW('Sanitation Data'!F78)))</f>
        <v/>
      </c>
      <c r="CZ84" s="292" t="str">
        <f ca="true">+IF(OFFSET('Sanitation Data'!$G$28,0,10*ROW('Sanitation Data'!G78))="","",OFFSET('Sanitation Data'!$G$28,0,10*ROW('Sanitation Data'!G78)))</f>
        <v/>
      </c>
      <c r="DA84" s="292" t="str">
        <f ca="true">+IF(OFFSET('Sanitation Data'!$G$29,0,10*ROW('Sanitation Data'!G78))="","",OFFSET('Sanitation Data'!$G$29,0,10*ROW('Sanitation Data'!G78)))</f>
        <v/>
      </c>
      <c r="DB84" s="292" t="str">
        <f ca="true">+IF(OFFSET('Sanitation Data'!$G$30,0,10*ROW('Sanitation Data'!G78))="","",OFFSET('Sanitation Data'!$G$30,0,10*ROW('Sanitation Data'!G78)))</f>
        <v/>
      </c>
      <c r="DC84" s="292" t="str">
        <f ca="true">+IF(OFFSET('Sanitation Data'!$G$31,0,10*ROW('Sanitation Data'!G78))="","",OFFSET('Sanitation Data'!$G$31,0,10*ROW('Sanitation Data'!G78)))</f>
        <v/>
      </c>
      <c r="DD84" s="292" t="str">
        <f ca="true">+IF(OFFSET('Sanitation Data'!$G$32,0,10*ROW('Sanitation Data'!G78))="","",OFFSET('Sanitation Data'!$G$32,0,10*ROW('Sanitation Data'!G78)))</f>
        <v/>
      </c>
      <c r="DE84" s="292" t="str">
        <f ca="true">+IF(OFFSET('Sanitation Data'!$H$28,0,10*ROW('Sanitation Data'!H78))="","",OFFSET('Sanitation Data'!$H$28,0,10*ROW('Sanitation Data'!H78)))</f>
        <v/>
      </c>
      <c r="DF84" s="292" t="str">
        <f ca="true">+IF(OFFSET('Sanitation Data'!$H$29,0,10*ROW('Sanitation Data'!H78))="","",OFFSET('Sanitation Data'!$H$29,0,10*ROW('Sanitation Data'!H78)))</f>
        <v/>
      </c>
      <c r="DG84" s="292" t="str">
        <f ca="true">+IF(OFFSET('Sanitation Data'!$H$30,0,10*ROW('Sanitation Data'!H78))="","",OFFSET('Sanitation Data'!$H$30,0,10*ROW('Sanitation Data'!H78)))</f>
        <v/>
      </c>
      <c r="DH84" s="292" t="str">
        <f ca="true">+IF(OFFSET('Sanitation Data'!$H$31,0,10*ROW('Sanitation Data'!H78))="","",OFFSET('Sanitation Data'!$H$31,0,10*ROW('Sanitation Data'!H78)))</f>
        <v/>
      </c>
      <c r="DI84" s="292" t="str">
        <f ca="true">+IF(OFFSET('Sanitation Data'!$H$32,0,10*ROW('Sanitation Data'!H78))="","",OFFSET('Sanitation Data'!$H$32,0,10*ROW('Sanitation Data'!H78)))</f>
        <v/>
      </c>
      <c r="DJ84" s="292" t="str">
        <f ca="true">+IF(OFFSET('Sanitation Data'!$I$28,0,10*ROW('Sanitation Data'!I78))="","",OFFSET('Sanitation Data'!$I$28,0,10*ROW('Sanitation Data'!I78)))</f>
        <v/>
      </c>
      <c r="DK84" s="292" t="str">
        <f ca="true">+IF(OFFSET('Sanitation Data'!$I$29,0,10*ROW('Sanitation Data'!I78))="","",OFFSET('Sanitation Data'!$I$29,0,10*ROW('Sanitation Data'!I78)))</f>
        <v/>
      </c>
      <c r="DL84" s="292" t="str">
        <f ca="true">+IF(OFFSET('Sanitation Data'!$I$30,0,10*ROW('Sanitation Data'!I78))="","",OFFSET('Sanitation Data'!$I$30,0,10*ROW('Sanitation Data'!I78)))</f>
        <v/>
      </c>
      <c r="DM84" s="292" t="str">
        <f ca="true">+IF(OFFSET('Sanitation Data'!$I$31,0,10*ROW('Sanitation Data'!I78))="","",OFFSET('Sanitation Data'!$I$31,0,10*ROW('Sanitation Data'!I78)))</f>
        <v/>
      </c>
      <c r="DN84" s="292" t="str">
        <f ca="true">+IF(OFFSET('Sanitation Data'!$I$32,0,10*ROW('Sanitation Data'!I78))="","",OFFSET('Sanitation Data'!$I$32,0,10*ROW('Sanitation Data'!I78)))</f>
        <v/>
      </c>
      <c r="DO84" s="292" t="str">
        <f ca="true">+IF(OFFSET('Hygiene Data'!$D$11,0,10*ROW('Hygiene Data'!D78))="","",OFFSET('Hygiene Data'!$D$11,0,10*ROW('Hygiene Data'!D78)))</f>
        <v/>
      </c>
      <c r="DP84" s="292" t="str">
        <f ca="true">+IF(OFFSET('Hygiene Data'!$D$12,0,10*ROW('Hygiene Data'!D78))="","",OFFSET('Hygiene Data'!$D$12,0,10*ROW('Hygiene Data'!D78)))</f>
        <v/>
      </c>
      <c r="DQ84" s="292" t="str">
        <f ca="true">+IF(OFFSET('Hygiene Data'!$D$13,0,10*ROW('Hygiene Data'!D78))="","",OFFSET('Hygiene Data'!$D$13,0,10*ROW('Hygiene Data'!D78)))</f>
        <v/>
      </c>
      <c r="DR84" s="292" t="str">
        <f ca="true">+IF(OFFSET('Hygiene Data'!$E$11,0,10*ROW('Hygiene Data'!E78))="","",OFFSET('Hygiene Data'!$E$11,0,10*ROW('Hygiene Data'!E78)))</f>
        <v/>
      </c>
      <c r="DS84" s="292" t="str">
        <f ca="true">+IF(OFFSET('Hygiene Data'!$E$12,0,10*ROW('Hygiene Data'!E78))="","",OFFSET('Hygiene Data'!$E$12,0,10*ROW('Hygiene Data'!E78)))</f>
        <v/>
      </c>
      <c r="DT84" s="292" t="str">
        <f ca="true">+IF(OFFSET('Hygiene Data'!$E$13,0,10*ROW('Hygiene Data'!E78))="","",OFFSET('Hygiene Data'!$E$13,0,10*ROW('Hygiene Data'!E78)))</f>
        <v/>
      </c>
      <c r="DU84" s="292" t="str">
        <f ca="true">+IF(OFFSET('Hygiene Data'!$F$11,0,10*ROW('Hygiene Data'!F78))="","",OFFSET('Hygiene Data'!$F$11,0,10*ROW('Hygiene Data'!F78)))</f>
        <v/>
      </c>
      <c r="DV84" s="292" t="str">
        <f ca="true">+IF(OFFSET('Hygiene Data'!$F$12,0,10*ROW('Hygiene Data'!F78))="","",OFFSET('Hygiene Data'!$F$12,0,10*ROW('Hygiene Data'!F78)))</f>
        <v/>
      </c>
      <c r="DW84" s="292" t="str">
        <f ca="true">+IF(OFFSET('Hygiene Data'!$F$13,0,10*ROW('Hygiene Data'!F78))="","",OFFSET('Hygiene Data'!$F$13,0,10*ROW('Hygiene Data'!F78)))</f>
        <v/>
      </c>
      <c r="DX84" s="292" t="str">
        <f ca="true">+IF(OFFSET('Hygiene Data'!$G$11,0,10*ROW('Hygiene Data'!G78))="","",OFFSET('Hygiene Data'!$G$11,0,10*ROW('Hygiene Data'!G78)))</f>
        <v/>
      </c>
      <c r="DY84" s="292" t="str">
        <f ca="true">+IF(OFFSET('Hygiene Data'!$G$12,0,10*ROW('Hygiene Data'!G78))="","",OFFSET('Hygiene Data'!$G$12,0,10*ROW('Hygiene Data'!G78)))</f>
        <v/>
      </c>
      <c r="DZ84" s="292" t="str">
        <f ca="true">+IF(OFFSET('Hygiene Data'!$G$13,0,10*ROW('Hygiene Data'!G78))="","",OFFSET('Hygiene Data'!$G$13,0,10*ROW('Hygiene Data'!G78)))</f>
        <v/>
      </c>
      <c r="EA84" s="292" t="str">
        <f ca="true">+IF(OFFSET('Hygiene Data'!$H$11,0,10*ROW('Hygiene Data'!H78))="","",OFFSET('Hygiene Data'!$H$11,0,10*ROW('Hygiene Data'!H78)))</f>
        <v/>
      </c>
      <c r="EB84" s="292" t="str">
        <f ca="true">+IF(OFFSET('Hygiene Data'!$H$12,0,10*ROW('Hygiene Data'!H78))="","",OFFSET('Hygiene Data'!$H$12,0,10*ROW('Hygiene Data'!H78)))</f>
        <v/>
      </c>
      <c r="EC84" s="292" t="str">
        <f ca="true">+IF(OFFSET('Hygiene Data'!$H$13,0,10*ROW('Hygiene Data'!H78))="","",OFFSET('Hygiene Data'!$H$13,0,10*ROW('Hygiene Data'!H78)))</f>
        <v/>
      </c>
      <c r="ED84" s="292" t="str">
        <f ca="true">+IF(OFFSET('Hygiene Data'!$I$11,0,10*ROW('Hygiene Data'!I78))="","",OFFSET('Hygiene Data'!$I$11,0,10*ROW('Hygiene Data'!I78)))</f>
        <v/>
      </c>
      <c r="EE84" s="292" t="str">
        <f ca="true">+IF(OFFSET('Hygiene Data'!$I$12,0,10*ROW('Hygiene Data'!I78))="","",OFFSET('Hygiene Data'!$I$12,0,10*ROW('Hygiene Data'!I78)))</f>
        <v/>
      </c>
      <c r="EF84" s="29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8"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2"/>
      <c r="BS85" s="292" t="str">
        <f ca="true">+IF(OFFSET('Water Data'!$D$27,0,10*ROW('Water Data'!D79))="","",OFFSET('Water Data'!$D$27,0,10*ROW('Water Data'!D79)))</f>
        <v/>
      </c>
      <c r="BT85" s="292" t="str">
        <f ca="true">+IF(OFFSET('Water Data'!$D$28,0,10*ROW('Water Data'!D79))="","",OFFSET('Water Data'!$D$28,0,10*ROW('Water Data'!D79)))</f>
        <v/>
      </c>
      <c r="BU85" s="292" t="str">
        <f ca="true">+IF(OFFSET('Water Data'!$D$29,0,10*ROW('Water Data'!D79))="","",OFFSET('Water Data'!$D$29,0,10*ROW('Water Data'!D79)))</f>
        <v/>
      </c>
      <c r="BV85" s="292" t="str">
        <f ca="true">+IF(OFFSET('Water Data'!$E$27,0,10*ROW('Water Data'!E79))="","",OFFSET('Water Data'!$E$27,0,10*ROW('Water Data'!E79)))</f>
        <v/>
      </c>
      <c r="BW85" s="292" t="str">
        <f ca="true">+IF(OFFSET('Water Data'!$E$28,0,10*ROW('Water Data'!E79))="","",OFFSET('Water Data'!$E$28,0,10*ROW('Water Data'!E79)))</f>
        <v/>
      </c>
      <c r="BX85" s="292" t="str">
        <f ca="true">+IF(OFFSET('Water Data'!$E$29,0,10*ROW('Water Data'!E79))="","",OFFSET('Water Data'!$E$29,0,10*ROW('Water Data'!E79)))</f>
        <v/>
      </c>
      <c r="BY85" s="292" t="str">
        <f ca="true">+IF(OFFSET('Water Data'!$F$27,0,10*ROW('Water Data'!F79))="","",OFFSET('Water Data'!$F$27,0,10*ROW('Water Data'!F79)))</f>
        <v/>
      </c>
      <c r="BZ85" s="292" t="str">
        <f ca="true">+IF(OFFSET('Water Data'!$F$28,0,10*ROW('Water Data'!F79))="","",OFFSET('Water Data'!$F$28,0,10*ROW('Water Data'!F79)))</f>
        <v/>
      </c>
      <c r="CA85" s="292" t="str">
        <f ca="true">+IF(OFFSET('Water Data'!$F$29,0,10*ROW('Water Data'!F79))="","",OFFSET('Water Data'!$F$29,0,10*ROW('Water Data'!F79)))</f>
        <v/>
      </c>
      <c r="CB85" s="292" t="str">
        <f ca="true">+IF(OFFSET('Water Data'!$G$27,0,10*ROW('Water Data'!G79))="","",OFFSET('Water Data'!$G$27,0,10*ROW('Water Data'!G79)))</f>
        <v/>
      </c>
      <c r="CC85" s="292" t="str">
        <f ca="true">+IF(OFFSET('Water Data'!$G$28,0,10*ROW('Water Data'!G79))="","",OFFSET('Water Data'!$G$28,0,10*ROW('Water Data'!G79)))</f>
        <v/>
      </c>
      <c r="CD85" s="292" t="str">
        <f ca="true">+IF(OFFSET('Water Data'!$G$29,0,10*ROW('Water Data'!G79))="","",OFFSET('Water Data'!$G$29,0,10*ROW('Water Data'!G79)))</f>
        <v/>
      </c>
      <c r="CE85" s="292" t="str">
        <f ca="true">+IF(OFFSET('Water Data'!$H$27,0,10*ROW('Water Data'!H79))="","",OFFSET('Water Data'!$H$27,0,10*ROW('Water Data'!H79)))</f>
        <v/>
      </c>
      <c r="CF85" s="292" t="str">
        <f ca="true">+IF(OFFSET('Water Data'!$H$28,0,10*ROW('Water Data'!H79))="","",OFFSET('Water Data'!$H$28,0,10*ROW('Water Data'!H79)))</f>
        <v/>
      </c>
      <c r="CG85" s="292" t="str">
        <f ca="true">+IF(OFFSET('Water Data'!$H$29,0,10*ROW('Water Data'!H79))="","",OFFSET('Water Data'!$H$29,0,10*ROW('Water Data'!H79)))</f>
        <v/>
      </c>
      <c r="CH85" s="292" t="str">
        <f ca="true">+IF(OFFSET('Water Data'!$I$27,0,10*ROW('Water Data'!I79))="","",OFFSET('Water Data'!$I$27,0,10*ROW('Water Data'!I79)))</f>
        <v/>
      </c>
      <c r="CI85" s="292" t="str">
        <f ca="true">+IF(OFFSET('Water Data'!$I$28,0,10*ROW('Water Data'!I79))="","",OFFSET('Water Data'!$I$28,0,10*ROW('Water Data'!I79)))</f>
        <v/>
      </c>
      <c r="CJ85" s="292" t="str">
        <f ca="true">+IF(OFFSET('Water Data'!$I$29,0,10*ROW('Water Data'!I79))="","",OFFSET('Water Data'!$I$29,0,10*ROW('Water Data'!I79)))</f>
        <v/>
      </c>
      <c r="CK85" s="292" t="str">
        <f ca="true">+IF(OFFSET('Sanitation Data'!$D$28,0,10*ROW('Sanitation Data'!D79))="","",OFFSET('Sanitation Data'!$D$28,0,10*ROW('Sanitation Data'!D79)))</f>
        <v/>
      </c>
      <c r="CL85" s="292" t="str">
        <f ca="true">+IF(OFFSET('Sanitation Data'!$D$29,0,10*ROW('Sanitation Data'!D79))="","",OFFSET('Sanitation Data'!$D$29,0,10*ROW('Sanitation Data'!D79)))</f>
        <v/>
      </c>
      <c r="CM85" s="292" t="str">
        <f ca="true">+IF(OFFSET('Sanitation Data'!$D$30,0,10*ROW('Sanitation Data'!D79))="","",OFFSET('Sanitation Data'!$D$30,0,10*ROW('Sanitation Data'!D79)))</f>
        <v/>
      </c>
      <c r="CN85" s="292" t="str">
        <f ca="true">+IF(OFFSET('Sanitation Data'!$D$31,0,10*ROW('Sanitation Data'!D79))="","",OFFSET('Sanitation Data'!$D$31,0,10*ROW('Sanitation Data'!D79)))</f>
        <v/>
      </c>
      <c r="CO85" s="292" t="str">
        <f ca="true">+IF(OFFSET('Sanitation Data'!$D$32,0,10*ROW('Sanitation Data'!D79))="","",OFFSET('Sanitation Data'!$D$32,0,10*ROW('Sanitation Data'!D79)))</f>
        <v/>
      </c>
      <c r="CP85" s="292" t="str">
        <f ca="true">+IF(OFFSET('Sanitation Data'!$E$28,0,10*ROW('Sanitation Data'!E79))="","",OFFSET('Sanitation Data'!$E$28,0,10*ROW('Sanitation Data'!E79)))</f>
        <v/>
      </c>
      <c r="CQ85" s="292" t="str">
        <f ca="true">+IF(OFFSET('Sanitation Data'!$E$29,0,10*ROW('Sanitation Data'!E79))="","",OFFSET('Sanitation Data'!$E$29,0,10*ROW('Sanitation Data'!E79)))</f>
        <v/>
      </c>
      <c r="CR85" s="292" t="str">
        <f ca="true">+IF(OFFSET('Sanitation Data'!$E$30,0,10*ROW('Sanitation Data'!E79))="","",OFFSET('Sanitation Data'!$E$30,0,10*ROW('Sanitation Data'!E79)))</f>
        <v/>
      </c>
      <c r="CS85" s="292" t="str">
        <f ca="true">+IF(OFFSET('Sanitation Data'!$E$31,0,10*ROW('Sanitation Data'!E79))="","",OFFSET('Sanitation Data'!$E$31,0,10*ROW('Sanitation Data'!E79)))</f>
        <v/>
      </c>
      <c r="CT85" s="292" t="str">
        <f ca="true">+IF(OFFSET('Sanitation Data'!$E$32,0,10*ROW('Sanitation Data'!E79))="","",OFFSET('Sanitation Data'!$E$32,0,10*ROW('Sanitation Data'!E79)))</f>
        <v/>
      </c>
      <c r="CU85" s="292" t="str">
        <f ca="true">+IF(OFFSET('Sanitation Data'!$F$28,0,10*ROW('Sanitation Data'!F79))="","",OFFSET('Sanitation Data'!$F$28,0,10*ROW('Sanitation Data'!F79)))</f>
        <v/>
      </c>
      <c r="CV85" s="292" t="str">
        <f ca="true">+IF(OFFSET('Sanitation Data'!$F$29,0,10*ROW('Sanitation Data'!F79))="","",OFFSET('Sanitation Data'!$F$29,0,10*ROW('Sanitation Data'!F79)))</f>
        <v/>
      </c>
      <c r="CW85" s="292" t="str">
        <f ca="true">+IF(OFFSET('Sanitation Data'!$F$30,0,10*ROW('Sanitation Data'!F79))="","",OFFSET('Sanitation Data'!$F$30,0,10*ROW('Sanitation Data'!F79)))</f>
        <v/>
      </c>
      <c r="CX85" s="292" t="str">
        <f ca="true">+IF(OFFSET('Sanitation Data'!$F$31,0,10*ROW('Sanitation Data'!F79))="","",OFFSET('Sanitation Data'!$F$31,0,10*ROW('Sanitation Data'!F79)))</f>
        <v/>
      </c>
      <c r="CY85" s="292" t="str">
        <f ca="true">+IF(OFFSET('Sanitation Data'!$F$32,0,10*ROW('Sanitation Data'!F79))="","",OFFSET('Sanitation Data'!$F$32,0,10*ROW('Sanitation Data'!F79)))</f>
        <v/>
      </c>
      <c r="CZ85" s="292" t="str">
        <f ca="true">+IF(OFFSET('Sanitation Data'!$G$28,0,10*ROW('Sanitation Data'!G79))="","",OFFSET('Sanitation Data'!$G$28,0,10*ROW('Sanitation Data'!G79)))</f>
        <v/>
      </c>
      <c r="DA85" s="292" t="str">
        <f ca="true">+IF(OFFSET('Sanitation Data'!$G$29,0,10*ROW('Sanitation Data'!G79))="","",OFFSET('Sanitation Data'!$G$29,0,10*ROW('Sanitation Data'!G79)))</f>
        <v/>
      </c>
      <c r="DB85" s="292" t="str">
        <f ca="true">+IF(OFFSET('Sanitation Data'!$G$30,0,10*ROW('Sanitation Data'!G79))="","",OFFSET('Sanitation Data'!$G$30,0,10*ROW('Sanitation Data'!G79)))</f>
        <v/>
      </c>
      <c r="DC85" s="292" t="str">
        <f ca="true">+IF(OFFSET('Sanitation Data'!$G$31,0,10*ROW('Sanitation Data'!G79))="","",OFFSET('Sanitation Data'!$G$31,0,10*ROW('Sanitation Data'!G79)))</f>
        <v/>
      </c>
      <c r="DD85" s="292" t="str">
        <f ca="true">+IF(OFFSET('Sanitation Data'!$G$32,0,10*ROW('Sanitation Data'!G79))="","",OFFSET('Sanitation Data'!$G$32,0,10*ROW('Sanitation Data'!G79)))</f>
        <v/>
      </c>
      <c r="DE85" s="292" t="str">
        <f ca="true">+IF(OFFSET('Sanitation Data'!$H$28,0,10*ROW('Sanitation Data'!H79))="","",OFFSET('Sanitation Data'!$H$28,0,10*ROW('Sanitation Data'!H79)))</f>
        <v/>
      </c>
      <c r="DF85" s="292" t="str">
        <f ca="true">+IF(OFFSET('Sanitation Data'!$H$29,0,10*ROW('Sanitation Data'!H79))="","",OFFSET('Sanitation Data'!$H$29,0,10*ROW('Sanitation Data'!H79)))</f>
        <v/>
      </c>
      <c r="DG85" s="292" t="str">
        <f ca="true">+IF(OFFSET('Sanitation Data'!$H$30,0,10*ROW('Sanitation Data'!H79))="","",OFFSET('Sanitation Data'!$H$30,0,10*ROW('Sanitation Data'!H79)))</f>
        <v/>
      </c>
      <c r="DH85" s="292" t="str">
        <f ca="true">+IF(OFFSET('Sanitation Data'!$H$31,0,10*ROW('Sanitation Data'!H79))="","",OFFSET('Sanitation Data'!$H$31,0,10*ROW('Sanitation Data'!H79)))</f>
        <v/>
      </c>
      <c r="DI85" s="292" t="str">
        <f ca="true">+IF(OFFSET('Sanitation Data'!$H$32,0,10*ROW('Sanitation Data'!H79))="","",OFFSET('Sanitation Data'!$H$32,0,10*ROW('Sanitation Data'!H79)))</f>
        <v/>
      </c>
      <c r="DJ85" s="292" t="str">
        <f ca="true">+IF(OFFSET('Sanitation Data'!$I$28,0,10*ROW('Sanitation Data'!I79))="","",OFFSET('Sanitation Data'!$I$28,0,10*ROW('Sanitation Data'!I79)))</f>
        <v/>
      </c>
      <c r="DK85" s="292" t="str">
        <f ca="true">+IF(OFFSET('Sanitation Data'!$I$29,0,10*ROW('Sanitation Data'!I79))="","",OFFSET('Sanitation Data'!$I$29,0,10*ROW('Sanitation Data'!I79)))</f>
        <v/>
      </c>
      <c r="DL85" s="292" t="str">
        <f ca="true">+IF(OFFSET('Sanitation Data'!$I$30,0,10*ROW('Sanitation Data'!I79))="","",OFFSET('Sanitation Data'!$I$30,0,10*ROW('Sanitation Data'!I79)))</f>
        <v/>
      </c>
      <c r="DM85" s="292" t="str">
        <f ca="true">+IF(OFFSET('Sanitation Data'!$I$31,0,10*ROW('Sanitation Data'!I79))="","",OFFSET('Sanitation Data'!$I$31,0,10*ROW('Sanitation Data'!I79)))</f>
        <v/>
      </c>
      <c r="DN85" s="292" t="str">
        <f ca="true">+IF(OFFSET('Sanitation Data'!$I$32,0,10*ROW('Sanitation Data'!I79))="","",OFFSET('Sanitation Data'!$I$32,0,10*ROW('Sanitation Data'!I79)))</f>
        <v/>
      </c>
      <c r="DO85" s="292" t="str">
        <f ca="true">+IF(OFFSET('Hygiene Data'!$D$11,0,10*ROW('Hygiene Data'!D79))="","",OFFSET('Hygiene Data'!$D$11,0,10*ROW('Hygiene Data'!D79)))</f>
        <v/>
      </c>
      <c r="DP85" s="292" t="str">
        <f ca="true">+IF(OFFSET('Hygiene Data'!$D$12,0,10*ROW('Hygiene Data'!D79))="","",OFFSET('Hygiene Data'!$D$12,0,10*ROW('Hygiene Data'!D79)))</f>
        <v/>
      </c>
      <c r="DQ85" s="292" t="str">
        <f ca="true">+IF(OFFSET('Hygiene Data'!$D$13,0,10*ROW('Hygiene Data'!D79))="","",OFFSET('Hygiene Data'!$D$13,0,10*ROW('Hygiene Data'!D79)))</f>
        <v/>
      </c>
      <c r="DR85" s="292" t="str">
        <f ca="true">+IF(OFFSET('Hygiene Data'!$E$11,0,10*ROW('Hygiene Data'!E79))="","",OFFSET('Hygiene Data'!$E$11,0,10*ROW('Hygiene Data'!E79)))</f>
        <v/>
      </c>
      <c r="DS85" s="292" t="str">
        <f ca="true">+IF(OFFSET('Hygiene Data'!$E$12,0,10*ROW('Hygiene Data'!E79))="","",OFFSET('Hygiene Data'!$E$12,0,10*ROW('Hygiene Data'!E79)))</f>
        <v/>
      </c>
      <c r="DT85" s="292" t="str">
        <f ca="true">+IF(OFFSET('Hygiene Data'!$E$13,0,10*ROW('Hygiene Data'!E79))="","",OFFSET('Hygiene Data'!$E$13,0,10*ROW('Hygiene Data'!E79)))</f>
        <v/>
      </c>
      <c r="DU85" s="292" t="str">
        <f ca="true">+IF(OFFSET('Hygiene Data'!$F$11,0,10*ROW('Hygiene Data'!F79))="","",OFFSET('Hygiene Data'!$F$11,0,10*ROW('Hygiene Data'!F79)))</f>
        <v/>
      </c>
      <c r="DV85" s="292" t="str">
        <f ca="true">+IF(OFFSET('Hygiene Data'!$F$12,0,10*ROW('Hygiene Data'!F79))="","",OFFSET('Hygiene Data'!$F$12,0,10*ROW('Hygiene Data'!F79)))</f>
        <v/>
      </c>
      <c r="DW85" s="292" t="str">
        <f ca="true">+IF(OFFSET('Hygiene Data'!$F$13,0,10*ROW('Hygiene Data'!F79))="","",OFFSET('Hygiene Data'!$F$13,0,10*ROW('Hygiene Data'!F79)))</f>
        <v/>
      </c>
      <c r="DX85" s="292" t="str">
        <f ca="true">+IF(OFFSET('Hygiene Data'!$G$11,0,10*ROW('Hygiene Data'!G79))="","",OFFSET('Hygiene Data'!$G$11,0,10*ROW('Hygiene Data'!G79)))</f>
        <v/>
      </c>
      <c r="DY85" s="292" t="str">
        <f ca="true">+IF(OFFSET('Hygiene Data'!$G$12,0,10*ROW('Hygiene Data'!G79))="","",OFFSET('Hygiene Data'!$G$12,0,10*ROW('Hygiene Data'!G79)))</f>
        <v/>
      </c>
      <c r="DZ85" s="292" t="str">
        <f ca="true">+IF(OFFSET('Hygiene Data'!$G$13,0,10*ROW('Hygiene Data'!G79))="","",OFFSET('Hygiene Data'!$G$13,0,10*ROW('Hygiene Data'!G79)))</f>
        <v/>
      </c>
      <c r="EA85" s="292" t="str">
        <f ca="true">+IF(OFFSET('Hygiene Data'!$H$11,0,10*ROW('Hygiene Data'!H79))="","",OFFSET('Hygiene Data'!$H$11,0,10*ROW('Hygiene Data'!H79)))</f>
        <v/>
      </c>
      <c r="EB85" s="292" t="str">
        <f ca="true">+IF(OFFSET('Hygiene Data'!$H$12,0,10*ROW('Hygiene Data'!H79))="","",OFFSET('Hygiene Data'!$H$12,0,10*ROW('Hygiene Data'!H79)))</f>
        <v/>
      </c>
      <c r="EC85" s="292" t="str">
        <f ca="true">+IF(OFFSET('Hygiene Data'!$H$13,0,10*ROW('Hygiene Data'!H79))="","",OFFSET('Hygiene Data'!$H$13,0,10*ROW('Hygiene Data'!H79)))</f>
        <v/>
      </c>
      <c r="ED85" s="292" t="str">
        <f ca="true">+IF(OFFSET('Hygiene Data'!$I$11,0,10*ROW('Hygiene Data'!I79))="","",OFFSET('Hygiene Data'!$I$11,0,10*ROW('Hygiene Data'!I79)))</f>
        <v/>
      </c>
      <c r="EE85" s="292" t="str">
        <f ca="true">+IF(OFFSET('Hygiene Data'!$I$12,0,10*ROW('Hygiene Data'!I79))="","",OFFSET('Hygiene Data'!$I$12,0,10*ROW('Hygiene Data'!I79)))</f>
        <v/>
      </c>
      <c r="EF85" s="29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8"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2"/>
      <c r="BS86" s="292" t="str">
        <f ca="true">+IF(OFFSET('Water Data'!$D$27,0,10*ROW('Water Data'!D80))="","",OFFSET('Water Data'!$D$27,0,10*ROW('Water Data'!D80)))</f>
        <v/>
      </c>
      <c r="BT86" s="292" t="str">
        <f ca="true">+IF(OFFSET('Water Data'!$D$28,0,10*ROW('Water Data'!D80))="","",OFFSET('Water Data'!$D$28,0,10*ROW('Water Data'!D80)))</f>
        <v/>
      </c>
      <c r="BU86" s="292" t="str">
        <f ca="true">+IF(OFFSET('Water Data'!$D$29,0,10*ROW('Water Data'!D80))="","",OFFSET('Water Data'!$D$29,0,10*ROW('Water Data'!D80)))</f>
        <v/>
      </c>
      <c r="BV86" s="292" t="str">
        <f ca="true">+IF(OFFSET('Water Data'!$E$27,0,10*ROW('Water Data'!E80))="","",OFFSET('Water Data'!$E$27,0,10*ROW('Water Data'!E80)))</f>
        <v/>
      </c>
      <c r="BW86" s="292" t="str">
        <f ca="true">+IF(OFFSET('Water Data'!$E$28,0,10*ROW('Water Data'!E80))="","",OFFSET('Water Data'!$E$28,0,10*ROW('Water Data'!E80)))</f>
        <v/>
      </c>
      <c r="BX86" s="292" t="str">
        <f ca="true">+IF(OFFSET('Water Data'!$E$29,0,10*ROW('Water Data'!E80))="","",OFFSET('Water Data'!$E$29,0,10*ROW('Water Data'!E80)))</f>
        <v/>
      </c>
      <c r="BY86" s="292" t="str">
        <f ca="true">+IF(OFFSET('Water Data'!$F$27,0,10*ROW('Water Data'!F80))="","",OFFSET('Water Data'!$F$27,0,10*ROW('Water Data'!F80)))</f>
        <v/>
      </c>
      <c r="BZ86" s="292" t="str">
        <f ca="true">+IF(OFFSET('Water Data'!$F$28,0,10*ROW('Water Data'!F80))="","",OFFSET('Water Data'!$F$28,0,10*ROW('Water Data'!F80)))</f>
        <v/>
      </c>
      <c r="CA86" s="292" t="str">
        <f ca="true">+IF(OFFSET('Water Data'!$F$29,0,10*ROW('Water Data'!F80))="","",OFFSET('Water Data'!$F$29,0,10*ROW('Water Data'!F80)))</f>
        <v/>
      </c>
      <c r="CB86" s="292" t="str">
        <f ca="true">+IF(OFFSET('Water Data'!$G$27,0,10*ROW('Water Data'!G80))="","",OFFSET('Water Data'!$G$27,0,10*ROW('Water Data'!G80)))</f>
        <v/>
      </c>
      <c r="CC86" s="292" t="str">
        <f ca="true">+IF(OFFSET('Water Data'!$G$28,0,10*ROW('Water Data'!G80))="","",OFFSET('Water Data'!$G$28,0,10*ROW('Water Data'!G80)))</f>
        <v/>
      </c>
      <c r="CD86" s="292" t="str">
        <f ca="true">+IF(OFFSET('Water Data'!$G$29,0,10*ROW('Water Data'!G80))="","",OFFSET('Water Data'!$G$29,0,10*ROW('Water Data'!G80)))</f>
        <v/>
      </c>
      <c r="CE86" s="292" t="str">
        <f ca="true">+IF(OFFSET('Water Data'!$H$27,0,10*ROW('Water Data'!H80))="","",OFFSET('Water Data'!$H$27,0,10*ROW('Water Data'!H80)))</f>
        <v/>
      </c>
      <c r="CF86" s="292" t="str">
        <f ca="true">+IF(OFFSET('Water Data'!$H$28,0,10*ROW('Water Data'!H80))="","",OFFSET('Water Data'!$H$28,0,10*ROW('Water Data'!H80)))</f>
        <v/>
      </c>
      <c r="CG86" s="292" t="str">
        <f ca="true">+IF(OFFSET('Water Data'!$H$29,0,10*ROW('Water Data'!H80))="","",OFFSET('Water Data'!$H$29,0,10*ROW('Water Data'!H80)))</f>
        <v/>
      </c>
      <c r="CH86" s="292" t="str">
        <f ca="true">+IF(OFFSET('Water Data'!$I$27,0,10*ROW('Water Data'!I80))="","",OFFSET('Water Data'!$I$27,0,10*ROW('Water Data'!I80)))</f>
        <v/>
      </c>
      <c r="CI86" s="292" t="str">
        <f ca="true">+IF(OFFSET('Water Data'!$I$28,0,10*ROW('Water Data'!I80))="","",OFFSET('Water Data'!$I$28,0,10*ROW('Water Data'!I80)))</f>
        <v/>
      </c>
      <c r="CJ86" s="292" t="str">
        <f ca="true">+IF(OFFSET('Water Data'!$I$29,0,10*ROW('Water Data'!I80))="","",OFFSET('Water Data'!$I$29,0,10*ROW('Water Data'!I80)))</f>
        <v/>
      </c>
      <c r="CK86" s="292" t="str">
        <f ca="true">+IF(OFFSET('Sanitation Data'!$D$28,0,10*ROW('Sanitation Data'!D80))="","",OFFSET('Sanitation Data'!$D$28,0,10*ROW('Sanitation Data'!D80)))</f>
        <v/>
      </c>
      <c r="CL86" s="292" t="str">
        <f ca="true">+IF(OFFSET('Sanitation Data'!$D$29,0,10*ROW('Sanitation Data'!D80))="","",OFFSET('Sanitation Data'!$D$29,0,10*ROW('Sanitation Data'!D80)))</f>
        <v/>
      </c>
      <c r="CM86" s="292" t="str">
        <f ca="true">+IF(OFFSET('Sanitation Data'!$D$30,0,10*ROW('Sanitation Data'!D80))="","",OFFSET('Sanitation Data'!$D$30,0,10*ROW('Sanitation Data'!D80)))</f>
        <v/>
      </c>
      <c r="CN86" s="292" t="str">
        <f ca="true">+IF(OFFSET('Sanitation Data'!$D$31,0,10*ROW('Sanitation Data'!D80))="","",OFFSET('Sanitation Data'!$D$31,0,10*ROW('Sanitation Data'!D80)))</f>
        <v/>
      </c>
      <c r="CO86" s="292" t="str">
        <f ca="true">+IF(OFFSET('Sanitation Data'!$D$32,0,10*ROW('Sanitation Data'!D80))="","",OFFSET('Sanitation Data'!$D$32,0,10*ROW('Sanitation Data'!D80)))</f>
        <v/>
      </c>
      <c r="CP86" s="292" t="str">
        <f ca="true">+IF(OFFSET('Sanitation Data'!$E$28,0,10*ROW('Sanitation Data'!E80))="","",OFFSET('Sanitation Data'!$E$28,0,10*ROW('Sanitation Data'!E80)))</f>
        <v/>
      </c>
      <c r="CQ86" s="292" t="str">
        <f ca="true">+IF(OFFSET('Sanitation Data'!$E$29,0,10*ROW('Sanitation Data'!E80))="","",OFFSET('Sanitation Data'!$E$29,0,10*ROW('Sanitation Data'!E80)))</f>
        <v/>
      </c>
      <c r="CR86" s="292" t="str">
        <f ca="true">+IF(OFFSET('Sanitation Data'!$E$30,0,10*ROW('Sanitation Data'!E80))="","",OFFSET('Sanitation Data'!$E$30,0,10*ROW('Sanitation Data'!E80)))</f>
        <v/>
      </c>
      <c r="CS86" s="292" t="str">
        <f ca="true">+IF(OFFSET('Sanitation Data'!$E$31,0,10*ROW('Sanitation Data'!E80))="","",OFFSET('Sanitation Data'!$E$31,0,10*ROW('Sanitation Data'!E80)))</f>
        <v/>
      </c>
      <c r="CT86" s="292" t="str">
        <f ca="true">+IF(OFFSET('Sanitation Data'!$E$32,0,10*ROW('Sanitation Data'!E80))="","",OFFSET('Sanitation Data'!$E$32,0,10*ROW('Sanitation Data'!E80)))</f>
        <v/>
      </c>
      <c r="CU86" s="292" t="str">
        <f ca="true">+IF(OFFSET('Sanitation Data'!$F$28,0,10*ROW('Sanitation Data'!F80))="","",OFFSET('Sanitation Data'!$F$28,0,10*ROW('Sanitation Data'!F80)))</f>
        <v/>
      </c>
      <c r="CV86" s="292" t="str">
        <f ca="true">+IF(OFFSET('Sanitation Data'!$F$29,0,10*ROW('Sanitation Data'!F80))="","",OFFSET('Sanitation Data'!$F$29,0,10*ROW('Sanitation Data'!F80)))</f>
        <v/>
      </c>
      <c r="CW86" s="292" t="str">
        <f ca="true">+IF(OFFSET('Sanitation Data'!$F$30,0,10*ROW('Sanitation Data'!F80))="","",OFFSET('Sanitation Data'!$F$30,0,10*ROW('Sanitation Data'!F80)))</f>
        <v/>
      </c>
      <c r="CX86" s="292" t="str">
        <f ca="true">+IF(OFFSET('Sanitation Data'!$F$31,0,10*ROW('Sanitation Data'!F80))="","",OFFSET('Sanitation Data'!$F$31,0,10*ROW('Sanitation Data'!F80)))</f>
        <v/>
      </c>
      <c r="CY86" s="292" t="str">
        <f ca="true">+IF(OFFSET('Sanitation Data'!$F$32,0,10*ROW('Sanitation Data'!F80))="","",OFFSET('Sanitation Data'!$F$32,0,10*ROW('Sanitation Data'!F80)))</f>
        <v/>
      </c>
      <c r="CZ86" s="292" t="str">
        <f ca="true">+IF(OFFSET('Sanitation Data'!$G$28,0,10*ROW('Sanitation Data'!G80))="","",OFFSET('Sanitation Data'!$G$28,0,10*ROW('Sanitation Data'!G80)))</f>
        <v/>
      </c>
      <c r="DA86" s="292" t="str">
        <f ca="true">+IF(OFFSET('Sanitation Data'!$G$29,0,10*ROW('Sanitation Data'!G80))="","",OFFSET('Sanitation Data'!$G$29,0,10*ROW('Sanitation Data'!G80)))</f>
        <v/>
      </c>
      <c r="DB86" s="292" t="str">
        <f ca="true">+IF(OFFSET('Sanitation Data'!$G$30,0,10*ROW('Sanitation Data'!G80))="","",OFFSET('Sanitation Data'!$G$30,0,10*ROW('Sanitation Data'!G80)))</f>
        <v/>
      </c>
      <c r="DC86" s="292" t="str">
        <f ca="true">+IF(OFFSET('Sanitation Data'!$G$31,0,10*ROW('Sanitation Data'!G80))="","",OFFSET('Sanitation Data'!$G$31,0,10*ROW('Sanitation Data'!G80)))</f>
        <v/>
      </c>
      <c r="DD86" s="292" t="str">
        <f ca="true">+IF(OFFSET('Sanitation Data'!$G$32,0,10*ROW('Sanitation Data'!G80))="","",OFFSET('Sanitation Data'!$G$32,0,10*ROW('Sanitation Data'!G80)))</f>
        <v/>
      </c>
      <c r="DE86" s="292" t="str">
        <f ca="true">+IF(OFFSET('Sanitation Data'!$H$28,0,10*ROW('Sanitation Data'!H80))="","",OFFSET('Sanitation Data'!$H$28,0,10*ROW('Sanitation Data'!H80)))</f>
        <v/>
      </c>
      <c r="DF86" s="292" t="str">
        <f ca="true">+IF(OFFSET('Sanitation Data'!$H$29,0,10*ROW('Sanitation Data'!H80))="","",OFFSET('Sanitation Data'!$H$29,0,10*ROW('Sanitation Data'!H80)))</f>
        <v/>
      </c>
      <c r="DG86" s="292" t="str">
        <f ca="true">+IF(OFFSET('Sanitation Data'!$H$30,0,10*ROW('Sanitation Data'!H80))="","",OFFSET('Sanitation Data'!$H$30,0,10*ROW('Sanitation Data'!H80)))</f>
        <v/>
      </c>
      <c r="DH86" s="292" t="str">
        <f ca="true">+IF(OFFSET('Sanitation Data'!$H$31,0,10*ROW('Sanitation Data'!H80))="","",OFFSET('Sanitation Data'!$H$31,0,10*ROW('Sanitation Data'!H80)))</f>
        <v/>
      </c>
      <c r="DI86" s="292" t="str">
        <f ca="true">+IF(OFFSET('Sanitation Data'!$H$32,0,10*ROW('Sanitation Data'!H80))="","",OFFSET('Sanitation Data'!$H$32,0,10*ROW('Sanitation Data'!H80)))</f>
        <v/>
      </c>
      <c r="DJ86" s="292" t="str">
        <f ca="true">+IF(OFFSET('Sanitation Data'!$I$28,0,10*ROW('Sanitation Data'!I80))="","",OFFSET('Sanitation Data'!$I$28,0,10*ROW('Sanitation Data'!I80)))</f>
        <v/>
      </c>
      <c r="DK86" s="292" t="str">
        <f ca="true">+IF(OFFSET('Sanitation Data'!$I$29,0,10*ROW('Sanitation Data'!I80))="","",OFFSET('Sanitation Data'!$I$29,0,10*ROW('Sanitation Data'!I80)))</f>
        <v/>
      </c>
      <c r="DL86" s="292" t="str">
        <f ca="true">+IF(OFFSET('Sanitation Data'!$I$30,0,10*ROW('Sanitation Data'!I80))="","",OFFSET('Sanitation Data'!$I$30,0,10*ROW('Sanitation Data'!I80)))</f>
        <v/>
      </c>
      <c r="DM86" s="292" t="str">
        <f ca="true">+IF(OFFSET('Sanitation Data'!$I$31,0,10*ROW('Sanitation Data'!I80))="","",OFFSET('Sanitation Data'!$I$31,0,10*ROW('Sanitation Data'!I80)))</f>
        <v/>
      </c>
      <c r="DN86" s="292" t="str">
        <f ca="true">+IF(OFFSET('Sanitation Data'!$I$32,0,10*ROW('Sanitation Data'!I80))="","",OFFSET('Sanitation Data'!$I$32,0,10*ROW('Sanitation Data'!I80)))</f>
        <v/>
      </c>
      <c r="DO86" s="292" t="str">
        <f ca="true">+IF(OFFSET('Hygiene Data'!$D$11,0,10*ROW('Hygiene Data'!D80))="","",OFFSET('Hygiene Data'!$D$11,0,10*ROW('Hygiene Data'!D80)))</f>
        <v/>
      </c>
      <c r="DP86" s="292" t="str">
        <f ca="true">+IF(OFFSET('Hygiene Data'!$D$12,0,10*ROW('Hygiene Data'!D80))="","",OFFSET('Hygiene Data'!$D$12,0,10*ROW('Hygiene Data'!D80)))</f>
        <v/>
      </c>
      <c r="DQ86" s="292" t="str">
        <f ca="true">+IF(OFFSET('Hygiene Data'!$D$13,0,10*ROW('Hygiene Data'!D80))="","",OFFSET('Hygiene Data'!$D$13,0,10*ROW('Hygiene Data'!D80)))</f>
        <v/>
      </c>
      <c r="DR86" s="292" t="str">
        <f ca="true">+IF(OFFSET('Hygiene Data'!$E$11,0,10*ROW('Hygiene Data'!E80))="","",OFFSET('Hygiene Data'!$E$11,0,10*ROW('Hygiene Data'!E80)))</f>
        <v/>
      </c>
      <c r="DS86" s="292" t="str">
        <f ca="true">+IF(OFFSET('Hygiene Data'!$E$12,0,10*ROW('Hygiene Data'!E80))="","",OFFSET('Hygiene Data'!$E$12,0,10*ROW('Hygiene Data'!E80)))</f>
        <v/>
      </c>
      <c r="DT86" s="292" t="str">
        <f ca="true">+IF(OFFSET('Hygiene Data'!$E$13,0,10*ROW('Hygiene Data'!E80))="","",OFFSET('Hygiene Data'!$E$13,0,10*ROW('Hygiene Data'!E80)))</f>
        <v/>
      </c>
      <c r="DU86" s="292" t="str">
        <f ca="true">+IF(OFFSET('Hygiene Data'!$F$11,0,10*ROW('Hygiene Data'!F80))="","",OFFSET('Hygiene Data'!$F$11,0,10*ROW('Hygiene Data'!F80)))</f>
        <v/>
      </c>
      <c r="DV86" s="292" t="str">
        <f ca="true">+IF(OFFSET('Hygiene Data'!$F$12,0,10*ROW('Hygiene Data'!F80))="","",OFFSET('Hygiene Data'!$F$12,0,10*ROW('Hygiene Data'!F80)))</f>
        <v/>
      </c>
      <c r="DW86" s="292" t="str">
        <f ca="true">+IF(OFFSET('Hygiene Data'!$F$13,0,10*ROW('Hygiene Data'!F80))="","",OFFSET('Hygiene Data'!$F$13,0,10*ROW('Hygiene Data'!F80)))</f>
        <v/>
      </c>
      <c r="DX86" s="292" t="str">
        <f ca="true">+IF(OFFSET('Hygiene Data'!$G$11,0,10*ROW('Hygiene Data'!G80))="","",OFFSET('Hygiene Data'!$G$11,0,10*ROW('Hygiene Data'!G80)))</f>
        <v/>
      </c>
      <c r="DY86" s="292" t="str">
        <f ca="true">+IF(OFFSET('Hygiene Data'!$G$12,0,10*ROW('Hygiene Data'!G80))="","",OFFSET('Hygiene Data'!$G$12,0,10*ROW('Hygiene Data'!G80)))</f>
        <v/>
      </c>
      <c r="DZ86" s="292" t="str">
        <f ca="true">+IF(OFFSET('Hygiene Data'!$G$13,0,10*ROW('Hygiene Data'!G80))="","",OFFSET('Hygiene Data'!$G$13,0,10*ROW('Hygiene Data'!G80)))</f>
        <v/>
      </c>
      <c r="EA86" s="292" t="str">
        <f ca="true">+IF(OFFSET('Hygiene Data'!$H$11,0,10*ROW('Hygiene Data'!H80))="","",OFFSET('Hygiene Data'!$H$11,0,10*ROW('Hygiene Data'!H80)))</f>
        <v/>
      </c>
      <c r="EB86" s="292" t="str">
        <f ca="true">+IF(OFFSET('Hygiene Data'!$H$12,0,10*ROW('Hygiene Data'!H80))="","",OFFSET('Hygiene Data'!$H$12,0,10*ROW('Hygiene Data'!H80)))</f>
        <v/>
      </c>
      <c r="EC86" s="292" t="str">
        <f ca="true">+IF(OFFSET('Hygiene Data'!$H$13,0,10*ROW('Hygiene Data'!H80))="","",OFFSET('Hygiene Data'!$H$13,0,10*ROW('Hygiene Data'!H80)))</f>
        <v/>
      </c>
      <c r="ED86" s="292" t="str">
        <f ca="true">+IF(OFFSET('Hygiene Data'!$I$11,0,10*ROW('Hygiene Data'!I80))="","",OFFSET('Hygiene Data'!$I$11,0,10*ROW('Hygiene Data'!I80)))</f>
        <v/>
      </c>
      <c r="EE86" s="292" t="str">
        <f ca="true">+IF(OFFSET('Hygiene Data'!$I$12,0,10*ROW('Hygiene Data'!I80))="","",OFFSET('Hygiene Data'!$I$12,0,10*ROW('Hygiene Data'!I80)))</f>
        <v/>
      </c>
      <c r="EF86" s="29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8"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2"/>
      <c r="BS87" s="292" t="str">
        <f ca="true">+IF(OFFSET('Water Data'!$D$27,0,10*ROW('Water Data'!D81))="","",OFFSET('Water Data'!$D$27,0,10*ROW('Water Data'!D81)))</f>
        <v/>
      </c>
      <c r="BT87" s="292" t="str">
        <f ca="true">+IF(OFFSET('Water Data'!$D$28,0,10*ROW('Water Data'!D81))="","",OFFSET('Water Data'!$D$28,0,10*ROW('Water Data'!D81)))</f>
        <v/>
      </c>
      <c r="BU87" s="292" t="str">
        <f ca="true">+IF(OFFSET('Water Data'!$D$29,0,10*ROW('Water Data'!D81))="","",OFFSET('Water Data'!$D$29,0,10*ROW('Water Data'!D81)))</f>
        <v/>
      </c>
      <c r="BV87" s="292" t="str">
        <f ca="true">+IF(OFFSET('Water Data'!$E$27,0,10*ROW('Water Data'!E81))="","",OFFSET('Water Data'!$E$27,0,10*ROW('Water Data'!E81)))</f>
        <v/>
      </c>
      <c r="BW87" s="292" t="str">
        <f ca="true">+IF(OFFSET('Water Data'!$E$28,0,10*ROW('Water Data'!E81))="","",OFFSET('Water Data'!$E$28,0,10*ROW('Water Data'!E81)))</f>
        <v/>
      </c>
      <c r="BX87" s="292" t="str">
        <f ca="true">+IF(OFFSET('Water Data'!$E$29,0,10*ROW('Water Data'!E81))="","",OFFSET('Water Data'!$E$29,0,10*ROW('Water Data'!E81)))</f>
        <v/>
      </c>
      <c r="BY87" s="292" t="str">
        <f ca="true">+IF(OFFSET('Water Data'!$F$27,0,10*ROW('Water Data'!F81))="","",OFFSET('Water Data'!$F$27,0,10*ROW('Water Data'!F81)))</f>
        <v/>
      </c>
      <c r="BZ87" s="292" t="str">
        <f ca="true">+IF(OFFSET('Water Data'!$F$28,0,10*ROW('Water Data'!F81))="","",OFFSET('Water Data'!$F$28,0,10*ROW('Water Data'!F81)))</f>
        <v/>
      </c>
      <c r="CA87" s="292" t="str">
        <f ca="true">+IF(OFFSET('Water Data'!$F$29,0,10*ROW('Water Data'!F81))="","",OFFSET('Water Data'!$F$29,0,10*ROW('Water Data'!F81)))</f>
        <v/>
      </c>
      <c r="CB87" s="292" t="str">
        <f ca="true">+IF(OFFSET('Water Data'!$G$27,0,10*ROW('Water Data'!G81))="","",OFFSET('Water Data'!$G$27,0,10*ROW('Water Data'!G81)))</f>
        <v/>
      </c>
      <c r="CC87" s="292" t="str">
        <f ca="true">+IF(OFFSET('Water Data'!$G$28,0,10*ROW('Water Data'!G81))="","",OFFSET('Water Data'!$G$28,0,10*ROW('Water Data'!G81)))</f>
        <v/>
      </c>
      <c r="CD87" s="292" t="str">
        <f ca="true">+IF(OFFSET('Water Data'!$G$29,0,10*ROW('Water Data'!G81))="","",OFFSET('Water Data'!$G$29,0,10*ROW('Water Data'!G81)))</f>
        <v/>
      </c>
      <c r="CE87" s="292" t="str">
        <f ca="true">+IF(OFFSET('Water Data'!$H$27,0,10*ROW('Water Data'!H81))="","",OFFSET('Water Data'!$H$27,0,10*ROW('Water Data'!H81)))</f>
        <v/>
      </c>
      <c r="CF87" s="292" t="str">
        <f ca="true">+IF(OFFSET('Water Data'!$H$28,0,10*ROW('Water Data'!H81))="","",OFFSET('Water Data'!$H$28,0,10*ROW('Water Data'!H81)))</f>
        <v/>
      </c>
      <c r="CG87" s="292" t="str">
        <f ca="true">+IF(OFFSET('Water Data'!$H$29,0,10*ROW('Water Data'!H81))="","",OFFSET('Water Data'!$H$29,0,10*ROW('Water Data'!H81)))</f>
        <v/>
      </c>
      <c r="CH87" s="292" t="str">
        <f ca="true">+IF(OFFSET('Water Data'!$I$27,0,10*ROW('Water Data'!I81))="","",OFFSET('Water Data'!$I$27,0,10*ROW('Water Data'!I81)))</f>
        <v/>
      </c>
      <c r="CI87" s="292" t="str">
        <f ca="true">+IF(OFFSET('Water Data'!$I$28,0,10*ROW('Water Data'!I81))="","",OFFSET('Water Data'!$I$28,0,10*ROW('Water Data'!I81)))</f>
        <v/>
      </c>
      <c r="CJ87" s="292" t="str">
        <f ca="true">+IF(OFFSET('Water Data'!$I$29,0,10*ROW('Water Data'!I81))="","",OFFSET('Water Data'!$I$29,0,10*ROW('Water Data'!I81)))</f>
        <v/>
      </c>
      <c r="CK87" s="292" t="str">
        <f ca="true">+IF(OFFSET('Sanitation Data'!$D$28,0,10*ROW('Sanitation Data'!D81))="","",OFFSET('Sanitation Data'!$D$28,0,10*ROW('Sanitation Data'!D81)))</f>
        <v/>
      </c>
      <c r="CL87" s="292" t="str">
        <f ca="true">+IF(OFFSET('Sanitation Data'!$D$29,0,10*ROW('Sanitation Data'!D81))="","",OFFSET('Sanitation Data'!$D$29,0,10*ROW('Sanitation Data'!D81)))</f>
        <v/>
      </c>
      <c r="CM87" s="292" t="str">
        <f ca="true">+IF(OFFSET('Sanitation Data'!$D$30,0,10*ROW('Sanitation Data'!D81))="","",OFFSET('Sanitation Data'!$D$30,0,10*ROW('Sanitation Data'!D81)))</f>
        <v/>
      </c>
      <c r="CN87" s="292" t="str">
        <f ca="true">+IF(OFFSET('Sanitation Data'!$D$31,0,10*ROW('Sanitation Data'!D81))="","",OFFSET('Sanitation Data'!$D$31,0,10*ROW('Sanitation Data'!D81)))</f>
        <v/>
      </c>
      <c r="CO87" s="292" t="str">
        <f ca="true">+IF(OFFSET('Sanitation Data'!$D$32,0,10*ROW('Sanitation Data'!D81))="","",OFFSET('Sanitation Data'!$D$32,0,10*ROW('Sanitation Data'!D81)))</f>
        <v/>
      </c>
      <c r="CP87" s="292" t="str">
        <f ca="true">+IF(OFFSET('Sanitation Data'!$E$28,0,10*ROW('Sanitation Data'!E81))="","",OFFSET('Sanitation Data'!$E$28,0,10*ROW('Sanitation Data'!E81)))</f>
        <v/>
      </c>
      <c r="CQ87" s="292" t="str">
        <f ca="true">+IF(OFFSET('Sanitation Data'!$E$29,0,10*ROW('Sanitation Data'!E81))="","",OFFSET('Sanitation Data'!$E$29,0,10*ROW('Sanitation Data'!E81)))</f>
        <v/>
      </c>
      <c r="CR87" s="292" t="str">
        <f ca="true">+IF(OFFSET('Sanitation Data'!$E$30,0,10*ROW('Sanitation Data'!E81))="","",OFFSET('Sanitation Data'!$E$30,0,10*ROW('Sanitation Data'!E81)))</f>
        <v/>
      </c>
      <c r="CS87" s="292" t="str">
        <f ca="true">+IF(OFFSET('Sanitation Data'!$E$31,0,10*ROW('Sanitation Data'!E81))="","",OFFSET('Sanitation Data'!$E$31,0,10*ROW('Sanitation Data'!E81)))</f>
        <v/>
      </c>
      <c r="CT87" s="292" t="str">
        <f ca="true">+IF(OFFSET('Sanitation Data'!$E$32,0,10*ROW('Sanitation Data'!E81))="","",OFFSET('Sanitation Data'!$E$32,0,10*ROW('Sanitation Data'!E81)))</f>
        <v/>
      </c>
      <c r="CU87" s="292" t="str">
        <f ca="true">+IF(OFFSET('Sanitation Data'!$F$28,0,10*ROW('Sanitation Data'!F81))="","",OFFSET('Sanitation Data'!$F$28,0,10*ROW('Sanitation Data'!F81)))</f>
        <v/>
      </c>
      <c r="CV87" s="292" t="str">
        <f ca="true">+IF(OFFSET('Sanitation Data'!$F$29,0,10*ROW('Sanitation Data'!F81))="","",OFFSET('Sanitation Data'!$F$29,0,10*ROW('Sanitation Data'!F81)))</f>
        <v/>
      </c>
      <c r="CW87" s="292" t="str">
        <f ca="true">+IF(OFFSET('Sanitation Data'!$F$30,0,10*ROW('Sanitation Data'!F81))="","",OFFSET('Sanitation Data'!$F$30,0,10*ROW('Sanitation Data'!F81)))</f>
        <v/>
      </c>
      <c r="CX87" s="292" t="str">
        <f ca="true">+IF(OFFSET('Sanitation Data'!$F$31,0,10*ROW('Sanitation Data'!F81))="","",OFFSET('Sanitation Data'!$F$31,0,10*ROW('Sanitation Data'!F81)))</f>
        <v/>
      </c>
      <c r="CY87" s="292" t="str">
        <f ca="true">+IF(OFFSET('Sanitation Data'!$F$32,0,10*ROW('Sanitation Data'!F81))="","",OFFSET('Sanitation Data'!$F$32,0,10*ROW('Sanitation Data'!F81)))</f>
        <v/>
      </c>
      <c r="CZ87" s="292" t="str">
        <f ca="true">+IF(OFFSET('Sanitation Data'!$G$28,0,10*ROW('Sanitation Data'!G81))="","",OFFSET('Sanitation Data'!$G$28,0,10*ROW('Sanitation Data'!G81)))</f>
        <v/>
      </c>
      <c r="DA87" s="292" t="str">
        <f ca="true">+IF(OFFSET('Sanitation Data'!$G$29,0,10*ROW('Sanitation Data'!G81))="","",OFFSET('Sanitation Data'!$G$29,0,10*ROW('Sanitation Data'!G81)))</f>
        <v/>
      </c>
      <c r="DB87" s="292" t="str">
        <f ca="true">+IF(OFFSET('Sanitation Data'!$G$30,0,10*ROW('Sanitation Data'!G81))="","",OFFSET('Sanitation Data'!$G$30,0,10*ROW('Sanitation Data'!G81)))</f>
        <v/>
      </c>
      <c r="DC87" s="292" t="str">
        <f ca="true">+IF(OFFSET('Sanitation Data'!$G$31,0,10*ROW('Sanitation Data'!G81))="","",OFFSET('Sanitation Data'!$G$31,0,10*ROW('Sanitation Data'!G81)))</f>
        <v/>
      </c>
      <c r="DD87" s="292" t="str">
        <f ca="true">+IF(OFFSET('Sanitation Data'!$G$32,0,10*ROW('Sanitation Data'!G81))="","",OFFSET('Sanitation Data'!$G$32,0,10*ROW('Sanitation Data'!G81)))</f>
        <v/>
      </c>
      <c r="DE87" s="292" t="str">
        <f ca="true">+IF(OFFSET('Sanitation Data'!$H$28,0,10*ROW('Sanitation Data'!H81))="","",OFFSET('Sanitation Data'!$H$28,0,10*ROW('Sanitation Data'!H81)))</f>
        <v/>
      </c>
      <c r="DF87" s="292" t="str">
        <f ca="true">+IF(OFFSET('Sanitation Data'!$H$29,0,10*ROW('Sanitation Data'!H81))="","",OFFSET('Sanitation Data'!$H$29,0,10*ROW('Sanitation Data'!H81)))</f>
        <v/>
      </c>
      <c r="DG87" s="292" t="str">
        <f ca="true">+IF(OFFSET('Sanitation Data'!$H$30,0,10*ROW('Sanitation Data'!H81))="","",OFFSET('Sanitation Data'!$H$30,0,10*ROW('Sanitation Data'!H81)))</f>
        <v/>
      </c>
      <c r="DH87" s="292" t="str">
        <f ca="true">+IF(OFFSET('Sanitation Data'!$H$31,0,10*ROW('Sanitation Data'!H81))="","",OFFSET('Sanitation Data'!$H$31,0,10*ROW('Sanitation Data'!H81)))</f>
        <v/>
      </c>
      <c r="DI87" s="292" t="str">
        <f ca="true">+IF(OFFSET('Sanitation Data'!$H$32,0,10*ROW('Sanitation Data'!H81))="","",OFFSET('Sanitation Data'!$H$32,0,10*ROW('Sanitation Data'!H81)))</f>
        <v/>
      </c>
      <c r="DJ87" s="292" t="str">
        <f ca="true">+IF(OFFSET('Sanitation Data'!$I$28,0,10*ROW('Sanitation Data'!I81))="","",OFFSET('Sanitation Data'!$I$28,0,10*ROW('Sanitation Data'!I81)))</f>
        <v/>
      </c>
      <c r="DK87" s="292" t="str">
        <f ca="true">+IF(OFFSET('Sanitation Data'!$I$29,0,10*ROW('Sanitation Data'!I81))="","",OFFSET('Sanitation Data'!$I$29,0,10*ROW('Sanitation Data'!I81)))</f>
        <v/>
      </c>
      <c r="DL87" s="292" t="str">
        <f ca="true">+IF(OFFSET('Sanitation Data'!$I$30,0,10*ROW('Sanitation Data'!I81))="","",OFFSET('Sanitation Data'!$I$30,0,10*ROW('Sanitation Data'!I81)))</f>
        <v/>
      </c>
      <c r="DM87" s="292" t="str">
        <f ca="true">+IF(OFFSET('Sanitation Data'!$I$31,0,10*ROW('Sanitation Data'!I81))="","",OFFSET('Sanitation Data'!$I$31,0,10*ROW('Sanitation Data'!I81)))</f>
        <v/>
      </c>
      <c r="DN87" s="292" t="str">
        <f ca="true">+IF(OFFSET('Sanitation Data'!$I$32,0,10*ROW('Sanitation Data'!I81))="","",OFFSET('Sanitation Data'!$I$32,0,10*ROW('Sanitation Data'!I81)))</f>
        <v/>
      </c>
      <c r="DO87" s="292" t="str">
        <f ca="true">+IF(OFFSET('Hygiene Data'!$D$11,0,10*ROW('Hygiene Data'!D81))="","",OFFSET('Hygiene Data'!$D$11,0,10*ROW('Hygiene Data'!D81)))</f>
        <v/>
      </c>
      <c r="DP87" s="292" t="str">
        <f ca="true">+IF(OFFSET('Hygiene Data'!$D$12,0,10*ROW('Hygiene Data'!D81))="","",OFFSET('Hygiene Data'!$D$12,0,10*ROW('Hygiene Data'!D81)))</f>
        <v/>
      </c>
      <c r="DQ87" s="292" t="str">
        <f ca="true">+IF(OFFSET('Hygiene Data'!$D$13,0,10*ROW('Hygiene Data'!D81))="","",OFFSET('Hygiene Data'!$D$13,0,10*ROW('Hygiene Data'!D81)))</f>
        <v/>
      </c>
      <c r="DR87" s="292" t="str">
        <f ca="true">+IF(OFFSET('Hygiene Data'!$E$11,0,10*ROW('Hygiene Data'!E81))="","",OFFSET('Hygiene Data'!$E$11,0,10*ROW('Hygiene Data'!E81)))</f>
        <v/>
      </c>
      <c r="DS87" s="292" t="str">
        <f ca="true">+IF(OFFSET('Hygiene Data'!$E$12,0,10*ROW('Hygiene Data'!E81))="","",OFFSET('Hygiene Data'!$E$12,0,10*ROW('Hygiene Data'!E81)))</f>
        <v/>
      </c>
      <c r="DT87" s="292" t="str">
        <f ca="true">+IF(OFFSET('Hygiene Data'!$E$13,0,10*ROW('Hygiene Data'!E81))="","",OFFSET('Hygiene Data'!$E$13,0,10*ROW('Hygiene Data'!E81)))</f>
        <v/>
      </c>
      <c r="DU87" s="292" t="str">
        <f ca="true">+IF(OFFSET('Hygiene Data'!$F$11,0,10*ROW('Hygiene Data'!F81))="","",OFFSET('Hygiene Data'!$F$11,0,10*ROW('Hygiene Data'!F81)))</f>
        <v/>
      </c>
      <c r="DV87" s="292" t="str">
        <f ca="true">+IF(OFFSET('Hygiene Data'!$F$12,0,10*ROW('Hygiene Data'!F81))="","",OFFSET('Hygiene Data'!$F$12,0,10*ROW('Hygiene Data'!F81)))</f>
        <v/>
      </c>
      <c r="DW87" s="292" t="str">
        <f ca="true">+IF(OFFSET('Hygiene Data'!$F$13,0,10*ROW('Hygiene Data'!F81))="","",OFFSET('Hygiene Data'!$F$13,0,10*ROW('Hygiene Data'!F81)))</f>
        <v/>
      </c>
      <c r="DX87" s="292" t="str">
        <f ca="true">+IF(OFFSET('Hygiene Data'!$G$11,0,10*ROW('Hygiene Data'!G81))="","",OFFSET('Hygiene Data'!$G$11,0,10*ROW('Hygiene Data'!G81)))</f>
        <v/>
      </c>
      <c r="DY87" s="292" t="str">
        <f ca="true">+IF(OFFSET('Hygiene Data'!$G$12,0,10*ROW('Hygiene Data'!G81))="","",OFFSET('Hygiene Data'!$G$12,0,10*ROW('Hygiene Data'!G81)))</f>
        <v/>
      </c>
      <c r="DZ87" s="292" t="str">
        <f ca="true">+IF(OFFSET('Hygiene Data'!$G$13,0,10*ROW('Hygiene Data'!G81))="","",OFFSET('Hygiene Data'!$G$13,0,10*ROW('Hygiene Data'!G81)))</f>
        <v/>
      </c>
      <c r="EA87" s="292" t="str">
        <f ca="true">+IF(OFFSET('Hygiene Data'!$H$11,0,10*ROW('Hygiene Data'!H81))="","",OFFSET('Hygiene Data'!$H$11,0,10*ROW('Hygiene Data'!H81)))</f>
        <v/>
      </c>
      <c r="EB87" s="292" t="str">
        <f ca="true">+IF(OFFSET('Hygiene Data'!$H$12,0,10*ROW('Hygiene Data'!H81))="","",OFFSET('Hygiene Data'!$H$12,0,10*ROW('Hygiene Data'!H81)))</f>
        <v/>
      </c>
      <c r="EC87" s="292" t="str">
        <f ca="true">+IF(OFFSET('Hygiene Data'!$H$13,0,10*ROW('Hygiene Data'!H81))="","",OFFSET('Hygiene Data'!$H$13,0,10*ROW('Hygiene Data'!H81)))</f>
        <v/>
      </c>
      <c r="ED87" s="292" t="str">
        <f ca="true">+IF(OFFSET('Hygiene Data'!$I$11,0,10*ROW('Hygiene Data'!I81))="","",OFFSET('Hygiene Data'!$I$11,0,10*ROW('Hygiene Data'!I81)))</f>
        <v/>
      </c>
      <c r="EE87" s="292" t="str">
        <f ca="true">+IF(OFFSET('Hygiene Data'!$I$12,0,10*ROW('Hygiene Data'!I81))="","",OFFSET('Hygiene Data'!$I$12,0,10*ROW('Hygiene Data'!I81)))</f>
        <v/>
      </c>
      <c r="EF87" s="29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8"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2"/>
      <c r="BS88" s="292" t="str">
        <f ca="true">+IF(OFFSET('Water Data'!$D$27,0,10*ROW('Water Data'!D82))="","",OFFSET('Water Data'!$D$27,0,10*ROW('Water Data'!D82)))</f>
        <v/>
      </c>
      <c r="BT88" s="292" t="str">
        <f ca="true">+IF(OFFSET('Water Data'!$D$28,0,10*ROW('Water Data'!D82))="","",OFFSET('Water Data'!$D$28,0,10*ROW('Water Data'!D82)))</f>
        <v/>
      </c>
      <c r="BU88" s="292" t="str">
        <f ca="true">+IF(OFFSET('Water Data'!$D$29,0,10*ROW('Water Data'!D82))="","",OFFSET('Water Data'!$D$29,0,10*ROW('Water Data'!D82)))</f>
        <v/>
      </c>
      <c r="BV88" s="292" t="str">
        <f ca="true">+IF(OFFSET('Water Data'!$E$27,0,10*ROW('Water Data'!E82))="","",OFFSET('Water Data'!$E$27,0,10*ROW('Water Data'!E82)))</f>
        <v/>
      </c>
      <c r="BW88" s="292" t="str">
        <f ca="true">+IF(OFFSET('Water Data'!$E$28,0,10*ROW('Water Data'!E82))="","",OFFSET('Water Data'!$E$28,0,10*ROW('Water Data'!E82)))</f>
        <v/>
      </c>
      <c r="BX88" s="292" t="str">
        <f ca="true">+IF(OFFSET('Water Data'!$E$29,0,10*ROW('Water Data'!E82))="","",OFFSET('Water Data'!$E$29,0,10*ROW('Water Data'!E82)))</f>
        <v/>
      </c>
      <c r="BY88" s="292" t="str">
        <f ca="true">+IF(OFFSET('Water Data'!$F$27,0,10*ROW('Water Data'!F82))="","",OFFSET('Water Data'!$F$27,0,10*ROW('Water Data'!F82)))</f>
        <v/>
      </c>
      <c r="BZ88" s="292" t="str">
        <f ca="true">+IF(OFFSET('Water Data'!$F$28,0,10*ROW('Water Data'!F82))="","",OFFSET('Water Data'!$F$28,0,10*ROW('Water Data'!F82)))</f>
        <v/>
      </c>
      <c r="CA88" s="292" t="str">
        <f ca="true">+IF(OFFSET('Water Data'!$F$29,0,10*ROW('Water Data'!F82))="","",OFFSET('Water Data'!$F$29,0,10*ROW('Water Data'!F82)))</f>
        <v/>
      </c>
      <c r="CB88" s="292" t="str">
        <f ca="true">+IF(OFFSET('Water Data'!$G$27,0,10*ROW('Water Data'!G82))="","",OFFSET('Water Data'!$G$27,0,10*ROW('Water Data'!G82)))</f>
        <v/>
      </c>
      <c r="CC88" s="292" t="str">
        <f ca="true">+IF(OFFSET('Water Data'!$G$28,0,10*ROW('Water Data'!G82))="","",OFFSET('Water Data'!$G$28,0,10*ROW('Water Data'!G82)))</f>
        <v/>
      </c>
      <c r="CD88" s="292" t="str">
        <f ca="true">+IF(OFFSET('Water Data'!$G$29,0,10*ROW('Water Data'!G82))="","",OFFSET('Water Data'!$G$29,0,10*ROW('Water Data'!G82)))</f>
        <v/>
      </c>
      <c r="CE88" s="292" t="str">
        <f ca="true">+IF(OFFSET('Water Data'!$H$27,0,10*ROW('Water Data'!H82))="","",OFFSET('Water Data'!$H$27,0,10*ROW('Water Data'!H82)))</f>
        <v/>
      </c>
      <c r="CF88" s="292" t="str">
        <f ca="true">+IF(OFFSET('Water Data'!$H$28,0,10*ROW('Water Data'!H82))="","",OFFSET('Water Data'!$H$28,0,10*ROW('Water Data'!H82)))</f>
        <v/>
      </c>
      <c r="CG88" s="292" t="str">
        <f ca="true">+IF(OFFSET('Water Data'!$H$29,0,10*ROW('Water Data'!H82))="","",OFFSET('Water Data'!$H$29,0,10*ROW('Water Data'!H82)))</f>
        <v/>
      </c>
      <c r="CH88" s="292" t="str">
        <f ca="true">+IF(OFFSET('Water Data'!$I$27,0,10*ROW('Water Data'!I82))="","",OFFSET('Water Data'!$I$27,0,10*ROW('Water Data'!I82)))</f>
        <v/>
      </c>
      <c r="CI88" s="292" t="str">
        <f ca="true">+IF(OFFSET('Water Data'!$I$28,0,10*ROW('Water Data'!I82))="","",OFFSET('Water Data'!$I$28,0,10*ROW('Water Data'!I82)))</f>
        <v/>
      </c>
      <c r="CJ88" s="292" t="str">
        <f ca="true">+IF(OFFSET('Water Data'!$I$29,0,10*ROW('Water Data'!I82))="","",OFFSET('Water Data'!$I$29,0,10*ROW('Water Data'!I82)))</f>
        <v/>
      </c>
      <c r="CK88" s="292" t="str">
        <f ca="true">+IF(OFFSET('Sanitation Data'!$D$28,0,10*ROW('Sanitation Data'!D82))="","",OFFSET('Sanitation Data'!$D$28,0,10*ROW('Sanitation Data'!D82)))</f>
        <v/>
      </c>
      <c r="CL88" s="292" t="str">
        <f ca="true">+IF(OFFSET('Sanitation Data'!$D$29,0,10*ROW('Sanitation Data'!D82))="","",OFFSET('Sanitation Data'!$D$29,0,10*ROW('Sanitation Data'!D82)))</f>
        <v/>
      </c>
      <c r="CM88" s="292" t="str">
        <f ca="true">+IF(OFFSET('Sanitation Data'!$D$30,0,10*ROW('Sanitation Data'!D82))="","",OFFSET('Sanitation Data'!$D$30,0,10*ROW('Sanitation Data'!D82)))</f>
        <v/>
      </c>
      <c r="CN88" s="292" t="str">
        <f ca="true">+IF(OFFSET('Sanitation Data'!$D$31,0,10*ROW('Sanitation Data'!D82))="","",OFFSET('Sanitation Data'!$D$31,0,10*ROW('Sanitation Data'!D82)))</f>
        <v/>
      </c>
      <c r="CO88" s="292" t="str">
        <f ca="true">+IF(OFFSET('Sanitation Data'!$D$32,0,10*ROW('Sanitation Data'!D82))="","",OFFSET('Sanitation Data'!$D$32,0,10*ROW('Sanitation Data'!D82)))</f>
        <v/>
      </c>
      <c r="CP88" s="292" t="str">
        <f ca="true">+IF(OFFSET('Sanitation Data'!$E$28,0,10*ROW('Sanitation Data'!E82))="","",OFFSET('Sanitation Data'!$E$28,0,10*ROW('Sanitation Data'!E82)))</f>
        <v/>
      </c>
      <c r="CQ88" s="292" t="str">
        <f ca="true">+IF(OFFSET('Sanitation Data'!$E$29,0,10*ROW('Sanitation Data'!E82))="","",OFFSET('Sanitation Data'!$E$29,0,10*ROW('Sanitation Data'!E82)))</f>
        <v/>
      </c>
      <c r="CR88" s="292" t="str">
        <f ca="true">+IF(OFFSET('Sanitation Data'!$E$30,0,10*ROW('Sanitation Data'!E82))="","",OFFSET('Sanitation Data'!$E$30,0,10*ROW('Sanitation Data'!E82)))</f>
        <v/>
      </c>
      <c r="CS88" s="292" t="str">
        <f ca="true">+IF(OFFSET('Sanitation Data'!$E$31,0,10*ROW('Sanitation Data'!E82))="","",OFFSET('Sanitation Data'!$E$31,0,10*ROW('Sanitation Data'!E82)))</f>
        <v/>
      </c>
      <c r="CT88" s="292" t="str">
        <f ca="true">+IF(OFFSET('Sanitation Data'!$E$32,0,10*ROW('Sanitation Data'!E82))="","",OFFSET('Sanitation Data'!$E$32,0,10*ROW('Sanitation Data'!E82)))</f>
        <v/>
      </c>
      <c r="CU88" s="292" t="str">
        <f ca="true">+IF(OFFSET('Sanitation Data'!$F$28,0,10*ROW('Sanitation Data'!F82))="","",OFFSET('Sanitation Data'!$F$28,0,10*ROW('Sanitation Data'!F82)))</f>
        <v/>
      </c>
      <c r="CV88" s="292" t="str">
        <f ca="true">+IF(OFFSET('Sanitation Data'!$F$29,0,10*ROW('Sanitation Data'!F82))="","",OFFSET('Sanitation Data'!$F$29,0,10*ROW('Sanitation Data'!F82)))</f>
        <v/>
      </c>
      <c r="CW88" s="292" t="str">
        <f ca="true">+IF(OFFSET('Sanitation Data'!$F$30,0,10*ROW('Sanitation Data'!F82))="","",OFFSET('Sanitation Data'!$F$30,0,10*ROW('Sanitation Data'!F82)))</f>
        <v/>
      </c>
      <c r="CX88" s="292" t="str">
        <f ca="true">+IF(OFFSET('Sanitation Data'!$F$31,0,10*ROW('Sanitation Data'!F82))="","",OFFSET('Sanitation Data'!$F$31,0,10*ROW('Sanitation Data'!F82)))</f>
        <v/>
      </c>
      <c r="CY88" s="292" t="str">
        <f ca="true">+IF(OFFSET('Sanitation Data'!$F$32,0,10*ROW('Sanitation Data'!F82))="","",OFFSET('Sanitation Data'!$F$32,0,10*ROW('Sanitation Data'!F82)))</f>
        <v/>
      </c>
      <c r="CZ88" s="292" t="str">
        <f ca="true">+IF(OFFSET('Sanitation Data'!$G$28,0,10*ROW('Sanitation Data'!G82))="","",OFFSET('Sanitation Data'!$G$28,0,10*ROW('Sanitation Data'!G82)))</f>
        <v/>
      </c>
      <c r="DA88" s="292" t="str">
        <f ca="true">+IF(OFFSET('Sanitation Data'!$G$29,0,10*ROW('Sanitation Data'!G82))="","",OFFSET('Sanitation Data'!$G$29,0,10*ROW('Sanitation Data'!G82)))</f>
        <v/>
      </c>
      <c r="DB88" s="292" t="str">
        <f ca="true">+IF(OFFSET('Sanitation Data'!$G$30,0,10*ROW('Sanitation Data'!G82))="","",OFFSET('Sanitation Data'!$G$30,0,10*ROW('Sanitation Data'!G82)))</f>
        <v/>
      </c>
      <c r="DC88" s="292" t="str">
        <f ca="true">+IF(OFFSET('Sanitation Data'!$G$31,0,10*ROW('Sanitation Data'!G82))="","",OFFSET('Sanitation Data'!$G$31,0,10*ROW('Sanitation Data'!G82)))</f>
        <v/>
      </c>
      <c r="DD88" s="292" t="str">
        <f ca="true">+IF(OFFSET('Sanitation Data'!$G$32,0,10*ROW('Sanitation Data'!G82))="","",OFFSET('Sanitation Data'!$G$32,0,10*ROW('Sanitation Data'!G82)))</f>
        <v/>
      </c>
      <c r="DE88" s="292" t="str">
        <f ca="true">+IF(OFFSET('Sanitation Data'!$H$28,0,10*ROW('Sanitation Data'!H82))="","",OFFSET('Sanitation Data'!$H$28,0,10*ROW('Sanitation Data'!H82)))</f>
        <v/>
      </c>
      <c r="DF88" s="292" t="str">
        <f ca="true">+IF(OFFSET('Sanitation Data'!$H$29,0,10*ROW('Sanitation Data'!H82))="","",OFFSET('Sanitation Data'!$H$29,0,10*ROW('Sanitation Data'!H82)))</f>
        <v/>
      </c>
      <c r="DG88" s="292" t="str">
        <f ca="true">+IF(OFFSET('Sanitation Data'!$H$30,0,10*ROW('Sanitation Data'!H82))="","",OFFSET('Sanitation Data'!$H$30,0,10*ROW('Sanitation Data'!H82)))</f>
        <v/>
      </c>
      <c r="DH88" s="292" t="str">
        <f ca="true">+IF(OFFSET('Sanitation Data'!$H$31,0,10*ROW('Sanitation Data'!H82))="","",OFFSET('Sanitation Data'!$H$31,0,10*ROW('Sanitation Data'!H82)))</f>
        <v/>
      </c>
      <c r="DI88" s="292" t="str">
        <f ca="true">+IF(OFFSET('Sanitation Data'!$H$32,0,10*ROW('Sanitation Data'!H82))="","",OFFSET('Sanitation Data'!$H$32,0,10*ROW('Sanitation Data'!H82)))</f>
        <v/>
      </c>
      <c r="DJ88" s="292" t="str">
        <f ca="true">+IF(OFFSET('Sanitation Data'!$I$28,0,10*ROW('Sanitation Data'!I82))="","",OFFSET('Sanitation Data'!$I$28,0,10*ROW('Sanitation Data'!I82)))</f>
        <v/>
      </c>
      <c r="DK88" s="292" t="str">
        <f ca="true">+IF(OFFSET('Sanitation Data'!$I$29,0,10*ROW('Sanitation Data'!I82))="","",OFFSET('Sanitation Data'!$I$29,0,10*ROW('Sanitation Data'!I82)))</f>
        <v/>
      </c>
      <c r="DL88" s="292" t="str">
        <f ca="true">+IF(OFFSET('Sanitation Data'!$I$30,0,10*ROW('Sanitation Data'!I82))="","",OFFSET('Sanitation Data'!$I$30,0,10*ROW('Sanitation Data'!I82)))</f>
        <v/>
      </c>
      <c r="DM88" s="292" t="str">
        <f ca="true">+IF(OFFSET('Sanitation Data'!$I$31,0,10*ROW('Sanitation Data'!I82))="","",OFFSET('Sanitation Data'!$I$31,0,10*ROW('Sanitation Data'!I82)))</f>
        <v/>
      </c>
      <c r="DN88" s="292" t="str">
        <f ca="true">+IF(OFFSET('Sanitation Data'!$I$32,0,10*ROW('Sanitation Data'!I82))="","",OFFSET('Sanitation Data'!$I$32,0,10*ROW('Sanitation Data'!I82)))</f>
        <v/>
      </c>
      <c r="DO88" s="292" t="str">
        <f ca="true">+IF(OFFSET('Hygiene Data'!$D$11,0,10*ROW('Hygiene Data'!D82))="","",OFFSET('Hygiene Data'!$D$11,0,10*ROW('Hygiene Data'!D82)))</f>
        <v/>
      </c>
      <c r="DP88" s="292" t="str">
        <f ca="true">+IF(OFFSET('Hygiene Data'!$D$12,0,10*ROW('Hygiene Data'!D82))="","",OFFSET('Hygiene Data'!$D$12,0,10*ROW('Hygiene Data'!D82)))</f>
        <v/>
      </c>
      <c r="DQ88" s="292" t="str">
        <f ca="true">+IF(OFFSET('Hygiene Data'!$D$13,0,10*ROW('Hygiene Data'!D82))="","",OFFSET('Hygiene Data'!$D$13,0,10*ROW('Hygiene Data'!D82)))</f>
        <v/>
      </c>
      <c r="DR88" s="292" t="str">
        <f ca="true">+IF(OFFSET('Hygiene Data'!$E$11,0,10*ROW('Hygiene Data'!E82))="","",OFFSET('Hygiene Data'!$E$11,0,10*ROW('Hygiene Data'!E82)))</f>
        <v/>
      </c>
      <c r="DS88" s="292" t="str">
        <f ca="true">+IF(OFFSET('Hygiene Data'!$E$12,0,10*ROW('Hygiene Data'!E82))="","",OFFSET('Hygiene Data'!$E$12,0,10*ROW('Hygiene Data'!E82)))</f>
        <v/>
      </c>
      <c r="DT88" s="292" t="str">
        <f ca="true">+IF(OFFSET('Hygiene Data'!$E$13,0,10*ROW('Hygiene Data'!E82))="","",OFFSET('Hygiene Data'!$E$13,0,10*ROW('Hygiene Data'!E82)))</f>
        <v/>
      </c>
      <c r="DU88" s="292" t="str">
        <f ca="true">+IF(OFFSET('Hygiene Data'!$F$11,0,10*ROW('Hygiene Data'!F82))="","",OFFSET('Hygiene Data'!$F$11,0,10*ROW('Hygiene Data'!F82)))</f>
        <v/>
      </c>
      <c r="DV88" s="292" t="str">
        <f ca="true">+IF(OFFSET('Hygiene Data'!$F$12,0,10*ROW('Hygiene Data'!F82))="","",OFFSET('Hygiene Data'!$F$12,0,10*ROW('Hygiene Data'!F82)))</f>
        <v/>
      </c>
      <c r="DW88" s="292" t="str">
        <f ca="true">+IF(OFFSET('Hygiene Data'!$F$13,0,10*ROW('Hygiene Data'!F82))="","",OFFSET('Hygiene Data'!$F$13,0,10*ROW('Hygiene Data'!F82)))</f>
        <v/>
      </c>
      <c r="DX88" s="292" t="str">
        <f ca="true">+IF(OFFSET('Hygiene Data'!$G$11,0,10*ROW('Hygiene Data'!G82))="","",OFFSET('Hygiene Data'!$G$11,0,10*ROW('Hygiene Data'!G82)))</f>
        <v/>
      </c>
      <c r="DY88" s="292" t="str">
        <f ca="true">+IF(OFFSET('Hygiene Data'!$G$12,0,10*ROW('Hygiene Data'!G82))="","",OFFSET('Hygiene Data'!$G$12,0,10*ROW('Hygiene Data'!G82)))</f>
        <v/>
      </c>
      <c r="DZ88" s="292" t="str">
        <f ca="true">+IF(OFFSET('Hygiene Data'!$G$13,0,10*ROW('Hygiene Data'!G82))="","",OFFSET('Hygiene Data'!$G$13,0,10*ROW('Hygiene Data'!G82)))</f>
        <v/>
      </c>
      <c r="EA88" s="292" t="str">
        <f ca="true">+IF(OFFSET('Hygiene Data'!$H$11,0,10*ROW('Hygiene Data'!H82))="","",OFFSET('Hygiene Data'!$H$11,0,10*ROW('Hygiene Data'!H82)))</f>
        <v/>
      </c>
      <c r="EB88" s="292" t="str">
        <f ca="true">+IF(OFFSET('Hygiene Data'!$H$12,0,10*ROW('Hygiene Data'!H82))="","",OFFSET('Hygiene Data'!$H$12,0,10*ROW('Hygiene Data'!H82)))</f>
        <v/>
      </c>
      <c r="EC88" s="292" t="str">
        <f ca="true">+IF(OFFSET('Hygiene Data'!$H$13,0,10*ROW('Hygiene Data'!H82))="","",OFFSET('Hygiene Data'!$H$13,0,10*ROW('Hygiene Data'!H82)))</f>
        <v/>
      </c>
      <c r="ED88" s="292" t="str">
        <f ca="true">+IF(OFFSET('Hygiene Data'!$I$11,0,10*ROW('Hygiene Data'!I82))="","",OFFSET('Hygiene Data'!$I$11,0,10*ROW('Hygiene Data'!I82)))</f>
        <v/>
      </c>
      <c r="EE88" s="292" t="str">
        <f ca="true">+IF(OFFSET('Hygiene Data'!$I$12,0,10*ROW('Hygiene Data'!I82))="","",OFFSET('Hygiene Data'!$I$12,0,10*ROW('Hygiene Data'!I82)))</f>
        <v/>
      </c>
      <c r="EF88" s="29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8"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2"/>
      <c r="BS89" s="292" t="str">
        <f ca="true">+IF(OFFSET('Water Data'!$D$27,0,10*ROW('Water Data'!D83))="","",OFFSET('Water Data'!$D$27,0,10*ROW('Water Data'!D83)))</f>
        <v/>
      </c>
      <c r="BT89" s="292" t="str">
        <f ca="true">+IF(OFFSET('Water Data'!$D$28,0,10*ROW('Water Data'!D83))="","",OFFSET('Water Data'!$D$28,0,10*ROW('Water Data'!D83)))</f>
        <v/>
      </c>
      <c r="BU89" s="292" t="str">
        <f ca="true">+IF(OFFSET('Water Data'!$D$29,0,10*ROW('Water Data'!D83))="","",OFFSET('Water Data'!$D$29,0,10*ROW('Water Data'!D83)))</f>
        <v/>
      </c>
      <c r="BV89" s="292" t="str">
        <f ca="true">+IF(OFFSET('Water Data'!$E$27,0,10*ROW('Water Data'!E83))="","",OFFSET('Water Data'!$E$27,0,10*ROW('Water Data'!E83)))</f>
        <v/>
      </c>
      <c r="BW89" s="292" t="str">
        <f ca="true">+IF(OFFSET('Water Data'!$E$28,0,10*ROW('Water Data'!E83))="","",OFFSET('Water Data'!$E$28,0,10*ROW('Water Data'!E83)))</f>
        <v/>
      </c>
      <c r="BX89" s="292" t="str">
        <f ca="true">+IF(OFFSET('Water Data'!$E$29,0,10*ROW('Water Data'!E83))="","",OFFSET('Water Data'!$E$29,0,10*ROW('Water Data'!E83)))</f>
        <v/>
      </c>
      <c r="BY89" s="292" t="str">
        <f ca="true">+IF(OFFSET('Water Data'!$F$27,0,10*ROW('Water Data'!F83))="","",OFFSET('Water Data'!$F$27,0,10*ROW('Water Data'!F83)))</f>
        <v/>
      </c>
      <c r="BZ89" s="292" t="str">
        <f ca="true">+IF(OFFSET('Water Data'!$F$28,0,10*ROW('Water Data'!F83))="","",OFFSET('Water Data'!$F$28,0,10*ROW('Water Data'!F83)))</f>
        <v/>
      </c>
      <c r="CA89" s="292" t="str">
        <f ca="true">+IF(OFFSET('Water Data'!$F$29,0,10*ROW('Water Data'!F83))="","",OFFSET('Water Data'!$F$29,0,10*ROW('Water Data'!F83)))</f>
        <v/>
      </c>
      <c r="CB89" s="292" t="str">
        <f ca="true">+IF(OFFSET('Water Data'!$G$27,0,10*ROW('Water Data'!G83))="","",OFFSET('Water Data'!$G$27,0,10*ROW('Water Data'!G83)))</f>
        <v/>
      </c>
      <c r="CC89" s="292" t="str">
        <f ca="true">+IF(OFFSET('Water Data'!$G$28,0,10*ROW('Water Data'!G83))="","",OFFSET('Water Data'!$G$28,0,10*ROW('Water Data'!G83)))</f>
        <v/>
      </c>
      <c r="CD89" s="292" t="str">
        <f ca="true">+IF(OFFSET('Water Data'!$G$29,0,10*ROW('Water Data'!G83))="","",OFFSET('Water Data'!$G$29,0,10*ROW('Water Data'!G83)))</f>
        <v/>
      </c>
      <c r="CE89" s="292" t="str">
        <f ca="true">+IF(OFFSET('Water Data'!$H$27,0,10*ROW('Water Data'!H83))="","",OFFSET('Water Data'!$H$27,0,10*ROW('Water Data'!H83)))</f>
        <v/>
      </c>
      <c r="CF89" s="292" t="str">
        <f ca="true">+IF(OFFSET('Water Data'!$H$28,0,10*ROW('Water Data'!H83))="","",OFFSET('Water Data'!$H$28,0,10*ROW('Water Data'!H83)))</f>
        <v/>
      </c>
      <c r="CG89" s="292" t="str">
        <f ca="true">+IF(OFFSET('Water Data'!$H$29,0,10*ROW('Water Data'!H83))="","",OFFSET('Water Data'!$H$29,0,10*ROW('Water Data'!H83)))</f>
        <v/>
      </c>
      <c r="CH89" s="292" t="str">
        <f ca="true">+IF(OFFSET('Water Data'!$I$27,0,10*ROW('Water Data'!I83))="","",OFFSET('Water Data'!$I$27,0,10*ROW('Water Data'!I83)))</f>
        <v/>
      </c>
      <c r="CI89" s="292" t="str">
        <f ca="true">+IF(OFFSET('Water Data'!$I$28,0,10*ROW('Water Data'!I83))="","",OFFSET('Water Data'!$I$28,0,10*ROW('Water Data'!I83)))</f>
        <v/>
      </c>
      <c r="CJ89" s="292" t="str">
        <f ca="true">+IF(OFFSET('Water Data'!$I$29,0,10*ROW('Water Data'!I83))="","",OFFSET('Water Data'!$I$29,0,10*ROW('Water Data'!I83)))</f>
        <v/>
      </c>
      <c r="CK89" s="292" t="str">
        <f ca="true">+IF(OFFSET('Sanitation Data'!$D$28,0,10*ROW('Sanitation Data'!D83))="","",OFFSET('Sanitation Data'!$D$28,0,10*ROW('Sanitation Data'!D83)))</f>
        <v/>
      </c>
      <c r="CL89" s="292" t="str">
        <f ca="true">+IF(OFFSET('Sanitation Data'!$D$29,0,10*ROW('Sanitation Data'!D83))="","",OFFSET('Sanitation Data'!$D$29,0,10*ROW('Sanitation Data'!D83)))</f>
        <v/>
      </c>
      <c r="CM89" s="292" t="str">
        <f ca="true">+IF(OFFSET('Sanitation Data'!$D$30,0,10*ROW('Sanitation Data'!D83))="","",OFFSET('Sanitation Data'!$D$30,0,10*ROW('Sanitation Data'!D83)))</f>
        <v/>
      </c>
      <c r="CN89" s="292" t="str">
        <f ca="true">+IF(OFFSET('Sanitation Data'!$D$31,0,10*ROW('Sanitation Data'!D83))="","",OFFSET('Sanitation Data'!$D$31,0,10*ROW('Sanitation Data'!D83)))</f>
        <v/>
      </c>
      <c r="CO89" s="292" t="str">
        <f ca="true">+IF(OFFSET('Sanitation Data'!$D$32,0,10*ROW('Sanitation Data'!D83))="","",OFFSET('Sanitation Data'!$D$32,0,10*ROW('Sanitation Data'!D83)))</f>
        <v/>
      </c>
      <c r="CP89" s="292" t="str">
        <f ca="true">+IF(OFFSET('Sanitation Data'!$E$28,0,10*ROW('Sanitation Data'!E83))="","",OFFSET('Sanitation Data'!$E$28,0,10*ROW('Sanitation Data'!E83)))</f>
        <v/>
      </c>
      <c r="CQ89" s="292" t="str">
        <f ca="true">+IF(OFFSET('Sanitation Data'!$E$29,0,10*ROW('Sanitation Data'!E83))="","",OFFSET('Sanitation Data'!$E$29,0,10*ROW('Sanitation Data'!E83)))</f>
        <v/>
      </c>
      <c r="CR89" s="292" t="str">
        <f ca="true">+IF(OFFSET('Sanitation Data'!$E$30,0,10*ROW('Sanitation Data'!E83))="","",OFFSET('Sanitation Data'!$E$30,0,10*ROW('Sanitation Data'!E83)))</f>
        <v/>
      </c>
      <c r="CS89" s="292" t="str">
        <f ca="true">+IF(OFFSET('Sanitation Data'!$E$31,0,10*ROW('Sanitation Data'!E83))="","",OFFSET('Sanitation Data'!$E$31,0,10*ROW('Sanitation Data'!E83)))</f>
        <v/>
      </c>
      <c r="CT89" s="292" t="str">
        <f ca="true">+IF(OFFSET('Sanitation Data'!$E$32,0,10*ROW('Sanitation Data'!E83))="","",OFFSET('Sanitation Data'!$E$32,0,10*ROW('Sanitation Data'!E83)))</f>
        <v/>
      </c>
      <c r="CU89" s="292" t="str">
        <f ca="true">+IF(OFFSET('Sanitation Data'!$F$28,0,10*ROW('Sanitation Data'!F83))="","",OFFSET('Sanitation Data'!$F$28,0,10*ROW('Sanitation Data'!F83)))</f>
        <v/>
      </c>
      <c r="CV89" s="292" t="str">
        <f ca="true">+IF(OFFSET('Sanitation Data'!$F$29,0,10*ROW('Sanitation Data'!F83))="","",OFFSET('Sanitation Data'!$F$29,0,10*ROW('Sanitation Data'!F83)))</f>
        <v/>
      </c>
      <c r="CW89" s="292" t="str">
        <f ca="true">+IF(OFFSET('Sanitation Data'!$F$30,0,10*ROW('Sanitation Data'!F83))="","",OFFSET('Sanitation Data'!$F$30,0,10*ROW('Sanitation Data'!F83)))</f>
        <v/>
      </c>
      <c r="CX89" s="292" t="str">
        <f ca="true">+IF(OFFSET('Sanitation Data'!$F$31,0,10*ROW('Sanitation Data'!F83))="","",OFFSET('Sanitation Data'!$F$31,0,10*ROW('Sanitation Data'!F83)))</f>
        <v/>
      </c>
      <c r="CY89" s="292" t="str">
        <f ca="true">+IF(OFFSET('Sanitation Data'!$F$32,0,10*ROW('Sanitation Data'!F83))="","",OFFSET('Sanitation Data'!$F$32,0,10*ROW('Sanitation Data'!F83)))</f>
        <v/>
      </c>
      <c r="CZ89" s="292" t="str">
        <f ca="true">+IF(OFFSET('Sanitation Data'!$G$28,0,10*ROW('Sanitation Data'!G83))="","",OFFSET('Sanitation Data'!$G$28,0,10*ROW('Sanitation Data'!G83)))</f>
        <v/>
      </c>
      <c r="DA89" s="292" t="str">
        <f ca="true">+IF(OFFSET('Sanitation Data'!$G$29,0,10*ROW('Sanitation Data'!G83))="","",OFFSET('Sanitation Data'!$G$29,0,10*ROW('Sanitation Data'!G83)))</f>
        <v/>
      </c>
      <c r="DB89" s="292" t="str">
        <f ca="true">+IF(OFFSET('Sanitation Data'!$G$30,0,10*ROW('Sanitation Data'!G83))="","",OFFSET('Sanitation Data'!$G$30,0,10*ROW('Sanitation Data'!G83)))</f>
        <v/>
      </c>
      <c r="DC89" s="292" t="str">
        <f ca="true">+IF(OFFSET('Sanitation Data'!$G$31,0,10*ROW('Sanitation Data'!G83))="","",OFFSET('Sanitation Data'!$G$31,0,10*ROW('Sanitation Data'!G83)))</f>
        <v/>
      </c>
      <c r="DD89" s="292" t="str">
        <f ca="true">+IF(OFFSET('Sanitation Data'!$G$32,0,10*ROW('Sanitation Data'!G83))="","",OFFSET('Sanitation Data'!$G$32,0,10*ROW('Sanitation Data'!G83)))</f>
        <v/>
      </c>
      <c r="DE89" s="292" t="str">
        <f ca="true">+IF(OFFSET('Sanitation Data'!$H$28,0,10*ROW('Sanitation Data'!H83))="","",OFFSET('Sanitation Data'!$H$28,0,10*ROW('Sanitation Data'!H83)))</f>
        <v/>
      </c>
      <c r="DF89" s="292" t="str">
        <f ca="true">+IF(OFFSET('Sanitation Data'!$H$29,0,10*ROW('Sanitation Data'!H83))="","",OFFSET('Sanitation Data'!$H$29,0,10*ROW('Sanitation Data'!H83)))</f>
        <v/>
      </c>
      <c r="DG89" s="292" t="str">
        <f ca="true">+IF(OFFSET('Sanitation Data'!$H$30,0,10*ROW('Sanitation Data'!H83))="","",OFFSET('Sanitation Data'!$H$30,0,10*ROW('Sanitation Data'!H83)))</f>
        <v/>
      </c>
      <c r="DH89" s="292" t="str">
        <f ca="true">+IF(OFFSET('Sanitation Data'!$H$31,0,10*ROW('Sanitation Data'!H83))="","",OFFSET('Sanitation Data'!$H$31,0,10*ROW('Sanitation Data'!H83)))</f>
        <v/>
      </c>
      <c r="DI89" s="292" t="str">
        <f ca="true">+IF(OFFSET('Sanitation Data'!$H$32,0,10*ROW('Sanitation Data'!H83))="","",OFFSET('Sanitation Data'!$H$32,0,10*ROW('Sanitation Data'!H83)))</f>
        <v/>
      </c>
      <c r="DJ89" s="292" t="str">
        <f ca="true">+IF(OFFSET('Sanitation Data'!$I$28,0,10*ROW('Sanitation Data'!I83))="","",OFFSET('Sanitation Data'!$I$28,0,10*ROW('Sanitation Data'!I83)))</f>
        <v/>
      </c>
      <c r="DK89" s="292" t="str">
        <f ca="true">+IF(OFFSET('Sanitation Data'!$I$29,0,10*ROW('Sanitation Data'!I83))="","",OFFSET('Sanitation Data'!$I$29,0,10*ROW('Sanitation Data'!I83)))</f>
        <v/>
      </c>
      <c r="DL89" s="292" t="str">
        <f ca="true">+IF(OFFSET('Sanitation Data'!$I$30,0,10*ROW('Sanitation Data'!I83))="","",OFFSET('Sanitation Data'!$I$30,0,10*ROW('Sanitation Data'!I83)))</f>
        <v/>
      </c>
      <c r="DM89" s="292" t="str">
        <f ca="true">+IF(OFFSET('Sanitation Data'!$I$31,0,10*ROW('Sanitation Data'!I83))="","",OFFSET('Sanitation Data'!$I$31,0,10*ROW('Sanitation Data'!I83)))</f>
        <v/>
      </c>
      <c r="DN89" s="292" t="str">
        <f ca="true">+IF(OFFSET('Sanitation Data'!$I$32,0,10*ROW('Sanitation Data'!I83))="","",OFFSET('Sanitation Data'!$I$32,0,10*ROW('Sanitation Data'!I83)))</f>
        <v/>
      </c>
      <c r="DO89" s="292" t="str">
        <f ca="true">+IF(OFFSET('Hygiene Data'!$D$11,0,10*ROW('Hygiene Data'!D83))="","",OFFSET('Hygiene Data'!$D$11,0,10*ROW('Hygiene Data'!D83)))</f>
        <v/>
      </c>
      <c r="DP89" s="292" t="str">
        <f ca="true">+IF(OFFSET('Hygiene Data'!$D$12,0,10*ROW('Hygiene Data'!D83))="","",OFFSET('Hygiene Data'!$D$12,0,10*ROW('Hygiene Data'!D83)))</f>
        <v/>
      </c>
      <c r="DQ89" s="292" t="str">
        <f ca="true">+IF(OFFSET('Hygiene Data'!$D$13,0,10*ROW('Hygiene Data'!D83))="","",OFFSET('Hygiene Data'!$D$13,0,10*ROW('Hygiene Data'!D83)))</f>
        <v/>
      </c>
      <c r="DR89" s="292" t="str">
        <f ca="true">+IF(OFFSET('Hygiene Data'!$E$11,0,10*ROW('Hygiene Data'!E83))="","",OFFSET('Hygiene Data'!$E$11,0,10*ROW('Hygiene Data'!E83)))</f>
        <v/>
      </c>
      <c r="DS89" s="292" t="str">
        <f ca="true">+IF(OFFSET('Hygiene Data'!$E$12,0,10*ROW('Hygiene Data'!E83))="","",OFFSET('Hygiene Data'!$E$12,0,10*ROW('Hygiene Data'!E83)))</f>
        <v/>
      </c>
      <c r="DT89" s="292" t="str">
        <f ca="true">+IF(OFFSET('Hygiene Data'!$E$13,0,10*ROW('Hygiene Data'!E83))="","",OFFSET('Hygiene Data'!$E$13,0,10*ROW('Hygiene Data'!E83)))</f>
        <v/>
      </c>
      <c r="DU89" s="292" t="str">
        <f ca="true">+IF(OFFSET('Hygiene Data'!$F$11,0,10*ROW('Hygiene Data'!F83))="","",OFFSET('Hygiene Data'!$F$11,0,10*ROW('Hygiene Data'!F83)))</f>
        <v/>
      </c>
      <c r="DV89" s="292" t="str">
        <f ca="true">+IF(OFFSET('Hygiene Data'!$F$12,0,10*ROW('Hygiene Data'!F83))="","",OFFSET('Hygiene Data'!$F$12,0,10*ROW('Hygiene Data'!F83)))</f>
        <v/>
      </c>
      <c r="DW89" s="292" t="str">
        <f ca="true">+IF(OFFSET('Hygiene Data'!$F$13,0,10*ROW('Hygiene Data'!F83))="","",OFFSET('Hygiene Data'!$F$13,0,10*ROW('Hygiene Data'!F83)))</f>
        <v/>
      </c>
      <c r="DX89" s="292" t="str">
        <f ca="true">+IF(OFFSET('Hygiene Data'!$G$11,0,10*ROW('Hygiene Data'!G83))="","",OFFSET('Hygiene Data'!$G$11,0,10*ROW('Hygiene Data'!G83)))</f>
        <v/>
      </c>
      <c r="DY89" s="292" t="str">
        <f ca="true">+IF(OFFSET('Hygiene Data'!$G$12,0,10*ROW('Hygiene Data'!G83))="","",OFFSET('Hygiene Data'!$G$12,0,10*ROW('Hygiene Data'!G83)))</f>
        <v/>
      </c>
      <c r="DZ89" s="292" t="str">
        <f ca="true">+IF(OFFSET('Hygiene Data'!$G$13,0,10*ROW('Hygiene Data'!G83))="","",OFFSET('Hygiene Data'!$G$13,0,10*ROW('Hygiene Data'!G83)))</f>
        <v/>
      </c>
      <c r="EA89" s="292" t="str">
        <f ca="true">+IF(OFFSET('Hygiene Data'!$H$11,0,10*ROW('Hygiene Data'!H83))="","",OFFSET('Hygiene Data'!$H$11,0,10*ROW('Hygiene Data'!H83)))</f>
        <v/>
      </c>
      <c r="EB89" s="292" t="str">
        <f ca="true">+IF(OFFSET('Hygiene Data'!$H$12,0,10*ROW('Hygiene Data'!H83))="","",OFFSET('Hygiene Data'!$H$12,0,10*ROW('Hygiene Data'!H83)))</f>
        <v/>
      </c>
      <c r="EC89" s="292" t="str">
        <f ca="true">+IF(OFFSET('Hygiene Data'!$H$13,0,10*ROW('Hygiene Data'!H83))="","",OFFSET('Hygiene Data'!$H$13,0,10*ROW('Hygiene Data'!H83)))</f>
        <v/>
      </c>
      <c r="ED89" s="292" t="str">
        <f ca="true">+IF(OFFSET('Hygiene Data'!$I$11,0,10*ROW('Hygiene Data'!I83))="","",OFFSET('Hygiene Data'!$I$11,0,10*ROW('Hygiene Data'!I83)))</f>
        <v/>
      </c>
      <c r="EE89" s="292" t="str">
        <f ca="true">+IF(OFFSET('Hygiene Data'!$I$12,0,10*ROW('Hygiene Data'!I83))="","",OFFSET('Hygiene Data'!$I$12,0,10*ROW('Hygiene Data'!I83)))</f>
        <v/>
      </c>
      <c r="EF89" s="29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8"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2"/>
      <c r="BS90" s="292" t="str">
        <f ca="true">+IF(OFFSET('Water Data'!$D$27,0,10*ROW('Water Data'!D84))="","",OFFSET('Water Data'!$D$27,0,10*ROW('Water Data'!D84)))</f>
        <v/>
      </c>
      <c r="BT90" s="292" t="str">
        <f ca="true">+IF(OFFSET('Water Data'!$D$28,0,10*ROW('Water Data'!D84))="","",OFFSET('Water Data'!$D$28,0,10*ROW('Water Data'!D84)))</f>
        <v/>
      </c>
      <c r="BU90" s="292" t="str">
        <f ca="true">+IF(OFFSET('Water Data'!$D$29,0,10*ROW('Water Data'!D84))="","",OFFSET('Water Data'!$D$29,0,10*ROW('Water Data'!D84)))</f>
        <v/>
      </c>
      <c r="BV90" s="292" t="str">
        <f ca="true">+IF(OFFSET('Water Data'!$E$27,0,10*ROW('Water Data'!E84))="","",OFFSET('Water Data'!$E$27,0,10*ROW('Water Data'!E84)))</f>
        <v/>
      </c>
      <c r="BW90" s="292" t="str">
        <f ca="true">+IF(OFFSET('Water Data'!$E$28,0,10*ROW('Water Data'!E84))="","",OFFSET('Water Data'!$E$28,0,10*ROW('Water Data'!E84)))</f>
        <v/>
      </c>
      <c r="BX90" s="292" t="str">
        <f ca="true">+IF(OFFSET('Water Data'!$E$29,0,10*ROW('Water Data'!E84))="","",OFFSET('Water Data'!$E$29,0,10*ROW('Water Data'!E84)))</f>
        <v/>
      </c>
      <c r="BY90" s="292" t="str">
        <f ca="true">+IF(OFFSET('Water Data'!$F$27,0,10*ROW('Water Data'!F84))="","",OFFSET('Water Data'!$F$27,0,10*ROW('Water Data'!F84)))</f>
        <v/>
      </c>
      <c r="BZ90" s="292" t="str">
        <f ca="true">+IF(OFFSET('Water Data'!$F$28,0,10*ROW('Water Data'!F84))="","",OFFSET('Water Data'!$F$28,0,10*ROW('Water Data'!F84)))</f>
        <v/>
      </c>
      <c r="CA90" s="292" t="str">
        <f ca="true">+IF(OFFSET('Water Data'!$F$29,0,10*ROW('Water Data'!F84))="","",OFFSET('Water Data'!$F$29,0,10*ROW('Water Data'!F84)))</f>
        <v/>
      </c>
      <c r="CB90" s="292" t="str">
        <f ca="true">+IF(OFFSET('Water Data'!$G$27,0,10*ROW('Water Data'!G84))="","",OFFSET('Water Data'!$G$27,0,10*ROW('Water Data'!G84)))</f>
        <v/>
      </c>
      <c r="CC90" s="292" t="str">
        <f ca="true">+IF(OFFSET('Water Data'!$G$28,0,10*ROW('Water Data'!G84))="","",OFFSET('Water Data'!$G$28,0,10*ROW('Water Data'!G84)))</f>
        <v/>
      </c>
      <c r="CD90" s="292" t="str">
        <f ca="true">+IF(OFFSET('Water Data'!$G$29,0,10*ROW('Water Data'!G84))="","",OFFSET('Water Data'!$G$29,0,10*ROW('Water Data'!G84)))</f>
        <v/>
      </c>
      <c r="CE90" s="292" t="str">
        <f ca="true">+IF(OFFSET('Water Data'!$H$27,0,10*ROW('Water Data'!H84))="","",OFFSET('Water Data'!$H$27,0,10*ROW('Water Data'!H84)))</f>
        <v/>
      </c>
      <c r="CF90" s="292" t="str">
        <f ca="true">+IF(OFFSET('Water Data'!$H$28,0,10*ROW('Water Data'!H84))="","",OFFSET('Water Data'!$H$28,0,10*ROW('Water Data'!H84)))</f>
        <v/>
      </c>
      <c r="CG90" s="292" t="str">
        <f ca="true">+IF(OFFSET('Water Data'!$H$29,0,10*ROW('Water Data'!H84))="","",OFFSET('Water Data'!$H$29,0,10*ROW('Water Data'!H84)))</f>
        <v/>
      </c>
      <c r="CH90" s="292" t="str">
        <f ca="true">+IF(OFFSET('Water Data'!$I$27,0,10*ROW('Water Data'!I84))="","",OFFSET('Water Data'!$I$27,0,10*ROW('Water Data'!I84)))</f>
        <v/>
      </c>
      <c r="CI90" s="292" t="str">
        <f ca="true">+IF(OFFSET('Water Data'!$I$28,0,10*ROW('Water Data'!I84))="","",OFFSET('Water Data'!$I$28,0,10*ROW('Water Data'!I84)))</f>
        <v/>
      </c>
      <c r="CJ90" s="292" t="str">
        <f ca="true">+IF(OFFSET('Water Data'!$I$29,0,10*ROW('Water Data'!I84))="","",OFFSET('Water Data'!$I$29,0,10*ROW('Water Data'!I84)))</f>
        <v/>
      </c>
      <c r="CK90" s="292" t="str">
        <f ca="true">+IF(OFFSET('Sanitation Data'!$D$28,0,10*ROW('Sanitation Data'!D84))="","",OFFSET('Sanitation Data'!$D$28,0,10*ROW('Sanitation Data'!D84)))</f>
        <v/>
      </c>
      <c r="CL90" s="292" t="str">
        <f ca="true">+IF(OFFSET('Sanitation Data'!$D$29,0,10*ROW('Sanitation Data'!D84))="","",OFFSET('Sanitation Data'!$D$29,0,10*ROW('Sanitation Data'!D84)))</f>
        <v/>
      </c>
      <c r="CM90" s="292" t="str">
        <f ca="true">+IF(OFFSET('Sanitation Data'!$D$30,0,10*ROW('Sanitation Data'!D84))="","",OFFSET('Sanitation Data'!$D$30,0,10*ROW('Sanitation Data'!D84)))</f>
        <v/>
      </c>
      <c r="CN90" s="292" t="str">
        <f ca="true">+IF(OFFSET('Sanitation Data'!$D$31,0,10*ROW('Sanitation Data'!D84))="","",OFFSET('Sanitation Data'!$D$31,0,10*ROW('Sanitation Data'!D84)))</f>
        <v/>
      </c>
      <c r="CO90" s="292" t="str">
        <f ca="true">+IF(OFFSET('Sanitation Data'!$D$32,0,10*ROW('Sanitation Data'!D84))="","",OFFSET('Sanitation Data'!$D$32,0,10*ROW('Sanitation Data'!D84)))</f>
        <v/>
      </c>
      <c r="CP90" s="292" t="str">
        <f ca="true">+IF(OFFSET('Sanitation Data'!$E$28,0,10*ROW('Sanitation Data'!E84))="","",OFFSET('Sanitation Data'!$E$28,0,10*ROW('Sanitation Data'!E84)))</f>
        <v/>
      </c>
      <c r="CQ90" s="292" t="str">
        <f ca="true">+IF(OFFSET('Sanitation Data'!$E$29,0,10*ROW('Sanitation Data'!E84))="","",OFFSET('Sanitation Data'!$E$29,0,10*ROW('Sanitation Data'!E84)))</f>
        <v/>
      </c>
      <c r="CR90" s="292" t="str">
        <f ca="true">+IF(OFFSET('Sanitation Data'!$E$30,0,10*ROW('Sanitation Data'!E84))="","",OFFSET('Sanitation Data'!$E$30,0,10*ROW('Sanitation Data'!E84)))</f>
        <v/>
      </c>
      <c r="CS90" s="292" t="str">
        <f ca="true">+IF(OFFSET('Sanitation Data'!$E$31,0,10*ROW('Sanitation Data'!E84))="","",OFFSET('Sanitation Data'!$E$31,0,10*ROW('Sanitation Data'!E84)))</f>
        <v/>
      </c>
      <c r="CT90" s="292" t="str">
        <f ca="true">+IF(OFFSET('Sanitation Data'!$E$32,0,10*ROW('Sanitation Data'!E84))="","",OFFSET('Sanitation Data'!$E$32,0,10*ROW('Sanitation Data'!E84)))</f>
        <v/>
      </c>
      <c r="CU90" s="292" t="str">
        <f ca="true">+IF(OFFSET('Sanitation Data'!$F$28,0,10*ROW('Sanitation Data'!F84))="","",OFFSET('Sanitation Data'!$F$28,0,10*ROW('Sanitation Data'!F84)))</f>
        <v/>
      </c>
      <c r="CV90" s="292" t="str">
        <f ca="true">+IF(OFFSET('Sanitation Data'!$F$29,0,10*ROW('Sanitation Data'!F84))="","",OFFSET('Sanitation Data'!$F$29,0,10*ROW('Sanitation Data'!F84)))</f>
        <v/>
      </c>
      <c r="CW90" s="292" t="str">
        <f ca="true">+IF(OFFSET('Sanitation Data'!$F$30,0,10*ROW('Sanitation Data'!F84))="","",OFFSET('Sanitation Data'!$F$30,0,10*ROW('Sanitation Data'!F84)))</f>
        <v/>
      </c>
      <c r="CX90" s="292" t="str">
        <f ca="true">+IF(OFFSET('Sanitation Data'!$F$31,0,10*ROW('Sanitation Data'!F84))="","",OFFSET('Sanitation Data'!$F$31,0,10*ROW('Sanitation Data'!F84)))</f>
        <v/>
      </c>
      <c r="CY90" s="292" t="str">
        <f ca="true">+IF(OFFSET('Sanitation Data'!$F$32,0,10*ROW('Sanitation Data'!F84))="","",OFFSET('Sanitation Data'!$F$32,0,10*ROW('Sanitation Data'!F84)))</f>
        <v/>
      </c>
      <c r="CZ90" s="292" t="str">
        <f ca="true">+IF(OFFSET('Sanitation Data'!$G$28,0,10*ROW('Sanitation Data'!G84))="","",OFFSET('Sanitation Data'!$G$28,0,10*ROW('Sanitation Data'!G84)))</f>
        <v/>
      </c>
      <c r="DA90" s="292" t="str">
        <f ca="true">+IF(OFFSET('Sanitation Data'!$G$29,0,10*ROW('Sanitation Data'!G84))="","",OFFSET('Sanitation Data'!$G$29,0,10*ROW('Sanitation Data'!G84)))</f>
        <v/>
      </c>
      <c r="DB90" s="292" t="str">
        <f ca="true">+IF(OFFSET('Sanitation Data'!$G$30,0,10*ROW('Sanitation Data'!G84))="","",OFFSET('Sanitation Data'!$G$30,0,10*ROW('Sanitation Data'!G84)))</f>
        <v/>
      </c>
      <c r="DC90" s="292" t="str">
        <f ca="true">+IF(OFFSET('Sanitation Data'!$G$31,0,10*ROW('Sanitation Data'!G84))="","",OFFSET('Sanitation Data'!$G$31,0,10*ROW('Sanitation Data'!G84)))</f>
        <v/>
      </c>
      <c r="DD90" s="292" t="str">
        <f ca="true">+IF(OFFSET('Sanitation Data'!$G$32,0,10*ROW('Sanitation Data'!G84))="","",OFFSET('Sanitation Data'!$G$32,0,10*ROW('Sanitation Data'!G84)))</f>
        <v/>
      </c>
      <c r="DE90" s="292" t="str">
        <f ca="true">+IF(OFFSET('Sanitation Data'!$H$28,0,10*ROW('Sanitation Data'!H84))="","",OFFSET('Sanitation Data'!$H$28,0,10*ROW('Sanitation Data'!H84)))</f>
        <v/>
      </c>
      <c r="DF90" s="292" t="str">
        <f ca="true">+IF(OFFSET('Sanitation Data'!$H$29,0,10*ROW('Sanitation Data'!H84))="","",OFFSET('Sanitation Data'!$H$29,0,10*ROW('Sanitation Data'!H84)))</f>
        <v/>
      </c>
      <c r="DG90" s="292" t="str">
        <f ca="true">+IF(OFFSET('Sanitation Data'!$H$30,0,10*ROW('Sanitation Data'!H84))="","",OFFSET('Sanitation Data'!$H$30,0,10*ROW('Sanitation Data'!H84)))</f>
        <v/>
      </c>
      <c r="DH90" s="292" t="str">
        <f ca="true">+IF(OFFSET('Sanitation Data'!$H$31,0,10*ROW('Sanitation Data'!H84))="","",OFFSET('Sanitation Data'!$H$31,0,10*ROW('Sanitation Data'!H84)))</f>
        <v/>
      </c>
      <c r="DI90" s="292" t="str">
        <f ca="true">+IF(OFFSET('Sanitation Data'!$H$32,0,10*ROW('Sanitation Data'!H84))="","",OFFSET('Sanitation Data'!$H$32,0,10*ROW('Sanitation Data'!H84)))</f>
        <v/>
      </c>
      <c r="DJ90" s="292" t="str">
        <f ca="true">+IF(OFFSET('Sanitation Data'!$I$28,0,10*ROW('Sanitation Data'!I84))="","",OFFSET('Sanitation Data'!$I$28,0,10*ROW('Sanitation Data'!I84)))</f>
        <v/>
      </c>
      <c r="DK90" s="292" t="str">
        <f ca="true">+IF(OFFSET('Sanitation Data'!$I$29,0,10*ROW('Sanitation Data'!I84))="","",OFFSET('Sanitation Data'!$I$29,0,10*ROW('Sanitation Data'!I84)))</f>
        <v/>
      </c>
      <c r="DL90" s="292" t="str">
        <f ca="true">+IF(OFFSET('Sanitation Data'!$I$30,0,10*ROW('Sanitation Data'!I84))="","",OFFSET('Sanitation Data'!$I$30,0,10*ROW('Sanitation Data'!I84)))</f>
        <v/>
      </c>
      <c r="DM90" s="292" t="str">
        <f ca="true">+IF(OFFSET('Sanitation Data'!$I$31,0,10*ROW('Sanitation Data'!I84))="","",OFFSET('Sanitation Data'!$I$31,0,10*ROW('Sanitation Data'!I84)))</f>
        <v/>
      </c>
      <c r="DN90" s="292" t="str">
        <f ca="true">+IF(OFFSET('Sanitation Data'!$I$32,0,10*ROW('Sanitation Data'!I84))="","",OFFSET('Sanitation Data'!$I$32,0,10*ROW('Sanitation Data'!I84)))</f>
        <v/>
      </c>
      <c r="DO90" s="292" t="str">
        <f ca="true">+IF(OFFSET('Hygiene Data'!$D$11,0,10*ROW('Hygiene Data'!D84))="","",OFFSET('Hygiene Data'!$D$11,0,10*ROW('Hygiene Data'!D84)))</f>
        <v/>
      </c>
      <c r="DP90" s="292" t="str">
        <f ca="true">+IF(OFFSET('Hygiene Data'!$D$12,0,10*ROW('Hygiene Data'!D84))="","",OFFSET('Hygiene Data'!$D$12,0,10*ROW('Hygiene Data'!D84)))</f>
        <v/>
      </c>
      <c r="DQ90" s="292" t="str">
        <f ca="true">+IF(OFFSET('Hygiene Data'!$D$13,0,10*ROW('Hygiene Data'!D84))="","",OFFSET('Hygiene Data'!$D$13,0,10*ROW('Hygiene Data'!D84)))</f>
        <v/>
      </c>
      <c r="DR90" s="292" t="str">
        <f ca="true">+IF(OFFSET('Hygiene Data'!$E$11,0,10*ROW('Hygiene Data'!E84))="","",OFFSET('Hygiene Data'!$E$11,0,10*ROW('Hygiene Data'!E84)))</f>
        <v/>
      </c>
      <c r="DS90" s="292" t="str">
        <f ca="true">+IF(OFFSET('Hygiene Data'!$E$12,0,10*ROW('Hygiene Data'!E84))="","",OFFSET('Hygiene Data'!$E$12,0,10*ROW('Hygiene Data'!E84)))</f>
        <v/>
      </c>
      <c r="DT90" s="292" t="str">
        <f ca="true">+IF(OFFSET('Hygiene Data'!$E$13,0,10*ROW('Hygiene Data'!E84))="","",OFFSET('Hygiene Data'!$E$13,0,10*ROW('Hygiene Data'!E84)))</f>
        <v/>
      </c>
      <c r="DU90" s="292" t="str">
        <f ca="true">+IF(OFFSET('Hygiene Data'!$F$11,0,10*ROW('Hygiene Data'!F84))="","",OFFSET('Hygiene Data'!$F$11,0,10*ROW('Hygiene Data'!F84)))</f>
        <v/>
      </c>
      <c r="DV90" s="292" t="str">
        <f ca="true">+IF(OFFSET('Hygiene Data'!$F$12,0,10*ROW('Hygiene Data'!F84))="","",OFFSET('Hygiene Data'!$F$12,0,10*ROW('Hygiene Data'!F84)))</f>
        <v/>
      </c>
      <c r="DW90" s="292" t="str">
        <f ca="true">+IF(OFFSET('Hygiene Data'!$F$13,0,10*ROW('Hygiene Data'!F84))="","",OFFSET('Hygiene Data'!$F$13,0,10*ROW('Hygiene Data'!F84)))</f>
        <v/>
      </c>
      <c r="DX90" s="292" t="str">
        <f ca="true">+IF(OFFSET('Hygiene Data'!$G$11,0,10*ROW('Hygiene Data'!G84))="","",OFFSET('Hygiene Data'!$G$11,0,10*ROW('Hygiene Data'!G84)))</f>
        <v/>
      </c>
      <c r="DY90" s="292" t="str">
        <f ca="true">+IF(OFFSET('Hygiene Data'!$G$12,0,10*ROW('Hygiene Data'!G84))="","",OFFSET('Hygiene Data'!$G$12,0,10*ROW('Hygiene Data'!G84)))</f>
        <v/>
      </c>
      <c r="DZ90" s="292" t="str">
        <f ca="true">+IF(OFFSET('Hygiene Data'!$G$13,0,10*ROW('Hygiene Data'!G84))="","",OFFSET('Hygiene Data'!$G$13,0,10*ROW('Hygiene Data'!G84)))</f>
        <v/>
      </c>
      <c r="EA90" s="292" t="str">
        <f ca="true">+IF(OFFSET('Hygiene Data'!$H$11,0,10*ROW('Hygiene Data'!H84))="","",OFFSET('Hygiene Data'!$H$11,0,10*ROW('Hygiene Data'!H84)))</f>
        <v/>
      </c>
      <c r="EB90" s="292" t="str">
        <f ca="true">+IF(OFFSET('Hygiene Data'!$H$12,0,10*ROW('Hygiene Data'!H84))="","",OFFSET('Hygiene Data'!$H$12,0,10*ROW('Hygiene Data'!H84)))</f>
        <v/>
      </c>
      <c r="EC90" s="292" t="str">
        <f ca="true">+IF(OFFSET('Hygiene Data'!$H$13,0,10*ROW('Hygiene Data'!H84))="","",OFFSET('Hygiene Data'!$H$13,0,10*ROW('Hygiene Data'!H84)))</f>
        <v/>
      </c>
      <c r="ED90" s="292" t="str">
        <f ca="true">+IF(OFFSET('Hygiene Data'!$I$11,0,10*ROW('Hygiene Data'!I84))="","",OFFSET('Hygiene Data'!$I$11,0,10*ROW('Hygiene Data'!I84)))</f>
        <v/>
      </c>
      <c r="EE90" s="292" t="str">
        <f ca="true">+IF(OFFSET('Hygiene Data'!$I$12,0,10*ROW('Hygiene Data'!I84))="","",OFFSET('Hygiene Data'!$I$12,0,10*ROW('Hygiene Data'!I84)))</f>
        <v/>
      </c>
      <c r="EF90" s="29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8"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2"/>
      <c r="BS91" s="292" t="str">
        <f ca="true">+IF(OFFSET('Water Data'!$D$27,0,10*ROW('Water Data'!D85))="","",OFFSET('Water Data'!$D$27,0,10*ROW('Water Data'!D85)))</f>
        <v/>
      </c>
      <c r="BT91" s="292" t="str">
        <f ca="true">+IF(OFFSET('Water Data'!$D$28,0,10*ROW('Water Data'!D85))="","",OFFSET('Water Data'!$D$28,0,10*ROW('Water Data'!D85)))</f>
        <v/>
      </c>
      <c r="BU91" s="292" t="str">
        <f ca="true">+IF(OFFSET('Water Data'!$D$29,0,10*ROW('Water Data'!D85))="","",OFFSET('Water Data'!$D$29,0,10*ROW('Water Data'!D85)))</f>
        <v/>
      </c>
      <c r="BV91" s="292" t="str">
        <f ca="true">+IF(OFFSET('Water Data'!$E$27,0,10*ROW('Water Data'!E85))="","",OFFSET('Water Data'!$E$27,0,10*ROW('Water Data'!E85)))</f>
        <v/>
      </c>
      <c r="BW91" s="292" t="str">
        <f ca="true">+IF(OFFSET('Water Data'!$E$28,0,10*ROW('Water Data'!E85))="","",OFFSET('Water Data'!$E$28,0,10*ROW('Water Data'!E85)))</f>
        <v/>
      </c>
      <c r="BX91" s="292" t="str">
        <f ca="true">+IF(OFFSET('Water Data'!$E$29,0,10*ROW('Water Data'!E85))="","",OFFSET('Water Data'!$E$29,0,10*ROW('Water Data'!E85)))</f>
        <v/>
      </c>
      <c r="BY91" s="292" t="str">
        <f ca="true">+IF(OFFSET('Water Data'!$F$27,0,10*ROW('Water Data'!F85))="","",OFFSET('Water Data'!$F$27,0,10*ROW('Water Data'!F85)))</f>
        <v/>
      </c>
      <c r="BZ91" s="292" t="str">
        <f ca="true">+IF(OFFSET('Water Data'!$F$28,0,10*ROW('Water Data'!F85))="","",OFFSET('Water Data'!$F$28,0,10*ROW('Water Data'!F85)))</f>
        <v/>
      </c>
      <c r="CA91" s="292" t="str">
        <f ca="true">+IF(OFFSET('Water Data'!$F$29,0,10*ROW('Water Data'!F85))="","",OFFSET('Water Data'!$F$29,0,10*ROW('Water Data'!F85)))</f>
        <v/>
      </c>
      <c r="CB91" s="292" t="str">
        <f ca="true">+IF(OFFSET('Water Data'!$G$27,0,10*ROW('Water Data'!G85))="","",OFFSET('Water Data'!$G$27,0,10*ROW('Water Data'!G85)))</f>
        <v/>
      </c>
      <c r="CC91" s="292" t="str">
        <f ca="true">+IF(OFFSET('Water Data'!$G$28,0,10*ROW('Water Data'!G85))="","",OFFSET('Water Data'!$G$28,0,10*ROW('Water Data'!G85)))</f>
        <v/>
      </c>
      <c r="CD91" s="292" t="str">
        <f ca="true">+IF(OFFSET('Water Data'!$G$29,0,10*ROW('Water Data'!G85))="","",OFFSET('Water Data'!$G$29,0,10*ROW('Water Data'!G85)))</f>
        <v/>
      </c>
      <c r="CE91" s="292" t="str">
        <f ca="true">+IF(OFFSET('Water Data'!$H$27,0,10*ROW('Water Data'!H85))="","",OFFSET('Water Data'!$H$27,0,10*ROW('Water Data'!H85)))</f>
        <v/>
      </c>
      <c r="CF91" s="292" t="str">
        <f ca="true">+IF(OFFSET('Water Data'!$H$28,0,10*ROW('Water Data'!H85))="","",OFFSET('Water Data'!$H$28,0,10*ROW('Water Data'!H85)))</f>
        <v/>
      </c>
      <c r="CG91" s="292" t="str">
        <f ca="true">+IF(OFFSET('Water Data'!$H$29,0,10*ROW('Water Data'!H85))="","",OFFSET('Water Data'!$H$29,0,10*ROW('Water Data'!H85)))</f>
        <v/>
      </c>
      <c r="CH91" s="292" t="str">
        <f ca="true">+IF(OFFSET('Water Data'!$I$27,0,10*ROW('Water Data'!I85))="","",OFFSET('Water Data'!$I$27,0,10*ROW('Water Data'!I85)))</f>
        <v/>
      </c>
      <c r="CI91" s="292" t="str">
        <f ca="true">+IF(OFFSET('Water Data'!$I$28,0,10*ROW('Water Data'!I85))="","",OFFSET('Water Data'!$I$28,0,10*ROW('Water Data'!I85)))</f>
        <v/>
      </c>
      <c r="CJ91" s="292" t="str">
        <f ca="true">+IF(OFFSET('Water Data'!$I$29,0,10*ROW('Water Data'!I85))="","",OFFSET('Water Data'!$I$29,0,10*ROW('Water Data'!I85)))</f>
        <v/>
      </c>
      <c r="CK91" s="292" t="str">
        <f ca="true">+IF(OFFSET('Sanitation Data'!$D$28,0,10*ROW('Sanitation Data'!D85))="","",OFFSET('Sanitation Data'!$D$28,0,10*ROW('Sanitation Data'!D85)))</f>
        <v/>
      </c>
      <c r="CL91" s="292" t="str">
        <f ca="true">+IF(OFFSET('Sanitation Data'!$D$29,0,10*ROW('Sanitation Data'!D85))="","",OFFSET('Sanitation Data'!$D$29,0,10*ROW('Sanitation Data'!D85)))</f>
        <v/>
      </c>
      <c r="CM91" s="292" t="str">
        <f ca="true">+IF(OFFSET('Sanitation Data'!$D$30,0,10*ROW('Sanitation Data'!D85))="","",OFFSET('Sanitation Data'!$D$30,0,10*ROW('Sanitation Data'!D85)))</f>
        <v/>
      </c>
      <c r="CN91" s="292" t="str">
        <f ca="true">+IF(OFFSET('Sanitation Data'!$D$31,0,10*ROW('Sanitation Data'!D85))="","",OFFSET('Sanitation Data'!$D$31,0,10*ROW('Sanitation Data'!D85)))</f>
        <v/>
      </c>
      <c r="CO91" s="292" t="str">
        <f ca="true">+IF(OFFSET('Sanitation Data'!$D$32,0,10*ROW('Sanitation Data'!D85))="","",OFFSET('Sanitation Data'!$D$32,0,10*ROW('Sanitation Data'!D85)))</f>
        <v/>
      </c>
      <c r="CP91" s="292" t="str">
        <f ca="true">+IF(OFFSET('Sanitation Data'!$E$28,0,10*ROW('Sanitation Data'!E85))="","",OFFSET('Sanitation Data'!$E$28,0,10*ROW('Sanitation Data'!E85)))</f>
        <v/>
      </c>
      <c r="CQ91" s="292" t="str">
        <f ca="true">+IF(OFFSET('Sanitation Data'!$E$29,0,10*ROW('Sanitation Data'!E85))="","",OFFSET('Sanitation Data'!$E$29,0,10*ROW('Sanitation Data'!E85)))</f>
        <v/>
      </c>
      <c r="CR91" s="292" t="str">
        <f ca="true">+IF(OFFSET('Sanitation Data'!$E$30,0,10*ROW('Sanitation Data'!E85))="","",OFFSET('Sanitation Data'!$E$30,0,10*ROW('Sanitation Data'!E85)))</f>
        <v/>
      </c>
      <c r="CS91" s="292" t="str">
        <f ca="true">+IF(OFFSET('Sanitation Data'!$E$31,0,10*ROW('Sanitation Data'!E85))="","",OFFSET('Sanitation Data'!$E$31,0,10*ROW('Sanitation Data'!E85)))</f>
        <v/>
      </c>
      <c r="CT91" s="292" t="str">
        <f ca="true">+IF(OFFSET('Sanitation Data'!$E$32,0,10*ROW('Sanitation Data'!E85))="","",OFFSET('Sanitation Data'!$E$32,0,10*ROW('Sanitation Data'!E85)))</f>
        <v/>
      </c>
      <c r="CU91" s="292" t="str">
        <f ca="true">+IF(OFFSET('Sanitation Data'!$F$28,0,10*ROW('Sanitation Data'!F85))="","",OFFSET('Sanitation Data'!$F$28,0,10*ROW('Sanitation Data'!F85)))</f>
        <v/>
      </c>
      <c r="CV91" s="292" t="str">
        <f ca="true">+IF(OFFSET('Sanitation Data'!$F$29,0,10*ROW('Sanitation Data'!F85))="","",OFFSET('Sanitation Data'!$F$29,0,10*ROW('Sanitation Data'!F85)))</f>
        <v/>
      </c>
      <c r="CW91" s="292" t="str">
        <f ca="true">+IF(OFFSET('Sanitation Data'!$F$30,0,10*ROW('Sanitation Data'!F85))="","",OFFSET('Sanitation Data'!$F$30,0,10*ROW('Sanitation Data'!F85)))</f>
        <v/>
      </c>
      <c r="CX91" s="292" t="str">
        <f ca="true">+IF(OFFSET('Sanitation Data'!$F$31,0,10*ROW('Sanitation Data'!F85))="","",OFFSET('Sanitation Data'!$F$31,0,10*ROW('Sanitation Data'!F85)))</f>
        <v/>
      </c>
      <c r="CY91" s="292" t="str">
        <f ca="true">+IF(OFFSET('Sanitation Data'!$F$32,0,10*ROW('Sanitation Data'!F85))="","",OFFSET('Sanitation Data'!$F$32,0,10*ROW('Sanitation Data'!F85)))</f>
        <v/>
      </c>
      <c r="CZ91" s="292" t="str">
        <f ca="true">+IF(OFFSET('Sanitation Data'!$G$28,0,10*ROW('Sanitation Data'!G85))="","",OFFSET('Sanitation Data'!$G$28,0,10*ROW('Sanitation Data'!G85)))</f>
        <v/>
      </c>
      <c r="DA91" s="292" t="str">
        <f ca="true">+IF(OFFSET('Sanitation Data'!$G$29,0,10*ROW('Sanitation Data'!G85))="","",OFFSET('Sanitation Data'!$G$29,0,10*ROW('Sanitation Data'!G85)))</f>
        <v/>
      </c>
      <c r="DB91" s="292" t="str">
        <f ca="true">+IF(OFFSET('Sanitation Data'!$G$30,0,10*ROW('Sanitation Data'!G85))="","",OFFSET('Sanitation Data'!$G$30,0,10*ROW('Sanitation Data'!G85)))</f>
        <v/>
      </c>
      <c r="DC91" s="292" t="str">
        <f ca="true">+IF(OFFSET('Sanitation Data'!$G$31,0,10*ROW('Sanitation Data'!G85))="","",OFFSET('Sanitation Data'!$G$31,0,10*ROW('Sanitation Data'!G85)))</f>
        <v/>
      </c>
      <c r="DD91" s="292" t="str">
        <f ca="true">+IF(OFFSET('Sanitation Data'!$G$32,0,10*ROW('Sanitation Data'!G85))="","",OFFSET('Sanitation Data'!$G$32,0,10*ROW('Sanitation Data'!G85)))</f>
        <v/>
      </c>
      <c r="DE91" s="292" t="str">
        <f ca="true">+IF(OFFSET('Sanitation Data'!$H$28,0,10*ROW('Sanitation Data'!H85))="","",OFFSET('Sanitation Data'!$H$28,0,10*ROW('Sanitation Data'!H85)))</f>
        <v/>
      </c>
      <c r="DF91" s="292" t="str">
        <f ca="true">+IF(OFFSET('Sanitation Data'!$H$29,0,10*ROW('Sanitation Data'!H85))="","",OFFSET('Sanitation Data'!$H$29,0,10*ROW('Sanitation Data'!H85)))</f>
        <v/>
      </c>
      <c r="DG91" s="292" t="str">
        <f ca="true">+IF(OFFSET('Sanitation Data'!$H$30,0,10*ROW('Sanitation Data'!H85))="","",OFFSET('Sanitation Data'!$H$30,0,10*ROW('Sanitation Data'!H85)))</f>
        <v/>
      </c>
      <c r="DH91" s="292" t="str">
        <f ca="true">+IF(OFFSET('Sanitation Data'!$H$31,0,10*ROW('Sanitation Data'!H85))="","",OFFSET('Sanitation Data'!$H$31,0,10*ROW('Sanitation Data'!H85)))</f>
        <v/>
      </c>
      <c r="DI91" s="292" t="str">
        <f ca="true">+IF(OFFSET('Sanitation Data'!$H$32,0,10*ROW('Sanitation Data'!H85))="","",OFFSET('Sanitation Data'!$H$32,0,10*ROW('Sanitation Data'!H85)))</f>
        <v/>
      </c>
      <c r="DJ91" s="292" t="str">
        <f ca="true">+IF(OFFSET('Sanitation Data'!$I$28,0,10*ROW('Sanitation Data'!I85))="","",OFFSET('Sanitation Data'!$I$28,0,10*ROW('Sanitation Data'!I85)))</f>
        <v/>
      </c>
      <c r="DK91" s="292" t="str">
        <f ca="true">+IF(OFFSET('Sanitation Data'!$I$29,0,10*ROW('Sanitation Data'!I85))="","",OFFSET('Sanitation Data'!$I$29,0,10*ROW('Sanitation Data'!I85)))</f>
        <v/>
      </c>
      <c r="DL91" s="292" t="str">
        <f ca="true">+IF(OFFSET('Sanitation Data'!$I$30,0,10*ROW('Sanitation Data'!I85))="","",OFFSET('Sanitation Data'!$I$30,0,10*ROW('Sanitation Data'!I85)))</f>
        <v/>
      </c>
      <c r="DM91" s="292" t="str">
        <f ca="true">+IF(OFFSET('Sanitation Data'!$I$31,0,10*ROW('Sanitation Data'!I85))="","",OFFSET('Sanitation Data'!$I$31,0,10*ROW('Sanitation Data'!I85)))</f>
        <v/>
      </c>
      <c r="DN91" s="292" t="str">
        <f ca="true">+IF(OFFSET('Sanitation Data'!$I$32,0,10*ROW('Sanitation Data'!I85))="","",OFFSET('Sanitation Data'!$I$32,0,10*ROW('Sanitation Data'!I85)))</f>
        <v/>
      </c>
      <c r="DO91" s="292" t="str">
        <f ca="true">+IF(OFFSET('Hygiene Data'!$D$11,0,10*ROW('Hygiene Data'!D85))="","",OFFSET('Hygiene Data'!$D$11,0,10*ROW('Hygiene Data'!D85)))</f>
        <v/>
      </c>
      <c r="DP91" s="292" t="str">
        <f ca="true">+IF(OFFSET('Hygiene Data'!$D$12,0,10*ROW('Hygiene Data'!D85))="","",OFFSET('Hygiene Data'!$D$12,0,10*ROW('Hygiene Data'!D85)))</f>
        <v/>
      </c>
      <c r="DQ91" s="292" t="str">
        <f ca="true">+IF(OFFSET('Hygiene Data'!$D$13,0,10*ROW('Hygiene Data'!D85))="","",OFFSET('Hygiene Data'!$D$13,0,10*ROW('Hygiene Data'!D85)))</f>
        <v/>
      </c>
      <c r="DR91" s="292" t="str">
        <f ca="true">+IF(OFFSET('Hygiene Data'!$E$11,0,10*ROW('Hygiene Data'!E85))="","",OFFSET('Hygiene Data'!$E$11,0,10*ROW('Hygiene Data'!E85)))</f>
        <v/>
      </c>
      <c r="DS91" s="292" t="str">
        <f ca="true">+IF(OFFSET('Hygiene Data'!$E$12,0,10*ROW('Hygiene Data'!E85))="","",OFFSET('Hygiene Data'!$E$12,0,10*ROW('Hygiene Data'!E85)))</f>
        <v/>
      </c>
      <c r="DT91" s="292" t="str">
        <f ca="true">+IF(OFFSET('Hygiene Data'!$E$13,0,10*ROW('Hygiene Data'!E85))="","",OFFSET('Hygiene Data'!$E$13,0,10*ROW('Hygiene Data'!E85)))</f>
        <v/>
      </c>
      <c r="DU91" s="292" t="str">
        <f ca="true">+IF(OFFSET('Hygiene Data'!$F$11,0,10*ROW('Hygiene Data'!F85))="","",OFFSET('Hygiene Data'!$F$11,0,10*ROW('Hygiene Data'!F85)))</f>
        <v/>
      </c>
      <c r="DV91" s="292" t="str">
        <f ca="true">+IF(OFFSET('Hygiene Data'!$F$12,0,10*ROW('Hygiene Data'!F85))="","",OFFSET('Hygiene Data'!$F$12,0,10*ROW('Hygiene Data'!F85)))</f>
        <v/>
      </c>
      <c r="DW91" s="292" t="str">
        <f ca="true">+IF(OFFSET('Hygiene Data'!$F$13,0,10*ROW('Hygiene Data'!F85))="","",OFFSET('Hygiene Data'!$F$13,0,10*ROW('Hygiene Data'!F85)))</f>
        <v/>
      </c>
      <c r="DX91" s="292" t="str">
        <f ca="true">+IF(OFFSET('Hygiene Data'!$G$11,0,10*ROW('Hygiene Data'!G85))="","",OFFSET('Hygiene Data'!$G$11,0,10*ROW('Hygiene Data'!G85)))</f>
        <v/>
      </c>
      <c r="DY91" s="292" t="str">
        <f ca="true">+IF(OFFSET('Hygiene Data'!$G$12,0,10*ROW('Hygiene Data'!G85))="","",OFFSET('Hygiene Data'!$G$12,0,10*ROW('Hygiene Data'!G85)))</f>
        <v/>
      </c>
      <c r="DZ91" s="292" t="str">
        <f ca="true">+IF(OFFSET('Hygiene Data'!$G$13,0,10*ROW('Hygiene Data'!G85))="","",OFFSET('Hygiene Data'!$G$13,0,10*ROW('Hygiene Data'!G85)))</f>
        <v/>
      </c>
      <c r="EA91" s="292" t="str">
        <f ca="true">+IF(OFFSET('Hygiene Data'!$H$11,0,10*ROW('Hygiene Data'!H85))="","",OFFSET('Hygiene Data'!$H$11,0,10*ROW('Hygiene Data'!H85)))</f>
        <v/>
      </c>
      <c r="EB91" s="292" t="str">
        <f ca="true">+IF(OFFSET('Hygiene Data'!$H$12,0,10*ROW('Hygiene Data'!H85))="","",OFFSET('Hygiene Data'!$H$12,0,10*ROW('Hygiene Data'!H85)))</f>
        <v/>
      </c>
      <c r="EC91" s="292" t="str">
        <f ca="true">+IF(OFFSET('Hygiene Data'!$H$13,0,10*ROW('Hygiene Data'!H85))="","",OFFSET('Hygiene Data'!$H$13,0,10*ROW('Hygiene Data'!H85)))</f>
        <v/>
      </c>
      <c r="ED91" s="292" t="str">
        <f ca="true">+IF(OFFSET('Hygiene Data'!$I$11,0,10*ROW('Hygiene Data'!I85))="","",OFFSET('Hygiene Data'!$I$11,0,10*ROW('Hygiene Data'!I85)))</f>
        <v/>
      </c>
      <c r="EE91" s="292" t="str">
        <f ca="true">+IF(OFFSET('Hygiene Data'!$I$12,0,10*ROW('Hygiene Data'!I85))="","",OFFSET('Hygiene Data'!$I$12,0,10*ROW('Hygiene Data'!I85)))</f>
        <v/>
      </c>
      <c r="EF91" s="29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8"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2"/>
      <c r="BS92" s="292" t="str">
        <f ca="true">+IF(OFFSET('Water Data'!$D$27,0,10*ROW('Water Data'!D86))="","",OFFSET('Water Data'!$D$27,0,10*ROW('Water Data'!D86)))</f>
        <v/>
      </c>
      <c r="BT92" s="292" t="str">
        <f ca="true">+IF(OFFSET('Water Data'!$D$28,0,10*ROW('Water Data'!D86))="","",OFFSET('Water Data'!$D$28,0,10*ROW('Water Data'!D86)))</f>
        <v/>
      </c>
      <c r="BU92" s="292" t="str">
        <f ca="true">+IF(OFFSET('Water Data'!$D$29,0,10*ROW('Water Data'!D86))="","",OFFSET('Water Data'!$D$29,0,10*ROW('Water Data'!D86)))</f>
        <v/>
      </c>
      <c r="BV92" s="292" t="str">
        <f ca="true">+IF(OFFSET('Water Data'!$E$27,0,10*ROW('Water Data'!E86))="","",OFFSET('Water Data'!$E$27,0,10*ROW('Water Data'!E86)))</f>
        <v/>
      </c>
      <c r="BW92" s="292" t="str">
        <f ca="true">+IF(OFFSET('Water Data'!$E$28,0,10*ROW('Water Data'!E86))="","",OFFSET('Water Data'!$E$28,0,10*ROW('Water Data'!E86)))</f>
        <v/>
      </c>
      <c r="BX92" s="292" t="str">
        <f ca="true">+IF(OFFSET('Water Data'!$E$29,0,10*ROW('Water Data'!E86))="","",OFFSET('Water Data'!$E$29,0,10*ROW('Water Data'!E86)))</f>
        <v/>
      </c>
      <c r="BY92" s="292" t="str">
        <f ca="true">+IF(OFFSET('Water Data'!$F$27,0,10*ROW('Water Data'!F86))="","",OFFSET('Water Data'!$F$27,0,10*ROW('Water Data'!F86)))</f>
        <v/>
      </c>
      <c r="BZ92" s="292" t="str">
        <f ca="true">+IF(OFFSET('Water Data'!$F$28,0,10*ROW('Water Data'!F86))="","",OFFSET('Water Data'!$F$28,0,10*ROW('Water Data'!F86)))</f>
        <v/>
      </c>
      <c r="CA92" s="292" t="str">
        <f ca="true">+IF(OFFSET('Water Data'!$F$29,0,10*ROW('Water Data'!F86))="","",OFFSET('Water Data'!$F$29,0,10*ROW('Water Data'!F86)))</f>
        <v/>
      </c>
      <c r="CB92" s="292" t="str">
        <f ca="true">+IF(OFFSET('Water Data'!$G$27,0,10*ROW('Water Data'!G86))="","",OFFSET('Water Data'!$G$27,0,10*ROW('Water Data'!G86)))</f>
        <v/>
      </c>
      <c r="CC92" s="292" t="str">
        <f ca="true">+IF(OFFSET('Water Data'!$G$28,0,10*ROW('Water Data'!G86))="","",OFFSET('Water Data'!$G$28,0,10*ROW('Water Data'!G86)))</f>
        <v/>
      </c>
      <c r="CD92" s="292" t="str">
        <f ca="true">+IF(OFFSET('Water Data'!$G$29,0,10*ROW('Water Data'!G86))="","",OFFSET('Water Data'!$G$29,0,10*ROW('Water Data'!G86)))</f>
        <v/>
      </c>
      <c r="CE92" s="292" t="str">
        <f ca="true">+IF(OFFSET('Water Data'!$H$27,0,10*ROW('Water Data'!H86))="","",OFFSET('Water Data'!$H$27,0,10*ROW('Water Data'!H86)))</f>
        <v/>
      </c>
      <c r="CF92" s="292" t="str">
        <f ca="true">+IF(OFFSET('Water Data'!$H$28,0,10*ROW('Water Data'!H86))="","",OFFSET('Water Data'!$H$28,0,10*ROW('Water Data'!H86)))</f>
        <v/>
      </c>
      <c r="CG92" s="292" t="str">
        <f ca="true">+IF(OFFSET('Water Data'!$H$29,0,10*ROW('Water Data'!H86))="","",OFFSET('Water Data'!$H$29,0,10*ROW('Water Data'!H86)))</f>
        <v/>
      </c>
      <c r="CH92" s="292" t="str">
        <f ca="true">+IF(OFFSET('Water Data'!$I$27,0,10*ROW('Water Data'!I86))="","",OFFSET('Water Data'!$I$27,0,10*ROW('Water Data'!I86)))</f>
        <v/>
      </c>
      <c r="CI92" s="292" t="str">
        <f ca="true">+IF(OFFSET('Water Data'!$I$28,0,10*ROW('Water Data'!I86))="","",OFFSET('Water Data'!$I$28,0,10*ROW('Water Data'!I86)))</f>
        <v/>
      </c>
      <c r="CJ92" s="292" t="str">
        <f ca="true">+IF(OFFSET('Water Data'!$I$29,0,10*ROW('Water Data'!I86))="","",OFFSET('Water Data'!$I$29,0,10*ROW('Water Data'!I86)))</f>
        <v/>
      </c>
      <c r="CK92" s="292" t="str">
        <f ca="true">+IF(OFFSET('Sanitation Data'!$D$28,0,10*ROW('Sanitation Data'!D86))="","",OFFSET('Sanitation Data'!$D$28,0,10*ROW('Sanitation Data'!D86)))</f>
        <v/>
      </c>
      <c r="CL92" s="292" t="str">
        <f ca="true">+IF(OFFSET('Sanitation Data'!$D$29,0,10*ROW('Sanitation Data'!D86))="","",OFFSET('Sanitation Data'!$D$29,0,10*ROW('Sanitation Data'!D86)))</f>
        <v/>
      </c>
      <c r="CM92" s="292" t="str">
        <f ca="true">+IF(OFFSET('Sanitation Data'!$D$30,0,10*ROW('Sanitation Data'!D86))="","",OFFSET('Sanitation Data'!$D$30,0,10*ROW('Sanitation Data'!D86)))</f>
        <v/>
      </c>
      <c r="CN92" s="292" t="str">
        <f ca="true">+IF(OFFSET('Sanitation Data'!$D$31,0,10*ROW('Sanitation Data'!D86))="","",OFFSET('Sanitation Data'!$D$31,0,10*ROW('Sanitation Data'!D86)))</f>
        <v/>
      </c>
      <c r="CO92" s="292" t="str">
        <f ca="true">+IF(OFFSET('Sanitation Data'!$D$32,0,10*ROW('Sanitation Data'!D86))="","",OFFSET('Sanitation Data'!$D$32,0,10*ROW('Sanitation Data'!D86)))</f>
        <v/>
      </c>
      <c r="CP92" s="292" t="str">
        <f ca="true">+IF(OFFSET('Sanitation Data'!$E$28,0,10*ROW('Sanitation Data'!E86))="","",OFFSET('Sanitation Data'!$E$28,0,10*ROW('Sanitation Data'!E86)))</f>
        <v/>
      </c>
      <c r="CQ92" s="292" t="str">
        <f ca="true">+IF(OFFSET('Sanitation Data'!$E$29,0,10*ROW('Sanitation Data'!E86))="","",OFFSET('Sanitation Data'!$E$29,0,10*ROW('Sanitation Data'!E86)))</f>
        <v/>
      </c>
      <c r="CR92" s="292" t="str">
        <f ca="true">+IF(OFFSET('Sanitation Data'!$E$30,0,10*ROW('Sanitation Data'!E86))="","",OFFSET('Sanitation Data'!$E$30,0,10*ROW('Sanitation Data'!E86)))</f>
        <v/>
      </c>
      <c r="CS92" s="292" t="str">
        <f ca="true">+IF(OFFSET('Sanitation Data'!$E$31,0,10*ROW('Sanitation Data'!E86))="","",OFFSET('Sanitation Data'!$E$31,0,10*ROW('Sanitation Data'!E86)))</f>
        <v/>
      </c>
      <c r="CT92" s="292" t="str">
        <f ca="true">+IF(OFFSET('Sanitation Data'!$E$32,0,10*ROW('Sanitation Data'!E86))="","",OFFSET('Sanitation Data'!$E$32,0,10*ROW('Sanitation Data'!E86)))</f>
        <v/>
      </c>
      <c r="CU92" s="292" t="str">
        <f ca="true">+IF(OFFSET('Sanitation Data'!$F$28,0,10*ROW('Sanitation Data'!F86))="","",OFFSET('Sanitation Data'!$F$28,0,10*ROW('Sanitation Data'!F86)))</f>
        <v/>
      </c>
      <c r="CV92" s="292" t="str">
        <f ca="true">+IF(OFFSET('Sanitation Data'!$F$29,0,10*ROW('Sanitation Data'!F86))="","",OFFSET('Sanitation Data'!$F$29,0,10*ROW('Sanitation Data'!F86)))</f>
        <v/>
      </c>
      <c r="CW92" s="292" t="str">
        <f ca="true">+IF(OFFSET('Sanitation Data'!$F$30,0,10*ROW('Sanitation Data'!F86))="","",OFFSET('Sanitation Data'!$F$30,0,10*ROW('Sanitation Data'!F86)))</f>
        <v/>
      </c>
      <c r="CX92" s="292" t="str">
        <f ca="true">+IF(OFFSET('Sanitation Data'!$F$31,0,10*ROW('Sanitation Data'!F86))="","",OFFSET('Sanitation Data'!$F$31,0,10*ROW('Sanitation Data'!F86)))</f>
        <v/>
      </c>
      <c r="CY92" s="292" t="str">
        <f ca="true">+IF(OFFSET('Sanitation Data'!$F$32,0,10*ROW('Sanitation Data'!F86))="","",OFFSET('Sanitation Data'!$F$32,0,10*ROW('Sanitation Data'!F86)))</f>
        <v/>
      </c>
      <c r="CZ92" s="292" t="str">
        <f ca="true">+IF(OFFSET('Sanitation Data'!$G$28,0,10*ROW('Sanitation Data'!G86))="","",OFFSET('Sanitation Data'!$G$28,0,10*ROW('Sanitation Data'!G86)))</f>
        <v/>
      </c>
      <c r="DA92" s="292" t="str">
        <f ca="true">+IF(OFFSET('Sanitation Data'!$G$29,0,10*ROW('Sanitation Data'!G86))="","",OFFSET('Sanitation Data'!$G$29,0,10*ROW('Sanitation Data'!G86)))</f>
        <v/>
      </c>
      <c r="DB92" s="292" t="str">
        <f ca="true">+IF(OFFSET('Sanitation Data'!$G$30,0,10*ROW('Sanitation Data'!G86))="","",OFFSET('Sanitation Data'!$G$30,0,10*ROW('Sanitation Data'!G86)))</f>
        <v/>
      </c>
      <c r="DC92" s="292" t="str">
        <f ca="true">+IF(OFFSET('Sanitation Data'!$G$31,0,10*ROW('Sanitation Data'!G86))="","",OFFSET('Sanitation Data'!$G$31,0,10*ROW('Sanitation Data'!G86)))</f>
        <v/>
      </c>
      <c r="DD92" s="292" t="str">
        <f ca="true">+IF(OFFSET('Sanitation Data'!$G$32,0,10*ROW('Sanitation Data'!G86))="","",OFFSET('Sanitation Data'!$G$32,0,10*ROW('Sanitation Data'!G86)))</f>
        <v/>
      </c>
      <c r="DE92" s="292" t="str">
        <f ca="true">+IF(OFFSET('Sanitation Data'!$H$28,0,10*ROW('Sanitation Data'!H86))="","",OFFSET('Sanitation Data'!$H$28,0,10*ROW('Sanitation Data'!H86)))</f>
        <v/>
      </c>
      <c r="DF92" s="292" t="str">
        <f ca="true">+IF(OFFSET('Sanitation Data'!$H$29,0,10*ROW('Sanitation Data'!H86))="","",OFFSET('Sanitation Data'!$H$29,0,10*ROW('Sanitation Data'!H86)))</f>
        <v/>
      </c>
      <c r="DG92" s="292" t="str">
        <f ca="true">+IF(OFFSET('Sanitation Data'!$H$30,0,10*ROW('Sanitation Data'!H86))="","",OFFSET('Sanitation Data'!$H$30,0,10*ROW('Sanitation Data'!H86)))</f>
        <v/>
      </c>
      <c r="DH92" s="292" t="str">
        <f ca="true">+IF(OFFSET('Sanitation Data'!$H$31,0,10*ROW('Sanitation Data'!H86))="","",OFFSET('Sanitation Data'!$H$31,0,10*ROW('Sanitation Data'!H86)))</f>
        <v/>
      </c>
      <c r="DI92" s="292" t="str">
        <f ca="true">+IF(OFFSET('Sanitation Data'!$H$32,0,10*ROW('Sanitation Data'!H86))="","",OFFSET('Sanitation Data'!$H$32,0,10*ROW('Sanitation Data'!H86)))</f>
        <v/>
      </c>
      <c r="DJ92" s="292" t="str">
        <f ca="true">+IF(OFFSET('Sanitation Data'!$I$28,0,10*ROW('Sanitation Data'!I86))="","",OFFSET('Sanitation Data'!$I$28,0,10*ROW('Sanitation Data'!I86)))</f>
        <v/>
      </c>
      <c r="DK92" s="292" t="str">
        <f ca="true">+IF(OFFSET('Sanitation Data'!$I$29,0,10*ROW('Sanitation Data'!I86))="","",OFFSET('Sanitation Data'!$I$29,0,10*ROW('Sanitation Data'!I86)))</f>
        <v/>
      </c>
      <c r="DL92" s="292" t="str">
        <f ca="true">+IF(OFFSET('Sanitation Data'!$I$30,0,10*ROW('Sanitation Data'!I86))="","",OFFSET('Sanitation Data'!$I$30,0,10*ROW('Sanitation Data'!I86)))</f>
        <v/>
      </c>
      <c r="DM92" s="292" t="str">
        <f ca="true">+IF(OFFSET('Sanitation Data'!$I$31,0,10*ROW('Sanitation Data'!I86))="","",OFFSET('Sanitation Data'!$I$31,0,10*ROW('Sanitation Data'!I86)))</f>
        <v/>
      </c>
      <c r="DN92" s="292" t="str">
        <f ca="true">+IF(OFFSET('Sanitation Data'!$I$32,0,10*ROW('Sanitation Data'!I86))="","",OFFSET('Sanitation Data'!$I$32,0,10*ROW('Sanitation Data'!I86)))</f>
        <v/>
      </c>
      <c r="DO92" s="292" t="str">
        <f ca="true">+IF(OFFSET('Hygiene Data'!$D$11,0,10*ROW('Hygiene Data'!D86))="","",OFFSET('Hygiene Data'!$D$11,0,10*ROW('Hygiene Data'!D86)))</f>
        <v/>
      </c>
      <c r="DP92" s="292" t="str">
        <f ca="true">+IF(OFFSET('Hygiene Data'!$D$12,0,10*ROW('Hygiene Data'!D86))="","",OFFSET('Hygiene Data'!$D$12,0,10*ROW('Hygiene Data'!D86)))</f>
        <v/>
      </c>
      <c r="DQ92" s="292" t="str">
        <f ca="true">+IF(OFFSET('Hygiene Data'!$D$13,0,10*ROW('Hygiene Data'!D86))="","",OFFSET('Hygiene Data'!$D$13,0,10*ROW('Hygiene Data'!D86)))</f>
        <v/>
      </c>
      <c r="DR92" s="292" t="str">
        <f ca="true">+IF(OFFSET('Hygiene Data'!$E$11,0,10*ROW('Hygiene Data'!E86))="","",OFFSET('Hygiene Data'!$E$11,0,10*ROW('Hygiene Data'!E86)))</f>
        <v/>
      </c>
      <c r="DS92" s="292" t="str">
        <f ca="true">+IF(OFFSET('Hygiene Data'!$E$12,0,10*ROW('Hygiene Data'!E86))="","",OFFSET('Hygiene Data'!$E$12,0,10*ROW('Hygiene Data'!E86)))</f>
        <v/>
      </c>
      <c r="DT92" s="292" t="str">
        <f ca="true">+IF(OFFSET('Hygiene Data'!$E$13,0,10*ROW('Hygiene Data'!E86))="","",OFFSET('Hygiene Data'!$E$13,0,10*ROW('Hygiene Data'!E86)))</f>
        <v/>
      </c>
      <c r="DU92" s="292" t="str">
        <f ca="true">+IF(OFFSET('Hygiene Data'!$F$11,0,10*ROW('Hygiene Data'!F86))="","",OFFSET('Hygiene Data'!$F$11,0,10*ROW('Hygiene Data'!F86)))</f>
        <v/>
      </c>
      <c r="DV92" s="292" t="str">
        <f ca="true">+IF(OFFSET('Hygiene Data'!$F$12,0,10*ROW('Hygiene Data'!F86))="","",OFFSET('Hygiene Data'!$F$12,0,10*ROW('Hygiene Data'!F86)))</f>
        <v/>
      </c>
      <c r="DW92" s="292" t="str">
        <f ca="true">+IF(OFFSET('Hygiene Data'!$F$13,0,10*ROW('Hygiene Data'!F86))="","",OFFSET('Hygiene Data'!$F$13,0,10*ROW('Hygiene Data'!F86)))</f>
        <v/>
      </c>
      <c r="DX92" s="292" t="str">
        <f ca="true">+IF(OFFSET('Hygiene Data'!$G$11,0,10*ROW('Hygiene Data'!G86))="","",OFFSET('Hygiene Data'!$G$11,0,10*ROW('Hygiene Data'!G86)))</f>
        <v/>
      </c>
      <c r="DY92" s="292" t="str">
        <f ca="true">+IF(OFFSET('Hygiene Data'!$G$12,0,10*ROW('Hygiene Data'!G86))="","",OFFSET('Hygiene Data'!$G$12,0,10*ROW('Hygiene Data'!G86)))</f>
        <v/>
      </c>
      <c r="DZ92" s="292" t="str">
        <f ca="true">+IF(OFFSET('Hygiene Data'!$G$13,0,10*ROW('Hygiene Data'!G86))="","",OFFSET('Hygiene Data'!$G$13,0,10*ROW('Hygiene Data'!G86)))</f>
        <v/>
      </c>
      <c r="EA92" s="292" t="str">
        <f ca="true">+IF(OFFSET('Hygiene Data'!$H$11,0,10*ROW('Hygiene Data'!H86))="","",OFFSET('Hygiene Data'!$H$11,0,10*ROW('Hygiene Data'!H86)))</f>
        <v/>
      </c>
      <c r="EB92" s="292" t="str">
        <f ca="true">+IF(OFFSET('Hygiene Data'!$H$12,0,10*ROW('Hygiene Data'!H86))="","",OFFSET('Hygiene Data'!$H$12,0,10*ROW('Hygiene Data'!H86)))</f>
        <v/>
      </c>
      <c r="EC92" s="292" t="str">
        <f ca="true">+IF(OFFSET('Hygiene Data'!$H$13,0,10*ROW('Hygiene Data'!H86))="","",OFFSET('Hygiene Data'!$H$13,0,10*ROW('Hygiene Data'!H86)))</f>
        <v/>
      </c>
      <c r="ED92" s="292" t="str">
        <f ca="true">+IF(OFFSET('Hygiene Data'!$I$11,0,10*ROW('Hygiene Data'!I86))="","",OFFSET('Hygiene Data'!$I$11,0,10*ROW('Hygiene Data'!I86)))</f>
        <v/>
      </c>
      <c r="EE92" s="292" t="str">
        <f ca="true">+IF(OFFSET('Hygiene Data'!$I$12,0,10*ROW('Hygiene Data'!I86))="","",OFFSET('Hygiene Data'!$I$12,0,10*ROW('Hygiene Data'!I86)))</f>
        <v/>
      </c>
      <c r="EF92" s="29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8"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2"/>
      <c r="BS93" s="292" t="str">
        <f ca="true">+IF(OFFSET('Water Data'!$D$27,0,10*ROW('Water Data'!D87))="","",OFFSET('Water Data'!$D$27,0,10*ROW('Water Data'!D87)))</f>
        <v/>
      </c>
      <c r="BT93" s="292" t="str">
        <f ca="true">+IF(OFFSET('Water Data'!$D$28,0,10*ROW('Water Data'!D87))="","",OFFSET('Water Data'!$D$28,0,10*ROW('Water Data'!D87)))</f>
        <v/>
      </c>
      <c r="BU93" s="292" t="str">
        <f ca="true">+IF(OFFSET('Water Data'!$D$29,0,10*ROW('Water Data'!D87))="","",OFFSET('Water Data'!$D$29,0,10*ROW('Water Data'!D87)))</f>
        <v/>
      </c>
      <c r="BV93" s="292" t="str">
        <f ca="true">+IF(OFFSET('Water Data'!$E$27,0,10*ROW('Water Data'!E87))="","",OFFSET('Water Data'!$E$27,0,10*ROW('Water Data'!E87)))</f>
        <v/>
      </c>
      <c r="BW93" s="292" t="str">
        <f ca="true">+IF(OFFSET('Water Data'!$E$28,0,10*ROW('Water Data'!E87))="","",OFFSET('Water Data'!$E$28,0,10*ROW('Water Data'!E87)))</f>
        <v/>
      </c>
      <c r="BX93" s="292" t="str">
        <f ca="true">+IF(OFFSET('Water Data'!$E$29,0,10*ROW('Water Data'!E87))="","",OFFSET('Water Data'!$E$29,0,10*ROW('Water Data'!E87)))</f>
        <v/>
      </c>
      <c r="BY93" s="292" t="str">
        <f ca="true">+IF(OFFSET('Water Data'!$F$27,0,10*ROW('Water Data'!F87))="","",OFFSET('Water Data'!$F$27,0,10*ROW('Water Data'!F87)))</f>
        <v/>
      </c>
      <c r="BZ93" s="292" t="str">
        <f ca="true">+IF(OFFSET('Water Data'!$F$28,0,10*ROW('Water Data'!F87))="","",OFFSET('Water Data'!$F$28,0,10*ROW('Water Data'!F87)))</f>
        <v/>
      </c>
      <c r="CA93" s="292" t="str">
        <f ca="true">+IF(OFFSET('Water Data'!$F$29,0,10*ROW('Water Data'!F87))="","",OFFSET('Water Data'!$F$29,0,10*ROW('Water Data'!F87)))</f>
        <v/>
      </c>
      <c r="CB93" s="292" t="str">
        <f ca="true">+IF(OFFSET('Water Data'!$G$27,0,10*ROW('Water Data'!G87))="","",OFFSET('Water Data'!$G$27,0,10*ROW('Water Data'!G87)))</f>
        <v/>
      </c>
      <c r="CC93" s="292" t="str">
        <f ca="true">+IF(OFFSET('Water Data'!$G$28,0,10*ROW('Water Data'!G87))="","",OFFSET('Water Data'!$G$28,0,10*ROW('Water Data'!G87)))</f>
        <v/>
      </c>
      <c r="CD93" s="292" t="str">
        <f ca="true">+IF(OFFSET('Water Data'!$G$29,0,10*ROW('Water Data'!G87))="","",OFFSET('Water Data'!$G$29,0,10*ROW('Water Data'!G87)))</f>
        <v/>
      </c>
      <c r="CE93" s="292" t="str">
        <f ca="true">+IF(OFFSET('Water Data'!$H$27,0,10*ROW('Water Data'!H87))="","",OFFSET('Water Data'!$H$27,0,10*ROW('Water Data'!H87)))</f>
        <v/>
      </c>
      <c r="CF93" s="292" t="str">
        <f ca="true">+IF(OFFSET('Water Data'!$H$28,0,10*ROW('Water Data'!H87))="","",OFFSET('Water Data'!$H$28,0,10*ROW('Water Data'!H87)))</f>
        <v/>
      </c>
      <c r="CG93" s="292" t="str">
        <f ca="true">+IF(OFFSET('Water Data'!$H$29,0,10*ROW('Water Data'!H87))="","",OFFSET('Water Data'!$H$29,0,10*ROW('Water Data'!H87)))</f>
        <v/>
      </c>
      <c r="CH93" s="292" t="str">
        <f ca="true">+IF(OFFSET('Water Data'!$I$27,0,10*ROW('Water Data'!I87))="","",OFFSET('Water Data'!$I$27,0,10*ROW('Water Data'!I87)))</f>
        <v/>
      </c>
      <c r="CI93" s="292" t="str">
        <f ca="true">+IF(OFFSET('Water Data'!$I$28,0,10*ROW('Water Data'!I87))="","",OFFSET('Water Data'!$I$28,0,10*ROW('Water Data'!I87)))</f>
        <v/>
      </c>
      <c r="CJ93" s="292" t="str">
        <f ca="true">+IF(OFFSET('Water Data'!$I$29,0,10*ROW('Water Data'!I87))="","",OFFSET('Water Data'!$I$29,0,10*ROW('Water Data'!I87)))</f>
        <v/>
      </c>
      <c r="CK93" s="292" t="str">
        <f ca="true">+IF(OFFSET('Sanitation Data'!$D$28,0,10*ROW('Sanitation Data'!D87))="","",OFFSET('Sanitation Data'!$D$28,0,10*ROW('Sanitation Data'!D87)))</f>
        <v/>
      </c>
      <c r="CL93" s="292" t="str">
        <f ca="true">+IF(OFFSET('Sanitation Data'!$D$29,0,10*ROW('Sanitation Data'!D87))="","",OFFSET('Sanitation Data'!$D$29,0,10*ROW('Sanitation Data'!D87)))</f>
        <v/>
      </c>
      <c r="CM93" s="292" t="str">
        <f ca="true">+IF(OFFSET('Sanitation Data'!$D$30,0,10*ROW('Sanitation Data'!D87))="","",OFFSET('Sanitation Data'!$D$30,0,10*ROW('Sanitation Data'!D87)))</f>
        <v/>
      </c>
      <c r="CN93" s="292" t="str">
        <f ca="true">+IF(OFFSET('Sanitation Data'!$D$31,0,10*ROW('Sanitation Data'!D87))="","",OFFSET('Sanitation Data'!$D$31,0,10*ROW('Sanitation Data'!D87)))</f>
        <v/>
      </c>
      <c r="CO93" s="292" t="str">
        <f ca="true">+IF(OFFSET('Sanitation Data'!$D$32,0,10*ROW('Sanitation Data'!D87))="","",OFFSET('Sanitation Data'!$D$32,0,10*ROW('Sanitation Data'!D87)))</f>
        <v/>
      </c>
      <c r="CP93" s="292" t="str">
        <f ca="true">+IF(OFFSET('Sanitation Data'!$E$28,0,10*ROW('Sanitation Data'!E87))="","",OFFSET('Sanitation Data'!$E$28,0,10*ROW('Sanitation Data'!E87)))</f>
        <v/>
      </c>
      <c r="CQ93" s="292" t="str">
        <f ca="true">+IF(OFFSET('Sanitation Data'!$E$29,0,10*ROW('Sanitation Data'!E87))="","",OFFSET('Sanitation Data'!$E$29,0,10*ROW('Sanitation Data'!E87)))</f>
        <v/>
      </c>
      <c r="CR93" s="292" t="str">
        <f ca="true">+IF(OFFSET('Sanitation Data'!$E$30,0,10*ROW('Sanitation Data'!E87))="","",OFFSET('Sanitation Data'!$E$30,0,10*ROW('Sanitation Data'!E87)))</f>
        <v/>
      </c>
      <c r="CS93" s="292" t="str">
        <f ca="true">+IF(OFFSET('Sanitation Data'!$E$31,0,10*ROW('Sanitation Data'!E87))="","",OFFSET('Sanitation Data'!$E$31,0,10*ROW('Sanitation Data'!E87)))</f>
        <v/>
      </c>
      <c r="CT93" s="292" t="str">
        <f ca="true">+IF(OFFSET('Sanitation Data'!$E$32,0,10*ROW('Sanitation Data'!E87))="","",OFFSET('Sanitation Data'!$E$32,0,10*ROW('Sanitation Data'!E87)))</f>
        <v/>
      </c>
      <c r="CU93" s="292" t="str">
        <f ca="true">+IF(OFFSET('Sanitation Data'!$F$28,0,10*ROW('Sanitation Data'!F87))="","",OFFSET('Sanitation Data'!$F$28,0,10*ROW('Sanitation Data'!F87)))</f>
        <v/>
      </c>
      <c r="CV93" s="292" t="str">
        <f ca="true">+IF(OFFSET('Sanitation Data'!$F$29,0,10*ROW('Sanitation Data'!F87))="","",OFFSET('Sanitation Data'!$F$29,0,10*ROW('Sanitation Data'!F87)))</f>
        <v/>
      </c>
      <c r="CW93" s="292" t="str">
        <f ca="true">+IF(OFFSET('Sanitation Data'!$F$30,0,10*ROW('Sanitation Data'!F87))="","",OFFSET('Sanitation Data'!$F$30,0,10*ROW('Sanitation Data'!F87)))</f>
        <v/>
      </c>
      <c r="CX93" s="292" t="str">
        <f ca="true">+IF(OFFSET('Sanitation Data'!$F$31,0,10*ROW('Sanitation Data'!F87))="","",OFFSET('Sanitation Data'!$F$31,0,10*ROW('Sanitation Data'!F87)))</f>
        <v/>
      </c>
      <c r="CY93" s="292" t="str">
        <f ca="true">+IF(OFFSET('Sanitation Data'!$F$32,0,10*ROW('Sanitation Data'!F87))="","",OFFSET('Sanitation Data'!$F$32,0,10*ROW('Sanitation Data'!F87)))</f>
        <v/>
      </c>
      <c r="CZ93" s="292" t="str">
        <f ca="true">+IF(OFFSET('Sanitation Data'!$G$28,0,10*ROW('Sanitation Data'!G87))="","",OFFSET('Sanitation Data'!$G$28,0,10*ROW('Sanitation Data'!G87)))</f>
        <v/>
      </c>
      <c r="DA93" s="292" t="str">
        <f ca="true">+IF(OFFSET('Sanitation Data'!$G$29,0,10*ROW('Sanitation Data'!G87))="","",OFFSET('Sanitation Data'!$G$29,0,10*ROW('Sanitation Data'!G87)))</f>
        <v/>
      </c>
      <c r="DB93" s="292" t="str">
        <f ca="true">+IF(OFFSET('Sanitation Data'!$G$30,0,10*ROW('Sanitation Data'!G87))="","",OFFSET('Sanitation Data'!$G$30,0,10*ROW('Sanitation Data'!G87)))</f>
        <v/>
      </c>
      <c r="DC93" s="292" t="str">
        <f ca="true">+IF(OFFSET('Sanitation Data'!$G$31,0,10*ROW('Sanitation Data'!G87))="","",OFFSET('Sanitation Data'!$G$31,0,10*ROW('Sanitation Data'!G87)))</f>
        <v/>
      </c>
      <c r="DD93" s="292" t="str">
        <f ca="true">+IF(OFFSET('Sanitation Data'!$G$32,0,10*ROW('Sanitation Data'!G87))="","",OFFSET('Sanitation Data'!$G$32,0,10*ROW('Sanitation Data'!G87)))</f>
        <v/>
      </c>
      <c r="DE93" s="292" t="str">
        <f ca="true">+IF(OFFSET('Sanitation Data'!$H$28,0,10*ROW('Sanitation Data'!H87))="","",OFFSET('Sanitation Data'!$H$28,0,10*ROW('Sanitation Data'!H87)))</f>
        <v/>
      </c>
      <c r="DF93" s="292" t="str">
        <f ca="true">+IF(OFFSET('Sanitation Data'!$H$29,0,10*ROW('Sanitation Data'!H87))="","",OFFSET('Sanitation Data'!$H$29,0,10*ROW('Sanitation Data'!H87)))</f>
        <v/>
      </c>
      <c r="DG93" s="292" t="str">
        <f ca="true">+IF(OFFSET('Sanitation Data'!$H$30,0,10*ROW('Sanitation Data'!H87))="","",OFFSET('Sanitation Data'!$H$30,0,10*ROW('Sanitation Data'!H87)))</f>
        <v/>
      </c>
      <c r="DH93" s="292" t="str">
        <f ca="true">+IF(OFFSET('Sanitation Data'!$H$31,0,10*ROW('Sanitation Data'!H87))="","",OFFSET('Sanitation Data'!$H$31,0,10*ROW('Sanitation Data'!H87)))</f>
        <v/>
      </c>
      <c r="DI93" s="292" t="str">
        <f ca="true">+IF(OFFSET('Sanitation Data'!$H$32,0,10*ROW('Sanitation Data'!H87))="","",OFFSET('Sanitation Data'!$H$32,0,10*ROW('Sanitation Data'!H87)))</f>
        <v/>
      </c>
      <c r="DJ93" s="292" t="str">
        <f ca="true">+IF(OFFSET('Sanitation Data'!$I$28,0,10*ROW('Sanitation Data'!I87))="","",OFFSET('Sanitation Data'!$I$28,0,10*ROW('Sanitation Data'!I87)))</f>
        <v/>
      </c>
      <c r="DK93" s="292" t="str">
        <f ca="true">+IF(OFFSET('Sanitation Data'!$I$29,0,10*ROW('Sanitation Data'!I87))="","",OFFSET('Sanitation Data'!$I$29,0,10*ROW('Sanitation Data'!I87)))</f>
        <v/>
      </c>
      <c r="DL93" s="292" t="str">
        <f ca="true">+IF(OFFSET('Sanitation Data'!$I$30,0,10*ROW('Sanitation Data'!I87))="","",OFFSET('Sanitation Data'!$I$30,0,10*ROW('Sanitation Data'!I87)))</f>
        <v/>
      </c>
      <c r="DM93" s="292" t="str">
        <f ca="true">+IF(OFFSET('Sanitation Data'!$I$31,0,10*ROW('Sanitation Data'!I87))="","",OFFSET('Sanitation Data'!$I$31,0,10*ROW('Sanitation Data'!I87)))</f>
        <v/>
      </c>
      <c r="DN93" s="292" t="str">
        <f ca="true">+IF(OFFSET('Sanitation Data'!$I$32,0,10*ROW('Sanitation Data'!I87))="","",OFFSET('Sanitation Data'!$I$32,0,10*ROW('Sanitation Data'!I87)))</f>
        <v/>
      </c>
      <c r="DO93" s="292" t="str">
        <f ca="true">+IF(OFFSET('Hygiene Data'!$D$11,0,10*ROW('Hygiene Data'!D87))="","",OFFSET('Hygiene Data'!$D$11,0,10*ROW('Hygiene Data'!D87)))</f>
        <v/>
      </c>
      <c r="DP93" s="292" t="str">
        <f ca="true">+IF(OFFSET('Hygiene Data'!$D$12,0,10*ROW('Hygiene Data'!D87))="","",OFFSET('Hygiene Data'!$D$12,0,10*ROW('Hygiene Data'!D87)))</f>
        <v/>
      </c>
      <c r="DQ93" s="292" t="str">
        <f ca="true">+IF(OFFSET('Hygiene Data'!$D$13,0,10*ROW('Hygiene Data'!D87))="","",OFFSET('Hygiene Data'!$D$13,0,10*ROW('Hygiene Data'!D87)))</f>
        <v/>
      </c>
      <c r="DR93" s="292" t="str">
        <f ca="true">+IF(OFFSET('Hygiene Data'!$E$11,0,10*ROW('Hygiene Data'!E87))="","",OFFSET('Hygiene Data'!$E$11,0,10*ROW('Hygiene Data'!E87)))</f>
        <v/>
      </c>
      <c r="DS93" s="292" t="str">
        <f ca="true">+IF(OFFSET('Hygiene Data'!$E$12,0,10*ROW('Hygiene Data'!E87))="","",OFFSET('Hygiene Data'!$E$12,0,10*ROW('Hygiene Data'!E87)))</f>
        <v/>
      </c>
      <c r="DT93" s="292" t="str">
        <f ca="true">+IF(OFFSET('Hygiene Data'!$E$13,0,10*ROW('Hygiene Data'!E87))="","",OFFSET('Hygiene Data'!$E$13,0,10*ROW('Hygiene Data'!E87)))</f>
        <v/>
      </c>
      <c r="DU93" s="292" t="str">
        <f ca="true">+IF(OFFSET('Hygiene Data'!$F$11,0,10*ROW('Hygiene Data'!F87))="","",OFFSET('Hygiene Data'!$F$11,0,10*ROW('Hygiene Data'!F87)))</f>
        <v/>
      </c>
      <c r="DV93" s="292" t="str">
        <f ca="true">+IF(OFFSET('Hygiene Data'!$F$12,0,10*ROW('Hygiene Data'!F87))="","",OFFSET('Hygiene Data'!$F$12,0,10*ROW('Hygiene Data'!F87)))</f>
        <v/>
      </c>
      <c r="DW93" s="292" t="str">
        <f ca="true">+IF(OFFSET('Hygiene Data'!$F$13,0,10*ROW('Hygiene Data'!F87))="","",OFFSET('Hygiene Data'!$F$13,0,10*ROW('Hygiene Data'!F87)))</f>
        <v/>
      </c>
      <c r="DX93" s="292" t="str">
        <f ca="true">+IF(OFFSET('Hygiene Data'!$G$11,0,10*ROW('Hygiene Data'!G87))="","",OFFSET('Hygiene Data'!$G$11,0,10*ROW('Hygiene Data'!G87)))</f>
        <v/>
      </c>
      <c r="DY93" s="292" t="str">
        <f ca="true">+IF(OFFSET('Hygiene Data'!$G$12,0,10*ROW('Hygiene Data'!G87))="","",OFFSET('Hygiene Data'!$G$12,0,10*ROW('Hygiene Data'!G87)))</f>
        <v/>
      </c>
      <c r="DZ93" s="292" t="str">
        <f ca="true">+IF(OFFSET('Hygiene Data'!$G$13,0,10*ROW('Hygiene Data'!G87))="","",OFFSET('Hygiene Data'!$G$13,0,10*ROW('Hygiene Data'!G87)))</f>
        <v/>
      </c>
      <c r="EA93" s="292" t="str">
        <f ca="true">+IF(OFFSET('Hygiene Data'!$H$11,0,10*ROW('Hygiene Data'!H87))="","",OFFSET('Hygiene Data'!$H$11,0,10*ROW('Hygiene Data'!H87)))</f>
        <v/>
      </c>
      <c r="EB93" s="292" t="str">
        <f ca="true">+IF(OFFSET('Hygiene Data'!$H$12,0,10*ROW('Hygiene Data'!H87))="","",OFFSET('Hygiene Data'!$H$12,0,10*ROW('Hygiene Data'!H87)))</f>
        <v/>
      </c>
      <c r="EC93" s="292" t="str">
        <f ca="true">+IF(OFFSET('Hygiene Data'!$H$13,0,10*ROW('Hygiene Data'!H87))="","",OFFSET('Hygiene Data'!$H$13,0,10*ROW('Hygiene Data'!H87)))</f>
        <v/>
      </c>
      <c r="ED93" s="292" t="str">
        <f ca="true">+IF(OFFSET('Hygiene Data'!$I$11,0,10*ROW('Hygiene Data'!I87))="","",OFFSET('Hygiene Data'!$I$11,0,10*ROW('Hygiene Data'!I87)))</f>
        <v/>
      </c>
      <c r="EE93" s="292" t="str">
        <f ca="true">+IF(OFFSET('Hygiene Data'!$I$12,0,10*ROW('Hygiene Data'!I87))="","",OFFSET('Hygiene Data'!$I$12,0,10*ROW('Hygiene Data'!I87)))</f>
        <v/>
      </c>
      <c r="EF93" s="29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8"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2"/>
      <c r="BS94" s="292" t="str">
        <f ca="true">+IF(OFFSET('Water Data'!$D$27,0,10*ROW('Water Data'!D88))="","",OFFSET('Water Data'!$D$27,0,10*ROW('Water Data'!D88)))</f>
        <v/>
      </c>
      <c r="BT94" s="292" t="str">
        <f ca="true">+IF(OFFSET('Water Data'!$D$28,0,10*ROW('Water Data'!D88))="","",OFFSET('Water Data'!$D$28,0,10*ROW('Water Data'!D88)))</f>
        <v/>
      </c>
      <c r="BU94" s="292" t="str">
        <f ca="true">+IF(OFFSET('Water Data'!$D$29,0,10*ROW('Water Data'!D88))="","",OFFSET('Water Data'!$D$29,0,10*ROW('Water Data'!D88)))</f>
        <v/>
      </c>
      <c r="BV94" s="292" t="str">
        <f ca="true">+IF(OFFSET('Water Data'!$E$27,0,10*ROW('Water Data'!E88))="","",OFFSET('Water Data'!$E$27,0,10*ROW('Water Data'!E88)))</f>
        <v/>
      </c>
      <c r="BW94" s="292" t="str">
        <f ca="true">+IF(OFFSET('Water Data'!$E$28,0,10*ROW('Water Data'!E88))="","",OFFSET('Water Data'!$E$28,0,10*ROW('Water Data'!E88)))</f>
        <v/>
      </c>
      <c r="BX94" s="292" t="str">
        <f ca="true">+IF(OFFSET('Water Data'!$E$29,0,10*ROW('Water Data'!E88))="","",OFFSET('Water Data'!$E$29,0,10*ROW('Water Data'!E88)))</f>
        <v/>
      </c>
      <c r="BY94" s="292" t="str">
        <f ca="true">+IF(OFFSET('Water Data'!$F$27,0,10*ROW('Water Data'!F88))="","",OFFSET('Water Data'!$F$27,0,10*ROW('Water Data'!F88)))</f>
        <v/>
      </c>
      <c r="BZ94" s="292" t="str">
        <f ca="true">+IF(OFFSET('Water Data'!$F$28,0,10*ROW('Water Data'!F88))="","",OFFSET('Water Data'!$F$28,0,10*ROW('Water Data'!F88)))</f>
        <v/>
      </c>
      <c r="CA94" s="292" t="str">
        <f ca="true">+IF(OFFSET('Water Data'!$F$29,0,10*ROW('Water Data'!F88))="","",OFFSET('Water Data'!$F$29,0,10*ROW('Water Data'!F88)))</f>
        <v/>
      </c>
      <c r="CB94" s="292" t="str">
        <f ca="true">+IF(OFFSET('Water Data'!$G$27,0,10*ROW('Water Data'!G88))="","",OFFSET('Water Data'!$G$27,0,10*ROW('Water Data'!G88)))</f>
        <v/>
      </c>
      <c r="CC94" s="292" t="str">
        <f ca="true">+IF(OFFSET('Water Data'!$G$28,0,10*ROW('Water Data'!G88))="","",OFFSET('Water Data'!$G$28,0,10*ROW('Water Data'!G88)))</f>
        <v/>
      </c>
      <c r="CD94" s="292" t="str">
        <f ca="true">+IF(OFFSET('Water Data'!$G$29,0,10*ROW('Water Data'!G88))="","",OFFSET('Water Data'!$G$29,0,10*ROW('Water Data'!G88)))</f>
        <v/>
      </c>
      <c r="CE94" s="292" t="str">
        <f ca="true">+IF(OFFSET('Water Data'!$H$27,0,10*ROW('Water Data'!H88))="","",OFFSET('Water Data'!$H$27,0,10*ROW('Water Data'!H88)))</f>
        <v/>
      </c>
      <c r="CF94" s="292" t="str">
        <f ca="true">+IF(OFFSET('Water Data'!$H$28,0,10*ROW('Water Data'!H88))="","",OFFSET('Water Data'!$H$28,0,10*ROW('Water Data'!H88)))</f>
        <v/>
      </c>
      <c r="CG94" s="292" t="str">
        <f ca="true">+IF(OFFSET('Water Data'!$H$29,0,10*ROW('Water Data'!H88))="","",OFFSET('Water Data'!$H$29,0,10*ROW('Water Data'!H88)))</f>
        <v/>
      </c>
      <c r="CH94" s="292" t="str">
        <f ca="true">+IF(OFFSET('Water Data'!$I$27,0,10*ROW('Water Data'!I88))="","",OFFSET('Water Data'!$I$27,0,10*ROW('Water Data'!I88)))</f>
        <v/>
      </c>
      <c r="CI94" s="292" t="str">
        <f ca="true">+IF(OFFSET('Water Data'!$I$28,0,10*ROW('Water Data'!I88))="","",OFFSET('Water Data'!$I$28,0,10*ROW('Water Data'!I88)))</f>
        <v/>
      </c>
      <c r="CJ94" s="292" t="str">
        <f ca="true">+IF(OFFSET('Water Data'!$I$29,0,10*ROW('Water Data'!I88))="","",OFFSET('Water Data'!$I$29,0,10*ROW('Water Data'!I88)))</f>
        <v/>
      </c>
      <c r="CK94" s="292" t="str">
        <f ca="true">+IF(OFFSET('Sanitation Data'!$D$28,0,10*ROW('Sanitation Data'!D88))="","",OFFSET('Sanitation Data'!$D$28,0,10*ROW('Sanitation Data'!D88)))</f>
        <v/>
      </c>
      <c r="CL94" s="292" t="str">
        <f ca="true">+IF(OFFSET('Sanitation Data'!$D$29,0,10*ROW('Sanitation Data'!D88))="","",OFFSET('Sanitation Data'!$D$29,0,10*ROW('Sanitation Data'!D88)))</f>
        <v/>
      </c>
      <c r="CM94" s="292" t="str">
        <f ca="true">+IF(OFFSET('Sanitation Data'!$D$30,0,10*ROW('Sanitation Data'!D88))="","",OFFSET('Sanitation Data'!$D$30,0,10*ROW('Sanitation Data'!D88)))</f>
        <v/>
      </c>
      <c r="CN94" s="292" t="str">
        <f ca="true">+IF(OFFSET('Sanitation Data'!$D$31,0,10*ROW('Sanitation Data'!D88))="","",OFFSET('Sanitation Data'!$D$31,0,10*ROW('Sanitation Data'!D88)))</f>
        <v/>
      </c>
      <c r="CO94" s="292" t="str">
        <f ca="true">+IF(OFFSET('Sanitation Data'!$D$32,0,10*ROW('Sanitation Data'!D88))="","",OFFSET('Sanitation Data'!$D$32,0,10*ROW('Sanitation Data'!D88)))</f>
        <v/>
      </c>
      <c r="CP94" s="292" t="str">
        <f ca="true">+IF(OFFSET('Sanitation Data'!$E$28,0,10*ROW('Sanitation Data'!E88))="","",OFFSET('Sanitation Data'!$E$28,0,10*ROW('Sanitation Data'!E88)))</f>
        <v/>
      </c>
      <c r="CQ94" s="292" t="str">
        <f ca="true">+IF(OFFSET('Sanitation Data'!$E$29,0,10*ROW('Sanitation Data'!E88))="","",OFFSET('Sanitation Data'!$E$29,0,10*ROW('Sanitation Data'!E88)))</f>
        <v/>
      </c>
      <c r="CR94" s="292" t="str">
        <f ca="true">+IF(OFFSET('Sanitation Data'!$E$30,0,10*ROW('Sanitation Data'!E88))="","",OFFSET('Sanitation Data'!$E$30,0,10*ROW('Sanitation Data'!E88)))</f>
        <v/>
      </c>
      <c r="CS94" s="292" t="str">
        <f ca="true">+IF(OFFSET('Sanitation Data'!$E$31,0,10*ROW('Sanitation Data'!E88))="","",OFFSET('Sanitation Data'!$E$31,0,10*ROW('Sanitation Data'!E88)))</f>
        <v/>
      </c>
      <c r="CT94" s="292" t="str">
        <f ca="true">+IF(OFFSET('Sanitation Data'!$E$32,0,10*ROW('Sanitation Data'!E88))="","",OFFSET('Sanitation Data'!$E$32,0,10*ROW('Sanitation Data'!E88)))</f>
        <v/>
      </c>
      <c r="CU94" s="292" t="str">
        <f ca="true">+IF(OFFSET('Sanitation Data'!$F$28,0,10*ROW('Sanitation Data'!F88))="","",OFFSET('Sanitation Data'!$F$28,0,10*ROW('Sanitation Data'!F88)))</f>
        <v/>
      </c>
      <c r="CV94" s="292" t="str">
        <f ca="true">+IF(OFFSET('Sanitation Data'!$F$29,0,10*ROW('Sanitation Data'!F88))="","",OFFSET('Sanitation Data'!$F$29,0,10*ROW('Sanitation Data'!F88)))</f>
        <v/>
      </c>
      <c r="CW94" s="292" t="str">
        <f ca="true">+IF(OFFSET('Sanitation Data'!$F$30,0,10*ROW('Sanitation Data'!F88))="","",OFFSET('Sanitation Data'!$F$30,0,10*ROW('Sanitation Data'!F88)))</f>
        <v/>
      </c>
      <c r="CX94" s="292" t="str">
        <f ca="true">+IF(OFFSET('Sanitation Data'!$F$31,0,10*ROW('Sanitation Data'!F88))="","",OFFSET('Sanitation Data'!$F$31,0,10*ROW('Sanitation Data'!F88)))</f>
        <v/>
      </c>
      <c r="CY94" s="292" t="str">
        <f ca="true">+IF(OFFSET('Sanitation Data'!$F$32,0,10*ROW('Sanitation Data'!F88))="","",OFFSET('Sanitation Data'!$F$32,0,10*ROW('Sanitation Data'!F88)))</f>
        <v/>
      </c>
      <c r="CZ94" s="292" t="str">
        <f ca="true">+IF(OFFSET('Sanitation Data'!$G$28,0,10*ROW('Sanitation Data'!G88))="","",OFFSET('Sanitation Data'!$G$28,0,10*ROW('Sanitation Data'!G88)))</f>
        <v/>
      </c>
      <c r="DA94" s="292" t="str">
        <f ca="true">+IF(OFFSET('Sanitation Data'!$G$29,0,10*ROW('Sanitation Data'!G88))="","",OFFSET('Sanitation Data'!$G$29,0,10*ROW('Sanitation Data'!G88)))</f>
        <v/>
      </c>
      <c r="DB94" s="292" t="str">
        <f ca="true">+IF(OFFSET('Sanitation Data'!$G$30,0,10*ROW('Sanitation Data'!G88))="","",OFFSET('Sanitation Data'!$G$30,0,10*ROW('Sanitation Data'!G88)))</f>
        <v/>
      </c>
      <c r="DC94" s="292" t="str">
        <f ca="true">+IF(OFFSET('Sanitation Data'!$G$31,0,10*ROW('Sanitation Data'!G88))="","",OFFSET('Sanitation Data'!$G$31,0,10*ROW('Sanitation Data'!G88)))</f>
        <v/>
      </c>
      <c r="DD94" s="292" t="str">
        <f ca="true">+IF(OFFSET('Sanitation Data'!$G$32,0,10*ROW('Sanitation Data'!G88))="","",OFFSET('Sanitation Data'!$G$32,0,10*ROW('Sanitation Data'!G88)))</f>
        <v/>
      </c>
      <c r="DE94" s="292" t="str">
        <f ca="true">+IF(OFFSET('Sanitation Data'!$H$28,0,10*ROW('Sanitation Data'!H88))="","",OFFSET('Sanitation Data'!$H$28,0,10*ROW('Sanitation Data'!H88)))</f>
        <v/>
      </c>
      <c r="DF94" s="292" t="str">
        <f ca="true">+IF(OFFSET('Sanitation Data'!$H$29,0,10*ROW('Sanitation Data'!H88))="","",OFFSET('Sanitation Data'!$H$29,0,10*ROW('Sanitation Data'!H88)))</f>
        <v/>
      </c>
      <c r="DG94" s="292" t="str">
        <f ca="true">+IF(OFFSET('Sanitation Data'!$H$30,0,10*ROW('Sanitation Data'!H88))="","",OFFSET('Sanitation Data'!$H$30,0,10*ROW('Sanitation Data'!H88)))</f>
        <v/>
      </c>
      <c r="DH94" s="292" t="str">
        <f ca="true">+IF(OFFSET('Sanitation Data'!$H$31,0,10*ROW('Sanitation Data'!H88))="","",OFFSET('Sanitation Data'!$H$31,0,10*ROW('Sanitation Data'!H88)))</f>
        <v/>
      </c>
      <c r="DI94" s="292" t="str">
        <f ca="true">+IF(OFFSET('Sanitation Data'!$H$32,0,10*ROW('Sanitation Data'!H88))="","",OFFSET('Sanitation Data'!$H$32,0,10*ROW('Sanitation Data'!H88)))</f>
        <v/>
      </c>
      <c r="DJ94" s="292" t="str">
        <f ca="true">+IF(OFFSET('Sanitation Data'!$I$28,0,10*ROW('Sanitation Data'!I88))="","",OFFSET('Sanitation Data'!$I$28,0,10*ROW('Sanitation Data'!I88)))</f>
        <v/>
      </c>
      <c r="DK94" s="292" t="str">
        <f ca="true">+IF(OFFSET('Sanitation Data'!$I$29,0,10*ROW('Sanitation Data'!I88))="","",OFFSET('Sanitation Data'!$I$29,0,10*ROW('Sanitation Data'!I88)))</f>
        <v/>
      </c>
      <c r="DL94" s="292" t="str">
        <f ca="true">+IF(OFFSET('Sanitation Data'!$I$30,0,10*ROW('Sanitation Data'!I88))="","",OFFSET('Sanitation Data'!$I$30,0,10*ROW('Sanitation Data'!I88)))</f>
        <v/>
      </c>
      <c r="DM94" s="292" t="str">
        <f ca="true">+IF(OFFSET('Sanitation Data'!$I$31,0,10*ROW('Sanitation Data'!I88))="","",OFFSET('Sanitation Data'!$I$31,0,10*ROW('Sanitation Data'!I88)))</f>
        <v/>
      </c>
      <c r="DN94" s="292" t="str">
        <f ca="true">+IF(OFFSET('Sanitation Data'!$I$32,0,10*ROW('Sanitation Data'!I88))="","",OFFSET('Sanitation Data'!$I$32,0,10*ROW('Sanitation Data'!I88)))</f>
        <v/>
      </c>
      <c r="DO94" s="292" t="str">
        <f ca="true">+IF(OFFSET('Hygiene Data'!$D$11,0,10*ROW('Hygiene Data'!D88))="","",OFFSET('Hygiene Data'!$D$11,0,10*ROW('Hygiene Data'!D88)))</f>
        <v/>
      </c>
      <c r="DP94" s="292" t="str">
        <f ca="true">+IF(OFFSET('Hygiene Data'!$D$12,0,10*ROW('Hygiene Data'!D88))="","",OFFSET('Hygiene Data'!$D$12,0,10*ROW('Hygiene Data'!D88)))</f>
        <v/>
      </c>
      <c r="DQ94" s="292" t="str">
        <f ca="true">+IF(OFFSET('Hygiene Data'!$D$13,0,10*ROW('Hygiene Data'!D88))="","",OFFSET('Hygiene Data'!$D$13,0,10*ROW('Hygiene Data'!D88)))</f>
        <v/>
      </c>
      <c r="DR94" s="292" t="str">
        <f ca="true">+IF(OFFSET('Hygiene Data'!$E$11,0,10*ROW('Hygiene Data'!E88))="","",OFFSET('Hygiene Data'!$E$11,0,10*ROW('Hygiene Data'!E88)))</f>
        <v/>
      </c>
      <c r="DS94" s="292" t="str">
        <f ca="true">+IF(OFFSET('Hygiene Data'!$E$12,0,10*ROW('Hygiene Data'!E88))="","",OFFSET('Hygiene Data'!$E$12,0,10*ROW('Hygiene Data'!E88)))</f>
        <v/>
      </c>
      <c r="DT94" s="292" t="str">
        <f ca="true">+IF(OFFSET('Hygiene Data'!$E$13,0,10*ROW('Hygiene Data'!E88))="","",OFFSET('Hygiene Data'!$E$13,0,10*ROW('Hygiene Data'!E88)))</f>
        <v/>
      </c>
      <c r="DU94" s="292" t="str">
        <f ca="true">+IF(OFFSET('Hygiene Data'!$F$11,0,10*ROW('Hygiene Data'!F88))="","",OFFSET('Hygiene Data'!$F$11,0,10*ROW('Hygiene Data'!F88)))</f>
        <v/>
      </c>
      <c r="DV94" s="292" t="str">
        <f ca="true">+IF(OFFSET('Hygiene Data'!$F$12,0,10*ROW('Hygiene Data'!F88))="","",OFFSET('Hygiene Data'!$F$12,0,10*ROW('Hygiene Data'!F88)))</f>
        <v/>
      </c>
      <c r="DW94" s="292" t="str">
        <f ca="true">+IF(OFFSET('Hygiene Data'!$F$13,0,10*ROW('Hygiene Data'!F88))="","",OFFSET('Hygiene Data'!$F$13,0,10*ROW('Hygiene Data'!F88)))</f>
        <v/>
      </c>
      <c r="DX94" s="292" t="str">
        <f ca="true">+IF(OFFSET('Hygiene Data'!$G$11,0,10*ROW('Hygiene Data'!G88))="","",OFFSET('Hygiene Data'!$G$11,0,10*ROW('Hygiene Data'!G88)))</f>
        <v/>
      </c>
      <c r="DY94" s="292" t="str">
        <f ca="true">+IF(OFFSET('Hygiene Data'!$G$12,0,10*ROW('Hygiene Data'!G88))="","",OFFSET('Hygiene Data'!$G$12,0,10*ROW('Hygiene Data'!G88)))</f>
        <v/>
      </c>
      <c r="DZ94" s="292" t="str">
        <f ca="true">+IF(OFFSET('Hygiene Data'!$G$13,0,10*ROW('Hygiene Data'!G88))="","",OFFSET('Hygiene Data'!$G$13,0,10*ROW('Hygiene Data'!G88)))</f>
        <v/>
      </c>
      <c r="EA94" s="292" t="str">
        <f ca="true">+IF(OFFSET('Hygiene Data'!$H$11,0,10*ROW('Hygiene Data'!H88))="","",OFFSET('Hygiene Data'!$H$11,0,10*ROW('Hygiene Data'!H88)))</f>
        <v/>
      </c>
      <c r="EB94" s="292" t="str">
        <f ca="true">+IF(OFFSET('Hygiene Data'!$H$12,0,10*ROW('Hygiene Data'!H88))="","",OFFSET('Hygiene Data'!$H$12,0,10*ROW('Hygiene Data'!H88)))</f>
        <v/>
      </c>
      <c r="EC94" s="292" t="str">
        <f ca="true">+IF(OFFSET('Hygiene Data'!$H$13,0,10*ROW('Hygiene Data'!H88))="","",OFFSET('Hygiene Data'!$H$13,0,10*ROW('Hygiene Data'!H88)))</f>
        <v/>
      </c>
      <c r="ED94" s="292" t="str">
        <f ca="true">+IF(OFFSET('Hygiene Data'!$I$11,0,10*ROW('Hygiene Data'!I88))="","",OFFSET('Hygiene Data'!$I$11,0,10*ROW('Hygiene Data'!I88)))</f>
        <v/>
      </c>
      <c r="EE94" s="292" t="str">
        <f ca="true">+IF(OFFSET('Hygiene Data'!$I$12,0,10*ROW('Hygiene Data'!I88))="","",OFFSET('Hygiene Data'!$I$12,0,10*ROW('Hygiene Data'!I88)))</f>
        <v/>
      </c>
      <c r="EF94" s="29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8"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2"/>
      <c r="BS95" s="292" t="str">
        <f ca="true">+IF(OFFSET('Water Data'!$D$27,0,10*ROW('Water Data'!D89))="","",OFFSET('Water Data'!$D$27,0,10*ROW('Water Data'!D89)))</f>
        <v/>
      </c>
      <c r="BT95" s="292" t="str">
        <f ca="true">+IF(OFFSET('Water Data'!$D$28,0,10*ROW('Water Data'!D89))="","",OFFSET('Water Data'!$D$28,0,10*ROW('Water Data'!D89)))</f>
        <v/>
      </c>
      <c r="BU95" s="292" t="str">
        <f ca="true">+IF(OFFSET('Water Data'!$D$29,0,10*ROW('Water Data'!D89))="","",OFFSET('Water Data'!$D$29,0,10*ROW('Water Data'!D89)))</f>
        <v/>
      </c>
      <c r="BV95" s="292" t="str">
        <f ca="true">+IF(OFFSET('Water Data'!$E$27,0,10*ROW('Water Data'!E89))="","",OFFSET('Water Data'!$E$27,0,10*ROW('Water Data'!E89)))</f>
        <v/>
      </c>
      <c r="BW95" s="292" t="str">
        <f ca="true">+IF(OFFSET('Water Data'!$E$28,0,10*ROW('Water Data'!E89))="","",OFFSET('Water Data'!$E$28,0,10*ROW('Water Data'!E89)))</f>
        <v/>
      </c>
      <c r="BX95" s="292" t="str">
        <f ca="true">+IF(OFFSET('Water Data'!$E$29,0,10*ROW('Water Data'!E89))="","",OFFSET('Water Data'!$E$29,0,10*ROW('Water Data'!E89)))</f>
        <v/>
      </c>
      <c r="BY95" s="292" t="str">
        <f ca="true">+IF(OFFSET('Water Data'!$F$27,0,10*ROW('Water Data'!F89))="","",OFFSET('Water Data'!$F$27,0,10*ROW('Water Data'!F89)))</f>
        <v/>
      </c>
      <c r="BZ95" s="292" t="str">
        <f ca="true">+IF(OFFSET('Water Data'!$F$28,0,10*ROW('Water Data'!F89))="","",OFFSET('Water Data'!$F$28,0,10*ROW('Water Data'!F89)))</f>
        <v/>
      </c>
      <c r="CA95" s="292" t="str">
        <f ca="true">+IF(OFFSET('Water Data'!$F$29,0,10*ROW('Water Data'!F89))="","",OFFSET('Water Data'!$F$29,0,10*ROW('Water Data'!F89)))</f>
        <v/>
      </c>
      <c r="CB95" s="292" t="str">
        <f ca="true">+IF(OFFSET('Water Data'!$G$27,0,10*ROW('Water Data'!G89))="","",OFFSET('Water Data'!$G$27,0,10*ROW('Water Data'!G89)))</f>
        <v/>
      </c>
      <c r="CC95" s="292" t="str">
        <f ca="true">+IF(OFFSET('Water Data'!$G$28,0,10*ROW('Water Data'!G89))="","",OFFSET('Water Data'!$G$28,0,10*ROW('Water Data'!G89)))</f>
        <v/>
      </c>
      <c r="CD95" s="292" t="str">
        <f ca="true">+IF(OFFSET('Water Data'!$G$29,0,10*ROW('Water Data'!G89))="","",OFFSET('Water Data'!$G$29,0,10*ROW('Water Data'!G89)))</f>
        <v/>
      </c>
      <c r="CE95" s="292" t="str">
        <f ca="true">+IF(OFFSET('Water Data'!$H$27,0,10*ROW('Water Data'!H89))="","",OFFSET('Water Data'!$H$27,0,10*ROW('Water Data'!H89)))</f>
        <v/>
      </c>
      <c r="CF95" s="292" t="str">
        <f ca="true">+IF(OFFSET('Water Data'!$H$28,0,10*ROW('Water Data'!H89))="","",OFFSET('Water Data'!$H$28,0,10*ROW('Water Data'!H89)))</f>
        <v/>
      </c>
      <c r="CG95" s="292" t="str">
        <f ca="true">+IF(OFFSET('Water Data'!$H$29,0,10*ROW('Water Data'!H89))="","",OFFSET('Water Data'!$H$29,0,10*ROW('Water Data'!H89)))</f>
        <v/>
      </c>
      <c r="CH95" s="292" t="str">
        <f ca="true">+IF(OFFSET('Water Data'!$I$27,0,10*ROW('Water Data'!I89))="","",OFFSET('Water Data'!$I$27,0,10*ROW('Water Data'!I89)))</f>
        <v/>
      </c>
      <c r="CI95" s="292" t="str">
        <f ca="true">+IF(OFFSET('Water Data'!$I$28,0,10*ROW('Water Data'!I89))="","",OFFSET('Water Data'!$I$28,0,10*ROW('Water Data'!I89)))</f>
        <v/>
      </c>
      <c r="CJ95" s="292" t="str">
        <f ca="true">+IF(OFFSET('Water Data'!$I$29,0,10*ROW('Water Data'!I89))="","",OFFSET('Water Data'!$I$29,0,10*ROW('Water Data'!I89)))</f>
        <v/>
      </c>
      <c r="CK95" s="292" t="str">
        <f ca="true">+IF(OFFSET('Sanitation Data'!$D$28,0,10*ROW('Sanitation Data'!D89))="","",OFFSET('Sanitation Data'!$D$28,0,10*ROW('Sanitation Data'!D89)))</f>
        <v/>
      </c>
      <c r="CL95" s="292" t="str">
        <f ca="true">+IF(OFFSET('Sanitation Data'!$D$29,0,10*ROW('Sanitation Data'!D89))="","",OFFSET('Sanitation Data'!$D$29,0,10*ROW('Sanitation Data'!D89)))</f>
        <v/>
      </c>
      <c r="CM95" s="292" t="str">
        <f ca="true">+IF(OFFSET('Sanitation Data'!$D$30,0,10*ROW('Sanitation Data'!D89))="","",OFFSET('Sanitation Data'!$D$30,0,10*ROW('Sanitation Data'!D89)))</f>
        <v/>
      </c>
      <c r="CN95" s="292" t="str">
        <f ca="true">+IF(OFFSET('Sanitation Data'!$D$31,0,10*ROW('Sanitation Data'!D89))="","",OFFSET('Sanitation Data'!$D$31,0,10*ROW('Sanitation Data'!D89)))</f>
        <v/>
      </c>
      <c r="CO95" s="292" t="str">
        <f ca="true">+IF(OFFSET('Sanitation Data'!$D$32,0,10*ROW('Sanitation Data'!D89))="","",OFFSET('Sanitation Data'!$D$32,0,10*ROW('Sanitation Data'!D89)))</f>
        <v/>
      </c>
      <c r="CP95" s="292" t="str">
        <f ca="true">+IF(OFFSET('Sanitation Data'!$E$28,0,10*ROW('Sanitation Data'!E89))="","",OFFSET('Sanitation Data'!$E$28,0,10*ROW('Sanitation Data'!E89)))</f>
        <v/>
      </c>
      <c r="CQ95" s="292" t="str">
        <f ca="true">+IF(OFFSET('Sanitation Data'!$E$29,0,10*ROW('Sanitation Data'!E89))="","",OFFSET('Sanitation Data'!$E$29,0,10*ROW('Sanitation Data'!E89)))</f>
        <v/>
      </c>
      <c r="CR95" s="292" t="str">
        <f ca="true">+IF(OFFSET('Sanitation Data'!$E$30,0,10*ROW('Sanitation Data'!E89))="","",OFFSET('Sanitation Data'!$E$30,0,10*ROW('Sanitation Data'!E89)))</f>
        <v/>
      </c>
      <c r="CS95" s="292" t="str">
        <f ca="true">+IF(OFFSET('Sanitation Data'!$E$31,0,10*ROW('Sanitation Data'!E89))="","",OFFSET('Sanitation Data'!$E$31,0,10*ROW('Sanitation Data'!E89)))</f>
        <v/>
      </c>
      <c r="CT95" s="292" t="str">
        <f ca="true">+IF(OFFSET('Sanitation Data'!$E$32,0,10*ROW('Sanitation Data'!E89))="","",OFFSET('Sanitation Data'!$E$32,0,10*ROW('Sanitation Data'!E89)))</f>
        <v/>
      </c>
      <c r="CU95" s="292" t="str">
        <f ca="true">+IF(OFFSET('Sanitation Data'!$F$28,0,10*ROW('Sanitation Data'!F89))="","",OFFSET('Sanitation Data'!$F$28,0,10*ROW('Sanitation Data'!F89)))</f>
        <v/>
      </c>
      <c r="CV95" s="292" t="str">
        <f ca="true">+IF(OFFSET('Sanitation Data'!$F$29,0,10*ROW('Sanitation Data'!F89))="","",OFFSET('Sanitation Data'!$F$29,0,10*ROW('Sanitation Data'!F89)))</f>
        <v/>
      </c>
      <c r="CW95" s="292" t="str">
        <f ca="true">+IF(OFFSET('Sanitation Data'!$F$30,0,10*ROW('Sanitation Data'!F89))="","",OFFSET('Sanitation Data'!$F$30,0,10*ROW('Sanitation Data'!F89)))</f>
        <v/>
      </c>
      <c r="CX95" s="292" t="str">
        <f ca="true">+IF(OFFSET('Sanitation Data'!$F$31,0,10*ROW('Sanitation Data'!F89))="","",OFFSET('Sanitation Data'!$F$31,0,10*ROW('Sanitation Data'!F89)))</f>
        <v/>
      </c>
      <c r="CY95" s="292" t="str">
        <f ca="true">+IF(OFFSET('Sanitation Data'!$F$32,0,10*ROW('Sanitation Data'!F89))="","",OFFSET('Sanitation Data'!$F$32,0,10*ROW('Sanitation Data'!F89)))</f>
        <v/>
      </c>
      <c r="CZ95" s="292" t="str">
        <f ca="true">+IF(OFFSET('Sanitation Data'!$G$28,0,10*ROW('Sanitation Data'!G89))="","",OFFSET('Sanitation Data'!$G$28,0,10*ROW('Sanitation Data'!G89)))</f>
        <v/>
      </c>
      <c r="DA95" s="292" t="str">
        <f ca="true">+IF(OFFSET('Sanitation Data'!$G$29,0,10*ROW('Sanitation Data'!G89))="","",OFFSET('Sanitation Data'!$G$29,0,10*ROW('Sanitation Data'!G89)))</f>
        <v/>
      </c>
      <c r="DB95" s="292" t="str">
        <f ca="true">+IF(OFFSET('Sanitation Data'!$G$30,0,10*ROW('Sanitation Data'!G89))="","",OFFSET('Sanitation Data'!$G$30,0,10*ROW('Sanitation Data'!G89)))</f>
        <v/>
      </c>
      <c r="DC95" s="292" t="str">
        <f ca="true">+IF(OFFSET('Sanitation Data'!$G$31,0,10*ROW('Sanitation Data'!G89))="","",OFFSET('Sanitation Data'!$G$31,0,10*ROW('Sanitation Data'!G89)))</f>
        <v/>
      </c>
      <c r="DD95" s="292" t="str">
        <f ca="true">+IF(OFFSET('Sanitation Data'!$G$32,0,10*ROW('Sanitation Data'!G89))="","",OFFSET('Sanitation Data'!$G$32,0,10*ROW('Sanitation Data'!G89)))</f>
        <v/>
      </c>
      <c r="DE95" s="292" t="str">
        <f ca="true">+IF(OFFSET('Sanitation Data'!$H$28,0,10*ROW('Sanitation Data'!H89))="","",OFFSET('Sanitation Data'!$H$28,0,10*ROW('Sanitation Data'!H89)))</f>
        <v/>
      </c>
      <c r="DF95" s="292" t="str">
        <f ca="true">+IF(OFFSET('Sanitation Data'!$H$29,0,10*ROW('Sanitation Data'!H89))="","",OFFSET('Sanitation Data'!$H$29,0,10*ROW('Sanitation Data'!H89)))</f>
        <v/>
      </c>
      <c r="DG95" s="292" t="str">
        <f ca="true">+IF(OFFSET('Sanitation Data'!$H$30,0,10*ROW('Sanitation Data'!H89))="","",OFFSET('Sanitation Data'!$H$30,0,10*ROW('Sanitation Data'!H89)))</f>
        <v/>
      </c>
      <c r="DH95" s="292" t="str">
        <f ca="true">+IF(OFFSET('Sanitation Data'!$H$31,0,10*ROW('Sanitation Data'!H89))="","",OFFSET('Sanitation Data'!$H$31,0,10*ROW('Sanitation Data'!H89)))</f>
        <v/>
      </c>
      <c r="DI95" s="292" t="str">
        <f ca="true">+IF(OFFSET('Sanitation Data'!$H$32,0,10*ROW('Sanitation Data'!H89))="","",OFFSET('Sanitation Data'!$H$32,0,10*ROW('Sanitation Data'!H89)))</f>
        <v/>
      </c>
      <c r="DJ95" s="292" t="str">
        <f ca="true">+IF(OFFSET('Sanitation Data'!$I$28,0,10*ROW('Sanitation Data'!I89))="","",OFFSET('Sanitation Data'!$I$28,0,10*ROW('Sanitation Data'!I89)))</f>
        <v/>
      </c>
      <c r="DK95" s="292" t="str">
        <f ca="true">+IF(OFFSET('Sanitation Data'!$I$29,0,10*ROW('Sanitation Data'!I89))="","",OFFSET('Sanitation Data'!$I$29,0,10*ROW('Sanitation Data'!I89)))</f>
        <v/>
      </c>
      <c r="DL95" s="292" t="str">
        <f ca="true">+IF(OFFSET('Sanitation Data'!$I$30,0,10*ROW('Sanitation Data'!I89))="","",OFFSET('Sanitation Data'!$I$30,0,10*ROW('Sanitation Data'!I89)))</f>
        <v/>
      </c>
      <c r="DM95" s="292" t="str">
        <f ca="true">+IF(OFFSET('Sanitation Data'!$I$31,0,10*ROW('Sanitation Data'!I89))="","",OFFSET('Sanitation Data'!$I$31,0,10*ROW('Sanitation Data'!I89)))</f>
        <v/>
      </c>
      <c r="DN95" s="292" t="str">
        <f ca="true">+IF(OFFSET('Sanitation Data'!$I$32,0,10*ROW('Sanitation Data'!I89))="","",OFFSET('Sanitation Data'!$I$32,0,10*ROW('Sanitation Data'!I89)))</f>
        <v/>
      </c>
      <c r="DO95" s="292" t="str">
        <f ca="true">+IF(OFFSET('Hygiene Data'!$D$11,0,10*ROW('Hygiene Data'!D89))="","",OFFSET('Hygiene Data'!$D$11,0,10*ROW('Hygiene Data'!D89)))</f>
        <v/>
      </c>
      <c r="DP95" s="292" t="str">
        <f ca="true">+IF(OFFSET('Hygiene Data'!$D$12,0,10*ROW('Hygiene Data'!D89))="","",OFFSET('Hygiene Data'!$D$12,0,10*ROW('Hygiene Data'!D89)))</f>
        <v/>
      </c>
      <c r="DQ95" s="292" t="str">
        <f ca="true">+IF(OFFSET('Hygiene Data'!$D$13,0,10*ROW('Hygiene Data'!D89))="","",OFFSET('Hygiene Data'!$D$13,0,10*ROW('Hygiene Data'!D89)))</f>
        <v/>
      </c>
      <c r="DR95" s="292" t="str">
        <f ca="true">+IF(OFFSET('Hygiene Data'!$E$11,0,10*ROW('Hygiene Data'!E89))="","",OFFSET('Hygiene Data'!$E$11,0,10*ROW('Hygiene Data'!E89)))</f>
        <v/>
      </c>
      <c r="DS95" s="292" t="str">
        <f ca="true">+IF(OFFSET('Hygiene Data'!$E$12,0,10*ROW('Hygiene Data'!E89))="","",OFFSET('Hygiene Data'!$E$12,0,10*ROW('Hygiene Data'!E89)))</f>
        <v/>
      </c>
      <c r="DT95" s="292" t="str">
        <f ca="true">+IF(OFFSET('Hygiene Data'!$E$13,0,10*ROW('Hygiene Data'!E89))="","",OFFSET('Hygiene Data'!$E$13,0,10*ROW('Hygiene Data'!E89)))</f>
        <v/>
      </c>
      <c r="DU95" s="292" t="str">
        <f ca="true">+IF(OFFSET('Hygiene Data'!$F$11,0,10*ROW('Hygiene Data'!F89))="","",OFFSET('Hygiene Data'!$F$11,0,10*ROW('Hygiene Data'!F89)))</f>
        <v/>
      </c>
      <c r="DV95" s="292" t="str">
        <f ca="true">+IF(OFFSET('Hygiene Data'!$F$12,0,10*ROW('Hygiene Data'!F89))="","",OFFSET('Hygiene Data'!$F$12,0,10*ROW('Hygiene Data'!F89)))</f>
        <v/>
      </c>
      <c r="DW95" s="292" t="str">
        <f ca="true">+IF(OFFSET('Hygiene Data'!$F$13,0,10*ROW('Hygiene Data'!F89))="","",OFFSET('Hygiene Data'!$F$13,0,10*ROW('Hygiene Data'!F89)))</f>
        <v/>
      </c>
      <c r="DX95" s="292" t="str">
        <f ca="true">+IF(OFFSET('Hygiene Data'!$G$11,0,10*ROW('Hygiene Data'!G89))="","",OFFSET('Hygiene Data'!$G$11,0,10*ROW('Hygiene Data'!G89)))</f>
        <v/>
      </c>
      <c r="DY95" s="292" t="str">
        <f ca="true">+IF(OFFSET('Hygiene Data'!$G$12,0,10*ROW('Hygiene Data'!G89))="","",OFFSET('Hygiene Data'!$G$12,0,10*ROW('Hygiene Data'!G89)))</f>
        <v/>
      </c>
      <c r="DZ95" s="292" t="str">
        <f ca="true">+IF(OFFSET('Hygiene Data'!$G$13,0,10*ROW('Hygiene Data'!G89))="","",OFFSET('Hygiene Data'!$G$13,0,10*ROW('Hygiene Data'!G89)))</f>
        <v/>
      </c>
      <c r="EA95" s="292" t="str">
        <f ca="true">+IF(OFFSET('Hygiene Data'!$H$11,0,10*ROW('Hygiene Data'!H89))="","",OFFSET('Hygiene Data'!$H$11,0,10*ROW('Hygiene Data'!H89)))</f>
        <v/>
      </c>
      <c r="EB95" s="292" t="str">
        <f ca="true">+IF(OFFSET('Hygiene Data'!$H$12,0,10*ROW('Hygiene Data'!H89))="","",OFFSET('Hygiene Data'!$H$12,0,10*ROW('Hygiene Data'!H89)))</f>
        <v/>
      </c>
      <c r="EC95" s="292" t="str">
        <f ca="true">+IF(OFFSET('Hygiene Data'!$H$13,0,10*ROW('Hygiene Data'!H89))="","",OFFSET('Hygiene Data'!$H$13,0,10*ROW('Hygiene Data'!H89)))</f>
        <v/>
      </c>
      <c r="ED95" s="292" t="str">
        <f ca="true">+IF(OFFSET('Hygiene Data'!$I$11,0,10*ROW('Hygiene Data'!I89))="","",OFFSET('Hygiene Data'!$I$11,0,10*ROW('Hygiene Data'!I89)))</f>
        <v/>
      </c>
      <c r="EE95" s="292" t="str">
        <f ca="true">+IF(OFFSET('Hygiene Data'!$I$12,0,10*ROW('Hygiene Data'!I89))="","",OFFSET('Hygiene Data'!$I$12,0,10*ROW('Hygiene Data'!I89)))</f>
        <v/>
      </c>
      <c r="EF95" s="29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8"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2"/>
      <c r="BS96" s="292" t="str">
        <f ca="true">+IF(OFFSET('Water Data'!$D$27,0,10*ROW('Water Data'!D90))="","",OFFSET('Water Data'!$D$27,0,10*ROW('Water Data'!D90)))</f>
        <v/>
      </c>
      <c r="BT96" s="292" t="str">
        <f ca="true">+IF(OFFSET('Water Data'!$D$28,0,10*ROW('Water Data'!D90))="","",OFFSET('Water Data'!$D$28,0,10*ROW('Water Data'!D90)))</f>
        <v/>
      </c>
      <c r="BU96" s="292" t="str">
        <f ca="true">+IF(OFFSET('Water Data'!$D$29,0,10*ROW('Water Data'!D90))="","",OFFSET('Water Data'!$D$29,0,10*ROW('Water Data'!D90)))</f>
        <v/>
      </c>
      <c r="BV96" s="292" t="str">
        <f ca="true">+IF(OFFSET('Water Data'!$E$27,0,10*ROW('Water Data'!E90))="","",OFFSET('Water Data'!$E$27,0,10*ROW('Water Data'!E90)))</f>
        <v/>
      </c>
      <c r="BW96" s="292" t="str">
        <f ca="true">+IF(OFFSET('Water Data'!$E$28,0,10*ROW('Water Data'!E90))="","",OFFSET('Water Data'!$E$28,0,10*ROW('Water Data'!E90)))</f>
        <v/>
      </c>
      <c r="BX96" s="292" t="str">
        <f ca="true">+IF(OFFSET('Water Data'!$E$29,0,10*ROW('Water Data'!E90))="","",OFFSET('Water Data'!$E$29,0,10*ROW('Water Data'!E90)))</f>
        <v/>
      </c>
      <c r="BY96" s="292" t="str">
        <f ca="true">+IF(OFFSET('Water Data'!$F$27,0,10*ROW('Water Data'!F90))="","",OFFSET('Water Data'!$F$27,0,10*ROW('Water Data'!F90)))</f>
        <v/>
      </c>
      <c r="BZ96" s="292" t="str">
        <f ca="true">+IF(OFFSET('Water Data'!$F$28,0,10*ROW('Water Data'!F90))="","",OFFSET('Water Data'!$F$28,0,10*ROW('Water Data'!F90)))</f>
        <v/>
      </c>
      <c r="CA96" s="292" t="str">
        <f ca="true">+IF(OFFSET('Water Data'!$F$29,0,10*ROW('Water Data'!F90))="","",OFFSET('Water Data'!$F$29,0,10*ROW('Water Data'!F90)))</f>
        <v/>
      </c>
      <c r="CB96" s="292" t="str">
        <f ca="true">+IF(OFFSET('Water Data'!$G$27,0,10*ROW('Water Data'!G90))="","",OFFSET('Water Data'!$G$27,0,10*ROW('Water Data'!G90)))</f>
        <v/>
      </c>
      <c r="CC96" s="292" t="str">
        <f ca="true">+IF(OFFSET('Water Data'!$G$28,0,10*ROW('Water Data'!G90))="","",OFFSET('Water Data'!$G$28,0,10*ROW('Water Data'!G90)))</f>
        <v/>
      </c>
      <c r="CD96" s="292" t="str">
        <f ca="true">+IF(OFFSET('Water Data'!$G$29,0,10*ROW('Water Data'!G90))="","",OFFSET('Water Data'!$G$29,0,10*ROW('Water Data'!G90)))</f>
        <v/>
      </c>
      <c r="CE96" s="292" t="str">
        <f ca="true">+IF(OFFSET('Water Data'!$H$27,0,10*ROW('Water Data'!H90))="","",OFFSET('Water Data'!$H$27,0,10*ROW('Water Data'!H90)))</f>
        <v/>
      </c>
      <c r="CF96" s="292" t="str">
        <f ca="true">+IF(OFFSET('Water Data'!$H$28,0,10*ROW('Water Data'!H90))="","",OFFSET('Water Data'!$H$28,0,10*ROW('Water Data'!H90)))</f>
        <v/>
      </c>
      <c r="CG96" s="292" t="str">
        <f ca="true">+IF(OFFSET('Water Data'!$H$29,0,10*ROW('Water Data'!H90))="","",OFFSET('Water Data'!$H$29,0,10*ROW('Water Data'!H90)))</f>
        <v/>
      </c>
      <c r="CH96" s="292" t="str">
        <f ca="true">+IF(OFFSET('Water Data'!$I$27,0,10*ROW('Water Data'!I90))="","",OFFSET('Water Data'!$I$27,0,10*ROW('Water Data'!I90)))</f>
        <v/>
      </c>
      <c r="CI96" s="292" t="str">
        <f ca="true">+IF(OFFSET('Water Data'!$I$28,0,10*ROW('Water Data'!I90))="","",OFFSET('Water Data'!$I$28,0,10*ROW('Water Data'!I90)))</f>
        <v/>
      </c>
      <c r="CJ96" s="292" t="str">
        <f ca="true">+IF(OFFSET('Water Data'!$I$29,0,10*ROW('Water Data'!I90))="","",OFFSET('Water Data'!$I$29,0,10*ROW('Water Data'!I90)))</f>
        <v/>
      </c>
      <c r="CK96" s="292" t="str">
        <f ca="true">+IF(OFFSET('Sanitation Data'!$D$28,0,10*ROW('Sanitation Data'!D90))="","",OFFSET('Sanitation Data'!$D$28,0,10*ROW('Sanitation Data'!D90)))</f>
        <v/>
      </c>
      <c r="CL96" s="292" t="str">
        <f ca="true">+IF(OFFSET('Sanitation Data'!$D$29,0,10*ROW('Sanitation Data'!D90))="","",OFFSET('Sanitation Data'!$D$29,0,10*ROW('Sanitation Data'!D90)))</f>
        <v/>
      </c>
      <c r="CM96" s="292" t="str">
        <f ca="true">+IF(OFFSET('Sanitation Data'!$D$30,0,10*ROW('Sanitation Data'!D90))="","",OFFSET('Sanitation Data'!$D$30,0,10*ROW('Sanitation Data'!D90)))</f>
        <v/>
      </c>
      <c r="CN96" s="292" t="str">
        <f ca="true">+IF(OFFSET('Sanitation Data'!$D$31,0,10*ROW('Sanitation Data'!D90))="","",OFFSET('Sanitation Data'!$D$31,0,10*ROW('Sanitation Data'!D90)))</f>
        <v/>
      </c>
      <c r="CO96" s="292" t="str">
        <f ca="true">+IF(OFFSET('Sanitation Data'!$D$32,0,10*ROW('Sanitation Data'!D90))="","",OFFSET('Sanitation Data'!$D$32,0,10*ROW('Sanitation Data'!D90)))</f>
        <v/>
      </c>
      <c r="CP96" s="292" t="str">
        <f ca="true">+IF(OFFSET('Sanitation Data'!$E$28,0,10*ROW('Sanitation Data'!E90))="","",OFFSET('Sanitation Data'!$E$28,0,10*ROW('Sanitation Data'!E90)))</f>
        <v/>
      </c>
      <c r="CQ96" s="292" t="str">
        <f ca="true">+IF(OFFSET('Sanitation Data'!$E$29,0,10*ROW('Sanitation Data'!E90))="","",OFFSET('Sanitation Data'!$E$29,0,10*ROW('Sanitation Data'!E90)))</f>
        <v/>
      </c>
      <c r="CR96" s="292" t="str">
        <f ca="true">+IF(OFFSET('Sanitation Data'!$E$30,0,10*ROW('Sanitation Data'!E90))="","",OFFSET('Sanitation Data'!$E$30,0,10*ROW('Sanitation Data'!E90)))</f>
        <v/>
      </c>
      <c r="CS96" s="292" t="str">
        <f ca="true">+IF(OFFSET('Sanitation Data'!$E$31,0,10*ROW('Sanitation Data'!E90))="","",OFFSET('Sanitation Data'!$E$31,0,10*ROW('Sanitation Data'!E90)))</f>
        <v/>
      </c>
      <c r="CT96" s="292" t="str">
        <f ca="true">+IF(OFFSET('Sanitation Data'!$E$32,0,10*ROW('Sanitation Data'!E90))="","",OFFSET('Sanitation Data'!$E$32,0,10*ROW('Sanitation Data'!E90)))</f>
        <v/>
      </c>
      <c r="CU96" s="292" t="str">
        <f ca="true">+IF(OFFSET('Sanitation Data'!$F$28,0,10*ROW('Sanitation Data'!F90))="","",OFFSET('Sanitation Data'!$F$28,0,10*ROW('Sanitation Data'!F90)))</f>
        <v/>
      </c>
      <c r="CV96" s="292" t="str">
        <f ca="true">+IF(OFFSET('Sanitation Data'!$F$29,0,10*ROW('Sanitation Data'!F90))="","",OFFSET('Sanitation Data'!$F$29,0,10*ROW('Sanitation Data'!F90)))</f>
        <v/>
      </c>
      <c r="CW96" s="292" t="str">
        <f ca="true">+IF(OFFSET('Sanitation Data'!$F$30,0,10*ROW('Sanitation Data'!F90))="","",OFFSET('Sanitation Data'!$F$30,0,10*ROW('Sanitation Data'!F90)))</f>
        <v/>
      </c>
      <c r="CX96" s="292" t="str">
        <f ca="true">+IF(OFFSET('Sanitation Data'!$F$31,0,10*ROW('Sanitation Data'!F90))="","",OFFSET('Sanitation Data'!$F$31,0,10*ROW('Sanitation Data'!F90)))</f>
        <v/>
      </c>
      <c r="CY96" s="292" t="str">
        <f ca="true">+IF(OFFSET('Sanitation Data'!$F$32,0,10*ROW('Sanitation Data'!F90))="","",OFFSET('Sanitation Data'!$F$32,0,10*ROW('Sanitation Data'!F90)))</f>
        <v/>
      </c>
      <c r="CZ96" s="292" t="str">
        <f ca="true">+IF(OFFSET('Sanitation Data'!$G$28,0,10*ROW('Sanitation Data'!G90))="","",OFFSET('Sanitation Data'!$G$28,0,10*ROW('Sanitation Data'!G90)))</f>
        <v/>
      </c>
      <c r="DA96" s="292" t="str">
        <f ca="true">+IF(OFFSET('Sanitation Data'!$G$29,0,10*ROW('Sanitation Data'!G90))="","",OFFSET('Sanitation Data'!$G$29,0,10*ROW('Sanitation Data'!G90)))</f>
        <v/>
      </c>
      <c r="DB96" s="292" t="str">
        <f ca="true">+IF(OFFSET('Sanitation Data'!$G$30,0,10*ROW('Sanitation Data'!G90))="","",OFFSET('Sanitation Data'!$G$30,0,10*ROW('Sanitation Data'!G90)))</f>
        <v/>
      </c>
      <c r="DC96" s="292" t="str">
        <f ca="true">+IF(OFFSET('Sanitation Data'!$G$31,0,10*ROW('Sanitation Data'!G90))="","",OFFSET('Sanitation Data'!$G$31,0,10*ROW('Sanitation Data'!G90)))</f>
        <v/>
      </c>
      <c r="DD96" s="292" t="str">
        <f ca="true">+IF(OFFSET('Sanitation Data'!$G$32,0,10*ROW('Sanitation Data'!G90))="","",OFFSET('Sanitation Data'!$G$32,0,10*ROW('Sanitation Data'!G90)))</f>
        <v/>
      </c>
      <c r="DE96" s="292" t="str">
        <f ca="true">+IF(OFFSET('Sanitation Data'!$H$28,0,10*ROW('Sanitation Data'!H90))="","",OFFSET('Sanitation Data'!$H$28,0,10*ROW('Sanitation Data'!H90)))</f>
        <v/>
      </c>
      <c r="DF96" s="292" t="str">
        <f ca="true">+IF(OFFSET('Sanitation Data'!$H$29,0,10*ROW('Sanitation Data'!H90))="","",OFFSET('Sanitation Data'!$H$29,0,10*ROW('Sanitation Data'!H90)))</f>
        <v/>
      </c>
      <c r="DG96" s="292" t="str">
        <f ca="true">+IF(OFFSET('Sanitation Data'!$H$30,0,10*ROW('Sanitation Data'!H90))="","",OFFSET('Sanitation Data'!$H$30,0,10*ROW('Sanitation Data'!H90)))</f>
        <v/>
      </c>
      <c r="DH96" s="292" t="str">
        <f ca="true">+IF(OFFSET('Sanitation Data'!$H$31,0,10*ROW('Sanitation Data'!H90))="","",OFFSET('Sanitation Data'!$H$31,0,10*ROW('Sanitation Data'!H90)))</f>
        <v/>
      </c>
      <c r="DI96" s="292" t="str">
        <f ca="true">+IF(OFFSET('Sanitation Data'!$H$32,0,10*ROW('Sanitation Data'!H90))="","",OFFSET('Sanitation Data'!$H$32,0,10*ROW('Sanitation Data'!H90)))</f>
        <v/>
      </c>
      <c r="DJ96" s="292" t="str">
        <f ca="true">+IF(OFFSET('Sanitation Data'!$I$28,0,10*ROW('Sanitation Data'!I90))="","",OFFSET('Sanitation Data'!$I$28,0,10*ROW('Sanitation Data'!I90)))</f>
        <v/>
      </c>
      <c r="DK96" s="292" t="str">
        <f ca="true">+IF(OFFSET('Sanitation Data'!$I$29,0,10*ROW('Sanitation Data'!I90))="","",OFFSET('Sanitation Data'!$I$29,0,10*ROW('Sanitation Data'!I90)))</f>
        <v/>
      </c>
      <c r="DL96" s="292" t="str">
        <f ca="true">+IF(OFFSET('Sanitation Data'!$I$30,0,10*ROW('Sanitation Data'!I90))="","",OFFSET('Sanitation Data'!$I$30,0,10*ROW('Sanitation Data'!I90)))</f>
        <v/>
      </c>
      <c r="DM96" s="292" t="str">
        <f ca="true">+IF(OFFSET('Sanitation Data'!$I$31,0,10*ROW('Sanitation Data'!I90))="","",OFFSET('Sanitation Data'!$I$31,0,10*ROW('Sanitation Data'!I90)))</f>
        <v/>
      </c>
      <c r="DN96" s="292" t="str">
        <f ca="true">+IF(OFFSET('Sanitation Data'!$I$32,0,10*ROW('Sanitation Data'!I90))="","",OFFSET('Sanitation Data'!$I$32,0,10*ROW('Sanitation Data'!I90)))</f>
        <v/>
      </c>
      <c r="DO96" s="292" t="str">
        <f ca="true">+IF(OFFSET('Hygiene Data'!$D$11,0,10*ROW('Hygiene Data'!D90))="","",OFFSET('Hygiene Data'!$D$11,0,10*ROW('Hygiene Data'!D90)))</f>
        <v/>
      </c>
      <c r="DP96" s="292" t="str">
        <f ca="true">+IF(OFFSET('Hygiene Data'!$D$12,0,10*ROW('Hygiene Data'!D90))="","",OFFSET('Hygiene Data'!$D$12,0,10*ROW('Hygiene Data'!D90)))</f>
        <v/>
      </c>
      <c r="DQ96" s="292" t="str">
        <f ca="true">+IF(OFFSET('Hygiene Data'!$D$13,0,10*ROW('Hygiene Data'!D90))="","",OFFSET('Hygiene Data'!$D$13,0,10*ROW('Hygiene Data'!D90)))</f>
        <v/>
      </c>
      <c r="DR96" s="292" t="str">
        <f ca="true">+IF(OFFSET('Hygiene Data'!$E$11,0,10*ROW('Hygiene Data'!E90))="","",OFFSET('Hygiene Data'!$E$11,0,10*ROW('Hygiene Data'!E90)))</f>
        <v/>
      </c>
      <c r="DS96" s="292" t="str">
        <f ca="true">+IF(OFFSET('Hygiene Data'!$E$12,0,10*ROW('Hygiene Data'!E90))="","",OFFSET('Hygiene Data'!$E$12,0,10*ROW('Hygiene Data'!E90)))</f>
        <v/>
      </c>
      <c r="DT96" s="292" t="str">
        <f ca="true">+IF(OFFSET('Hygiene Data'!$E$13,0,10*ROW('Hygiene Data'!E90))="","",OFFSET('Hygiene Data'!$E$13,0,10*ROW('Hygiene Data'!E90)))</f>
        <v/>
      </c>
      <c r="DU96" s="292" t="str">
        <f ca="true">+IF(OFFSET('Hygiene Data'!$F$11,0,10*ROW('Hygiene Data'!F90))="","",OFFSET('Hygiene Data'!$F$11,0,10*ROW('Hygiene Data'!F90)))</f>
        <v/>
      </c>
      <c r="DV96" s="292" t="str">
        <f ca="true">+IF(OFFSET('Hygiene Data'!$F$12,0,10*ROW('Hygiene Data'!F90))="","",OFFSET('Hygiene Data'!$F$12,0,10*ROW('Hygiene Data'!F90)))</f>
        <v/>
      </c>
      <c r="DW96" s="292" t="str">
        <f ca="true">+IF(OFFSET('Hygiene Data'!$F$13,0,10*ROW('Hygiene Data'!F90))="","",OFFSET('Hygiene Data'!$F$13,0,10*ROW('Hygiene Data'!F90)))</f>
        <v/>
      </c>
      <c r="DX96" s="292" t="str">
        <f ca="true">+IF(OFFSET('Hygiene Data'!$G$11,0,10*ROW('Hygiene Data'!G90))="","",OFFSET('Hygiene Data'!$G$11,0,10*ROW('Hygiene Data'!G90)))</f>
        <v/>
      </c>
      <c r="DY96" s="292" t="str">
        <f ca="true">+IF(OFFSET('Hygiene Data'!$G$12,0,10*ROW('Hygiene Data'!G90))="","",OFFSET('Hygiene Data'!$G$12,0,10*ROW('Hygiene Data'!G90)))</f>
        <v/>
      </c>
      <c r="DZ96" s="292" t="str">
        <f ca="true">+IF(OFFSET('Hygiene Data'!$G$13,0,10*ROW('Hygiene Data'!G90))="","",OFFSET('Hygiene Data'!$G$13,0,10*ROW('Hygiene Data'!G90)))</f>
        <v/>
      </c>
      <c r="EA96" s="292" t="str">
        <f ca="true">+IF(OFFSET('Hygiene Data'!$H$11,0,10*ROW('Hygiene Data'!H90))="","",OFFSET('Hygiene Data'!$H$11,0,10*ROW('Hygiene Data'!H90)))</f>
        <v/>
      </c>
      <c r="EB96" s="292" t="str">
        <f ca="true">+IF(OFFSET('Hygiene Data'!$H$12,0,10*ROW('Hygiene Data'!H90))="","",OFFSET('Hygiene Data'!$H$12,0,10*ROW('Hygiene Data'!H90)))</f>
        <v/>
      </c>
      <c r="EC96" s="292" t="str">
        <f ca="true">+IF(OFFSET('Hygiene Data'!$H$13,0,10*ROW('Hygiene Data'!H90))="","",OFFSET('Hygiene Data'!$H$13,0,10*ROW('Hygiene Data'!H90)))</f>
        <v/>
      </c>
      <c r="ED96" s="292" t="str">
        <f ca="true">+IF(OFFSET('Hygiene Data'!$I$11,0,10*ROW('Hygiene Data'!I90))="","",OFFSET('Hygiene Data'!$I$11,0,10*ROW('Hygiene Data'!I90)))</f>
        <v/>
      </c>
      <c r="EE96" s="292" t="str">
        <f ca="true">+IF(OFFSET('Hygiene Data'!$I$12,0,10*ROW('Hygiene Data'!I90))="","",OFFSET('Hygiene Data'!$I$12,0,10*ROW('Hygiene Data'!I90)))</f>
        <v/>
      </c>
      <c r="EF96" s="29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8"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2"/>
      <c r="BS97" s="292" t="str">
        <f ca="true">+IF(OFFSET('Water Data'!$D$27,0,10*ROW('Water Data'!D91))="","",OFFSET('Water Data'!$D$27,0,10*ROW('Water Data'!D91)))</f>
        <v/>
      </c>
      <c r="BT97" s="292" t="str">
        <f ca="true">+IF(OFFSET('Water Data'!$D$28,0,10*ROW('Water Data'!D91))="","",OFFSET('Water Data'!$D$28,0,10*ROW('Water Data'!D91)))</f>
        <v/>
      </c>
      <c r="BU97" s="292" t="str">
        <f ca="true">+IF(OFFSET('Water Data'!$D$29,0,10*ROW('Water Data'!D91))="","",OFFSET('Water Data'!$D$29,0,10*ROW('Water Data'!D91)))</f>
        <v/>
      </c>
      <c r="BV97" s="292" t="str">
        <f ca="true">+IF(OFFSET('Water Data'!$E$27,0,10*ROW('Water Data'!E91))="","",OFFSET('Water Data'!$E$27,0,10*ROW('Water Data'!E91)))</f>
        <v/>
      </c>
      <c r="BW97" s="292" t="str">
        <f ca="true">+IF(OFFSET('Water Data'!$E$28,0,10*ROW('Water Data'!E91))="","",OFFSET('Water Data'!$E$28,0,10*ROW('Water Data'!E91)))</f>
        <v/>
      </c>
      <c r="BX97" s="292" t="str">
        <f ca="true">+IF(OFFSET('Water Data'!$E$29,0,10*ROW('Water Data'!E91))="","",OFFSET('Water Data'!$E$29,0,10*ROW('Water Data'!E91)))</f>
        <v/>
      </c>
      <c r="BY97" s="292" t="str">
        <f ca="true">+IF(OFFSET('Water Data'!$F$27,0,10*ROW('Water Data'!F91))="","",OFFSET('Water Data'!$F$27,0,10*ROW('Water Data'!F91)))</f>
        <v/>
      </c>
      <c r="BZ97" s="292" t="str">
        <f ca="true">+IF(OFFSET('Water Data'!$F$28,0,10*ROW('Water Data'!F91))="","",OFFSET('Water Data'!$F$28,0,10*ROW('Water Data'!F91)))</f>
        <v/>
      </c>
      <c r="CA97" s="292" t="str">
        <f ca="true">+IF(OFFSET('Water Data'!$F$29,0,10*ROW('Water Data'!F91))="","",OFFSET('Water Data'!$F$29,0,10*ROW('Water Data'!F91)))</f>
        <v/>
      </c>
      <c r="CB97" s="292" t="str">
        <f ca="true">+IF(OFFSET('Water Data'!$G$27,0,10*ROW('Water Data'!G91))="","",OFFSET('Water Data'!$G$27,0,10*ROW('Water Data'!G91)))</f>
        <v/>
      </c>
      <c r="CC97" s="292" t="str">
        <f ca="true">+IF(OFFSET('Water Data'!$G$28,0,10*ROW('Water Data'!G91))="","",OFFSET('Water Data'!$G$28,0,10*ROW('Water Data'!G91)))</f>
        <v/>
      </c>
      <c r="CD97" s="292" t="str">
        <f ca="true">+IF(OFFSET('Water Data'!$G$29,0,10*ROW('Water Data'!G91))="","",OFFSET('Water Data'!$G$29,0,10*ROW('Water Data'!G91)))</f>
        <v/>
      </c>
      <c r="CE97" s="292" t="str">
        <f ca="true">+IF(OFFSET('Water Data'!$H$27,0,10*ROW('Water Data'!H91))="","",OFFSET('Water Data'!$H$27,0,10*ROW('Water Data'!H91)))</f>
        <v/>
      </c>
      <c r="CF97" s="292" t="str">
        <f ca="true">+IF(OFFSET('Water Data'!$H$28,0,10*ROW('Water Data'!H91))="","",OFFSET('Water Data'!$H$28,0,10*ROW('Water Data'!H91)))</f>
        <v/>
      </c>
      <c r="CG97" s="292" t="str">
        <f ca="true">+IF(OFFSET('Water Data'!$H$29,0,10*ROW('Water Data'!H91))="","",OFFSET('Water Data'!$H$29,0,10*ROW('Water Data'!H91)))</f>
        <v/>
      </c>
      <c r="CH97" s="292" t="str">
        <f ca="true">+IF(OFFSET('Water Data'!$I$27,0,10*ROW('Water Data'!I91))="","",OFFSET('Water Data'!$I$27,0,10*ROW('Water Data'!I91)))</f>
        <v/>
      </c>
      <c r="CI97" s="292" t="str">
        <f ca="true">+IF(OFFSET('Water Data'!$I$28,0,10*ROW('Water Data'!I91))="","",OFFSET('Water Data'!$I$28,0,10*ROW('Water Data'!I91)))</f>
        <v/>
      </c>
      <c r="CJ97" s="292" t="str">
        <f ca="true">+IF(OFFSET('Water Data'!$I$29,0,10*ROW('Water Data'!I91))="","",OFFSET('Water Data'!$I$29,0,10*ROW('Water Data'!I91)))</f>
        <v/>
      </c>
      <c r="CK97" s="292" t="str">
        <f ca="true">+IF(OFFSET('Sanitation Data'!$D$28,0,10*ROW('Sanitation Data'!D91))="","",OFFSET('Sanitation Data'!$D$28,0,10*ROW('Sanitation Data'!D91)))</f>
        <v/>
      </c>
      <c r="CL97" s="292" t="str">
        <f ca="true">+IF(OFFSET('Sanitation Data'!$D$29,0,10*ROW('Sanitation Data'!D91))="","",OFFSET('Sanitation Data'!$D$29,0,10*ROW('Sanitation Data'!D91)))</f>
        <v/>
      </c>
      <c r="CM97" s="292" t="str">
        <f ca="true">+IF(OFFSET('Sanitation Data'!$D$30,0,10*ROW('Sanitation Data'!D91))="","",OFFSET('Sanitation Data'!$D$30,0,10*ROW('Sanitation Data'!D91)))</f>
        <v/>
      </c>
      <c r="CN97" s="292" t="str">
        <f ca="true">+IF(OFFSET('Sanitation Data'!$D$31,0,10*ROW('Sanitation Data'!D91))="","",OFFSET('Sanitation Data'!$D$31,0,10*ROW('Sanitation Data'!D91)))</f>
        <v/>
      </c>
      <c r="CO97" s="292" t="str">
        <f ca="true">+IF(OFFSET('Sanitation Data'!$D$32,0,10*ROW('Sanitation Data'!D91))="","",OFFSET('Sanitation Data'!$D$32,0,10*ROW('Sanitation Data'!D91)))</f>
        <v/>
      </c>
      <c r="CP97" s="292" t="str">
        <f ca="true">+IF(OFFSET('Sanitation Data'!$E$28,0,10*ROW('Sanitation Data'!E91))="","",OFFSET('Sanitation Data'!$E$28,0,10*ROW('Sanitation Data'!E91)))</f>
        <v/>
      </c>
      <c r="CQ97" s="292" t="str">
        <f ca="true">+IF(OFFSET('Sanitation Data'!$E$29,0,10*ROW('Sanitation Data'!E91))="","",OFFSET('Sanitation Data'!$E$29,0,10*ROW('Sanitation Data'!E91)))</f>
        <v/>
      </c>
      <c r="CR97" s="292" t="str">
        <f ca="true">+IF(OFFSET('Sanitation Data'!$E$30,0,10*ROW('Sanitation Data'!E91))="","",OFFSET('Sanitation Data'!$E$30,0,10*ROW('Sanitation Data'!E91)))</f>
        <v/>
      </c>
      <c r="CS97" s="292" t="str">
        <f ca="true">+IF(OFFSET('Sanitation Data'!$E$31,0,10*ROW('Sanitation Data'!E91))="","",OFFSET('Sanitation Data'!$E$31,0,10*ROW('Sanitation Data'!E91)))</f>
        <v/>
      </c>
      <c r="CT97" s="292" t="str">
        <f ca="true">+IF(OFFSET('Sanitation Data'!$E$32,0,10*ROW('Sanitation Data'!E91))="","",OFFSET('Sanitation Data'!$E$32,0,10*ROW('Sanitation Data'!E91)))</f>
        <v/>
      </c>
      <c r="CU97" s="292" t="str">
        <f ca="true">+IF(OFFSET('Sanitation Data'!$F$28,0,10*ROW('Sanitation Data'!F91))="","",OFFSET('Sanitation Data'!$F$28,0,10*ROW('Sanitation Data'!F91)))</f>
        <v/>
      </c>
      <c r="CV97" s="292" t="str">
        <f ca="true">+IF(OFFSET('Sanitation Data'!$F$29,0,10*ROW('Sanitation Data'!F91))="","",OFFSET('Sanitation Data'!$F$29,0,10*ROW('Sanitation Data'!F91)))</f>
        <v/>
      </c>
      <c r="CW97" s="292" t="str">
        <f ca="true">+IF(OFFSET('Sanitation Data'!$F$30,0,10*ROW('Sanitation Data'!F91))="","",OFFSET('Sanitation Data'!$F$30,0,10*ROW('Sanitation Data'!F91)))</f>
        <v/>
      </c>
      <c r="CX97" s="292" t="str">
        <f ca="true">+IF(OFFSET('Sanitation Data'!$F$31,0,10*ROW('Sanitation Data'!F91))="","",OFFSET('Sanitation Data'!$F$31,0,10*ROW('Sanitation Data'!F91)))</f>
        <v/>
      </c>
      <c r="CY97" s="292" t="str">
        <f ca="true">+IF(OFFSET('Sanitation Data'!$F$32,0,10*ROW('Sanitation Data'!F91))="","",OFFSET('Sanitation Data'!$F$32,0,10*ROW('Sanitation Data'!F91)))</f>
        <v/>
      </c>
      <c r="CZ97" s="292" t="str">
        <f ca="true">+IF(OFFSET('Sanitation Data'!$G$28,0,10*ROW('Sanitation Data'!G91))="","",OFFSET('Sanitation Data'!$G$28,0,10*ROW('Sanitation Data'!G91)))</f>
        <v/>
      </c>
      <c r="DA97" s="292" t="str">
        <f ca="true">+IF(OFFSET('Sanitation Data'!$G$29,0,10*ROW('Sanitation Data'!G91))="","",OFFSET('Sanitation Data'!$G$29,0,10*ROW('Sanitation Data'!G91)))</f>
        <v/>
      </c>
      <c r="DB97" s="292" t="str">
        <f ca="true">+IF(OFFSET('Sanitation Data'!$G$30,0,10*ROW('Sanitation Data'!G91))="","",OFFSET('Sanitation Data'!$G$30,0,10*ROW('Sanitation Data'!G91)))</f>
        <v/>
      </c>
      <c r="DC97" s="292" t="str">
        <f ca="true">+IF(OFFSET('Sanitation Data'!$G$31,0,10*ROW('Sanitation Data'!G91))="","",OFFSET('Sanitation Data'!$G$31,0,10*ROW('Sanitation Data'!G91)))</f>
        <v/>
      </c>
      <c r="DD97" s="292" t="str">
        <f ca="true">+IF(OFFSET('Sanitation Data'!$G$32,0,10*ROW('Sanitation Data'!G91))="","",OFFSET('Sanitation Data'!$G$32,0,10*ROW('Sanitation Data'!G91)))</f>
        <v/>
      </c>
      <c r="DE97" s="292" t="str">
        <f ca="true">+IF(OFFSET('Sanitation Data'!$H$28,0,10*ROW('Sanitation Data'!H91))="","",OFFSET('Sanitation Data'!$H$28,0,10*ROW('Sanitation Data'!H91)))</f>
        <v/>
      </c>
      <c r="DF97" s="292" t="str">
        <f ca="true">+IF(OFFSET('Sanitation Data'!$H$29,0,10*ROW('Sanitation Data'!H91))="","",OFFSET('Sanitation Data'!$H$29,0,10*ROW('Sanitation Data'!H91)))</f>
        <v/>
      </c>
      <c r="DG97" s="292" t="str">
        <f ca="true">+IF(OFFSET('Sanitation Data'!$H$30,0,10*ROW('Sanitation Data'!H91))="","",OFFSET('Sanitation Data'!$H$30,0,10*ROW('Sanitation Data'!H91)))</f>
        <v/>
      </c>
      <c r="DH97" s="292" t="str">
        <f ca="true">+IF(OFFSET('Sanitation Data'!$H$31,0,10*ROW('Sanitation Data'!H91))="","",OFFSET('Sanitation Data'!$H$31,0,10*ROW('Sanitation Data'!H91)))</f>
        <v/>
      </c>
      <c r="DI97" s="292" t="str">
        <f ca="true">+IF(OFFSET('Sanitation Data'!$H$32,0,10*ROW('Sanitation Data'!H91))="","",OFFSET('Sanitation Data'!$H$32,0,10*ROW('Sanitation Data'!H91)))</f>
        <v/>
      </c>
      <c r="DJ97" s="292" t="str">
        <f ca="true">+IF(OFFSET('Sanitation Data'!$I$28,0,10*ROW('Sanitation Data'!I91))="","",OFFSET('Sanitation Data'!$I$28,0,10*ROW('Sanitation Data'!I91)))</f>
        <v/>
      </c>
      <c r="DK97" s="292" t="str">
        <f ca="true">+IF(OFFSET('Sanitation Data'!$I$29,0,10*ROW('Sanitation Data'!I91))="","",OFFSET('Sanitation Data'!$I$29,0,10*ROW('Sanitation Data'!I91)))</f>
        <v/>
      </c>
      <c r="DL97" s="292" t="str">
        <f ca="true">+IF(OFFSET('Sanitation Data'!$I$30,0,10*ROW('Sanitation Data'!I91))="","",OFFSET('Sanitation Data'!$I$30,0,10*ROW('Sanitation Data'!I91)))</f>
        <v/>
      </c>
      <c r="DM97" s="292" t="str">
        <f ca="true">+IF(OFFSET('Sanitation Data'!$I$31,0,10*ROW('Sanitation Data'!I91))="","",OFFSET('Sanitation Data'!$I$31,0,10*ROW('Sanitation Data'!I91)))</f>
        <v/>
      </c>
      <c r="DN97" s="292" t="str">
        <f ca="true">+IF(OFFSET('Sanitation Data'!$I$32,0,10*ROW('Sanitation Data'!I91))="","",OFFSET('Sanitation Data'!$I$32,0,10*ROW('Sanitation Data'!I91)))</f>
        <v/>
      </c>
      <c r="DO97" s="292" t="str">
        <f ca="true">+IF(OFFSET('Hygiene Data'!$D$11,0,10*ROW('Hygiene Data'!D91))="","",OFFSET('Hygiene Data'!$D$11,0,10*ROW('Hygiene Data'!D91)))</f>
        <v/>
      </c>
      <c r="DP97" s="292" t="str">
        <f ca="true">+IF(OFFSET('Hygiene Data'!$D$12,0,10*ROW('Hygiene Data'!D91))="","",OFFSET('Hygiene Data'!$D$12,0,10*ROW('Hygiene Data'!D91)))</f>
        <v/>
      </c>
      <c r="DQ97" s="292" t="str">
        <f ca="true">+IF(OFFSET('Hygiene Data'!$D$13,0,10*ROW('Hygiene Data'!D91))="","",OFFSET('Hygiene Data'!$D$13,0,10*ROW('Hygiene Data'!D91)))</f>
        <v/>
      </c>
      <c r="DR97" s="292" t="str">
        <f ca="true">+IF(OFFSET('Hygiene Data'!$E$11,0,10*ROW('Hygiene Data'!E91))="","",OFFSET('Hygiene Data'!$E$11,0,10*ROW('Hygiene Data'!E91)))</f>
        <v/>
      </c>
      <c r="DS97" s="292" t="str">
        <f ca="true">+IF(OFFSET('Hygiene Data'!$E$12,0,10*ROW('Hygiene Data'!E91))="","",OFFSET('Hygiene Data'!$E$12,0,10*ROW('Hygiene Data'!E91)))</f>
        <v/>
      </c>
      <c r="DT97" s="292" t="str">
        <f ca="true">+IF(OFFSET('Hygiene Data'!$E$13,0,10*ROW('Hygiene Data'!E91))="","",OFFSET('Hygiene Data'!$E$13,0,10*ROW('Hygiene Data'!E91)))</f>
        <v/>
      </c>
      <c r="DU97" s="292" t="str">
        <f ca="true">+IF(OFFSET('Hygiene Data'!$F$11,0,10*ROW('Hygiene Data'!F91))="","",OFFSET('Hygiene Data'!$F$11,0,10*ROW('Hygiene Data'!F91)))</f>
        <v/>
      </c>
      <c r="DV97" s="292" t="str">
        <f ca="true">+IF(OFFSET('Hygiene Data'!$F$12,0,10*ROW('Hygiene Data'!F91))="","",OFFSET('Hygiene Data'!$F$12,0,10*ROW('Hygiene Data'!F91)))</f>
        <v/>
      </c>
      <c r="DW97" s="292" t="str">
        <f ca="true">+IF(OFFSET('Hygiene Data'!$F$13,0,10*ROW('Hygiene Data'!F91))="","",OFFSET('Hygiene Data'!$F$13,0,10*ROW('Hygiene Data'!F91)))</f>
        <v/>
      </c>
      <c r="DX97" s="292" t="str">
        <f ca="true">+IF(OFFSET('Hygiene Data'!$G$11,0,10*ROW('Hygiene Data'!G91))="","",OFFSET('Hygiene Data'!$G$11,0,10*ROW('Hygiene Data'!G91)))</f>
        <v/>
      </c>
      <c r="DY97" s="292" t="str">
        <f ca="true">+IF(OFFSET('Hygiene Data'!$G$12,0,10*ROW('Hygiene Data'!G91))="","",OFFSET('Hygiene Data'!$G$12,0,10*ROW('Hygiene Data'!G91)))</f>
        <v/>
      </c>
      <c r="DZ97" s="292" t="str">
        <f ca="true">+IF(OFFSET('Hygiene Data'!$G$13,0,10*ROW('Hygiene Data'!G91))="","",OFFSET('Hygiene Data'!$G$13,0,10*ROW('Hygiene Data'!G91)))</f>
        <v/>
      </c>
      <c r="EA97" s="292" t="str">
        <f ca="true">+IF(OFFSET('Hygiene Data'!$H$11,0,10*ROW('Hygiene Data'!H91))="","",OFFSET('Hygiene Data'!$H$11,0,10*ROW('Hygiene Data'!H91)))</f>
        <v/>
      </c>
      <c r="EB97" s="292" t="str">
        <f ca="true">+IF(OFFSET('Hygiene Data'!$H$12,0,10*ROW('Hygiene Data'!H91))="","",OFFSET('Hygiene Data'!$H$12,0,10*ROW('Hygiene Data'!H91)))</f>
        <v/>
      </c>
      <c r="EC97" s="292" t="str">
        <f ca="true">+IF(OFFSET('Hygiene Data'!$H$13,0,10*ROW('Hygiene Data'!H91))="","",OFFSET('Hygiene Data'!$H$13,0,10*ROW('Hygiene Data'!H91)))</f>
        <v/>
      </c>
      <c r="ED97" s="292" t="str">
        <f ca="true">+IF(OFFSET('Hygiene Data'!$I$11,0,10*ROW('Hygiene Data'!I91))="","",OFFSET('Hygiene Data'!$I$11,0,10*ROW('Hygiene Data'!I91)))</f>
        <v/>
      </c>
      <c r="EE97" s="292" t="str">
        <f ca="true">+IF(OFFSET('Hygiene Data'!$I$12,0,10*ROW('Hygiene Data'!I91))="","",OFFSET('Hygiene Data'!$I$12,0,10*ROW('Hygiene Data'!I91)))</f>
        <v/>
      </c>
      <c r="EF97" s="29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8"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2"/>
      <c r="BS98" s="292" t="str">
        <f ca="true">+IF(OFFSET('Water Data'!$D$27,0,10*ROW('Water Data'!D92))="","",OFFSET('Water Data'!$D$27,0,10*ROW('Water Data'!D92)))</f>
        <v/>
      </c>
      <c r="BT98" s="292" t="str">
        <f ca="true">+IF(OFFSET('Water Data'!$D$28,0,10*ROW('Water Data'!D92))="","",OFFSET('Water Data'!$D$28,0,10*ROW('Water Data'!D92)))</f>
        <v/>
      </c>
      <c r="BU98" s="292" t="str">
        <f ca="true">+IF(OFFSET('Water Data'!$D$29,0,10*ROW('Water Data'!D92))="","",OFFSET('Water Data'!$D$29,0,10*ROW('Water Data'!D92)))</f>
        <v/>
      </c>
      <c r="BV98" s="292" t="str">
        <f ca="true">+IF(OFFSET('Water Data'!$E$27,0,10*ROW('Water Data'!E92))="","",OFFSET('Water Data'!$E$27,0,10*ROW('Water Data'!E92)))</f>
        <v/>
      </c>
      <c r="BW98" s="292" t="str">
        <f ca="true">+IF(OFFSET('Water Data'!$E$28,0,10*ROW('Water Data'!E92))="","",OFFSET('Water Data'!$E$28,0,10*ROW('Water Data'!E92)))</f>
        <v/>
      </c>
      <c r="BX98" s="292" t="str">
        <f ca="true">+IF(OFFSET('Water Data'!$E$29,0,10*ROW('Water Data'!E92))="","",OFFSET('Water Data'!$E$29,0,10*ROW('Water Data'!E92)))</f>
        <v/>
      </c>
      <c r="BY98" s="292" t="str">
        <f ca="true">+IF(OFFSET('Water Data'!$F$27,0,10*ROW('Water Data'!F92))="","",OFFSET('Water Data'!$F$27,0,10*ROW('Water Data'!F92)))</f>
        <v/>
      </c>
      <c r="BZ98" s="292" t="str">
        <f ca="true">+IF(OFFSET('Water Data'!$F$28,0,10*ROW('Water Data'!F92))="","",OFFSET('Water Data'!$F$28,0,10*ROW('Water Data'!F92)))</f>
        <v/>
      </c>
      <c r="CA98" s="292" t="str">
        <f ca="true">+IF(OFFSET('Water Data'!$F$29,0,10*ROW('Water Data'!F92))="","",OFFSET('Water Data'!$F$29,0,10*ROW('Water Data'!F92)))</f>
        <v/>
      </c>
      <c r="CB98" s="292" t="str">
        <f ca="true">+IF(OFFSET('Water Data'!$G$27,0,10*ROW('Water Data'!G92))="","",OFFSET('Water Data'!$G$27,0,10*ROW('Water Data'!G92)))</f>
        <v/>
      </c>
      <c r="CC98" s="292" t="str">
        <f ca="true">+IF(OFFSET('Water Data'!$G$28,0,10*ROW('Water Data'!G92))="","",OFFSET('Water Data'!$G$28,0,10*ROW('Water Data'!G92)))</f>
        <v/>
      </c>
      <c r="CD98" s="292" t="str">
        <f ca="true">+IF(OFFSET('Water Data'!$G$29,0,10*ROW('Water Data'!G92))="","",OFFSET('Water Data'!$G$29,0,10*ROW('Water Data'!G92)))</f>
        <v/>
      </c>
      <c r="CE98" s="292" t="str">
        <f ca="true">+IF(OFFSET('Water Data'!$H$27,0,10*ROW('Water Data'!H92))="","",OFFSET('Water Data'!$H$27,0,10*ROW('Water Data'!H92)))</f>
        <v/>
      </c>
      <c r="CF98" s="292" t="str">
        <f ca="true">+IF(OFFSET('Water Data'!$H$28,0,10*ROW('Water Data'!H92))="","",OFFSET('Water Data'!$H$28,0,10*ROW('Water Data'!H92)))</f>
        <v/>
      </c>
      <c r="CG98" s="292" t="str">
        <f ca="true">+IF(OFFSET('Water Data'!$H$29,0,10*ROW('Water Data'!H92))="","",OFFSET('Water Data'!$H$29,0,10*ROW('Water Data'!H92)))</f>
        <v/>
      </c>
      <c r="CH98" s="292" t="str">
        <f ca="true">+IF(OFFSET('Water Data'!$I$27,0,10*ROW('Water Data'!I92))="","",OFFSET('Water Data'!$I$27,0,10*ROW('Water Data'!I92)))</f>
        <v/>
      </c>
      <c r="CI98" s="292" t="str">
        <f ca="true">+IF(OFFSET('Water Data'!$I$28,0,10*ROW('Water Data'!I92))="","",OFFSET('Water Data'!$I$28,0,10*ROW('Water Data'!I92)))</f>
        <v/>
      </c>
      <c r="CJ98" s="292" t="str">
        <f ca="true">+IF(OFFSET('Water Data'!$I$29,0,10*ROW('Water Data'!I92))="","",OFFSET('Water Data'!$I$29,0,10*ROW('Water Data'!I92)))</f>
        <v/>
      </c>
      <c r="CK98" s="292" t="str">
        <f ca="true">+IF(OFFSET('Sanitation Data'!$D$28,0,10*ROW('Sanitation Data'!D92))="","",OFFSET('Sanitation Data'!$D$28,0,10*ROW('Sanitation Data'!D92)))</f>
        <v/>
      </c>
      <c r="CL98" s="292" t="str">
        <f ca="true">+IF(OFFSET('Sanitation Data'!$D$29,0,10*ROW('Sanitation Data'!D92))="","",OFFSET('Sanitation Data'!$D$29,0,10*ROW('Sanitation Data'!D92)))</f>
        <v/>
      </c>
      <c r="CM98" s="292" t="str">
        <f ca="true">+IF(OFFSET('Sanitation Data'!$D$30,0,10*ROW('Sanitation Data'!D92))="","",OFFSET('Sanitation Data'!$D$30,0,10*ROW('Sanitation Data'!D92)))</f>
        <v/>
      </c>
      <c r="CN98" s="292" t="str">
        <f ca="true">+IF(OFFSET('Sanitation Data'!$D$31,0,10*ROW('Sanitation Data'!D92))="","",OFFSET('Sanitation Data'!$D$31,0,10*ROW('Sanitation Data'!D92)))</f>
        <v/>
      </c>
      <c r="CO98" s="292" t="str">
        <f ca="true">+IF(OFFSET('Sanitation Data'!$D$32,0,10*ROW('Sanitation Data'!D92))="","",OFFSET('Sanitation Data'!$D$32,0,10*ROW('Sanitation Data'!D92)))</f>
        <v/>
      </c>
      <c r="CP98" s="292" t="str">
        <f ca="true">+IF(OFFSET('Sanitation Data'!$E$28,0,10*ROW('Sanitation Data'!E92))="","",OFFSET('Sanitation Data'!$E$28,0,10*ROW('Sanitation Data'!E92)))</f>
        <v/>
      </c>
      <c r="CQ98" s="292" t="str">
        <f ca="true">+IF(OFFSET('Sanitation Data'!$E$29,0,10*ROW('Sanitation Data'!E92))="","",OFFSET('Sanitation Data'!$E$29,0,10*ROW('Sanitation Data'!E92)))</f>
        <v/>
      </c>
      <c r="CR98" s="292" t="str">
        <f ca="true">+IF(OFFSET('Sanitation Data'!$E$30,0,10*ROW('Sanitation Data'!E92))="","",OFFSET('Sanitation Data'!$E$30,0,10*ROW('Sanitation Data'!E92)))</f>
        <v/>
      </c>
      <c r="CS98" s="292" t="str">
        <f ca="true">+IF(OFFSET('Sanitation Data'!$E$31,0,10*ROW('Sanitation Data'!E92))="","",OFFSET('Sanitation Data'!$E$31,0,10*ROW('Sanitation Data'!E92)))</f>
        <v/>
      </c>
      <c r="CT98" s="292" t="str">
        <f ca="true">+IF(OFFSET('Sanitation Data'!$E$32,0,10*ROW('Sanitation Data'!E92))="","",OFFSET('Sanitation Data'!$E$32,0,10*ROW('Sanitation Data'!E92)))</f>
        <v/>
      </c>
      <c r="CU98" s="292" t="str">
        <f ca="true">+IF(OFFSET('Sanitation Data'!$F$28,0,10*ROW('Sanitation Data'!F92))="","",OFFSET('Sanitation Data'!$F$28,0,10*ROW('Sanitation Data'!F92)))</f>
        <v/>
      </c>
      <c r="CV98" s="292" t="str">
        <f ca="true">+IF(OFFSET('Sanitation Data'!$F$29,0,10*ROW('Sanitation Data'!F92))="","",OFFSET('Sanitation Data'!$F$29,0,10*ROW('Sanitation Data'!F92)))</f>
        <v/>
      </c>
      <c r="CW98" s="292" t="str">
        <f ca="true">+IF(OFFSET('Sanitation Data'!$F$30,0,10*ROW('Sanitation Data'!F92))="","",OFFSET('Sanitation Data'!$F$30,0,10*ROW('Sanitation Data'!F92)))</f>
        <v/>
      </c>
      <c r="CX98" s="292" t="str">
        <f ca="true">+IF(OFFSET('Sanitation Data'!$F$31,0,10*ROW('Sanitation Data'!F92))="","",OFFSET('Sanitation Data'!$F$31,0,10*ROW('Sanitation Data'!F92)))</f>
        <v/>
      </c>
      <c r="CY98" s="292" t="str">
        <f ca="true">+IF(OFFSET('Sanitation Data'!$F$32,0,10*ROW('Sanitation Data'!F92))="","",OFFSET('Sanitation Data'!$F$32,0,10*ROW('Sanitation Data'!F92)))</f>
        <v/>
      </c>
      <c r="CZ98" s="292" t="str">
        <f ca="true">+IF(OFFSET('Sanitation Data'!$G$28,0,10*ROW('Sanitation Data'!G92))="","",OFFSET('Sanitation Data'!$G$28,0,10*ROW('Sanitation Data'!G92)))</f>
        <v/>
      </c>
      <c r="DA98" s="292" t="str">
        <f ca="true">+IF(OFFSET('Sanitation Data'!$G$29,0,10*ROW('Sanitation Data'!G92))="","",OFFSET('Sanitation Data'!$G$29,0,10*ROW('Sanitation Data'!G92)))</f>
        <v/>
      </c>
      <c r="DB98" s="292" t="str">
        <f ca="true">+IF(OFFSET('Sanitation Data'!$G$30,0,10*ROW('Sanitation Data'!G92))="","",OFFSET('Sanitation Data'!$G$30,0,10*ROW('Sanitation Data'!G92)))</f>
        <v/>
      </c>
      <c r="DC98" s="292" t="str">
        <f ca="true">+IF(OFFSET('Sanitation Data'!$G$31,0,10*ROW('Sanitation Data'!G92))="","",OFFSET('Sanitation Data'!$G$31,0,10*ROW('Sanitation Data'!G92)))</f>
        <v/>
      </c>
      <c r="DD98" s="292" t="str">
        <f ca="true">+IF(OFFSET('Sanitation Data'!$G$32,0,10*ROW('Sanitation Data'!G92))="","",OFFSET('Sanitation Data'!$G$32,0,10*ROW('Sanitation Data'!G92)))</f>
        <v/>
      </c>
      <c r="DE98" s="292" t="str">
        <f ca="true">+IF(OFFSET('Sanitation Data'!$H$28,0,10*ROW('Sanitation Data'!H92))="","",OFFSET('Sanitation Data'!$H$28,0,10*ROW('Sanitation Data'!H92)))</f>
        <v/>
      </c>
      <c r="DF98" s="292" t="str">
        <f ca="true">+IF(OFFSET('Sanitation Data'!$H$29,0,10*ROW('Sanitation Data'!H92))="","",OFFSET('Sanitation Data'!$H$29,0,10*ROW('Sanitation Data'!H92)))</f>
        <v/>
      </c>
      <c r="DG98" s="292" t="str">
        <f ca="true">+IF(OFFSET('Sanitation Data'!$H$30,0,10*ROW('Sanitation Data'!H92))="","",OFFSET('Sanitation Data'!$H$30,0,10*ROW('Sanitation Data'!H92)))</f>
        <v/>
      </c>
      <c r="DH98" s="292" t="str">
        <f ca="true">+IF(OFFSET('Sanitation Data'!$H$31,0,10*ROW('Sanitation Data'!H92))="","",OFFSET('Sanitation Data'!$H$31,0,10*ROW('Sanitation Data'!H92)))</f>
        <v/>
      </c>
      <c r="DI98" s="292" t="str">
        <f ca="true">+IF(OFFSET('Sanitation Data'!$H$32,0,10*ROW('Sanitation Data'!H92))="","",OFFSET('Sanitation Data'!$H$32,0,10*ROW('Sanitation Data'!H92)))</f>
        <v/>
      </c>
      <c r="DJ98" s="292" t="str">
        <f ca="true">+IF(OFFSET('Sanitation Data'!$I$28,0,10*ROW('Sanitation Data'!I92))="","",OFFSET('Sanitation Data'!$I$28,0,10*ROW('Sanitation Data'!I92)))</f>
        <v/>
      </c>
      <c r="DK98" s="292" t="str">
        <f ca="true">+IF(OFFSET('Sanitation Data'!$I$29,0,10*ROW('Sanitation Data'!I92))="","",OFFSET('Sanitation Data'!$I$29,0,10*ROW('Sanitation Data'!I92)))</f>
        <v/>
      </c>
      <c r="DL98" s="292" t="str">
        <f ca="true">+IF(OFFSET('Sanitation Data'!$I$30,0,10*ROW('Sanitation Data'!I92))="","",OFFSET('Sanitation Data'!$I$30,0,10*ROW('Sanitation Data'!I92)))</f>
        <v/>
      </c>
      <c r="DM98" s="292" t="str">
        <f ca="true">+IF(OFFSET('Sanitation Data'!$I$31,0,10*ROW('Sanitation Data'!I92))="","",OFFSET('Sanitation Data'!$I$31,0,10*ROW('Sanitation Data'!I92)))</f>
        <v/>
      </c>
      <c r="DN98" s="292" t="str">
        <f ca="true">+IF(OFFSET('Sanitation Data'!$I$32,0,10*ROW('Sanitation Data'!I92))="","",OFFSET('Sanitation Data'!$I$32,0,10*ROW('Sanitation Data'!I92)))</f>
        <v/>
      </c>
      <c r="DO98" s="292" t="str">
        <f ca="true">+IF(OFFSET('Hygiene Data'!$D$11,0,10*ROW('Hygiene Data'!D92))="","",OFFSET('Hygiene Data'!$D$11,0,10*ROW('Hygiene Data'!D92)))</f>
        <v/>
      </c>
      <c r="DP98" s="292" t="str">
        <f ca="true">+IF(OFFSET('Hygiene Data'!$D$12,0,10*ROW('Hygiene Data'!D92))="","",OFFSET('Hygiene Data'!$D$12,0,10*ROW('Hygiene Data'!D92)))</f>
        <v/>
      </c>
      <c r="DQ98" s="292" t="str">
        <f ca="true">+IF(OFFSET('Hygiene Data'!$D$13,0,10*ROW('Hygiene Data'!D92))="","",OFFSET('Hygiene Data'!$D$13,0,10*ROW('Hygiene Data'!D92)))</f>
        <v/>
      </c>
      <c r="DR98" s="292" t="str">
        <f ca="true">+IF(OFFSET('Hygiene Data'!$E$11,0,10*ROW('Hygiene Data'!E92))="","",OFFSET('Hygiene Data'!$E$11,0,10*ROW('Hygiene Data'!E92)))</f>
        <v/>
      </c>
      <c r="DS98" s="292" t="str">
        <f ca="true">+IF(OFFSET('Hygiene Data'!$E$12,0,10*ROW('Hygiene Data'!E92))="","",OFFSET('Hygiene Data'!$E$12,0,10*ROW('Hygiene Data'!E92)))</f>
        <v/>
      </c>
      <c r="DT98" s="292" t="str">
        <f ca="true">+IF(OFFSET('Hygiene Data'!$E$13,0,10*ROW('Hygiene Data'!E92))="","",OFFSET('Hygiene Data'!$E$13,0,10*ROW('Hygiene Data'!E92)))</f>
        <v/>
      </c>
      <c r="DU98" s="292" t="str">
        <f ca="true">+IF(OFFSET('Hygiene Data'!$F$11,0,10*ROW('Hygiene Data'!F92))="","",OFFSET('Hygiene Data'!$F$11,0,10*ROW('Hygiene Data'!F92)))</f>
        <v/>
      </c>
      <c r="DV98" s="292" t="str">
        <f ca="true">+IF(OFFSET('Hygiene Data'!$F$12,0,10*ROW('Hygiene Data'!F92))="","",OFFSET('Hygiene Data'!$F$12,0,10*ROW('Hygiene Data'!F92)))</f>
        <v/>
      </c>
      <c r="DW98" s="292" t="str">
        <f ca="true">+IF(OFFSET('Hygiene Data'!$F$13,0,10*ROW('Hygiene Data'!F92))="","",OFFSET('Hygiene Data'!$F$13,0,10*ROW('Hygiene Data'!F92)))</f>
        <v/>
      </c>
      <c r="DX98" s="292" t="str">
        <f ca="true">+IF(OFFSET('Hygiene Data'!$G$11,0,10*ROW('Hygiene Data'!G92))="","",OFFSET('Hygiene Data'!$G$11,0,10*ROW('Hygiene Data'!G92)))</f>
        <v/>
      </c>
      <c r="DY98" s="292" t="str">
        <f ca="true">+IF(OFFSET('Hygiene Data'!$G$12,0,10*ROW('Hygiene Data'!G92))="","",OFFSET('Hygiene Data'!$G$12,0,10*ROW('Hygiene Data'!G92)))</f>
        <v/>
      </c>
      <c r="DZ98" s="292" t="str">
        <f ca="true">+IF(OFFSET('Hygiene Data'!$G$13,0,10*ROW('Hygiene Data'!G92))="","",OFFSET('Hygiene Data'!$G$13,0,10*ROW('Hygiene Data'!G92)))</f>
        <v/>
      </c>
      <c r="EA98" s="292" t="str">
        <f ca="true">+IF(OFFSET('Hygiene Data'!$H$11,0,10*ROW('Hygiene Data'!H92))="","",OFFSET('Hygiene Data'!$H$11,0,10*ROW('Hygiene Data'!H92)))</f>
        <v/>
      </c>
      <c r="EB98" s="292" t="str">
        <f ca="true">+IF(OFFSET('Hygiene Data'!$H$12,0,10*ROW('Hygiene Data'!H92))="","",OFFSET('Hygiene Data'!$H$12,0,10*ROW('Hygiene Data'!H92)))</f>
        <v/>
      </c>
      <c r="EC98" s="292" t="str">
        <f ca="true">+IF(OFFSET('Hygiene Data'!$H$13,0,10*ROW('Hygiene Data'!H92))="","",OFFSET('Hygiene Data'!$H$13,0,10*ROW('Hygiene Data'!H92)))</f>
        <v/>
      </c>
      <c r="ED98" s="292" t="str">
        <f ca="true">+IF(OFFSET('Hygiene Data'!$I$11,0,10*ROW('Hygiene Data'!I92))="","",OFFSET('Hygiene Data'!$I$11,0,10*ROW('Hygiene Data'!I92)))</f>
        <v/>
      </c>
      <c r="EE98" s="292" t="str">
        <f ca="true">+IF(OFFSET('Hygiene Data'!$I$12,0,10*ROW('Hygiene Data'!I92))="","",OFFSET('Hygiene Data'!$I$12,0,10*ROW('Hygiene Data'!I92)))</f>
        <v/>
      </c>
      <c r="EF98" s="29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8"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2"/>
      <c r="BS99" s="292" t="str">
        <f ca="true">+IF(OFFSET('Water Data'!$D$27,0,10*ROW('Water Data'!D93))="","",OFFSET('Water Data'!$D$27,0,10*ROW('Water Data'!D93)))</f>
        <v/>
      </c>
      <c r="BT99" s="292" t="str">
        <f ca="true">+IF(OFFSET('Water Data'!$D$28,0,10*ROW('Water Data'!D93))="","",OFFSET('Water Data'!$D$28,0,10*ROW('Water Data'!D93)))</f>
        <v/>
      </c>
      <c r="BU99" s="292" t="str">
        <f ca="true">+IF(OFFSET('Water Data'!$D$29,0,10*ROW('Water Data'!D93))="","",OFFSET('Water Data'!$D$29,0,10*ROW('Water Data'!D93)))</f>
        <v/>
      </c>
      <c r="BV99" s="292" t="str">
        <f ca="true">+IF(OFFSET('Water Data'!$E$27,0,10*ROW('Water Data'!E93))="","",OFFSET('Water Data'!$E$27,0,10*ROW('Water Data'!E93)))</f>
        <v/>
      </c>
      <c r="BW99" s="292" t="str">
        <f ca="true">+IF(OFFSET('Water Data'!$E$28,0,10*ROW('Water Data'!E93))="","",OFFSET('Water Data'!$E$28,0,10*ROW('Water Data'!E93)))</f>
        <v/>
      </c>
      <c r="BX99" s="292" t="str">
        <f ca="true">+IF(OFFSET('Water Data'!$E$29,0,10*ROW('Water Data'!E93))="","",OFFSET('Water Data'!$E$29,0,10*ROW('Water Data'!E93)))</f>
        <v/>
      </c>
      <c r="BY99" s="292" t="str">
        <f ca="true">+IF(OFFSET('Water Data'!$F$27,0,10*ROW('Water Data'!F93))="","",OFFSET('Water Data'!$F$27,0,10*ROW('Water Data'!F93)))</f>
        <v/>
      </c>
      <c r="BZ99" s="292" t="str">
        <f ca="true">+IF(OFFSET('Water Data'!$F$28,0,10*ROW('Water Data'!F93))="","",OFFSET('Water Data'!$F$28,0,10*ROW('Water Data'!F93)))</f>
        <v/>
      </c>
      <c r="CA99" s="292" t="str">
        <f ca="true">+IF(OFFSET('Water Data'!$F$29,0,10*ROW('Water Data'!F93))="","",OFFSET('Water Data'!$F$29,0,10*ROW('Water Data'!F93)))</f>
        <v/>
      </c>
      <c r="CB99" s="292" t="str">
        <f ca="true">+IF(OFFSET('Water Data'!$G$27,0,10*ROW('Water Data'!G93))="","",OFFSET('Water Data'!$G$27,0,10*ROW('Water Data'!G93)))</f>
        <v/>
      </c>
      <c r="CC99" s="292" t="str">
        <f ca="true">+IF(OFFSET('Water Data'!$G$28,0,10*ROW('Water Data'!G93))="","",OFFSET('Water Data'!$G$28,0,10*ROW('Water Data'!G93)))</f>
        <v/>
      </c>
      <c r="CD99" s="292" t="str">
        <f ca="true">+IF(OFFSET('Water Data'!$G$29,0,10*ROW('Water Data'!G93))="","",OFFSET('Water Data'!$G$29,0,10*ROW('Water Data'!G93)))</f>
        <v/>
      </c>
      <c r="CE99" s="292" t="str">
        <f ca="true">+IF(OFFSET('Water Data'!$H$27,0,10*ROW('Water Data'!H93))="","",OFFSET('Water Data'!$H$27,0,10*ROW('Water Data'!H93)))</f>
        <v/>
      </c>
      <c r="CF99" s="292" t="str">
        <f ca="true">+IF(OFFSET('Water Data'!$H$28,0,10*ROW('Water Data'!H93))="","",OFFSET('Water Data'!$H$28,0,10*ROW('Water Data'!H93)))</f>
        <v/>
      </c>
      <c r="CG99" s="292" t="str">
        <f ca="true">+IF(OFFSET('Water Data'!$H$29,0,10*ROW('Water Data'!H93))="","",OFFSET('Water Data'!$H$29,0,10*ROW('Water Data'!H93)))</f>
        <v/>
      </c>
      <c r="CH99" s="292" t="str">
        <f ca="true">+IF(OFFSET('Water Data'!$I$27,0,10*ROW('Water Data'!I93))="","",OFFSET('Water Data'!$I$27,0,10*ROW('Water Data'!I93)))</f>
        <v/>
      </c>
      <c r="CI99" s="292" t="str">
        <f ca="true">+IF(OFFSET('Water Data'!$I$28,0,10*ROW('Water Data'!I93))="","",OFFSET('Water Data'!$I$28,0,10*ROW('Water Data'!I93)))</f>
        <v/>
      </c>
      <c r="CJ99" s="292" t="str">
        <f ca="true">+IF(OFFSET('Water Data'!$I$29,0,10*ROW('Water Data'!I93))="","",OFFSET('Water Data'!$I$29,0,10*ROW('Water Data'!I93)))</f>
        <v/>
      </c>
      <c r="CK99" s="292" t="str">
        <f ca="true">+IF(OFFSET('Sanitation Data'!$D$28,0,10*ROW('Sanitation Data'!D93))="","",OFFSET('Sanitation Data'!$D$28,0,10*ROW('Sanitation Data'!D93)))</f>
        <v/>
      </c>
      <c r="CL99" s="292" t="str">
        <f ca="true">+IF(OFFSET('Sanitation Data'!$D$29,0,10*ROW('Sanitation Data'!D93))="","",OFFSET('Sanitation Data'!$D$29,0,10*ROW('Sanitation Data'!D93)))</f>
        <v/>
      </c>
      <c r="CM99" s="292" t="str">
        <f ca="true">+IF(OFFSET('Sanitation Data'!$D$30,0,10*ROW('Sanitation Data'!D93))="","",OFFSET('Sanitation Data'!$D$30,0,10*ROW('Sanitation Data'!D93)))</f>
        <v/>
      </c>
      <c r="CN99" s="292" t="str">
        <f ca="true">+IF(OFFSET('Sanitation Data'!$D$31,0,10*ROW('Sanitation Data'!D93))="","",OFFSET('Sanitation Data'!$D$31,0,10*ROW('Sanitation Data'!D93)))</f>
        <v/>
      </c>
      <c r="CO99" s="292" t="str">
        <f ca="true">+IF(OFFSET('Sanitation Data'!$D$32,0,10*ROW('Sanitation Data'!D93))="","",OFFSET('Sanitation Data'!$D$32,0,10*ROW('Sanitation Data'!D93)))</f>
        <v/>
      </c>
      <c r="CP99" s="292" t="str">
        <f ca="true">+IF(OFFSET('Sanitation Data'!$E$28,0,10*ROW('Sanitation Data'!E93))="","",OFFSET('Sanitation Data'!$E$28,0,10*ROW('Sanitation Data'!E93)))</f>
        <v/>
      </c>
      <c r="CQ99" s="292" t="str">
        <f ca="true">+IF(OFFSET('Sanitation Data'!$E$29,0,10*ROW('Sanitation Data'!E93))="","",OFFSET('Sanitation Data'!$E$29,0,10*ROW('Sanitation Data'!E93)))</f>
        <v/>
      </c>
      <c r="CR99" s="292" t="str">
        <f ca="true">+IF(OFFSET('Sanitation Data'!$E$30,0,10*ROW('Sanitation Data'!E93))="","",OFFSET('Sanitation Data'!$E$30,0,10*ROW('Sanitation Data'!E93)))</f>
        <v/>
      </c>
      <c r="CS99" s="292" t="str">
        <f ca="true">+IF(OFFSET('Sanitation Data'!$E$31,0,10*ROW('Sanitation Data'!E93))="","",OFFSET('Sanitation Data'!$E$31,0,10*ROW('Sanitation Data'!E93)))</f>
        <v/>
      </c>
      <c r="CT99" s="292" t="str">
        <f ca="true">+IF(OFFSET('Sanitation Data'!$E$32,0,10*ROW('Sanitation Data'!E93))="","",OFFSET('Sanitation Data'!$E$32,0,10*ROW('Sanitation Data'!E93)))</f>
        <v/>
      </c>
      <c r="CU99" s="292" t="str">
        <f ca="true">+IF(OFFSET('Sanitation Data'!$F$28,0,10*ROW('Sanitation Data'!F93))="","",OFFSET('Sanitation Data'!$F$28,0,10*ROW('Sanitation Data'!F93)))</f>
        <v/>
      </c>
      <c r="CV99" s="292" t="str">
        <f ca="true">+IF(OFFSET('Sanitation Data'!$F$29,0,10*ROW('Sanitation Data'!F93))="","",OFFSET('Sanitation Data'!$F$29,0,10*ROW('Sanitation Data'!F93)))</f>
        <v/>
      </c>
      <c r="CW99" s="292" t="str">
        <f ca="true">+IF(OFFSET('Sanitation Data'!$F$30,0,10*ROW('Sanitation Data'!F93))="","",OFFSET('Sanitation Data'!$F$30,0,10*ROW('Sanitation Data'!F93)))</f>
        <v/>
      </c>
      <c r="CX99" s="292" t="str">
        <f ca="true">+IF(OFFSET('Sanitation Data'!$F$31,0,10*ROW('Sanitation Data'!F93))="","",OFFSET('Sanitation Data'!$F$31,0,10*ROW('Sanitation Data'!F93)))</f>
        <v/>
      </c>
      <c r="CY99" s="292" t="str">
        <f ca="true">+IF(OFFSET('Sanitation Data'!$F$32,0,10*ROW('Sanitation Data'!F93))="","",OFFSET('Sanitation Data'!$F$32,0,10*ROW('Sanitation Data'!F93)))</f>
        <v/>
      </c>
      <c r="CZ99" s="292" t="str">
        <f ca="true">+IF(OFFSET('Sanitation Data'!$G$28,0,10*ROW('Sanitation Data'!G93))="","",OFFSET('Sanitation Data'!$G$28,0,10*ROW('Sanitation Data'!G93)))</f>
        <v/>
      </c>
      <c r="DA99" s="292" t="str">
        <f ca="true">+IF(OFFSET('Sanitation Data'!$G$29,0,10*ROW('Sanitation Data'!G93))="","",OFFSET('Sanitation Data'!$G$29,0,10*ROW('Sanitation Data'!G93)))</f>
        <v/>
      </c>
      <c r="DB99" s="292" t="str">
        <f ca="true">+IF(OFFSET('Sanitation Data'!$G$30,0,10*ROW('Sanitation Data'!G93))="","",OFFSET('Sanitation Data'!$G$30,0,10*ROW('Sanitation Data'!G93)))</f>
        <v/>
      </c>
      <c r="DC99" s="292" t="str">
        <f ca="true">+IF(OFFSET('Sanitation Data'!$G$31,0,10*ROW('Sanitation Data'!G93))="","",OFFSET('Sanitation Data'!$G$31,0,10*ROW('Sanitation Data'!G93)))</f>
        <v/>
      </c>
      <c r="DD99" s="292" t="str">
        <f ca="true">+IF(OFFSET('Sanitation Data'!$G$32,0,10*ROW('Sanitation Data'!G93))="","",OFFSET('Sanitation Data'!$G$32,0,10*ROW('Sanitation Data'!G93)))</f>
        <v/>
      </c>
      <c r="DE99" s="292" t="str">
        <f ca="true">+IF(OFFSET('Sanitation Data'!$H$28,0,10*ROW('Sanitation Data'!H93))="","",OFFSET('Sanitation Data'!$H$28,0,10*ROW('Sanitation Data'!H93)))</f>
        <v/>
      </c>
      <c r="DF99" s="292" t="str">
        <f ca="true">+IF(OFFSET('Sanitation Data'!$H$29,0,10*ROW('Sanitation Data'!H93))="","",OFFSET('Sanitation Data'!$H$29,0,10*ROW('Sanitation Data'!H93)))</f>
        <v/>
      </c>
      <c r="DG99" s="292" t="str">
        <f ca="true">+IF(OFFSET('Sanitation Data'!$H$30,0,10*ROW('Sanitation Data'!H93))="","",OFFSET('Sanitation Data'!$H$30,0,10*ROW('Sanitation Data'!H93)))</f>
        <v/>
      </c>
      <c r="DH99" s="292" t="str">
        <f ca="true">+IF(OFFSET('Sanitation Data'!$H$31,0,10*ROW('Sanitation Data'!H93))="","",OFFSET('Sanitation Data'!$H$31,0,10*ROW('Sanitation Data'!H93)))</f>
        <v/>
      </c>
      <c r="DI99" s="292" t="str">
        <f ca="true">+IF(OFFSET('Sanitation Data'!$H$32,0,10*ROW('Sanitation Data'!H93))="","",OFFSET('Sanitation Data'!$H$32,0,10*ROW('Sanitation Data'!H93)))</f>
        <v/>
      </c>
      <c r="DJ99" s="292" t="str">
        <f ca="true">+IF(OFFSET('Sanitation Data'!$I$28,0,10*ROW('Sanitation Data'!I93))="","",OFFSET('Sanitation Data'!$I$28,0,10*ROW('Sanitation Data'!I93)))</f>
        <v/>
      </c>
      <c r="DK99" s="292" t="str">
        <f ca="true">+IF(OFFSET('Sanitation Data'!$I$29,0,10*ROW('Sanitation Data'!I93))="","",OFFSET('Sanitation Data'!$I$29,0,10*ROW('Sanitation Data'!I93)))</f>
        <v/>
      </c>
      <c r="DL99" s="292" t="str">
        <f ca="true">+IF(OFFSET('Sanitation Data'!$I$30,0,10*ROW('Sanitation Data'!I93))="","",OFFSET('Sanitation Data'!$I$30,0,10*ROW('Sanitation Data'!I93)))</f>
        <v/>
      </c>
      <c r="DM99" s="292" t="str">
        <f ca="true">+IF(OFFSET('Sanitation Data'!$I$31,0,10*ROW('Sanitation Data'!I93))="","",OFFSET('Sanitation Data'!$I$31,0,10*ROW('Sanitation Data'!I93)))</f>
        <v/>
      </c>
      <c r="DN99" s="292" t="str">
        <f ca="true">+IF(OFFSET('Sanitation Data'!$I$32,0,10*ROW('Sanitation Data'!I93))="","",OFFSET('Sanitation Data'!$I$32,0,10*ROW('Sanitation Data'!I93)))</f>
        <v/>
      </c>
      <c r="DO99" s="292" t="str">
        <f ca="true">+IF(OFFSET('Hygiene Data'!$D$11,0,10*ROW('Hygiene Data'!D93))="","",OFFSET('Hygiene Data'!$D$11,0,10*ROW('Hygiene Data'!D93)))</f>
        <v/>
      </c>
      <c r="DP99" s="292" t="str">
        <f ca="true">+IF(OFFSET('Hygiene Data'!$D$12,0,10*ROW('Hygiene Data'!D93))="","",OFFSET('Hygiene Data'!$D$12,0,10*ROW('Hygiene Data'!D93)))</f>
        <v/>
      </c>
      <c r="DQ99" s="292" t="str">
        <f ca="true">+IF(OFFSET('Hygiene Data'!$D$13,0,10*ROW('Hygiene Data'!D93))="","",OFFSET('Hygiene Data'!$D$13,0,10*ROW('Hygiene Data'!D93)))</f>
        <v/>
      </c>
      <c r="DR99" s="292" t="str">
        <f ca="true">+IF(OFFSET('Hygiene Data'!$E$11,0,10*ROW('Hygiene Data'!E93))="","",OFFSET('Hygiene Data'!$E$11,0,10*ROW('Hygiene Data'!E93)))</f>
        <v/>
      </c>
      <c r="DS99" s="292" t="str">
        <f ca="true">+IF(OFFSET('Hygiene Data'!$E$12,0,10*ROW('Hygiene Data'!E93))="","",OFFSET('Hygiene Data'!$E$12,0,10*ROW('Hygiene Data'!E93)))</f>
        <v/>
      </c>
      <c r="DT99" s="292" t="str">
        <f ca="true">+IF(OFFSET('Hygiene Data'!$E$13,0,10*ROW('Hygiene Data'!E93))="","",OFFSET('Hygiene Data'!$E$13,0,10*ROW('Hygiene Data'!E93)))</f>
        <v/>
      </c>
      <c r="DU99" s="292" t="str">
        <f ca="true">+IF(OFFSET('Hygiene Data'!$F$11,0,10*ROW('Hygiene Data'!F93))="","",OFFSET('Hygiene Data'!$F$11,0,10*ROW('Hygiene Data'!F93)))</f>
        <v/>
      </c>
      <c r="DV99" s="292" t="str">
        <f ca="true">+IF(OFFSET('Hygiene Data'!$F$12,0,10*ROW('Hygiene Data'!F93))="","",OFFSET('Hygiene Data'!$F$12,0,10*ROW('Hygiene Data'!F93)))</f>
        <v/>
      </c>
      <c r="DW99" s="292" t="str">
        <f ca="true">+IF(OFFSET('Hygiene Data'!$F$13,0,10*ROW('Hygiene Data'!F93))="","",OFFSET('Hygiene Data'!$F$13,0,10*ROW('Hygiene Data'!F93)))</f>
        <v/>
      </c>
      <c r="DX99" s="292" t="str">
        <f ca="true">+IF(OFFSET('Hygiene Data'!$G$11,0,10*ROW('Hygiene Data'!G93))="","",OFFSET('Hygiene Data'!$G$11,0,10*ROW('Hygiene Data'!G93)))</f>
        <v/>
      </c>
      <c r="DY99" s="292" t="str">
        <f ca="true">+IF(OFFSET('Hygiene Data'!$G$12,0,10*ROW('Hygiene Data'!G93))="","",OFFSET('Hygiene Data'!$G$12,0,10*ROW('Hygiene Data'!G93)))</f>
        <v/>
      </c>
      <c r="DZ99" s="292" t="str">
        <f ca="true">+IF(OFFSET('Hygiene Data'!$G$13,0,10*ROW('Hygiene Data'!G93))="","",OFFSET('Hygiene Data'!$G$13,0,10*ROW('Hygiene Data'!G93)))</f>
        <v/>
      </c>
      <c r="EA99" s="292" t="str">
        <f ca="true">+IF(OFFSET('Hygiene Data'!$H$11,0,10*ROW('Hygiene Data'!H93))="","",OFFSET('Hygiene Data'!$H$11,0,10*ROW('Hygiene Data'!H93)))</f>
        <v/>
      </c>
      <c r="EB99" s="292" t="str">
        <f ca="true">+IF(OFFSET('Hygiene Data'!$H$12,0,10*ROW('Hygiene Data'!H93))="","",OFFSET('Hygiene Data'!$H$12,0,10*ROW('Hygiene Data'!H93)))</f>
        <v/>
      </c>
      <c r="EC99" s="292" t="str">
        <f ca="true">+IF(OFFSET('Hygiene Data'!$H$13,0,10*ROW('Hygiene Data'!H93))="","",OFFSET('Hygiene Data'!$H$13,0,10*ROW('Hygiene Data'!H93)))</f>
        <v/>
      </c>
      <c r="ED99" s="292" t="str">
        <f ca="true">+IF(OFFSET('Hygiene Data'!$I$11,0,10*ROW('Hygiene Data'!I93))="","",OFFSET('Hygiene Data'!$I$11,0,10*ROW('Hygiene Data'!I93)))</f>
        <v/>
      </c>
      <c r="EE99" s="292" t="str">
        <f ca="true">+IF(OFFSET('Hygiene Data'!$I$12,0,10*ROW('Hygiene Data'!I93))="","",OFFSET('Hygiene Data'!$I$12,0,10*ROW('Hygiene Data'!I93)))</f>
        <v/>
      </c>
      <c r="EF99" s="29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8"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2"/>
      <c r="BS100" s="292" t="str">
        <f ca="true">+IF(OFFSET('Water Data'!$D$27,0,10*ROW('Water Data'!D94))="","",OFFSET('Water Data'!$D$27,0,10*ROW('Water Data'!D94)))</f>
        <v/>
      </c>
      <c r="BT100" s="292" t="str">
        <f ca="true">+IF(OFFSET('Water Data'!$D$28,0,10*ROW('Water Data'!D94))="","",OFFSET('Water Data'!$D$28,0,10*ROW('Water Data'!D94)))</f>
        <v/>
      </c>
      <c r="BU100" s="292" t="str">
        <f ca="true">+IF(OFFSET('Water Data'!$D$29,0,10*ROW('Water Data'!D94))="","",OFFSET('Water Data'!$D$29,0,10*ROW('Water Data'!D94)))</f>
        <v/>
      </c>
      <c r="BV100" s="292" t="str">
        <f ca="true">+IF(OFFSET('Water Data'!$E$27,0,10*ROW('Water Data'!E94))="","",OFFSET('Water Data'!$E$27,0,10*ROW('Water Data'!E94)))</f>
        <v/>
      </c>
      <c r="BW100" s="292" t="str">
        <f ca="true">+IF(OFFSET('Water Data'!$E$28,0,10*ROW('Water Data'!E94))="","",OFFSET('Water Data'!$E$28,0,10*ROW('Water Data'!E94)))</f>
        <v/>
      </c>
      <c r="BX100" s="292" t="str">
        <f ca="true">+IF(OFFSET('Water Data'!$E$29,0,10*ROW('Water Data'!E94))="","",OFFSET('Water Data'!$E$29,0,10*ROW('Water Data'!E94)))</f>
        <v/>
      </c>
      <c r="BY100" s="292" t="str">
        <f ca="true">+IF(OFFSET('Water Data'!$F$27,0,10*ROW('Water Data'!F94))="","",OFFSET('Water Data'!$F$27,0,10*ROW('Water Data'!F94)))</f>
        <v/>
      </c>
      <c r="BZ100" s="292" t="str">
        <f ca="true">+IF(OFFSET('Water Data'!$F$28,0,10*ROW('Water Data'!F94))="","",OFFSET('Water Data'!$F$28,0,10*ROW('Water Data'!F94)))</f>
        <v/>
      </c>
      <c r="CA100" s="292" t="str">
        <f ca="true">+IF(OFFSET('Water Data'!$F$29,0,10*ROW('Water Data'!F94))="","",OFFSET('Water Data'!$F$29,0,10*ROW('Water Data'!F94)))</f>
        <v/>
      </c>
      <c r="CB100" s="292" t="str">
        <f ca="true">+IF(OFFSET('Water Data'!$G$27,0,10*ROW('Water Data'!G94))="","",OFFSET('Water Data'!$G$27,0,10*ROW('Water Data'!G94)))</f>
        <v/>
      </c>
      <c r="CC100" s="292" t="str">
        <f ca="true">+IF(OFFSET('Water Data'!$G$28,0,10*ROW('Water Data'!G94))="","",OFFSET('Water Data'!$G$28,0,10*ROW('Water Data'!G94)))</f>
        <v/>
      </c>
      <c r="CD100" s="292" t="str">
        <f ca="true">+IF(OFFSET('Water Data'!$G$29,0,10*ROW('Water Data'!G94))="","",OFFSET('Water Data'!$G$29,0,10*ROW('Water Data'!G94)))</f>
        <v/>
      </c>
      <c r="CE100" s="292" t="str">
        <f ca="true">+IF(OFFSET('Water Data'!$H$27,0,10*ROW('Water Data'!H94))="","",OFFSET('Water Data'!$H$27,0,10*ROW('Water Data'!H94)))</f>
        <v/>
      </c>
      <c r="CF100" s="292" t="str">
        <f ca="true">+IF(OFFSET('Water Data'!$H$28,0,10*ROW('Water Data'!H94))="","",OFFSET('Water Data'!$H$28,0,10*ROW('Water Data'!H94)))</f>
        <v/>
      </c>
      <c r="CG100" s="292" t="str">
        <f ca="true">+IF(OFFSET('Water Data'!$H$29,0,10*ROW('Water Data'!H94))="","",OFFSET('Water Data'!$H$29,0,10*ROW('Water Data'!H94)))</f>
        <v/>
      </c>
      <c r="CH100" s="292" t="str">
        <f ca="true">+IF(OFFSET('Water Data'!$I$27,0,10*ROW('Water Data'!I94))="","",OFFSET('Water Data'!$I$27,0,10*ROW('Water Data'!I94)))</f>
        <v/>
      </c>
      <c r="CI100" s="292" t="str">
        <f ca="true">+IF(OFFSET('Water Data'!$I$28,0,10*ROW('Water Data'!I94))="","",OFFSET('Water Data'!$I$28,0,10*ROW('Water Data'!I94)))</f>
        <v/>
      </c>
      <c r="CJ100" s="292" t="str">
        <f ca="true">+IF(OFFSET('Water Data'!$I$29,0,10*ROW('Water Data'!I94))="","",OFFSET('Water Data'!$I$29,0,10*ROW('Water Data'!I94)))</f>
        <v/>
      </c>
      <c r="CK100" s="292" t="str">
        <f ca="true">+IF(OFFSET('Sanitation Data'!$D$28,0,10*ROW('Sanitation Data'!D94))="","",OFFSET('Sanitation Data'!$D$28,0,10*ROW('Sanitation Data'!D94)))</f>
        <v/>
      </c>
      <c r="CL100" s="292" t="str">
        <f ca="true">+IF(OFFSET('Sanitation Data'!$D$29,0,10*ROW('Sanitation Data'!D94))="","",OFFSET('Sanitation Data'!$D$29,0,10*ROW('Sanitation Data'!D94)))</f>
        <v/>
      </c>
      <c r="CM100" s="292" t="str">
        <f ca="true">+IF(OFFSET('Sanitation Data'!$D$30,0,10*ROW('Sanitation Data'!D94))="","",OFFSET('Sanitation Data'!$D$30,0,10*ROW('Sanitation Data'!D94)))</f>
        <v/>
      </c>
      <c r="CN100" s="292" t="str">
        <f ca="true">+IF(OFFSET('Sanitation Data'!$D$31,0,10*ROW('Sanitation Data'!D94))="","",OFFSET('Sanitation Data'!$D$31,0,10*ROW('Sanitation Data'!D94)))</f>
        <v/>
      </c>
      <c r="CO100" s="292" t="str">
        <f ca="true">+IF(OFFSET('Sanitation Data'!$D$32,0,10*ROW('Sanitation Data'!D94))="","",OFFSET('Sanitation Data'!$D$32,0,10*ROW('Sanitation Data'!D94)))</f>
        <v/>
      </c>
      <c r="CP100" s="292" t="str">
        <f ca="true">+IF(OFFSET('Sanitation Data'!$E$28,0,10*ROW('Sanitation Data'!E94))="","",OFFSET('Sanitation Data'!$E$28,0,10*ROW('Sanitation Data'!E94)))</f>
        <v/>
      </c>
      <c r="CQ100" s="292" t="str">
        <f ca="true">+IF(OFFSET('Sanitation Data'!$E$29,0,10*ROW('Sanitation Data'!E94))="","",OFFSET('Sanitation Data'!$E$29,0,10*ROW('Sanitation Data'!E94)))</f>
        <v/>
      </c>
      <c r="CR100" s="292" t="str">
        <f ca="true">+IF(OFFSET('Sanitation Data'!$E$30,0,10*ROW('Sanitation Data'!E94))="","",OFFSET('Sanitation Data'!$E$30,0,10*ROW('Sanitation Data'!E94)))</f>
        <v/>
      </c>
      <c r="CS100" s="292" t="str">
        <f ca="true">+IF(OFFSET('Sanitation Data'!$E$31,0,10*ROW('Sanitation Data'!E94))="","",OFFSET('Sanitation Data'!$E$31,0,10*ROW('Sanitation Data'!E94)))</f>
        <v/>
      </c>
      <c r="CT100" s="292" t="str">
        <f ca="true">+IF(OFFSET('Sanitation Data'!$E$32,0,10*ROW('Sanitation Data'!E94))="","",OFFSET('Sanitation Data'!$E$32,0,10*ROW('Sanitation Data'!E94)))</f>
        <v/>
      </c>
      <c r="CU100" s="292" t="str">
        <f ca="true">+IF(OFFSET('Sanitation Data'!$F$28,0,10*ROW('Sanitation Data'!F94))="","",OFFSET('Sanitation Data'!$F$28,0,10*ROW('Sanitation Data'!F94)))</f>
        <v/>
      </c>
      <c r="CV100" s="292" t="str">
        <f ca="true">+IF(OFFSET('Sanitation Data'!$F$29,0,10*ROW('Sanitation Data'!F94))="","",OFFSET('Sanitation Data'!$F$29,0,10*ROW('Sanitation Data'!F94)))</f>
        <v/>
      </c>
      <c r="CW100" s="292" t="str">
        <f ca="true">+IF(OFFSET('Sanitation Data'!$F$30,0,10*ROW('Sanitation Data'!F94))="","",OFFSET('Sanitation Data'!$F$30,0,10*ROW('Sanitation Data'!F94)))</f>
        <v/>
      </c>
      <c r="CX100" s="292" t="str">
        <f ca="true">+IF(OFFSET('Sanitation Data'!$F$31,0,10*ROW('Sanitation Data'!F94))="","",OFFSET('Sanitation Data'!$F$31,0,10*ROW('Sanitation Data'!F94)))</f>
        <v/>
      </c>
      <c r="CY100" s="292" t="str">
        <f ca="true">+IF(OFFSET('Sanitation Data'!$F$32,0,10*ROW('Sanitation Data'!F94))="","",OFFSET('Sanitation Data'!$F$32,0,10*ROW('Sanitation Data'!F94)))</f>
        <v/>
      </c>
      <c r="CZ100" s="292" t="str">
        <f ca="true">+IF(OFFSET('Sanitation Data'!$G$28,0,10*ROW('Sanitation Data'!G94))="","",OFFSET('Sanitation Data'!$G$28,0,10*ROW('Sanitation Data'!G94)))</f>
        <v/>
      </c>
      <c r="DA100" s="292" t="str">
        <f ca="true">+IF(OFFSET('Sanitation Data'!$G$29,0,10*ROW('Sanitation Data'!G94))="","",OFFSET('Sanitation Data'!$G$29,0,10*ROW('Sanitation Data'!G94)))</f>
        <v/>
      </c>
      <c r="DB100" s="292" t="str">
        <f ca="true">+IF(OFFSET('Sanitation Data'!$G$30,0,10*ROW('Sanitation Data'!G94))="","",OFFSET('Sanitation Data'!$G$30,0,10*ROW('Sanitation Data'!G94)))</f>
        <v/>
      </c>
      <c r="DC100" s="292" t="str">
        <f ca="true">+IF(OFFSET('Sanitation Data'!$G$31,0,10*ROW('Sanitation Data'!G94))="","",OFFSET('Sanitation Data'!$G$31,0,10*ROW('Sanitation Data'!G94)))</f>
        <v/>
      </c>
      <c r="DD100" s="292" t="str">
        <f ca="true">+IF(OFFSET('Sanitation Data'!$G$32,0,10*ROW('Sanitation Data'!G94))="","",OFFSET('Sanitation Data'!$G$32,0,10*ROW('Sanitation Data'!G94)))</f>
        <v/>
      </c>
      <c r="DE100" s="292" t="str">
        <f ca="true">+IF(OFFSET('Sanitation Data'!$H$28,0,10*ROW('Sanitation Data'!H94))="","",OFFSET('Sanitation Data'!$H$28,0,10*ROW('Sanitation Data'!H94)))</f>
        <v/>
      </c>
      <c r="DF100" s="292" t="str">
        <f ca="true">+IF(OFFSET('Sanitation Data'!$H$29,0,10*ROW('Sanitation Data'!H94))="","",OFFSET('Sanitation Data'!$H$29,0,10*ROW('Sanitation Data'!H94)))</f>
        <v/>
      </c>
      <c r="DG100" s="292" t="str">
        <f ca="true">+IF(OFFSET('Sanitation Data'!$H$30,0,10*ROW('Sanitation Data'!H94))="","",OFFSET('Sanitation Data'!$H$30,0,10*ROW('Sanitation Data'!H94)))</f>
        <v/>
      </c>
      <c r="DH100" s="292" t="str">
        <f ca="true">+IF(OFFSET('Sanitation Data'!$H$31,0,10*ROW('Sanitation Data'!H94))="","",OFFSET('Sanitation Data'!$H$31,0,10*ROW('Sanitation Data'!H94)))</f>
        <v/>
      </c>
      <c r="DI100" s="292" t="str">
        <f ca="true">+IF(OFFSET('Sanitation Data'!$H$32,0,10*ROW('Sanitation Data'!H94))="","",OFFSET('Sanitation Data'!$H$32,0,10*ROW('Sanitation Data'!H94)))</f>
        <v/>
      </c>
      <c r="DJ100" s="292" t="str">
        <f ca="true">+IF(OFFSET('Sanitation Data'!$I$28,0,10*ROW('Sanitation Data'!I94))="","",OFFSET('Sanitation Data'!$I$28,0,10*ROW('Sanitation Data'!I94)))</f>
        <v/>
      </c>
      <c r="DK100" s="292" t="str">
        <f ca="true">+IF(OFFSET('Sanitation Data'!$I$29,0,10*ROW('Sanitation Data'!I94))="","",OFFSET('Sanitation Data'!$I$29,0,10*ROW('Sanitation Data'!I94)))</f>
        <v/>
      </c>
      <c r="DL100" s="292" t="str">
        <f ca="true">+IF(OFFSET('Sanitation Data'!$I$30,0,10*ROW('Sanitation Data'!I94))="","",OFFSET('Sanitation Data'!$I$30,0,10*ROW('Sanitation Data'!I94)))</f>
        <v/>
      </c>
      <c r="DM100" s="292" t="str">
        <f ca="true">+IF(OFFSET('Sanitation Data'!$I$31,0,10*ROW('Sanitation Data'!I94))="","",OFFSET('Sanitation Data'!$I$31,0,10*ROW('Sanitation Data'!I94)))</f>
        <v/>
      </c>
      <c r="DN100" s="292" t="str">
        <f ca="true">+IF(OFFSET('Sanitation Data'!$I$32,0,10*ROW('Sanitation Data'!I94))="","",OFFSET('Sanitation Data'!$I$32,0,10*ROW('Sanitation Data'!I94)))</f>
        <v/>
      </c>
      <c r="DO100" s="292" t="str">
        <f ca="true">+IF(OFFSET('Hygiene Data'!$D$11,0,10*ROW('Hygiene Data'!D94))="","",OFFSET('Hygiene Data'!$D$11,0,10*ROW('Hygiene Data'!D94)))</f>
        <v/>
      </c>
      <c r="DP100" s="292" t="str">
        <f ca="true">+IF(OFFSET('Hygiene Data'!$D$12,0,10*ROW('Hygiene Data'!D94))="","",OFFSET('Hygiene Data'!$D$12,0,10*ROW('Hygiene Data'!D94)))</f>
        <v/>
      </c>
      <c r="DQ100" s="292" t="str">
        <f ca="true">+IF(OFFSET('Hygiene Data'!$D$13,0,10*ROW('Hygiene Data'!D94))="","",OFFSET('Hygiene Data'!$D$13,0,10*ROW('Hygiene Data'!D94)))</f>
        <v/>
      </c>
      <c r="DR100" s="292" t="str">
        <f ca="true">+IF(OFFSET('Hygiene Data'!$E$11,0,10*ROW('Hygiene Data'!E94))="","",OFFSET('Hygiene Data'!$E$11,0,10*ROW('Hygiene Data'!E94)))</f>
        <v/>
      </c>
      <c r="DS100" s="292" t="str">
        <f ca="true">+IF(OFFSET('Hygiene Data'!$E$12,0,10*ROW('Hygiene Data'!E94))="","",OFFSET('Hygiene Data'!$E$12,0,10*ROW('Hygiene Data'!E94)))</f>
        <v/>
      </c>
      <c r="DT100" s="292" t="str">
        <f ca="true">+IF(OFFSET('Hygiene Data'!$E$13,0,10*ROW('Hygiene Data'!E94))="","",OFFSET('Hygiene Data'!$E$13,0,10*ROW('Hygiene Data'!E94)))</f>
        <v/>
      </c>
      <c r="DU100" s="292" t="str">
        <f ca="true">+IF(OFFSET('Hygiene Data'!$F$11,0,10*ROW('Hygiene Data'!F94))="","",OFFSET('Hygiene Data'!$F$11,0,10*ROW('Hygiene Data'!F94)))</f>
        <v/>
      </c>
      <c r="DV100" s="292" t="str">
        <f ca="true">+IF(OFFSET('Hygiene Data'!$F$12,0,10*ROW('Hygiene Data'!F94))="","",OFFSET('Hygiene Data'!$F$12,0,10*ROW('Hygiene Data'!F94)))</f>
        <v/>
      </c>
      <c r="DW100" s="292" t="str">
        <f ca="true">+IF(OFFSET('Hygiene Data'!$F$13,0,10*ROW('Hygiene Data'!F94))="","",OFFSET('Hygiene Data'!$F$13,0,10*ROW('Hygiene Data'!F94)))</f>
        <v/>
      </c>
      <c r="DX100" s="292" t="str">
        <f ca="true">+IF(OFFSET('Hygiene Data'!$G$11,0,10*ROW('Hygiene Data'!G94))="","",OFFSET('Hygiene Data'!$G$11,0,10*ROW('Hygiene Data'!G94)))</f>
        <v/>
      </c>
      <c r="DY100" s="292" t="str">
        <f ca="true">+IF(OFFSET('Hygiene Data'!$G$12,0,10*ROW('Hygiene Data'!G94))="","",OFFSET('Hygiene Data'!$G$12,0,10*ROW('Hygiene Data'!G94)))</f>
        <v/>
      </c>
      <c r="DZ100" s="292" t="str">
        <f ca="true">+IF(OFFSET('Hygiene Data'!$G$13,0,10*ROW('Hygiene Data'!G94))="","",OFFSET('Hygiene Data'!$G$13,0,10*ROW('Hygiene Data'!G94)))</f>
        <v/>
      </c>
      <c r="EA100" s="292" t="str">
        <f ca="true">+IF(OFFSET('Hygiene Data'!$H$11,0,10*ROW('Hygiene Data'!H94))="","",OFFSET('Hygiene Data'!$H$11,0,10*ROW('Hygiene Data'!H94)))</f>
        <v/>
      </c>
      <c r="EB100" s="292" t="str">
        <f ca="true">+IF(OFFSET('Hygiene Data'!$H$12,0,10*ROW('Hygiene Data'!H94))="","",OFFSET('Hygiene Data'!$H$12,0,10*ROW('Hygiene Data'!H94)))</f>
        <v/>
      </c>
      <c r="EC100" s="292" t="str">
        <f ca="true">+IF(OFFSET('Hygiene Data'!$H$13,0,10*ROW('Hygiene Data'!H94))="","",OFFSET('Hygiene Data'!$H$13,0,10*ROW('Hygiene Data'!H94)))</f>
        <v/>
      </c>
      <c r="ED100" s="292" t="str">
        <f ca="true">+IF(OFFSET('Hygiene Data'!$I$11,0,10*ROW('Hygiene Data'!I94))="","",OFFSET('Hygiene Data'!$I$11,0,10*ROW('Hygiene Data'!I94)))</f>
        <v/>
      </c>
      <c r="EE100" s="292" t="str">
        <f ca="true">+IF(OFFSET('Hygiene Data'!$I$12,0,10*ROW('Hygiene Data'!I94))="","",OFFSET('Hygiene Data'!$I$12,0,10*ROW('Hygiene Data'!I94)))</f>
        <v/>
      </c>
      <c r="EF100" s="29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8"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2"/>
      <c r="BS101" s="292" t="str">
        <f ca="true">+IF(OFFSET('Water Data'!$D$27,0,10*ROW('Water Data'!D95))="","",OFFSET('Water Data'!$D$27,0,10*ROW('Water Data'!D95)))</f>
        <v/>
      </c>
      <c r="BT101" s="292" t="str">
        <f ca="true">+IF(OFFSET('Water Data'!$D$28,0,10*ROW('Water Data'!D95))="","",OFFSET('Water Data'!$D$28,0,10*ROW('Water Data'!D95)))</f>
        <v/>
      </c>
      <c r="BU101" s="292" t="str">
        <f ca="true">+IF(OFFSET('Water Data'!$D$29,0,10*ROW('Water Data'!D95))="","",OFFSET('Water Data'!$D$29,0,10*ROW('Water Data'!D95)))</f>
        <v/>
      </c>
      <c r="BV101" s="292" t="str">
        <f ca="true">+IF(OFFSET('Water Data'!$E$27,0,10*ROW('Water Data'!E95))="","",OFFSET('Water Data'!$E$27,0,10*ROW('Water Data'!E95)))</f>
        <v/>
      </c>
      <c r="BW101" s="292" t="str">
        <f ca="true">+IF(OFFSET('Water Data'!$E$28,0,10*ROW('Water Data'!E95))="","",OFFSET('Water Data'!$E$28,0,10*ROW('Water Data'!E95)))</f>
        <v/>
      </c>
      <c r="BX101" s="292" t="str">
        <f ca="true">+IF(OFFSET('Water Data'!$E$29,0,10*ROW('Water Data'!E95))="","",OFFSET('Water Data'!$E$29,0,10*ROW('Water Data'!E95)))</f>
        <v/>
      </c>
      <c r="BY101" s="292" t="str">
        <f ca="true">+IF(OFFSET('Water Data'!$F$27,0,10*ROW('Water Data'!F95))="","",OFFSET('Water Data'!$F$27,0,10*ROW('Water Data'!F95)))</f>
        <v/>
      </c>
      <c r="BZ101" s="292" t="str">
        <f ca="true">+IF(OFFSET('Water Data'!$F$28,0,10*ROW('Water Data'!F95))="","",OFFSET('Water Data'!$F$28,0,10*ROW('Water Data'!F95)))</f>
        <v/>
      </c>
      <c r="CA101" s="292" t="str">
        <f ca="true">+IF(OFFSET('Water Data'!$F$29,0,10*ROW('Water Data'!F95))="","",OFFSET('Water Data'!$F$29,0,10*ROW('Water Data'!F95)))</f>
        <v/>
      </c>
      <c r="CB101" s="292" t="str">
        <f ca="true">+IF(OFFSET('Water Data'!$G$27,0,10*ROW('Water Data'!G95))="","",OFFSET('Water Data'!$G$27,0,10*ROW('Water Data'!G95)))</f>
        <v/>
      </c>
      <c r="CC101" s="292" t="str">
        <f ca="true">+IF(OFFSET('Water Data'!$G$28,0,10*ROW('Water Data'!G95))="","",OFFSET('Water Data'!$G$28,0,10*ROW('Water Data'!G95)))</f>
        <v/>
      </c>
      <c r="CD101" s="292" t="str">
        <f ca="true">+IF(OFFSET('Water Data'!$G$29,0,10*ROW('Water Data'!G95))="","",OFFSET('Water Data'!$G$29,0,10*ROW('Water Data'!G95)))</f>
        <v/>
      </c>
      <c r="CE101" s="292" t="str">
        <f ca="true">+IF(OFFSET('Water Data'!$H$27,0,10*ROW('Water Data'!H95))="","",OFFSET('Water Data'!$H$27,0,10*ROW('Water Data'!H95)))</f>
        <v/>
      </c>
      <c r="CF101" s="292" t="str">
        <f ca="true">+IF(OFFSET('Water Data'!$H$28,0,10*ROW('Water Data'!H95))="","",OFFSET('Water Data'!$H$28,0,10*ROW('Water Data'!H95)))</f>
        <v/>
      </c>
      <c r="CG101" s="292" t="str">
        <f ca="true">+IF(OFFSET('Water Data'!$H$29,0,10*ROW('Water Data'!H95))="","",OFFSET('Water Data'!$H$29,0,10*ROW('Water Data'!H95)))</f>
        <v/>
      </c>
      <c r="CH101" s="292" t="str">
        <f ca="true">+IF(OFFSET('Water Data'!$I$27,0,10*ROW('Water Data'!I95))="","",OFFSET('Water Data'!$I$27,0,10*ROW('Water Data'!I95)))</f>
        <v/>
      </c>
      <c r="CI101" s="292" t="str">
        <f ca="true">+IF(OFFSET('Water Data'!$I$28,0,10*ROW('Water Data'!I95))="","",OFFSET('Water Data'!$I$28,0,10*ROW('Water Data'!I95)))</f>
        <v/>
      </c>
      <c r="CJ101" s="292" t="str">
        <f ca="true">+IF(OFFSET('Water Data'!$I$29,0,10*ROW('Water Data'!I95))="","",OFFSET('Water Data'!$I$29,0,10*ROW('Water Data'!I95)))</f>
        <v/>
      </c>
      <c r="CK101" s="292" t="str">
        <f ca="true">+IF(OFFSET('Sanitation Data'!$D$28,0,10*ROW('Sanitation Data'!D95))="","",OFFSET('Sanitation Data'!$D$28,0,10*ROW('Sanitation Data'!D95)))</f>
        <v/>
      </c>
      <c r="CL101" s="292" t="str">
        <f ca="true">+IF(OFFSET('Sanitation Data'!$D$29,0,10*ROW('Sanitation Data'!D95))="","",OFFSET('Sanitation Data'!$D$29,0,10*ROW('Sanitation Data'!D95)))</f>
        <v/>
      </c>
      <c r="CM101" s="292" t="str">
        <f ca="true">+IF(OFFSET('Sanitation Data'!$D$30,0,10*ROW('Sanitation Data'!D95))="","",OFFSET('Sanitation Data'!$D$30,0,10*ROW('Sanitation Data'!D95)))</f>
        <v/>
      </c>
      <c r="CN101" s="292" t="str">
        <f ca="true">+IF(OFFSET('Sanitation Data'!$D$31,0,10*ROW('Sanitation Data'!D95))="","",OFFSET('Sanitation Data'!$D$31,0,10*ROW('Sanitation Data'!D95)))</f>
        <v/>
      </c>
      <c r="CO101" s="292" t="str">
        <f ca="true">+IF(OFFSET('Sanitation Data'!$D$32,0,10*ROW('Sanitation Data'!D95))="","",OFFSET('Sanitation Data'!$D$32,0,10*ROW('Sanitation Data'!D95)))</f>
        <v/>
      </c>
      <c r="CP101" s="292" t="str">
        <f ca="true">+IF(OFFSET('Sanitation Data'!$E$28,0,10*ROW('Sanitation Data'!E95))="","",OFFSET('Sanitation Data'!$E$28,0,10*ROW('Sanitation Data'!E95)))</f>
        <v/>
      </c>
      <c r="CQ101" s="292" t="str">
        <f ca="true">+IF(OFFSET('Sanitation Data'!$E$29,0,10*ROW('Sanitation Data'!E95))="","",OFFSET('Sanitation Data'!$E$29,0,10*ROW('Sanitation Data'!E95)))</f>
        <v/>
      </c>
      <c r="CR101" s="292" t="str">
        <f ca="true">+IF(OFFSET('Sanitation Data'!$E$30,0,10*ROW('Sanitation Data'!E95))="","",OFFSET('Sanitation Data'!$E$30,0,10*ROW('Sanitation Data'!E95)))</f>
        <v/>
      </c>
      <c r="CS101" s="292" t="str">
        <f ca="true">+IF(OFFSET('Sanitation Data'!$E$31,0,10*ROW('Sanitation Data'!E95))="","",OFFSET('Sanitation Data'!$E$31,0,10*ROW('Sanitation Data'!E95)))</f>
        <v/>
      </c>
      <c r="CT101" s="292" t="str">
        <f ca="true">+IF(OFFSET('Sanitation Data'!$E$32,0,10*ROW('Sanitation Data'!E95))="","",OFFSET('Sanitation Data'!$E$32,0,10*ROW('Sanitation Data'!E95)))</f>
        <v/>
      </c>
      <c r="CU101" s="292" t="str">
        <f ca="true">+IF(OFFSET('Sanitation Data'!$F$28,0,10*ROW('Sanitation Data'!F95))="","",OFFSET('Sanitation Data'!$F$28,0,10*ROW('Sanitation Data'!F95)))</f>
        <v/>
      </c>
      <c r="CV101" s="292" t="str">
        <f ca="true">+IF(OFFSET('Sanitation Data'!$F$29,0,10*ROW('Sanitation Data'!F95))="","",OFFSET('Sanitation Data'!$F$29,0,10*ROW('Sanitation Data'!F95)))</f>
        <v/>
      </c>
      <c r="CW101" s="292" t="str">
        <f ca="true">+IF(OFFSET('Sanitation Data'!$F$30,0,10*ROW('Sanitation Data'!F95))="","",OFFSET('Sanitation Data'!$F$30,0,10*ROW('Sanitation Data'!F95)))</f>
        <v/>
      </c>
      <c r="CX101" s="292" t="str">
        <f ca="true">+IF(OFFSET('Sanitation Data'!$F$31,0,10*ROW('Sanitation Data'!F95))="","",OFFSET('Sanitation Data'!$F$31,0,10*ROW('Sanitation Data'!F95)))</f>
        <v/>
      </c>
      <c r="CY101" s="292" t="str">
        <f ca="true">+IF(OFFSET('Sanitation Data'!$F$32,0,10*ROW('Sanitation Data'!F95))="","",OFFSET('Sanitation Data'!$F$32,0,10*ROW('Sanitation Data'!F95)))</f>
        <v/>
      </c>
      <c r="CZ101" s="292" t="str">
        <f ca="true">+IF(OFFSET('Sanitation Data'!$G$28,0,10*ROW('Sanitation Data'!G95))="","",OFFSET('Sanitation Data'!$G$28,0,10*ROW('Sanitation Data'!G95)))</f>
        <v/>
      </c>
      <c r="DA101" s="292" t="str">
        <f ca="true">+IF(OFFSET('Sanitation Data'!$G$29,0,10*ROW('Sanitation Data'!G95))="","",OFFSET('Sanitation Data'!$G$29,0,10*ROW('Sanitation Data'!G95)))</f>
        <v/>
      </c>
      <c r="DB101" s="292" t="str">
        <f ca="true">+IF(OFFSET('Sanitation Data'!$G$30,0,10*ROW('Sanitation Data'!G95))="","",OFFSET('Sanitation Data'!$G$30,0,10*ROW('Sanitation Data'!G95)))</f>
        <v/>
      </c>
      <c r="DC101" s="292" t="str">
        <f ca="true">+IF(OFFSET('Sanitation Data'!$G$31,0,10*ROW('Sanitation Data'!G95))="","",OFFSET('Sanitation Data'!$G$31,0,10*ROW('Sanitation Data'!G95)))</f>
        <v/>
      </c>
      <c r="DD101" s="292" t="str">
        <f ca="true">+IF(OFFSET('Sanitation Data'!$G$32,0,10*ROW('Sanitation Data'!G95))="","",OFFSET('Sanitation Data'!$G$32,0,10*ROW('Sanitation Data'!G95)))</f>
        <v/>
      </c>
      <c r="DE101" s="292" t="str">
        <f ca="true">+IF(OFFSET('Sanitation Data'!$H$28,0,10*ROW('Sanitation Data'!H95))="","",OFFSET('Sanitation Data'!$H$28,0,10*ROW('Sanitation Data'!H95)))</f>
        <v/>
      </c>
      <c r="DF101" s="292" t="str">
        <f ca="true">+IF(OFFSET('Sanitation Data'!$H$29,0,10*ROW('Sanitation Data'!H95))="","",OFFSET('Sanitation Data'!$H$29,0,10*ROW('Sanitation Data'!H95)))</f>
        <v/>
      </c>
      <c r="DG101" s="292" t="str">
        <f ca="true">+IF(OFFSET('Sanitation Data'!$H$30,0,10*ROW('Sanitation Data'!H95))="","",OFFSET('Sanitation Data'!$H$30,0,10*ROW('Sanitation Data'!H95)))</f>
        <v/>
      </c>
      <c r="DH101" s="292" t="str">
        <f ca="true">+IF(OFFSET('Sanitation Data'!$H$31,0,10*ROW('Sanitation Data'!H95))="","",OFFSET('Sanitation Data'!$H$31,0,10*ROW('Sanitation Data'!H95)))</f>
        <v/>
      </c>
      <c r="DI101" s="292" t="str">
        <f ca="true">+IF(OFFSET('Sanitation Data'!$H$32,0,10*ROW('Sanitation Data'!H95))="","",OFFSET('Sanitation Data'!$H$32,0,10*ROW('Sanitation Data'!H95)))</f>
        <v/>
      </c>
      <c r="DJ101" s="292" t="str">
        <f ca="true">+IF(OFFSET('Sanitation Data'!$I$28,0,10*ROW('Sanitation Data'!I95))="","",OFFSET('Sanitation Data'!$I$28,0,10*ROW('Sanitation Data'!I95)))</f>
        <v/>
      </c>
      <c r="DK101" s="292" t="str">
        <f ca="true">+IF(OFFSET('Sanitation Data'!$I$29,0,10*ROW('Sanitation Data'!I95))="","",OFFSET('Sanitation Data'!$I$29,0,10*ROW('Sanitation Data'!I95)))</f>
        <v/>
      </c>
      <c r="DL101" s="292" t="str">
        <f ca="true">+IF(OFFSET('Sanitation Data'!$I$30,0,10*ROW('Sanitation Data'!I95))="","",OFFSET('Sanitation Data'!$I$30,0,10*ROW('Sanitation Data'!I95)))</f>
        <v/>
      </c>
      <c r="DM101" s="292" t="str">
        <f ca="true">+IF(OFFSET('Sanitation Data'!$I$31,0,10*ROW('Sanitation Data'!I95))="","",OFFSET('Sanitation Data'!$I$31,0,10*ROW('Sanitation Data'!I95)))</f>
        <v/>
      </c>
      <c r="DN101" s="292" t="str">
        <f ca="true">+IF(OFFSET('Sanitation Data'!$I$32,0,10*ROW('Sanitation Data'!I95))="","",OFFSET('Sanitation Data'!$I$32,0,10*ROW('Sanitation Data'!I95)))</f>
        <v/>
      </c>
      <c r="DO101" s="292" t="str">
        <f ca="true">+IF(OFFSET('Hygiene Data'!$D$11,0,10*ROW('Hygiene Data'!D95))="","",OFFSET('Hygiene Data'!$D$11,0,10*ROW('Hygiene Data'!D95)))</f>
        <v/>
      </c>
      <c r="DP101" s="292" t="str">
        <f ca="true">+IF(OFFSET('Hygiene Data'!$D$12,0,10*ROW('Hygiene Data'!D95))="","",OFFSET('Hygiene Data'!$D$12,0,10*ROW('Hygiene Data'!D95)))</f>
        <v/>
      </c>
      <c r="DQ101" s="292" t="str">
        <f ca="true">+IF(OFFSET('Hygiene Data'!$D$13,0,10*ROW('Hygiene Data'!D95))="","",OFFSET('Hygiene Data'!$D$13,0,10*ROW('Hygiene Data'!D95)))</f>
        <v/>
      </c>
      <c r="DR101" s="292" t="str">
        <f ca="true">+IF(OFFSET('Hygiene Data'!$E$11,0,10*ROW('Hygiene Data'!E95))="","",OFFSET('Hygiene Data'!$E$11,0,10*ROW('Hygiene Data'!E95)))</f>
        <v/>
      </c>
      <c r="DS101" s="292" t="str">
        <f ca="true">+IF(OFFSET('Hygiene Data'!$E$12,0,10*ROW('Hygiene Data'!E95))="","",OFFSET('Hygiene Data'!$E$12,0,10*ROW('Hygiene Data'!E95)))</f>
        <v/>
      </c>
      <c r="DT101" s="292" t="str">
        <f ca="true">+IF(OFFSET('Hygiene Data'!$E$13,0,10*ROW('Hygiene Data'!E95))="","",OFFSET('Hygiene Data'!$E$13,0,10*ROW('Hygiene Data'!E95)))</f>
        <v/>
      </c>
      <c r="DU101" s="292" t="str">
        <f ca="true">+IF(OFFSET('Hygiene Data'!$F$11,0,10*ROW('Hygiene Data'!F95))="","",OFFSET('Hygiene Data'!$F$11,0,10*ROW('Hygiene Data'!F95)))</f>
        <v/>
      </c>
      <c r="DV101" s="292" t="str">
        <f ca="true">+IF(OFFSET('Hygiene Data'!$F$12,0,10*ROW('Hygiene Data'!F95))="","",OFFSET('Hygiene Data'!$F$12,0,10*ROW('Hygiene Data'!F95)))</f>
        <v/>
      </c>
      <c r="DW101" s="292" t="str">
        <f ca="true">+IF(OFFSET('Hygiene Data'!$F$13,0,10*ROW('Hygiene Data'!F95))="","",OFFSET('Hygiene Data'!$F$13,0,10*ROW('Hygiene Data'!F95)))</f>
        <v/>
      </c>
      <c r="DX101" s="292" t="str">
        <f ca="true">+IF(OFFSET('Hygiene Data'!$G$11,0,10*ROW('Hygiene Data'!G95))="","",OFFSET('Hygiene Data'!$G$11,0,10*ROW('Hygiene Data'!G95)))</f>
        <v/>
      </c>
      <c r="DY101" s="292" t="str">
        <f ca="true">+IF(OFFSET('Hygiene Data'!$G$12,0,10*ROW('Hygiene Data'!G95))="","",OFFSET('Hygiene Data'!$G$12,0,10*ROW('Hygiene Data'!G95)))</f>
        <v/>
      </c>
      <c r="DZ101" s="292" t="str">
        <f ca="true">+IF(OFFSET('Hygiene Data'!$G$13,0,10*ROW('Hygiene Data'!G95))="","",OFFSET('Hygiene Data'!$G$13,0,10*ROW('Hygiene Data'!G95)))</f>
        <v/>
      </c>
      <c r="EA101" s="292" t="str">
        <f ca="true">+IF(OFFSET('Hygiene Data'!$H$11,0,10*ROW('Hygiene Data'!H95))="","",OFFSET('Hygiene Data'!$H$11,0,10*ROW('Hygiene Data'!H95)))</f>
        <v/>
      </c>
      <c r="EB101" s="292" t="str">
        <f ca="true">+IF(OFFSET('Hygiene Data'!$H$12,0,10*ROW('Hygiene Data'!H95))="","",OFFSET('Hygiene Data'!$H$12,0,10*ROW('Hygiene Data'!H95)))</f>
        <v/>
      </c>
      <c r="EC101" s="292" t="str">
        <f ca="true">+IF(OFFSET('Hygiene Data'!$H$13,0,10*ROW('Hygiene Data'!H95))="","",OFFSET('Hygiene Data'!$H$13,0,10*ROW('Hygiene Data'!H95)))</f>
        <v/>
      </c>
      <c r="ED101" s="292" t="str">
        <f ca="true">+IF(OFFSET('Hygiene Data'!$I$11,0,10*ROW('Hygiene Data'!I95))="","",OFFSET('Hygiene Data'!$I$11,0,10*ROW('Hygiene Data'!I95)))</f>
        <v/>
      </c>
      <c r="EE101" s="292" t="str">
        <f ca="true">+IF(OFFSET('Hygiene Data'!$I$12,0,10*ROW('Hygiene Data'!I95))="","",OFFSET('Hygiene Data'!$I$12,0,10*ROW('Hygiene Data'!I95)))</f>
        <v/>
      </c>
      <c r="EF101" s="29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8"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2"/>
      <c r="BS102" s="292" t="str">
        <f ca="true">+IF(OFFSET('Water Data'!$D$27,0,10*ROW('Water Data'!D96))="","",OFFSET('Water Data'!$D$27,0,10*ROW('Water Data'!D96)))</f>
        <v/>
      </c>
      <c r="BT102" s="292" t="str">
        <f ca="true">+IF(OFFSET('Water Data'!$D$28,0,10*ROW('Water Data'!D96))="","",OFFSET('Water Data'!$D$28,0,10*ROW('Water Data'!D96)))</f>
        <v/>
      </c>
      <c r="BU102" s="292" t="str">
        <f ca="true">+IF(OFFSET('Water Data'!$D$29,0,10*ROW('Water Data'!D96))="","",OFFSET('Water Data'!$D$29,0,10*ROW('Water Data'!D96)))</f>
        <v/>
      </c>
      <c r="BV102" s="292" t="str">
        <f ca="true">+IF(OFFSET('Water Data'!$E$27,0,10*ROW('Water Data'!E96))="","",OFFSET('Water Data'!$E$27,0,10*ROW('Water Data'!E96)))</f>
        <v/>
      </c>
      <c r="BW102" s="292" t="str">
        <f ca="true">+IF(OFFSET('Water Data'!$E$28,0,10*ROW('Water Data'!E96))="","",OFFSET('Water Data'!$E$28,0,10*ROW('Water Data'!E96)))</f>
        <v/>
      </c>
      <c r="BX102" s="292" t="str">
        <f ca="true">+IF(OFFSET('Water Data'!$E$29,0,10*ROW('Water Data'!E96))="","",OFFSET('Water Data'!$E$29,0,10*ROW('Water Data'!E96)))</f>
        <v/>
      </c>
      <c r="BY102" s="292" t="str">
        <f ca="true">+IF(OFFSET('Water Data'!$F$27,0,10*ROW('Water Data'!F96))="","",OFFSET('Water Data'!$F$27,0,10*ROW('Water Data'!F96)))</f>
        <v/>
      </c>
      <c r="BZ102" s="292" t="str">
        <f ca="true">+IF(OFFSET('Water Data'!$F$28,0,10*ROW('Water Data'!F96))="","",OFFSET('Water Data'!$F$28,0,10*ROW('Water Data'!F96)))</f>
        <v/>
      </c>
      <c r="CA102" s="292" t="str">
        <f ca="true">+IF(OFFSET('Water Data'!$F$29,0,10*ROW('Water Data'!F96))="","",OFFSET('Water Data'!$F$29,0,10*ROW('Water Data'!F96)))</f>
        <v/>
      </c>
      <c r="CB102" s="292" t="str">
        <f ca="true">+IF(OFFSET('Water Data'!$G$27,0,10*ROW('Water Data'!G96))="","",OFFSET('Water Data'!$G$27,0,10*ROW('Water Data'!G96)))</f>
        <v/>
      </c>
      <c r="CC102" s="292" t="str">
        <f ca="true">+IF(OFFSET('Water Data'!$G$28,0,10*ROW('Water Data'!G96))="","",OFFSET('Water Data'!$G$28,0,10*ROW('Water Data'!G96)))</f>
        <v/>
      </c>
      <c r="CD102" s="292" t="str">
        <f ca="true">+IF(OFFSET('Water Data'!$G$29,0,10*ROW('Water Data'!G96))="","",OFFSET('Water Data'!$G$29,0,10*ROW('Water Data'!G96)))</f>
        <v/>
      </c>
      <c r="CE102" s="292" t="str">
        <f ca="true">+IF(OFFSET('Water Data'!$H$27,0,10*ROW('Water Data'!H96))="","",OFFSET('Water Data'!$H$27,0,10*ROW('Water Data'!H96)))</f>
        <v/>
      </c>
      <c r="CF102" s="292" t="str">
        <f ca="true">+IF(OFFSET('Water Data'!$H$28,0,10*ROW('Water Data'!H96))="","",OFFSET('Water Data'!$H$28,0,10*ROW('Water Data'!H96)))</f>
        <v/>
      </c>
      <c r="CG102" s="292" t="str">
        <f ca="true">+IF(OFFSET('Water Data'!$H$29,0,10*ROW('Water Data'!H96))="","",OFFSET('Water Data'!$H$29,0,10*ROW('Water Data'!H96)))</f>
        <v/>
      </c>
      <c r="CH102" s="292" t="str">
        <f ca="true">+IF(OFFSET('Water Data'!$I$27,0,10*ROW('Water Data'!I96))="","",OFFSET('Water Data'!$I$27,0,10*ROW('Water Data'!I96)))</f>
        <v/>
      </c>
      <c r="CI102" s="292" t="str">
        <f ca="true">+IF(OFFSET('Water Data'!$I$28,0,10*ROW('Water Data'!I96))="","",OFFSET('Water Data'!$I$28,0,10*ROW('Water Data'!I96)))</f>
        <v/>
      </c>
      <c r="CJ102" s="292" t="str">
        <f ca="true">+IF(OFFSET('Water Data'!$I$29,0,10*ROW('Water Data'!I96))="","",OFFSET('Water Data'!$I$29,0,10*ROW('Water Data'!I96)))</f>
        <v/>
      </c>
      <c r="CK102" s="292" t="str">
        <f ca="true">+IF(OFFSET('Sanitation Data'!$D$28,0,10*ROW('Sanitation Data'!D96))="","",OFFSET('Sanitation Data'!$D$28,0,10*ROW('Sanitation Data'!D96)))</f>
        <v/>
      </c>
      <c r="CL102" s="292" t="str">
        <f ca="true">+IF(OFFSET('Sanitation Data'!$D$29,0,10*ROW('Sanitation Data'!D96))="","",OFFSET('Sanitation Data'!$D$29,0,10*ROW('Sanitation Data'!D96)))</f>
        <v/>
      </c>
      <c r="CM102" s="292" t="str">
        <f ca="true">+IF(OFFSET('Sanitation Data'!$D$30,0,10*ROW('Sanitation Data'!D96))="","",OFFSET('Sanitation Data'!$D$30,0,10*ROW('Sanitation Data'!D96)))</f>
        <v/>
      </c>
      <c r="CN102" s="292" t="str">
        <f ca="true">+IF(OFFSET('Sanitation Data'!$D$31,0,10*ROW('Sanitation Data'!D96))="","",OFFSET('Sanitation Data'!$D$31,0,10*ROW('Sanitation Data'!D96)))</f>
        <v/>
      </c>
      <c r="CO102" s="292" t="str">
        <f ca="true">+IF(OFFSET('Sanitation Data'!$D$32,0,10*ROW('Sanitation Data'!D96))="","",OFFSET('Sanitation Data'!$D$32,0,10*ROW('Sanitation Data'!D96)))</f>
        <v/>
      </c>
      <c r="CP102" s="292" t="str">
        <f ca="true">+IF(OFFSET('Sanitation Data'!$E$28,0,10*ROW('Sanitation Data'!E96))="","",OFFSET('Sanitation Data'!$E$28,0,10*ROW('Sanitation Data'!E96)))</f>
        <v/>
      </c>
      <c r="CQ102" s="292" t="str">
        <f ca="true">+IF(OFFSET('Sanitation Data'!$E$29,0,10*ROW('Sanitation Data'!E96))="","",OFFSET('Sanitation Data'!$E$29,0,10*ROW('Sanitation Data'!E96)))</f>
        <v/>
      </c>
      <c r="CR102" s="292" t="str">
        <f ca="true">+IF(OFFSET('Sanitation Data'!$E$30,0,10*ROW('Sanitation Data'!E96))="","",OFFSET('Sanitation Data'!$E$30,0,10*ROW('Sanitation Data'!E96)))</f>
        <v/>
      </c>
      <c r="CS102" s="292" t="str">
        <f ca="true">+IF(OFFSET('Sanitation Data'!$E$31,0,10*ROW('Sanitation Data'!E96))="","",OFFSET('Sanitation Data'!$E$31,0,10*ROW('Sanitation Data'!E96)))</f>
        <v/>
      </c>
      <c r="CT102" s="292" t="str">
        <f ca="true">+IF(OFFSET('Sanitation Data'!$E$32,0,10*ROW('Sanitation Data'!E96))="","",OFFSET('Sanitation Data'!$E$32,0,10*ROW('Sanitation Data'!E96)))</f>
        <v/>
      </c>
      <c r="CU102" s="292" t="str">
        <f ca="true">+IF(OFFSET('Sanitation Data'!$F$28,0,10*ROW('Sanitation Data'!F96))="","",OFFSET('Sanitation Data'!$F$28,0,10*ROW('Sanitation Data'!F96)))</f>
        <v/>
      </c>
      <c r="CV102" s="292" t="str">
        <f ca="true">+IF(OFFSET('Sanitation Data'!$F$29,0,10*ROW('Sanitation Data'!F96))="","",OFFSET('Sanitation Data'!$F$29,0,10*ROW('Sanitation Data'!F96)))</f>
        <v/>
      </c>
      <c r="CW102" s="292" t="str">
        <f ca="true">+IF(OFFSET('Sanitation Data'!$F$30,0,10*ROW('Sanitation Data'!F96))="","",OFFSET('Sanitation Data'!$F$30,0,10*ROW('Sanitation Data'!F96)))</f>
        <v/>
      </c>
      <c r="CX102" s="292" t="str">
        <f ca="true">+IF(OFFSET('Sanitation Data'!$F$31,0,10*ROW('Sanitation Data'!F96))="","",OFFSET('Sanitation Data'!$F$31,0,10*ROW('Sanitation Data'!F96)))</f>
        <v/>
      </c>
      <c r="CY102" s="292" t="str">
        <f ca="true">+IF(OFFSET('Sanitation Data'!$F$32,0,10*ROW('Sanitation Data'!F96))="","",OFFSET('Sanitation Data'!$F$32,0,10*ROW('Sanitation Data'!F96)))</f>
        <v/>
      </c>
      <c r="CZ102" s="292" t="str">
        <f ca="true">+IF(OFFSET('Sanitation Data'!$G$28,0,10*ROW('Sanitation Data'!G96))="","",OFFSET('Sanitation Data'!$G$28,0,10*ROW('Sanitation Data'!G96)))</f>
        <v/>
      </c>
      <c r="DA102" s="292" t="str">
        <f ca="true">+IF(OFFSET('Sanitation Data'!$G$29,0,10*ROW('Sanitation Data'!G96))="","",OFFSET('Sanitation Data'!$G$29,0,10*ROW('Sanitation Data'!G96)))</f>
        <v/>
      </c>
      <c r="DB102" s="292" t="str">
        <f ca="true">+IF(OFFSET('Sanitation Data'!$G$30,0,10*ROW('Sanitation Data'!G96))="","",OFFSET('Sanitation Data'!$G$30,0,10*ROW('Sanitation Data'!G96)))</f>
        <v/>
      </c>
      <c r="DC102" s="292" t="str">
        <f ca="true">+IF(OFFSET('Sanitation Data'!$G$31,0,10*ROW('Sanitation Data'!G96))="","",OFFSET('Sanitation Data'!$G$31,0,10*ROW('Sanitation Data'!G96)))</f>
        <v/>
      </c>
      <c r="DD102" s="292" t="str">
        <f ca="true">+IF(OFFSET('Sanitation Data'!$G$32,0,10*ROW('Sanitation Data'!G96))="","",OFFSET('Sanitation Data'!$G$32,0,10*ROW('Sanitation Data'!G96)))</f>
        <v/>
      </c>
      <c r="DE102" s="292" t="str">
        <f ca="true">+IF(OFFSET('Sanitation Data'!$H$28,0,10*ROW('Sanitation Data'!H96))="","",OFFSET('Sanitation Data'!$H$28,0,10*ROW('Sanitation Data'!H96)))</f>
        <v/>
      </c>
      <c r="DF102" s="292" t="str">
        <f ca="true">+IF(OFFSET('Sanitation Data'!$H$29,0,10*ROW('Sanitation Data'!H96))="","",OFFSET('Sanitation Data'!$H$29,0,10*ROW('Sanitation Data'!H96)))</f>
        <v/>
      </c>
      <c r="DG102" s="292" t="str">
        <f ca="true">+IF(OFFSET('Sanitation Data'!$H$30,0,10*ROW('Sanitation Data'!H96))="","",OFFSET('Sanitation Data'!$H$30,0,10*ROW('Sanitation Data'!H96)))</f>
        <v/>
      </c>
      <c r="DH102" s="292" t="str">
        <f ca="true">+IF(OFFSET('Sanitation Data'!$H$31,0,10*ROW('Sanitation Data'!H96))="","",OFFSET('Sanitation Data'!$H$31,0,10*ROW('Sanitation Data'!H96)))</f>
        <v/>
      </c>
      <c r="DI102" s="292" t="str">
        <f ca="true">+IF(OFFSET('Sanitation Data'!$H$32,0,10*ROW('Sanitation Data'!H96))="","",OFFSET('Sanitation Data'!$H$32,0,10*ROW('Sanitation Data'!H96)))</f>
        <v/>
      </c>
      <c r="DJ102" s="292" t="str">
        <f ca="true">+IF(OFFSET('Sanitation Data'!$I$28,0,10*ROW('Sanitation Data'!I96))="","",OFFSET('Sanitation Data'!$I$28,0,10*ROW('Sanitation Data'!I96)))</f>
        <v/>
      </c>
      <c r="DK102" s="292" t="str">
        <f ca="true">+IF(OFFSET('Sanitation Data'!$I$29,0,10*ROW('Sanitation Data'!I96))="","",OFFSET('Sanitation Data'!$I$29,0,10*ROW('Sanitation Data'!I96)))</f>
        <v/>
      </c>
      <c r="DL102" s="292" t="str">
        <f ca="true">+IF(OFFSET('Sanitation Data'!$I$30,0,10*ROW('Sanitation Data'!I96))="","",OFFSET('Sanitation Data'!$I$30,0,10*ROW('Sanitation Data'!I96)))</f>
        <v/>
      </c>
      <c r="DM102" s="292" t="str">
        <f ca="true">+IF(OFFSET('Sanitation Data'!$I$31,0,10*ROW('Sanitation Data'!I96))="","",OFFSET('Sanitation Data'!$I$31,0,10*ROW('Sanitation Data'!I96)))</f>
        <v/>
      </c>
      <c r="DN102" s="292" t="str">
        <f ca="true">+IF(OFFSET('Sanitation Data'!$I$32,0,10*ROW('Sanitation Data'!I96))="","",OFFSET('Sanitation Data'!$I$32,0,10*ROW('Sanitation Data'!I96)))</f>
        <v/>
      </c>
      <c r="DO102" s="292" t="str">
        <f ca="true">+IF(OFFSET('Hygiene Data'!$D$11,0,10*ROW('Hygiene Data'!D96))="","",OFFSET('Hygiene Data'!$D$11,0,10*ROW('Hygiene Data'!D96)))</f>
        <v/>
      </c>
      <c r="DP102" s="292" t="str">
        <f ca="true">+IF(OFFSET('Hygiene Data'!$D$12,0,10*ROW('Hygiene Data'!D96))="","",OFFSET('Hygiene Data'!$D$12,0,10*ROW('Hygiene Data'!D96)))</f>
        <v/>
      </c>
      <c r="DQ102" s="292" t="str">
        <f ca="true">+IF(OFFSET('Hygiene Data'!$D$13,0,10*ROW('Hygiene Data'!D96))="","",OFFSET('Hygiene Data'!$D$13,0,10*ROW('Hygiene Data'!D96)))</f>
        <v/>
      </c>
      <c r="DR102" s="292" t="str">
        <f ca="true">+IF(OFFSET('Hygiene Data'!$E$11,0,10*ROW('Hygiene Data'!E96))="","",OFFSET('Hygiene Data'!$E$11,0,10*ROW('Hygiene Data'!E96)))</f>
        <v/>
      </c>
      <c r="DS102" s="292" t="str">
        <f ca="true">+IF(OFFSET('Hygiene Data'!$E$12,0,10*ROW('Hygiene Data'!E96))="","",OFFSET('Hygiene Data'!$E$12,0,10*ROW('Hygiene Data'!E96)))</f>
        <v/>
      </c>
      <c r="DT102" s="292" t="str">
        <f ca="true">+IF(OFFSET('Hygiene Data'!$E$13,0,10*ROW('Hygiene Data'!E96))="","",OFFSET('Hygiene Data'!$E$13,0,10*ROW('Hygiene Data'!E96)))</f>
        <v/>
      </c>
      <c r="DU102" s="292" t="str">
        <f ca="true">+IF(OFFSET('Hygiene Data'!$F$11,0,10*ROW('Hygiene Data'!F96))="","",OFFSET('Hygiene Data'!$F$11,0,10*ROW('Hygiene Data'!F96)))</f>
        <v/>
      </c>
      <c r="DV102" s="292" t="str">
        <f ca="true">+IF(OFFSET('Hygiene Data'!$F$12,0,10*ROW('Hygiene Data'!F96))="","",OFFSET('Hygiene Data'!$F$12,0,10*ROW('Hygiene Data'!F96)))</f>
        <v/>
      </c>
      <c r="DW102" s="292" t="str">
        <f ca="true">+IF(OFFSET('Hygiene Data'!$F$13,0,10*ROW('Hygiene Data'!F96))="","",OFFSET('Hygiene Data'!$F$13,0,10*ROW('Hygiene Data'!F96)))</f>
        <v/>
      </c>
      <c r="DX102" s="292" t="str">
        <f ca="true">+IF(OFFSET('Hygiene Data'!$G$11,0,10*ROW('Hygiene Data'!G96))="","",OFFSET('Hygiene Data'!$G$11,0,10*ROW('Hygiene Data'!G96)))</f>
        <v/>
      </c>
      <c r="DY102" s="292" t="str">
        <f ca="true">+IF(OFFSET('Hygiene Data'!$G$12,0,10*ROW('Hygiene Data'!G96))="","",OFFSET('Hygiene Data'!$G$12,0,10*ROW('Hygiene Data'!G96)))</f>
        <v/>
      </c>
      <c r="DZ102" s="292" t="str">
        <f ca="true">+IF(OFFSET('Hygiene Data'!$G$13,0,10*ROW('Hygiene Data'!G96))="","",OFFSET('Hygiene Data'!$G$13,0,10*ROW('Hygiene Data'!G96)))</f>
        <v/>
      </c>
      <c r="EA102" s="292" t="str">
        <f ca="true">+IF(OFFSET('Hygiene Data'!$H$11,0,10*ROW('Hygiene Data'!H96))="","",OFFSET('Hygiene Data'!$H$11,0,10*ROW('Hygiene Data'!H96)))</f>
        <v/>
      </c>
      <c r="EB102" s="292" t="str">
        <f ca="true">+IF(OFFSET('Hygiene Data'!$H$12,0,10*ROW('Hygiene Data'!H96))="","",OFFSET('Hygiene Data'!$H$12,0,10*ROW('Hygiene Data'!H96)))</f>
        <v/>
      </c>
      <c r="EC102" s="292" t="str">
        <f ca="true">+IF(OFFSET('Hygiene Data'!$H$13,0,10*ROW('Hygiene Data'!H96))="","",OFFSET('Hygiene Data'!$H$13,0,10*ROW('Hygiene Data'!H96)))</f>
        <v/>
      </c>
      <c r="ED102" s="292" t="str">
        <f ca="true">+IF(OFFSET('Hygiene Data'!$I$11,0,10*ROW('Hygiene Data'!I96))="","",OFFSET('Hygiene Data'!$I$11,0,10*ROW('Hygiene Data'!I96)))</f>
        <v/>
      </c>
      <c r="EE102" s="292" t="str">
        <f ca="true">+IF(OFFSET('Hygiene Data'!$I$12,0,10*ROW('Hygiene Data'!I96))="","",OFFSET('Hygiene Data'!$I$12,0,10*ROW('Hygiene Data'!I96)))</f>
        <v/>
      </c>
      <c r="EF102" s="29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8"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2"/>
      <c r="BS103" s="292" t="str">
        <f ca="true">+IF(OFFSET('Water Data'!$D$27,0,10*ROW('Water Data'!D97))="","",OFFSET('Water Data'!$D$27,0,10*ROW('Water Data'!D97)))</f>
        <v/>
      </c>
      <c r="BT103" s="292" t="str">
        <f ca="true">+IF(OFFSET('Water Data'!$D$28,0,10*ROW('Water Data'!D97))="","",OFFSET('Water Data'!$D$28,0,10*ROW('Water Data'!D97)))</f>
        <v/>
      </c>
      <c r="BU103" s="292" t="str">
        <f ca="true">+IF(OFFSET('Water Data'!$D$29,0,10*ROW('Water Data'!D97))="","",OFFSET('Water Data'!$D$29,0,10*ROW('Water Data'!D97)))</f>
        <v/>
      </c>
      <c r="BV103" s="292" t="str">
        <f ca="true">+IF(OFFSET('Water Data'!$E$27,0,10*ROW('Water Data'!E97))="","",OFFSET('Water Data'!$E$27,0,10*ROW('Water Data'!E97)))</f>
        <v/>
      </c>
      <c r="BW103" s="292" t="str">
        <f ca="true">+IF(OFFSET('Water Data'!$E$28,0,10*ROW('Water Data'!E97))="","",OFFSET('Water Data'!$E$28,0,10*ROW('Water Data'!E97)))</f>
        <v/>
      </c>
      <c r="BX103" s="292" t="str">
        <f ca="true">+IF(OFFSET('Water Data'!$E$29,0,10*ROW('Water Data'!E97))="","",OFFSET('Water Data'!$E$29,0,10*ROW('Water Data'!E97)))</f>
        <v/>
      </c>
      <c r="BY103" s="292" t="str">
        <f ca="true">+IF(OFFSET('Water Data'!$F$27,0,10*ROW('Water Data'!F97))="","",OFFSET('Water Data'!$F$27,0,10*ROW('Water Data'!F97)))</f>
        <v/>
      </c>
      <c r="BZ103" s="292" t="str">
        <f ca="true">+IF(OFFSET('Water Data'!$F$28,0,10*ROW('Water Data'!F97))="","",OFFSET('Water Data'!$F$28,0,10*ROW('Water Data'!F97)))</f>
        <v/>
      </c>
      <c r="CA103" s="292" t="str">
        <f ca="true">+IF(OFFSET('Water Data'!$F$29,0,10*ROW('Water Data'!F97))="","",OFFSET('Water Data'!$F$29,0,10*ROW('Water Data'!F97)))</f>
        <v/>
      </c>
      <c r="CB103" s="292" t="str">
        <f ca="true">+IF(OFFSET('Water Data'!$G$27,0,10*ROW('Water Data'!G97))="","",OFFSET('Water Data'!$G$27,0,10*ROW('Water Data'!G97)))</f>
        <v/>
      </c>
      <c r="CC103" s="292" t="str">
        <f ca="true">+IF(OFFSET('Water Data'!$G$28,0,10*ROW('Water Data'!G97))="","",OFFSET('Water Data'!$G$28,0,10*ROW('Water Data'!G97)))</f>
        <v/>
      </c>
      <c r="CD103" s="292" t="str">
        <f ca="true">+IF(OFFSET('Water Data'!$G$29,0,10*ROW('Water Data'!G97))="","",OFFSET('Water Data'!$G$29,0,10*ROW('Water Data'!G97)))</f>
        <v/>
      </c>
      <c r="CE103" s="292" t="str">
        <f ca="true">+IF(OFFSET('Water Data'!$H$27,0,10*ROW('Water Data'!H97))="","",OFFSET('Water Data'!$H$27,0,10*ROW('Water Data'!H97)))</f>
        <v/>
      </c>
      <c r="CF103" s="292" t="str">
        <f ca="true">+IF(OFFSET('Water Data'!$H$28,0,10*ROW('Water Data'!H97))="","",OFFSET('Water Data'!$H$28,0,10*ROW('Water Data'!H97)))</f>
        <v/>
      </c>
      <c r="CG103" s="292" t="str">
        <f ca="true">+IF(OFFSET('Water Data'!$H$29,0,10*ROW('Water Data'!H97))="","",OFFSET('Water Data'!$H$29,0,10*ROW('Water Data'!H97)))</f>
        <v/>
      </c>
      <c r="CH103" s="292" t="str">
        <f ca="true">+IF(OFFSET('Water Data'!$I$27,0,10*ROW('Water Data'!I97))="","",OFFSET('Water Data'!$I$27,0,10*ROW('Water Data'!I97)))</f>
        <v/>
      </c>
      <c r="CI103" s="292" t="str">
        <f ca="true">+IF(OFFSET('Water Data'!$I$28,0,10*ROW('Water Data'!I97))="","",OFFSET('Water Data'!$I$28,0,10*ROW('Water Data'!I97)))</f>
        <v/>
      </c>
      <c r="CJ103" s="292" t="str">
        <f ca="true">+IF(OFFSET('Water Data'!$I$29,0,10*ROW('Water Data'!I97))="","",OFFSET('Water Data'!$I$29,0,10*ROW('Water Data'!I97)))</f>
        <v/>
      </c>
      <c r="CK103" s="292" t="str">
        <f ca="true">+IF(OFFSET('Sanitation Data'!$D$28,0,10*ROW('Sanitation Data'!D97))="","",OFFSET('Sanitation Data'!$D$28,0,10*ROW('Sanitation Data'!D97)))</f>
        <v/>
      </c>
      <c r="CL103" s="292" t="str">
        <f ca="true">+IF(OFFSET('Sanitation Data'!$D$29,0,10*ROW('Sanitation Data'!D97))="","",OFFSET('Sanitation Data'!$D$29,0,10*ROW('Sanitation Data'!D97)))</f>
        <v/>
      </c>
      <c r="CM103" s="292" t="str">
        <f ca="true">+IF(OFFSET('Sanitation Data'!$D$30,0,10*ROW('Sanitation Data'!D97))="","",OFFSET('Sanitation Data'!$D$30,0,10*ROW('Sanitation Data'!D97)))</f>
        <v/>
      </c>
      <c r="CN103" s="292" t="str">
        <f ca="true">+IF(OFFSET('Sanitation Data'!$D$31,0,10*ROW('Sanitation Data'!D97))="","",OFFSET('Sanitation Data'!$D$31,0,10*ROW('Sanitation Data'!D97)))</f>
        <v/>
      </c>
      <c r="CO103" s="292" t="str">
        <f ca="true">+IF(OFFSET('Sanitation Data'!$D$32,0,10*ROW('Sanitation Data'!D97))="","",OFFSET('Sanitation Data'!$D$32,0,10*ROW('Sanitation Data'!D97)))</f>
        <v/>
      </c>
      <c r="CP103" s="292" t="str">
        <f ca="true">+IF(OFFSET('Sanitation Data'!$E$28,0,10*ROW('Sanitation Data'!E97))="","",OFFSET('Sanitation Data'!$E$28,0,10*ROW('Sanitation Data'!E97)))</f>
        <v/>
      </c>
      <c r="CQ103" s="292" t="str">
        <f ca="true">+IF(OFFSET('Sanitation Data'!$E$29,0,10*ROW('Sanitation Data'!E97))="","",OFFSET('Sanitation Data'!$E$29,0,10*ROW('Sanitation Data'!E97)))</f>
        <v/>
      </c>
      <c r="CR103" s="292" t="str">
        <f ca="true">+IF(OFFSET('Sanitation Data'!$E$30,0,10*ROW('Sanitation Data'!E97))="","",OFFSET('Sanitation Data'!$E$30,0,10*ROW('Sanitation Data'!E97)))</f>
        <v/>
      </c>
      <c r="CS103" s="292" t="str">
        <f ca="true">+IF(OFFSET('Sanitation Data'!$E$31,0,10*ROW('Sanitation Data'!E97))="","",OFFSET('Sanitation Data'!$E$31,0,10*ROW('Sanitation Data'!E97)))</f>
        <v/>
      </c>
      <c r="CT103" s="292" t="str">
        <f ca="true">+IF(OFFSET('Sanitation Data'!$E$32,0,10*ROW('Sanitation Data'!E97))="","",OFFSET('Sanitation Data'!$E$32,0,10*ROW('Sanitation Data'!E97)))</f>
        <v/>
      </c>
      <c r="CU103" s="292" t="str">
        <f ca="true">+IF(OFFSET('Sanitation Data'!$F$28,0,10*ROW('Sanitation Data'!F97))="","",OFFSET('Sanitation Data'!$F$28,0,10*ROW('Sanitation Data'!F97)))</f>
        <v/>
      </c>
      <c r="CV103" s="292" t="str">
        <f ca="true">+IF(OFFSET('Sanitation Data'!$F$29,0,10*ROW('Sanitation Data'!F97))="","",OFFSET('Sanitation Data'!$F$29,0,10*ROW('Sanitation Data'!F97)))</f>
        <v/>
      </c>
      <c r="CW103" s="292" t="str">
        <f ca="true">+IF(OFFSET('Sanitation Data'!$F$30,0,10*ROW('Sanitation Data'!F97))="","",OFFSET('Sanitation Data'!$F$30,0,10*ROW('Sanitation Data'!F97)))</f>
        <v/>
      </c>
      <c r="CX103" s="292" t="str">
        <f ca="true">+IF(OFFSET('Sanitation Data'!$F$31,0,10*ROW('Sanitation Data'!F97))="","",OFFSET('Sanitation Data'!$F$31,0,10*ROW('Sanitation Data'!F97)))</f>
        <v/>
      </c>
      <c r="CY103" s="292" t="str">
        <f ca="true">+IF(OFFSET('Sanitation Data'!$F$32,0,10*ROW('Sanitation Data'!F97))="","",OFFSET('Sanitation Data'!$F$32,0,10*ROW('Sanitation Data'!F97)))</f>
        <v/>
      </c>
      <c r="CZ103" s="292" t="str">
        <f ca="true">+IF(OFFSET('Sanitation Data'!$G$28,0,10*ROW('Sanitation Data'!G97))="","",OFFSET('Sanitation Data'!$G$28,0,10*ROW('Sanitation Data'!G97)))</f>
        <v/>
      </c>
      <c r="DA103" s="292" t="str">
        <f ca="true">+IF(OFFSET('Sanitation Data'!$G$29,0,10*ROW('Sanitation Data'!G97))="","",OFFSET('Sanitation Data'!$G$29,0,10*ROW('Sanitation Data'!G97)))</f>
        <v/>
      </c>
      <c r="DB103" s="292" t="str">
        <f ca="true">+IF(OFFSET('Sanitation Data'!$G$30,0,10*ROW('Sanitation Data'!G97))="","",OFFSET('Sanitation Data'!$G$30,0,10*ROW('Sanitation Data'!G97)))</f>
        <v/>
      </c>
      <c r="DC103" s="292" t="str">
        <f ca="true">+IF(OFFSET('Sanitation Data'!$G$31,0,10*ROW('Sanitation Data'!G97))="","",OFFSET('Sanitation Data'!$G$31,0,10*ROW('Sanitation Data'!G97)))</f>
        <v/>
      </c>
      <c r="DD103" s="292" t="str">
        <f ca="true">+IF(OFFSET('Sanitation Data'!$G$32,0,10*ROW('Sanitation Data'!G97))="","",OFFSET('Sanitation Data'!$G$32,0,10*ROW('Sanitation Data'!G97)))</f>
        <v/>
      </c>
      <c r="DE103" s="292" t="str">
        <f ca="true">+IF(OFFSET('Sanitation Data'!$H$28,0,10*ROW('Sanitation Data'!H97))="","",OFFSET('Sanitation Data'!$H$28,0,10*ROW('Sanitation Data'!H97)))</f>
        <v/>
      </c>
      <c r="DF103" s="292" t="str">
        <f ca="true">+IF(OFFSET('Sanitation Data'!$H$29,0,10*ROW('Sanitation Data'!H97))="","",OFFSET('Sanitation Data'!$H$29,0,10*ROW('Sanitation Data'!H97)))</f>
        <v/>
      </c>
      <c r="DG103" s="292" t="str">
        <f ca="true">+IF(OFFSET('Sanitation Data'!$H$30,0,10*ROW('Sanitation Data'!H97))="","",OFFSET('Sanitation Data'!$H$30,0,10*ROW('Sanitation Data'!H97)))</f>
        <v/>
      </c>
      <c r="DH103" s="292" t="str">
        <f ca="true">+IF(OFFSET('Sanitation Data'!$H$31,0,10*ROW('Sanitation Data'!H97))="","",OFFSET('Sanitation Data'!$H$31,0,10*ROW('Sanitation Data'!H97)))</f>
        <v/>
      </c>
      <c r="DI103" s="292" t="str">
        <f ca="true">+IF(OFFSET('Sanitation Data'!$H$32,0,10*ROW('Sanitation Data'!H97))="","",OFFSET('Sanitation Data'!$H$32,0,10*ROW('Sanitation Data'!H97)))</f>
        <v/>
      </c>
      <c r="DJ103" s="292" t="str">
        <f ca="true">+IF(OFFSET('Sanitation Data'!$I$28,0,10*ROW('Sanitation Data'!I97))="","",OFFSET('Sanitation Data'!$I$28,0,10*ROW('Sanitation Data'!I97)))</f>
        <v/>
      </c>
      <c r="DK103" s="292" t="str">
        <f ca="true">+IF(OFFSET('Sanitation Data'!$I$29,0,10*ROW('Sanitation Data'!I97))="","",OFFSET('Sanitation Data'!$I$29,0,10*ROW('Sanitation Data'!I97)))</f>
        <v/>
      </c>
      <c r="DL103" s="292" t="str">
        <f ca="true">+IF(OFFSET('Sanitation Data'!$I$30,0,10*ROW('Sanitation Data'!I97))="","",OFFSET('Sanitation Data'!$I$30,0,10*ROW('Sanitation Data'!I97)))</f>
        <v/>
      </c>
      <c r="DM103" s="292" t="str">
        <f ca="true">+IF(OFFSET('Sanitation Data'!$I$31,0,10*ROW('Sanitation Data'!I97))="","",OFFSET('Sanitation Data'!$I$31,0,10*ROW('Sanitation Data'!I97)))</f>
        <v/>
      </c>
      <c r="DN103" s="292" t="str">
        <f ca="true">+IF(OFFSET('Sanitation Data'!$I$32,0,10*ROW('Sanitation Data'!I97))="","",OFFSET('Sanitation Data'!$I$32,0,10*ROW('Sanitation Data'!I97)))</f>
        <v/>
      </c>
      <c r="DO103" s="292" t="str">
        <f ca="true">+IF(OFFSET('Hygiene Data'!$D$11,0,10*ROW('Hygiene Data'!D97))="","",OFFSET('Hygiene Data'!$D$11,0,10*ROW('Hygiene Data'!D97)))</f>
        <v/>
      </c>
      <c r="DP103" s="292" t="str">
        <f ca="true">+IF(OFFSET('Hygiene Data'!$D$12,0,10*ROW('Hygiene Data'!D97))="","",OFFSET('Hygiene Data'!$D$12,0,10*ROW('Hygiene Data'!D97)))</f>
        <v/>
      </c>
      <c r="DQ103" s="292" t="str">
        <f ca="true">+IF(OFFSET('Hygiene Data'!$D$13,0,10*ROW('Hygiene Data'!D97))="","",OFFSET('Hygiene Data'!$D$13,0,10*ROW('Hygiene Data'!D97)))</f>
        <v/>
      </c>
      <c r="DR103" s="292" t="str">
        <f ca="true">+IF(OFFSET('Hygiene Data'!$E$11,0,10*ROW('Hygiene Data'!E97))="","",OFFSET('Hygiene Data'!$E$11,0,10*ROW('Hygiene Data'!E97)))</f>
        <v/>
      </c>
      <c r="DS103" s="292" t="str">
        <f ca="true">+IF(OFFSET('Hygiene Data'!$E$12,0,10*ROW('Hygiene Data'!E97))="","",OFFSET('Hygiene Data'!$E$12,0,10*ROW('Hygiene Data'!E97)))</f>
        <v/>
      </c>
      <c r="DT103" s="292" t="str">
        <f ca="true">+IF(OFFSET('Hygiene Data'!$E$13,0,10*ROW('Hygiene Data'!E97))="","",OFFSET('Hygiene Data'!$E$13,0,10*ROW('Hygiene Data'!E97)))</f>
        <v/>
      </c>
      <c r="DU103" s="292" t="str">
        <f ca="true">+IF(OFFSET('Hygiene Data'!$F$11,0,10*ROW('Hygiene Data'!F97))="","",OFFSET('Hygiene Data'!$F$11,0,10*ROW('Hygiene Data'!F97)))</f>
        <v/>
      </c>
      <c r="DV103" s="292" t="str">
        <f ca="true">+IF(OFFSET('Hygiene Data'!$F$12,0,10*ROW('Hygiene Data'!F97))="","",OFFSET('Hygiene Data'!$F$12,0,10*ROW('Hygiene Data'!F97)))</f>
        <v/>
      </c>
      <c r="DW103" s="292" t="str">
        <f ca="true">+IF(OFFSET('Hygiene Data'!$F$13,0,10*ROW('Hygiene Data'!F97))="","",OFFSET('Hygiene Data'!$F$13,0,10*ROW('Hygiene Data'!F97)))</f>
        <v/>
      </c>
      <c r="DX103" s="292" t="str">
        <f ca="true">+IF(OFFSET('Hygiene Data'!$G$11,0,10*ROW('Hygiene Data'!G97))="","",OFFSET('Hygiene Data'!$G$11,0,10*ROW('Hygiene Data'!G97)))</f>
        <v/>
      </c>
      <c r="DY103" s="292" t="str">
        <f ca="true">+IF(OFFSET('Hygiene Data'!$G$12,0,10*ROW('Hygiene Data'!G97))="","",OFFSET('Hygiene Data'!$G$12,0,10*ROW('Hygiene Data'!G97)))</f>
        <v/>
      </c>
      <c r="DZ103" s="292" t="str">
        <f ca="true">+IF(OFFSET('Hygiene Data'!$G$13,0,10*ROW('Hygiene Data'!G97))="","",OFFSET('Hygiene Data'!$G$13,0,10*ROW('Hygiene Data'!G97)))</f>
        <v/>
      </c>
      <c r="EA103" s="292" t="str">
        <f ca="true">+IF(OFFSET('Hygiene Data'!$H$11,0,10*ROW('Hygiene Data'!H97))="","",OFFSET('Hygiene Data'!$H$11,0,10*ROW('Hygiene Data'!H97)))</f>
        <v/>
      </c>
      <c r="EB103" s="292" t="str">
        <f ca="true">+IF(OFFSET('Hygiene Data'!$H$12,0,10*ROW('Hygiene Data'!H97))="","",OFFSET('Hygiene Data'!$H$12,0,10*ROW('Hygiene Data'!H97)))</f>
        <v/>
      </c>
      <c r="EC103" s="292" t="str">
        <f ca="true">+IF(OFFSET('Hygiene Data'!$H$13,0,10*ROW('Hygiene Data'!H97))="","",OFFSET('Hygiene Data'!$H$13,0,10*ROW('Hygiene Data'!H97)))</f>
        <v/>
      </c>
      <c r="ED103" s="292" t="str">
        <f ca="true">+IF(OFFSET('Hygiene Data'!$I$11,0,10*ROW('Hygiene Data'!I97))="","",OFFSET('Hygiene Data'!$I$11,0,10*ROW('Hygiene Data'!I97)))</f>
        <v/>
      </c>
      <c r="EE103" s="292" t="str">
        <f ca="true">+IF(OFFSET('Hygiene Data'!$I$12,0,10*ROW('Hygiene Data'!I97))="","",OFFSET('Hygiene Data'!$I$12,0,10*ROW('Hygiene Data'!I97)))</f>
        <v/>
      </c>
      <c r="EF103" s="29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8"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2"/>
      <c r="BS104" s="292" t="str">
        <f ca="true">+IF(OFFSET('Water Data'!$D$27,0,10*ROW('Water Data'!D98))="","",OFFSET('Water Data'!$D$27,0,10*ROW('Water Data'!D98)))</f>
        <v/>
      </c>
      <c r="BT104" s="292" t="str">
        <f ca="true">+IF(OFFSET('Water Data'!$D$28,0,10*ROW('Water Data'!D98))="","",OFFSET('Water Data'!$D$28,0,10*ROW('Water Data'!D98)))</f>
        <v/>
      </c>
      <c r="BU104" s="292" t="str">
        <f ca="true">+IF(OFFSET('Water Data'!$D$29,0,10*ROW('Water Data'!D98))="","",OFFSET('Water Data'!$D$29,0,10*ROW('Water Data'!D98)))</f>
        <v/>
      </c>
      <c r="BV104" s="292" t="str">
        <f ca="true">+IF(OFFSET('Water Data'!$E$27,0,10*ROW('Water Data'!E98))="","",OFFSET('Water Data'!$E$27,0,10*ROW('Water Data'!E98)))</f>
        <v/>
      </c>
      <c r="BW104" s="292" t="str">
        <f ca="true">+IF(OFFSET('Water Data'!$E$28,0,10*ROW('Water Data'!E98))="","",OFFSET('Water Data'!$E$28,0,10*ROW('Water Data'!E98)))</f>
        <v/>
      </c>
      <c r="BX104" s="292" t="str">
        <f ca="true">+IF(OFFSET('Water Data'!$E$29,0,10*ROW('Water Data'!E98))="","",OFFSET('Water Data'!$E$29,0,10*ROW('Water Data'!E98)))</f>
        <v/>
      </c>
      <c r="BY104" s="292" t="str">
        <f ca="true">+IF(OFFSET('Water Data'!$F$27,0,10*ROW('Water Data'!F98))="","",OFFSET('Water Data'!$F$27,0,10*ROW('Water Data'!F98)))</f>
        <v/>
      </c>
      <c r="BZ104" s="292" t="str">
        <f ca="true">+IF(OFFSET('Water Data'!$F$28,0,10*ROW('Water Data'!F98))="","",OFFSET('Water Data'!$F$28,0,10*ROW('Water Data'!F98)))</f>
        <v/>
      </c>
      <c r="CA104" s="292" t="str">
        <f ca="true">+IF(OFFSET('Water Data'!$F$29,0,10*ROW('Water Data'!F98))="","",OFFSET('Water Data'!$F$29,0,10*ROW('Water Data'!F98)))</f>
        <v/>
      </c>
      <c r="CB104" s="292" t="str">
        <f ca="true">+IF(OFFSET('Water Data'!$G$27,0,10*ROW('Water Data'!G98))="","",OFFSET('Water Data'!$G$27,0,10*ROW('Water Data'!G98)))</f>
        <v/>
      </c>
      <c r="CC104" s="292" t="str">
        <f ca="true">+IF(OFFSET('Water Data'!$G$28,0,10*ROW('Water Data'!G98))="","",OFFSET('Water Data'!$G$28,0,10*ROW('Water Data'!G98)))</f>
        <v/>
      </c>
      <c r="CD104" s="292" t="str">
        <f ca="true">+IF(OFFSET('Water Data'!$G$29,0,10*ROW('Water Data'!G98))="","",OFFSET('Water Data'!$G$29,0,10*ROW('Water Data'!G98)))</f>
        <v/>
      </c>
      <c r="CE104" s="292" t="str">
        <f ca="true">+IF(OFFSET('Water Data'!$H$27,0,10*ROW('Water Data'!H98))="","",OFFSET('Water Data'!$H$27,0,10*ROW('Water Data'!H98)))</f>
        <v/>
      </c>
      <c r="CF104" s="292" t="str">
        <f ca="true">+IF(OFFSET('Water Data'!$H$28,0,10*ROW('Water Data'!H98))="","",OFFSET('Water Data'!$H$28,0,10*ROW('Water Data'!H98)))</f>
        <v/>
      </c>
      <c r="CG104" s="292" t="str">
        <f ca="true">+IF(OFFSET('Water Data'!$H$29,0,10*ROW('Water Data'!H98))="","",OFFSET('Water Data'!$H$29,0,10*ROW('Water Data'!H98)))</f>
        <v/>
      </c>
      <c r="CH104" s="292" t="str">
        <f ca="true">+IF(OFFSET('Water Data'!$I$27,0,10*ROW('Water Data'!I98))="","",OFFSET('Water Data'!$I$27,0,10*ROW('Water Data'!I98)))</f>
        <v/>
      </c>
      <c r="CI104" s="292" t="str">
        <f ca="true">+IF(OFFSET('Water Data'!$I$28,0,10*ROW('Water Data'!I98))="","",OFFSET('Water Data'!$I$28,0,10*ROW('Water Data'!I98)))</f>
        <v/>
      </c>
      <c r="CJ104" s="292" t="str">
        <f ca="true">+IF(OFFSET('Water Data'!$I$29,0,10*ROW('Water Data'!I98))="","",OFFSET('Water Data'!$I$29,0,10*ROW('Water Data'!I98)))</f>
        <v/>
      </c>
      <c r="CK104" s="292" t="str">
        <f ca="true">+IF(OFFSET('Sanitation Data'!$D$28,0,10*ROW('Sanitation Data'!D98))="","",OFFSET('Sanitation Data'!$D$28,0,10*ROW('Sanitation Data'!D98)))</f>
        <v/>
      </c>
      <c r="CL104" s="292" t="str">
        <f ca="true">+IF(OFFSET('Sanitation Data'!$D$29,0,10*ROW('Sanitation Data'!D98))="","",OFFSET('Sanitation Data'!$D$29,0,10*ROW('Sanitation Data'!D98)))</f>
        <v/>
      </c>
      <c r="CM104" s="292" t="str">
        <f ca="true">+IF(OFFSET('Sanitation Data'!$D$30,0,10*ROW('Sanitation Data'!D98))="","",OFFSET('Sanitation Data'!$D$30,0,10*ROW('Sanitation Data'!D98)))</f>
        <v/>
      </c>
      <c r="CN104" s="292" t="str">
        <f ca="true">+IF(OFFSET('Sanitation Data'!$D$31,0,10*ROW('Sanitation Data'!D98))="","",OFFSET('Sanitation Data'!$D$31,0,10*ROW('Sanitation Data'!D98)))</f>
        <v/>
      </c>
      <c r="CO104" s="292" t="str">
        <f ca="true">+IF(OFFSET('Sanitation Data'!$D$32,0,10*ROW('Sanitation Data'!D98))="","",OFFSET('Sanitation Data'!$D$32,0,10*ROW('Sanitation Data'!D98)))</f>
        <v/>
      </c>
      <c r="CP104" s="292" t="str">
        <f ca="true">+IF(OFFSET('Sanitation Data'!$E$28,0,10*ROW('Sanitation Data'!E98))="","",OFFSET('Sanitation Data'!$E$28,0,10*ROW('Sanitation Data'!E98)))</f>
        <v/>
      </c>
      <c r="CQ104" s="292" t="str">
        <f ca="true">+IF(OFFSET('Sanitation Data'!$E$29,0,10*ROW('Sanitation Data'!E98))="","",OFFSET('Sanitation Data'!$E$29,0,10*ROW('Sanitation Data'!E98)))</f>
        <v/>
      </c>
      <c r="CR104" s="292" t="str">
        <f ca="true">+IF(OFFSET('Sanitation Data'!$E$30,0,10*ROW('Sanitation Data'!E98))="","",OFFSET('Sanitation Data'!$E$30,0,10*ROW('Sanitation Data'!E98)))</f>
        <v/>
      </c>
      <c r="CS104" s="292" t="str">
        <f ca="true">+IF(OFFSET('Sanitation Data'!$E$31,0,10*ROW('Sanitation Data'!E98))="","",OFFSET('Sanitation Data'!$E$31,0,10*ROW('Sanitation Data'!E98)))</f>
        <v/>
      </c>
      <c r="CT104" s="292" t="str">
        <f ca="true">+IF(OFFSET('Sanitation Data'!$E$32,0,10*ROW('Sanitation Data'!E98))="","",OFFSET('Sanitation Data'!$E$32,0,10*ROW('Sanitation Data'!E98)))</f>
        <v/>
      </c>
      <c r="CU104" s="292" t="str">
        <f ca="true">+IF(OFFSET('Sanitation Data'!$F$28,0,10*ROW('Sanitation Data'!F98))="","",OFFSET('Sanitation Data'!$F$28,0,10*ROW('Sanitation Data'!F98)))</f>
        <v/>
      </c>
      <c r="CV104" s="292" t="str">
        <f ca="true">+IF(OFFSET('Sanitation Data'!$F$29,0,10*ROW('Sanitation Data'!F98))="","",OFFSET('Sanitation Data'!$F$29,0,10*ROW('Sanitation Data'!F98)))</f>
        <v/>
      </c>
      <c r="CW104" s="292" t="str">
        <f ca="true">+IF(OFFSET('Sanitation Data'!$F$30,0,10*ROW('Sanitation Data'!F98))="","",OFFSET('Sanitation Data'!$F$30,0,10*ROW('Sanitation Data'!F98)))</f>
        <v/>
      </c>
      <c r="CX104" s="292" t="str">
        <f ca="true">+IF(OFFSET('Sanitation Data'!$F$31,0,10*ROW('Sanitation Data'!F98))="","",OFFSET('Sanitation Data'!$F$31,0,10*ROW('Sanitation Data'!F98)))</f>
        <v/>
      </c>
      <c r="CY104" s="292" t="str">
        <f ca="true">+IF(OFFSET('Sanitation Data'!$F$32,0,10*ROW('Sanitation Data'!F98))="","",OFFSET('Sanitation Data'!$F$32,0,10*ROW('Sanitation Data'!F98)))</f>
        <v/>
      </c>
      <c r="CZ104" s="292" t="str">
        <f ca="true">+IF(OFFSET('Sanitation Data'!$G$28,0,10*ROW('Sanitation Data'!G98))="","",OFFSET('Sanitation Data'!$G$28,0,10*ROW('Sanitation Data'!G98)))</f>
        <v/>
      </c>
      <c r="DA104" s="292" t="str">
        <f ca="true">+IF(OFFSET('Sanitation Data'!$G$29,0,10*ROW('Sanitation Data'!G98))="","",OFFSET('Sanitation Data'!$G$29,0,10*ROW('Sanitation Data'!G98)))</f>
        <v/>
      </c>
      <c r="DB104" s="292" t="str">
        <f ca="true">+IF(OFFSET('Sanitation Data'!$G$30,0,10*ROW('Sanitation Data'!G98))="","",OFFSET('Sanitation Data'!$G$30,0,10*ROW('Sanitation Data'!G98)))</f>
        <v/>
      </c>
      <c r="DC104" s="292" t="str">
        <f ca="true">+IF(OFFSET('Sanitation Data'!$G$31,0,10*ROW('Sanitation Data'!G98))="","",OFFSET('Sanitation Data'!$G$31,0,10*ROW('Sanitation Data'!G98)))</f>
        <v/>
      </c>
      <c r="DD104" s="292" t="str">
        <f ca="true">+IF(OFFSET('Sanitation Data'!$G$32,0,10*ROW('Sanitation Data'!G98))="","",OFFSET('Sanitation Data'!$G$32,0,10*ROW('Sanitation Data'!G98)))</f>
        <v/>
      </c>
      <c r="DE104" s="292" t="str">
        <f ca="true">+IF(OFFSET('Sanitation Data'!$H$28,0,10*ROW('Sanitation Data'!H98))="","",OFFSET('Sanitation Data'!$H$28,0,10*ROW('Sanitation Data'!H98)))</f>
        <v/>
      </c>
      <c r="DF104" s="292" t="str">
        <f ca="true">+IF(OFFSET('Sanitation Data'!$H$29,0,10*ROW('Sanitation Data'!H98))="","",OFFSET('Sanitation Data'!$H$29,0,10*ROW('Sanitation Data'!H98)))</f>
        <v/>
      </c>
      <c r="DG104" s="292" t="str">
        <f ca="true">+IF(OFFSET('Sanitation Data'!$H$30,0,10*ROW('Sanitation Data'!H98))="","",OFFSET('Sanitation Data'!$H$30,0,10*ROW('Sanitation Data'!H98)))</f>
        <v/>
      </c>
      <c r="DH104" s="292" t="str">
        <f ca="true">+IF(OFFSET('Sanitation Data'!$H$31,0,10*ROW('Sanitation Data'!H98))="","",OFFSET('Sanitation Data'!$H$31,0,10*ROW('Sanitation Data'!H98)))</f>
        <v/>
      </c>
      <c r="DI104" s="292" t="str">
        <f ca="true">+IF(OFFSET('Sanitation Data'!$H$32,0,10*ROW('Sanitation Data'!H98))="","",OFFSET('Sanitation Data'!$H$32,0,10*ROW('Sanitation Data'!H98)))</f>
        <v/>
      </c>
      <c r="DJ104" s="292" t="str">
        <f ca="true">+IF(OFFSET('Sanitation Data'!$I$28,0,10*ROW('Sanitation Data'!I98))="","",OFFSET('Sanitation Data'!$I$28,0,10*ROW('Sanitation Data'!I98)))</f>
        <v/>
      </c>
      <c r="DK104" s="292" t="str">
        <f ca="true">+IF(OFFSET('Sanitation Data'!$I$29,0,10*ROW('Sanitation Data'!I98))="","",OFFSET('Sanitation Data'!$I$29,0,10*ROW('Sanitation Data'!I98)))</f>
        <v/>
      </c>
      <c r="DL104" s="292" t="str">
        <f ca="true">+IF(OFFSET('Sanitation Data'!$I$30,0,10*ROW('Sanitation Data'!I98))="","",OFFSET('Sanitation Data'!$I$30,0,10*ROW('Sanitation Data'!I98)))</f>
        <v/>
      </c>
      <c r="DM104" s="292" t="str">
        <f ca="true">+IF(OFFSET('Sanitation Data'!$I$31,0,10*ROW('Sanitation Data'!I98))="","",OFFSET('Sanitation Data'!$I$31,0,10*ROW('Sanitation Data'!I98)))</f>
        <v/>
      </c>
      <c r="DN104" s="292" t="str">
        <f ca="true">+IF(OFFSET('Sanitation Data'!$I$32,0,10*ROW('Sanitation Data'!I98))="","",OFFSET('Sanitation Data'!$I$32,0,10*ROW('Sanitation Data'!I98)))</f>
        <v/>
      </c>
      <c r="DO104" s="292" t="str">
        <f ca="true">+IF(OFFSET('Hygiene Data'!$D$11,0,10*ROW('Hygiene Data'!D98))="","",OFFSET('Hygiene Data'!$D$11,0,10*ROW('Hygiene Data'!D98)))</f>
        <v/>
      </c>
      <c r="DP104" s="292" t="str">
        <f ca="true">+IF(OFFSET('Hygiene Data'!$D$12,0,10*ROW('Hygiene Data'!D98))="","",OFFSET('Hygiene Data'!$D$12,0,10*ROW('Hygiene Data'!D98)))</f>
        <v/>
      </c>
      <c r="DQ104" s="292" t="str">
        <f ca="true">+IF(OFFSET('Hygiene Data'!$D$13,0,10*ROW('Hygiene Data'!D98))="","",OFFSET('Hygiene Data'!$D$13,0,10*ROW('Hygiene Data'!D98)))</f>
        <v/>
      </c>
      <c r="DR104" s="292" t="str">
        <f ca="true">+IF(OFFSET('Hygiene Data'!$E$11,0,10*ROW('Hygiene Data'!E98))="","",OFFSET('Hygiene Data'!$E$11,0,10*ROW('Hygiene Data'!E98)))</f>
        <v/>
      </c>
      <c r="DS104" s="292" t="str">
        <f ca="true">+IF(OFFSET('Hygiene Data'!$E$12,0,10*ROW('Hygiene Data'!E98))="","",OFFSET('Hygiene Data'!$E$12,0,10*ROW('Hygiene Data'!E98)))</f>
        <v/>
      </c>
      <c r="DT104" s="292" t="str">
        <f ca="true">+IF(OFFSET('Hygiene Data'!$E$13,0,10*ROW('Hygiene Data'!E98))="","",OFFSET('Hygiene Data'!$E$13,0,10*ROW('Hygiene Data'!E98)))</f>
        <v/>
      </c>
      <c r="DU104" s="292" t="str">
        <f ca="true">+IF(OFFSET('Hygiene Data'!$F$11,0,10*ROW('Hygiene Data'!F98))="","",OFFSET('Hygiene Data'!$F$11,0,10*ROW('Hygiene Data'!F98)))</f>
        <v/>
      </c>
      <c r="DV104" s="292" t="str">
        <f ca="true">+IF(OFFSET('Hygiene Data'!$F$12,0,10*ROW('Hygiene Data'!F98))="","",OFFSET('Hygiene Data'!$F$12,0,10*ROW('Hygiene Data'!F98)))</f>
        <v/>
      </c>
      <c r="DW104" s="292" t="str">
        <f ca="true">+IF(OFFSET('Hygiene Data'!$F$13,0,10*ROW('Hygiene Data'!F98))="","",OFFSET('Hygiene Data'!$F$13,0,10*ROW('Hygiene Data'!F98)))</f>
        <v/>
      </c>
      <c r="DX104" s="292" t="str">
        <f ca="true">+IF(OFFSET('Hygiene Data'!$G$11,0,10*ROW('Hygiene Data'!G98))="","",OFFSET('Hygiene Data'!$G$11,0,10*ROW('Hygiene Data'!G98)))</f>
        <v/>
      </c>
      <c r="DY104" s="292" t="str">
        <f ca="true">+IF(OFFSET('Hygiene Data'!$G$12,0,10*ROW('Hygiene Data'!G98))="","",OFFSET('Hygiene Data'!$G$12,0,10*ROW('Hygiene Data'!G98)))</f>
        <v/>
      </c>
      <c r="DZ104" s="292" t="str">
        <f ca="true">+IF(OFFSET('Hygiene Data'!$G$13,0,10*ROW('Hygiene Data'!G98))="","",OFFSET('Hygiene Data'!$G$13,0,10*ROW('Hygiene Data'!G98)))</f>
        <v/>
      </c>
      <c r="EA104" s="292" t="str">
        <f ca="true">+IF(OFFSET('Hygiene Data'!$H$11,0,10*ROW('Hygiene Data'!H98))="","",OFFSET('Hygiene Data'!$H$11,0,10*ROW('Hygiene Data'!H98)))</f>
        <v/>
      </c>
      <c r="EB104" s="292" t="str">
        <f ca="true">+IF(OFFSET('Hygiene Data'!$H$12,0,10*ROW('Hygiene Data'!H98))="","",OFFSET('Hygiene Data'!$H$12,0,10*ROW('Hygiene Data'!H98)))</f>
        <v/>
      </c>
      <c r="EC104" s="292" t="str">
        <f ca="true">+IF(OFFSET('Hygiene Data'!$H$13,0,10*ROW('Hygiene Data'!H98))="","",OFFSET('Hygiene Data'!$H$13,0,10*ROW('Hygiene Data'!H98)))</f>
        <v/>
      </c>
      <c r="ED104" s="292" t="str">
        <f ca="true">+IF(OFFSET('Hygiene Data'!$I$11,0,10*ROW('Hygiene Data'!I98))="","",OFFSET('Hygiene Data'!$I$11,0,10*ROW('Hygiene Data'!I98)))</f>
        <v/>
      </c>
      <c r="EE104" s="292" t="str">
        <f ca="true">+IF(OFFSET('Hygiene Data'!$I$12,0,10*ROW('Hygiene Data'!I98))="","",OFFSET('Hygiene Data'!$I$12,0,10*ROW('Hygiene Data'!I98)))</f>
        <v/>
      </c>
      <c r="EF104" s="29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8"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2"/>
      <c r="BS105" s="292" t="str">
        <f ca="true">+IF(OFFSET('Water Data'!$D$27,0,10*ROW('Water Data'!D99))="","",OFFSET('Water Data'!$D$27,0,10*ROW('Water Data'!D99)))</f>
        <v/>
      </c>
      <c r="BT105" s="292" t="str">
        <f ca="true">+IF(OFFSET('Water Data'!$D$28,0,10*ROW('Water Data'!D99))="","",OFFSET('Water Data'!$D$28,0,10*ROW('Water Data'!D99)))</f>
        <v/>
      </c>
      <c r="BU105" s="292" t="str">
        <f ca="true">+IF(OFFSET('Water Data'!$D$29,0,10*ROW('Water Data'!D99))="","",OFFSET('Water Data'!$D$29,0,10*ROW('Water Data'!D99)))</f>
        <v/>
      </c>
      <c r="BV105" s="292" t="str">
        <f ca="true">+IF(OFFSET('Water Data'!$E$27,0,10*ROW('Water Data'!E99))="","",OFFSET('Water Data'!$E$27,0,10*ROW('Water Data'!E99)))</f>
        <v/>
      </c>
      <c r="BW105" s="292" t="str">
        <f ca="true">+IF(OFFSET('Water Data'!$E$28,0,10*ROW('Water Data'!E99))="","",OFFSET('Water Data'!$E$28,0,10*ROW('Water Data'!E99)))</f>
        <v/>
      </c>
      <c r="BX105" s="292" t="str">
        <f ca="true">+IF(OFFSET('Water Data'!$E$29,0,10*ROW('Water Data'!E99))="","",OFFSET('Water Data'!$E$29,0,10*ROW('Water Data'!E99)))</f>
        <v/>
      </c>
      <c r="BY105" s="292" t="str">
        <f ca="true">+IF(OFFSET('Water Data'!$F$27,0,10*ROW('Water Data'!F99))="","",OFFSET('Water Data'!$F$27,0,10*ROW('Water Data'!F99)))</f>
        <v/>
      </c>
      <c r="BZ105" s="292" t="str">
        <f ca="true">+IF(OFFSET('Water Data'!$F$28,0,10*ROW('Water Data'!F99))="","",OFFSET('Water Data'!$F$28,0,10*ROW('Water Data'!F99)))</f>
        <v/>
      </c>
      <c r="CA105" s="292" t="str">
        <f ca="true">+IF(OFFSET('Water Data'!$F$29,0,10*ROW('Water Data'!F99))="","",OFFSET('Water Data'!$F$29,0,10*ROW('Water Data'!F99)))</f>
        <v/>
      </c>
      <c r="CB105" s="292" t="str">
        <f ca="true">+IF(OFFSET('Water Data'!$G$27,0,10*ROW('Water Data'!G99))="","",OFFSET('Water Data'!$G$27,0,10*ROW('Water Data'!G99)))</f>
        <v/>
      </c>
      <c r="CC105" s="292" t="str">
        <f ca="true">+IF(OFFSET('Water Data'!$G$28,0,10*ROW('Water Data'!G99))="","",OFFSET('Water Data'!$G$28,0,10*ROW('Water Data'!G99)))</f>
        <v/>
      </c>
      <c r="CD105" s="292" t="str">
        <f ca="true">+IF(OFFSET('Water Data'!$G$29,0,10*ROW('Water Data'!G99))="","",OFFSET('Water Data'!$G$29,0,10*ROW('Water Data'!G99)))</f>
        <v/>
      </c>
      <c r="CE105" s="292" t="str">
        <f ca="true">+IF(OFFSET('Water Data'!$H$27,0,10*ROW('Water Data'!H99))="","",OFFSET('Water Data'!$H$27,0,10*ROW('Water Data'!H99)))</f>
        <v/>
      </c>
      <c r="CF105" s="292" t="str">
        <f ca="true">+IF(OFFSET('Water Data'!$H$28,0,10*ROW('Water Data'!H99))="","",OFFSET('Water Data'!$H$28,0,10*ROW('Water Data'!H99)))</f>
        <v/>
      </c>
      <c r="CG105" s="292" t="str">
        <f ca="true">+IF(OFFSET('Water Data'!$H$29,0,10*ROW('Water Data'!H99))="","",OFFSET('Water Data'!$H$29,0,10*ROW('Water Data'!H99)))</f>
        <v/>
      </c>
      <c r="CH105" s="292" t="str">
        <f ca="true">+IF(OFFSET('Water Data'!$I$27,0,10*ROW('Water Data'!I99))="","",OFFSET('Water Data'!$I$27,0,10*ROW('Water Data'!I99)))</f>
        <v/>
      </c>
      <c r="CI105" s="292" t="str">
        <f ca="true">+IF(OFFSET('Water Data'!$I$28,0,10*ROW('Water Data'!I99))="","",OFFSET('Water Data'!$I$28,0,10*ROW('Water Data'!I99)))</f>
        <v/>
      </c>
      <c r="CJ105" s="292" t="str">
        <f ca="true">+IF(OFFSET('Water Data'!$I$29,0,10*ROW('Water Data'!I99))="","",OFFSET('Water Data'!$I$29,0,10*ROW('Water Data'!I99)))</f>
        <v/>
      </c>
      <c r="CK105" s="292" t="str">
        <f ca="true">+IF(OFFSET('Sanitation Data'!$D$28,0,10*ROW('Sanitation Data'!D99))="","",OFFSET('Sanitation Data'!$D$28,0,10*ROW('Sanitation Data'!D99)))</f>
        <v/>
      </c>
      <c r="CL105" s="292" t="str">
        <f ca="true">+IF(OFFSET('Sanitation Data'!$D$29,0,10*ROW('Sanitation Data'!D99))="","",OFFSET('Sanitation Data'!$D$29,0,10*ROW('Sanitation Data'!D99)))</f>
        <v/>
      </c>
      <c r="CM105" s="292" t="str">
        <f ca="true">+IF(OFFSET('Sanitation Data'!$D$30,0,10*ROW('Sanitation Data'!D99))="","",OFFSET('Sanitation Data'!$D$30,0,10*ROW('Sanitation Data'!D99)))</f>
        <v/>
      </c>
      <c r="CN105" s="292" t="str">
        <f ca="true">+IF(OFFSET('Sanitation Data'!$D$31,0,10*ROW('Sanitation Data'!D99))="","",OFFSET('Sanitation Data'!$D$31,0,10*ROW('Sanitation Data'!D99)))</f>
        <v/>
      </c>
      <c r="CO105" s="292" t="str">
        <f ca="true">+IF(OFFSET('Sanitation Data'!$D$32,0,10*ROW('Sanitation Data'!D99))="","",OFFSET('Sanitation Data'!$D$32,0,10*ROW('Sanitation Data'!D99)))</f>
        <v/>
      </c>
      <c r="CP105" s="292" t="str">
        <f ca="true">+IF(OFFSET('Sanitation Data'!$E$28,0,10*ROW('Sanitation Data'!E99))="","",OFFSET('Sanitation Data'!$E$28,0,10*ROW('Sanitation Data'!E99)))</f>
        <v/>
      </c>
      <c r="CQ105" s="292" t="str">
        <f ca="true">+IF(OFFSET('Sanitation Data'!$E$29,0,10*ROW('Sanitation Data'!E99))="","",OFFSET('Sanitation Data'!$E$29,0,10*ROW('Sanitation Data'!E99)))</f>
        <v/>
      </c>
      <c r="CR105" s="292" t="str">
        <f ca="true">+IF(OFFSET('Sanitation Data'!$E$30,0,10*ROW('Sanitation Data'!E99))="","",OFFSET('Sanitation Data'!$E$30,0,10*ROW('Sanitation Data'!E99)))</f>
        <v/>
      </c>
      <c r="CS105" s="292" t="str">
        <f ca="true">+IF(OFFSET('Sanitation Data'!$E$31,0,10*ROW('Sanitation Data'!E99))="","",OFFSET('Sanitation Data'!$E$31,0,10*ROW('Sanitation Data'!E99)))</f>
        <v/>
      </c>
      <c r="CT105" s="292" t="str">
        <f ca="true">+IF(OFFSET('Sanitation Data'!$E$32,0,10*ROW('Sanitation Data'!E99))="","",OFFSET('Sanitation Data'!$E$32,0,10*ROW('Sanitation Data'!E99)))</f>
        <v/>
      </c>
      <c r="CU105" s="292" t="str">
        <f ca="true">+IF(OFFSET('Sanitation Data'!$F$28,0,10*ROW('Sanitation Data'!F99))="","",OFFSET('Sanitation Data'!$F$28,0,10*ROW('Sanitation Data'!F99)))</f>
        <v/>
      </c>
      <c r="CV105" s="292" t="str">
        <f ca="true">+IF(OFFSET('Sanitation Data'!$F$29,0,10*ROW('Sanitation Data'!F99))="","",OFFSET('Sanitation Data'!$F$29,0,10*ROW('Sanitation Data'!F99)))</f>
        <v/>
      </c>
      <c r="CW105" s="292" t="str">
        <f ca="true">+IF(OFFSET('Sanitation Data'!$F$30,0,10*ROW('Sanitation Data'!F99))="","",OFFSET('Sanitation Data'!$F$30,0,10*ROW('Sanitation Data'!F99)))</f>
        <v/>
      </c>
      <c r="CX105" s="292" t="str">
        <f ca="true">+IF(OFFSET('Sanitation Data'!$F$31,0,10*ROW('Sanitation Data'!F99))="","",OFFSET('Sanitation Data'!$F$31,0,10*ROW('Sanitation Data'!F99)))</f>
        <v/>
      </c>
      <c r="CY105" s="292" t="str">
        <f ca="true">+IF(OFFSET('Sanitation Data'!$F$32,0,10*ROW('Sanitation Data'!F99))="","",OFFSET('Sanitation Data'!$F$32,0,10*ROW('Sanitation Data'!F99)))</f>
        <v/>
      </c>
      <c r="CZ105" s="292" t="str">
        <f ca="true">+IF(OFFSET('Sanitation Data'!$G$28,0,10*ROW('Sanitation Data'!G99))="","",OFFSET('Sanitation Data'!$G$28,0,10*ROW('Sanitation Data'!G99)))</f>
        <v/>
      </c>
      <c r="DA105" s="292" t="str">
        <f ca="true">+IF(OFFSET('Sanitation Data'!$G$29,0,10*ROW('Sanitation Data'!G99))="","",OFFSET('Sanitation Data'!$G$29,0,10*ROW('Sanitation Data'!G99)))</f>
        <v/>
      </c>
      <c r="DB105" s="292" t="str">
        <f ca="true">+IF(OFFSET('Sanitation Data'!$G$30,0,10*ROW('Sanitation Data'!G99))="","",OFFSET('Sanitation Data'!$G$30,0,10*ROW('Sanitation Data'!G99)))</f>
        <v/>
      </c>
      <c r="DC105" s="292" t="str">
        <f ca="true">+IF(OFFSET('Sanitation Data'!$G$31,0,10*ROW('Sanitation Data'!G99))="","",OFFSET('Sanitation Data'!$G$31,0,10*ROW('Sanitation Data'!G99)))</f>
        <v/>
      </c>
      <c r="DD105" s="292" t="str">
        <f ca="true">+IF(OFFSET('Sanitation Data'!$G$32,0,10*ROW('Sanitation Data'!G99))="","",OFFSET('Sanitation Data'!$G$32,0,10*ROW('Sanitation Data'!G99)))</f>
        <v/>
      </c>
      <c r="DE105" s="292" t="str">
        <f ca="true">+IF(OFFSET('Sanitation Data'!$H$28,0,10*ROW('Sanitation Data'!H99))="","",OFFSET('Sanitation Data'!$H$28,0,10*ROW('Sanitation Data'!H99)))</f>
        <v/>
      </c>
      <c r="DF105" s="292" t="str">
        <f ca="true">+IF(OFFSET('Sanitation Data'!$H$29,0,10*ROW('Sanitation Data'!H99))="","",OFFSET('Sanitation Data'!$H$29,0,10*ROW('Sanitation Data'!H99)))</f>
        <v/>
      </c>
      <c r="DG105" s="292" t="str">
        <f ca="true">+IF(OFFSET('Sanitation Data'!$H$30,0,10*ROW('Sanitation Data'!H99))="","",OFFSET('Sanitation Data'!$H$30,0,10*ROW('Sanitation Data'!H99)))</f>
        <v/>
      </c>
      <c r="DH105" s="292" t="str">
        <f ca="true">+IF(OFFSET('Sanitation Data'!$H$31,0,10*ROW('Sanitation Data'!H99))="","",OFFSET('Sanitation Data'!$H$31,0,10*ROW('Sanitation Data'!H99)))</f>
        <v/>
      </c>
      <c r="DI105" s="292" t="str">
        <f ca="true">+IF(OFFSET('Sanitation Data'!$H$32,0,10*ROW('Sanitation Data'!H99))="","",OFFSET('Sanitation Data'!$H$32,0,10*ROW('Sanitation Data'!H99)))</f>
        <v/>
      </c>
      <c r="DJ105" s="292" t="str">
        <f ca="true">+IF(OFFSET('Sanitation Data'!$I$28,0,10*ROW('Sanitation Data'!I99))="","",OFFSET('Sanitation Data'!$I$28,0,10*ROW('Sanitation Data'!I99)))</f>
        <v/>
      </c>
      <c r="DK105" s="292" t="str">
        <f ca="true">+IF(OFFSET('Sanitation Data'!$I$29,0,10*ROW('Sanitation Data'!I99))="","",OFFSET('Sanitation Data'!$I$29,0,10*ROW('Sanitation Data'!I99)))</f>
        <v/>
      </c>
      <c r="DL105" s="292" t="str">
        <f ca="true">+IF(OFFSET('Sanitation Data'!$I$30,0,10*ROW('Sanitation Data'!I99))="","",OFFSET('Sanitation Data'!$I$30,0,10*ROW('Sanitation Data'!I99)))</f>
        <v/>
      </c>
      <c r="DM105" s="292" t="str">
        <f ca="true">+IF(OFFSET('Sanitation Data'!$I$31,0,10*ROW('Sanitation Data'!I99))="","",OFFSET('Sanitation Data'!$I$31,0,10*ROW('Sanitation Data'!I99)))</f>
        <v/>
      </c>
      <c r="DN105" s="292" t="str">
        <f ca="true">+IF(OFFSET('Sanitation Data'!$I$32,0,10*ROW('Sanitation Data'!I99))="","",OFFSET('Sanitation Data'!$I$32,0,10*ROW('Sanitation Data'!I99)))</f>
        <v/>
      </c>
      <c r="DO105" s="292" t="str">
        <f ca="true">+IF(OFFSET('Hygiene Data'!$D$11,0,10*ROW('Hygiene Data'!D99))="","",OFFSET('Hygiene Data'!$D$11,0,10*ROW('Hygiene Data'!D99)))</f>
        <v/>
      </c>
      <c r="DP105" s="292" t="str">
        <f ca="true">+IF(OFFSET('Hygiene Data'!$D$12,0,10*ROW('Hygiene Data'!D99))="","",OFFSET('Hygiene Data'!$D$12,0,10*ROW('Hygiene Data'!D99)))</f>
        <v/>
      </c>
      <c r="DQ105" s="292" t="str">
        <f ca="true">+IF(OFFSET('Hygiene Data'!$D$13,0,10*ROW('Hygiene Data'!D99))="","",OFFSET('Hygiene Data'!$D$13,0,10*ROW('Hygiene Data'!D99)))</f>
        <v/>
      </c>
      <c r="DR105" s="292" t="str">
        <f ca="true">+IF(OFFSET('Hygiene Data'!$E$11,0,10*ROW('Hygiene Data'!E99))="","",OFFSET('Hygiene Data'!$E$11,0,10*ROW('Hygiene Data'!E99)))</f>
        <v/>
      </c>
      <c r="DS105" s="292" t="str">
        <f ca="true">+IF(OFFSET('Hygiene Data'!$E$12,0,10*ROW('Hygiene Data'!E99))="","",OFFSET('Hygiene Data'!$E$12,0,10*ROW('Hygiene Data'!E99)))</f>
        <v/>
      </c>
      <c r="DT105" s="292" t="str">
        <f ca="true">+IF(OFFSET('Hygiene Data'!$E$13,0,10*ROW('Hygiene Data'!E99))="","",OFFSET('Hygiene Data'!$E$13,0,10*ROW('Hygiene Data'!E99)))</f>
        <v/>
      </c>
      <c r="DU105" s="292" t="str">
        <f ca="true">+IF(OFFSET('Hygiene Data'!$F$11,0,10*ROW('Hygiene Data'!F99))="","",OFFSET('Hygiene Data'!$F$11,0,10*ROW('Hygiene Data'!F99)))</f>
        <v/>
      </c>
      <c r="DV105" s="292" t="str">
        <f ca="true">+IF(OFFSET('Hygiene Data'!$F$12,0,10*ROW('Hygiene Data'!F99))="","",OFFSET('Hygiene Data'!$F$12,0,10*ROW('Hygiene Data'!F99)))</f>
        <v/>
      </c>
      <c r="DW105" s="292" t="str">
        <f ca="true">+IF(OFFSET('Hygiene Data'!$F$13,0,10*ROW('Hygiene Data'!F99))="","",OFFSET('Hygiene Data'!$F$13,0,10*ROW('Hygiene Data'!F99)))</f>
        <v/>
      </c>
      <c r="DX105" s="292" t="str">
        <f ca="true">+IF(OFFSET('Hygiene Data'!$G$11,0,10*ROW('Hygiene Data'!G99))="","",OFFSET('Hygiene Data'!$G$11,0,10*ROW('Hygiene Data'!G99)))</f>
        <v/>
      </c>
      <c r="DY105" s="292" t="str">
        <f ca="true">+IF(OFFSET('Hygiene Data'!$G$12,0,10*ROW('Hygiene Data'!G99))="","",OFFSET('Hygiene Data'!$G$12,0,10*ROW('Hygiene Data'!G99)))</f>
        <v/>
      </c>
      <c r="DZ105" s="292" t="str">
        <f ca="true">+IF(OFFSET('Hygiene Data'!$G$13,0,10*ROW('Hygiene Data'!G99))="","",OFFSET('Hygiene Data'!$G$13,0,10*ROW('Hygiene Data'!G99)))</f>
        <v/>
      </c>
      <c r="EA105" s="292" t="str">
        <f ca="true">+IF(OFFSET('Hygiene Data'!$H$11,0,10*ROW('Hygiene Data'!H99))="","",OFFSET('Hygiene Data'!$H$11,0,10*ROW('Hygiene Data'!H99)))</f>
        <v/>
      </c>
      <c r="EB105" s="292" t="str">
        <f ca="true">+IF(OFFSET('Hygiene Data'!$H$12,0,10*ROW('Hygiene Data'!H99))="","",OFFSET('Hygiene Data'!$H$12,0,10*ROW('Hygiene Data'!H99)))</f>
        <v/>
      </c>
      <c r="EC105" s="292" t="str">
        <f ca="true">+IF(OFFSET('Hygiene Data'!$H$13,0,10*ROW('Hygiene Data'!H99))="","",OFFSET('Hygiene Data'!$H$13,0,10*ROW('Hygiene Data'!H99)))</f>
        <v/>
      </c>
      <c r="ED105" s="292" t="str">
        <f ca="true">+IF(OFFSET('Hygiene Data'!$I$11,0,10*ROW('Hygiene Data'!I99))="","",OFFSET('Hygiene Data'!$I$11,0,10*ROW('Hygiene Data'!I99)))</f>
        <v/>
      </c>
      <c r="EE105" s="292" t="str">
        <f ca="true">+IF(OFFSET('Hygiene Data'!$I$12,0,10*ROW('Hygiene Data'!I99))="","",OFFSET('Hygiene Data'!$I$12,0,10*ROW('Hygiene Data'!I99)))</f>
        <v/>
      </c>
      <c r="EF105" s="29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8"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2"/>
      <c r="BS106" s="292" t="str">
        <f ca="true">+IF(OFFSET('Water Data'!$D$27,0,10*ROW('Water Data'!D100))="","",OFFSET('Water Data'!$D$27,0,10*ROW('Water Data'!D100)))</f>
        <v/>
      </c>
      <c r="BT106" s="292" t="str">
        <f ca="true">+IF(OFFSET('Water Data'!$D$28,0,10*ROW('Water Data'!D100))="","",OFFSET('Water Data'!$D$28,0,10*ROW('Water Data'!D100)))</f>
        <v/>
      </c>
      <c r="BU106" s="292" t="str">
        <f ca="true">+IF(OFFSET('Water Data'!$D$29,0,10*ROW('Water Data'!D100))="","",OFFSET('Water Data'!$D$29,0,10*ROW('Water Data'!D100)))</f>
        <v/>
      </c>
      <c r="BV106" s="292" t="str">
        <f ca="true">+IF(OFFSET('Water Data'!$E$27,0,10*ROW('Water Data'!E100))="","",OFFSET('Water Data'!$E$27,0,10*ROW('Water Data'!E100)))</f>
        <v/>
      </c>
      <c r="BW106" s="292" t="str">
        <f ca="true">+IF(OFFSET('Water Data'!$E$28,0,10*ROW('Water Data'!E100))="","",OFFSET('Water Data'!$E$28,0,10*ROW('Water Data'!E100)))</f>
        <v/>
      </c>
      <c r="BX106" s="292" t="str">
        <f ca="true">+IF(OFFSET('Water Data'!$E$29,0,10*ROW('Water Data'!E100))="","",OFFSET('Water Data'!$E$29,0,10*ROW('Water Data'!E100)))</f>
        <v/>
      </c>
      <c r="BY106" s="292" t="str">
        <f ca="true">+IF(OFFSET('Water Data'!$F$27,0,10*ROW('Water Data'!F100))="","",OFFSET('Water Data'!$F$27,0,10*ROW('Water Data'!F100)))</f>
        <v/>
      </c>
      <c r="BZ106" s="292" t="str">
        <f ca="true">+IF(OFFSET('Water Data'!$F$28,0,10*ROW('Water Data'!F100))="","",OFFSET('Water Data'!$F$28,0,10*ROW('Water Data'!F100)))</f>
        <v/>
      </c>
      <c r="CA106" s="292" t="str">
        <f ca="true">+IF(OFFSET('Water Data'!$F$29,0,10*ROW('Water Data'!F100))="","",OFFSET('Water Data'!$F$29,0,10*ROW('Water Data'!F100)))</f>
        <v/>
      </c>
      <c r="CB106" s="292" t="str">
        <f ca="true">+IF(OFFSET('Water Data'!$G$27,0,10*ROW('Water Data'!G100))="","",OFFSET('Water Data'!$G$27,0,10*ROW('Water Data'!G100)))</f>
        <v/>
      </c>
      <c r="CC106" s="292" t="str">
        <f ca="true">+IF(OFFSET('Water Data'!$G$28,0,10*ROW('Water Data'!G100))="","",OFFSET('Water Data'!$G$28,0,10*ROW('Water Data'!G100)))</f>
        <v/>
      </c>
      <c r="CD106" s="292" t="str">
        <f ca="true">+IF(OFFSET('Water Data'!$G$29,0,10*ROW('Water Data'!G100))="","",OFFSET('Water Data'!$G$29,0,10*ROW('Water Data'!G100)))</f>
        <v/>
      </c>
      <c r="CE106" s="292" t="str">
        <f ca="true">+IF(OFFSET('Water Data'!$H$27,0,10*ROW('Water Data'!H100))="","",OFFSET('Water Data'!$H$27,0,10*ROW('Water Data'!H100)))</f>
        <v/>
      </c>
      <c r="CF106" s="292" t="str">
        <f ca="true">+IF(OFFSET('Water Data'!$H$28,0,10*ROW('Water Data'!H100))="","",OFFSET('Water Data'!$H$28,0,10*ROW('Water Data'!H100)))</f>
        <v/>
      </c>
      <c r="CG106" s="292" t="str">
        <f ca="true">+IF(OFFSET('Water Data'!$H$29,0,10*ROW('Water Data'!H100))="","",OFFSET('Water Data'!$H$29,0,10*ROW('Water Data'!H100)))</f>
        <v/>
      </c>
      <c r="CH106" s="292" t="str">
        <f ca="true">+IF(OFFSET('Water Data'!$I$27,0,10*ROW('Water Data'!I100))="","",OFFSET('Water Data'!$I$27,0,10*ROW('Water Data'!I100)))</f>
        <v/>
      </c>
      <c r="CI106" s="292" t="str">
        <f ca="true">+IF(OFFSET('Water Data'!$I$28,0,10*ROW('Water Data'!I100))="","",OFFSET('Water Data'!$I$28,0,10*ROW('Water Data'!I100)))</f>
        <v/>
      </c>
      <c r="CJ106" s="292" t="str">
        <f ca="true">+IF(OFFSET('Water Data'!$I$29,0,10*ROW('Water Data'!I100))="","",OFFSET('Water Data'!$I$29,0,10*ROW('Water Data'!I100)))</f>
        <v/>
      </c>
      <c r="CK106" s="292" t="str">
        <f ca="true">+IF(OFFSET('Sanitation Data'!$D$28,0,10*ROW('Sanitation Data'!D100))="","",OFFSET('Sanitation Data'!$D$28,0,10*ROW('Sanitation Data'!D100)))</f>
        <v/>
      </c>
      <c r="CL106" s="292" t="str">
        <f ca="true">+IF(OFFSET('Sanitation Data'!$D$29,0,10*ROW('Sanitation Data'!D100))="","",OFFSET('Sanitation Data'!$D$29,0,10*ROW('Sanitation Data'!D100)))</f>
        <v/>
      </c>
      <c r="CM106" s="292" t="str">
        <f ca="true">+IF(OFFSET('Sanitation Data'!$D$30,0,10*ROW('Sanitation Data'!D100))="","",OFFSET('Sanitation Data'!$D$30,0,10*ROW('Sanitation Data'!D100)))</f>
        <v/>
      </c>
      <c r="CN106" s="292" t="str">
        <f ca="true">+IF(OFFSET('Sanitation Data'!$D$31,0,10*ROW('Sanitation Data'!D100))="","",OFFSET('Sanitation Data'!$D$31,0,10*ROW('Sanitation Data'!D100)))</f>
        <v/>
      </c>
      <c r="CO106" s="292" t="str">
        <f ca="true">+IF(OFFSET('Sanitation Data'!$D$32,0,10*ROW('Sanitation Data'!D100))="","",OFFSET('Sanitation Data'!$D$32,0,10*ROW('Sanitation Data'!D100)))</f>
        <v/>
      </c>
      <c r="CP106" s="292" t="str">
        <f ca="true">+IF(OFFSET('Sanitation Data'!$E$28,0,10*ROW('Sanitation Data'!E100))="","",OFFSET('Sanitation Data'!$E$28,0,10*ROW('Sanitation Data'!E100)))</f>
        <v/>
      </c>
      <c r="CQ106" s="292" t="str">
        <f ca="true">+IF(OFFSET('Sanitation Data'!$E$29,0,10*ROW('Sanitation Data'!E100))="","",OFFSET('Sanitation Data'!$E$29,0,10*ROW('Sanitation Data'!E100)))</f>
        <v/>
      </c>
      <c r="CR106" s="292" t="str">
        <f ca="true">+IF(OFFSET('Sanitation Data'!$E$30,0,10*ROW('Sanitation Data'!E100))="","",OFFSET('Sanitation Data'!$E$30,0,10*ROW('Sanitation Data'!E100)))</f>
        <v/>
      </c>
      <c r="CS106" s="292" t="str">
        <f ca="true">+IF(OFFSET('Sanitation Data'!$E$31,0,10*ROW('Sanitation Data'!E100))="","",OFFSET('Sanitation Data'!$E$31,0,10*ROW('Sanitation Data'!E100)))</f>
        <v/>
      </c>
      <c r="CT106" s="292" t="str">
        <f ca="true">+IF(OFFSET('Sanitation Data'!$E$32,0,10*ROW('Sanitation Data'!E100))="","",OFFSET('Sanitation Data'!$E$32,0,10*ROW('Sanitation Data'!E100)))</f>
        <v/>
      </c>
      <c r="CU106" s="292" t="str">
        <f ca="true">+IF(OFFSET('Sanitation Data'!$F$28,0,10*ROW('Sanitation Data'!F100))="","",OFFSET('Sanitation Data'!$F$28,0,10*ROW('Sanitation Data'!F100)))</f>
        <v/>
      </c>
      <c r="CV106" s="292" t="str">
        <f ca="true">+IF(OFFSET('Sanitation Data'!$F$29,0,10*ROW('Sanitation Data'!F100))="","",OFFSET('Sanitation Data'!$F$29,0,10*ROW('Sanitation Data'!F100)))</f>
        <v/>
      </c>
      <c r="CW106" s="292" t="str">
        <f ca="true">+IF(OFFSET('Sanitation Data'!$F$30,0,10*ROW('Sanitation Data'!F100))="","",OFFSET('Sanitation Data'!$F$30,0,10*ROW('Sanitation Data'!F100)))</f>
        <v/>
      </c>
      <c r="CX106" s="292" t="str">
        <f ca="true">+IF(OFFSET('Sanitation Data'!$F$31,0,10*ROW('Sanitation Data'!F100))="","",OFFSET('Sanitation Data'!$F$31,0,10*ROW('Sanitation Data'!F100)))</f>
        <v/>
      </c>
      <c r="CY106" s="292" t="str">
        <f ca="true">+IF(OFFSET('Sanitation Data'!$F$32,0,10*ROW('Sanitation Data'!F100))="","",OFFSET('Sanitation Data'!$F$32,0,10*ROW('Sanitation Data'!F100)))</f>
        <v/>
      </c>
      <c r="CZ106" s="292" t="str">
        <f ca="true">+IF(OFFSET('Sanitation Data'!$G$28,0,10*ROW('Sanitation Data'!G100))="","",OFFSET('Sanitation Data'!$G$28,0,10*ROW('Sanitation Data'!G100)))</f>
        <v/>
      </c>
      <c r="DA106" s="292" t="str">
        <f ca="true">+IF(OFFSET('Sanitation Data'!$G$29,0,10*ROW('Sanitation Data'!G100))="","",OFFSET('Sanitation Data'!$G$29,0,10*ROW('Sanitation Data'!G100)))</f>
        <v/>
      </c>
      <c r="DB106" s="292" t="str">
        <f ca="true">+IF(OFFSET('Sanitation Data'!$G$30,0,10*ROW('Sanitation Data'!G100))="","",OFFSET('Sanitation Data'!$G$30,0,10*ROW('Sanitation Data'!G100)))</f>
        <v/>
      </c>
      <c r="DC106" s="292" t="str">
        <f ca="true">+IF(OFFSET('Sanitation Data'!$G$31,0,10*ROW('Sanitation Data'!G100))="","",OFFSET('Sanitation Data'!$G$31,0,10*ROW('Sanitation Data'!G100)))</f>
        <v/>
      </c>
      <c r="DD106" s="292" t="str">
        <f ca="true">+IF(OFFSET('Sanitation Data'!$G$32,0,10*ROW('Sanitation Data'!G100))="","",OFFSET('Sanitation Data'!$G$32,0,10*ROW('Sanitation Data'!G100)))</f>
        <v/>
      </c>
      <c r="DE106" s="292" t="str">
        <f ca="true">+IF(OFFSET('Sanitation Data'!$H$28,0,10*ROW('Sanitation Data'!H100))="","",OFFSET('Sanitation Data'!$H$28,0,10*ROW('Sanitation Data'!H100)))</f>
        <v/>
      </c>
      <c r="DF106" s="292" t="str">
        <f ca="true">+IF(OFFSET('Sanitation Data'!$H$29,0,10*ROW('Sanitation Data'!H100))="","",OFFSET('Sanitation Data'!$H$29,0,10*ROW('Sanitation Data'!H100)))</f>
        <v/>
      </c>
      <c r="DG106" s="292" t="str">
        <f ca="true">+IF(OFFSET('Sanitation Data'!$H$30,0,10*ROW('Sanitation Data'!H100))="","",OFFSET('Sanitation Data'!$H$30,0,10*ROW('Sanitation Data'!H100)))</f>
        <v/>
      </c>
      <c r="DH106" s="292" t="str">
        <f ca="true">+IF(OFFSET('Sanitation Data'!$H$31,0,10*ROW('Sanitation Data'!H100))="","",OFFSET('Sanitation Data'!$H$31,0,10*ROW('Sanitation Data'!H100)))</f>
        <v/>
      </c>
      <c r="DI106" s="292" t="str">
        <f ca="true">+IF(OFFSET('Sanitation Data'!$H$32,0,10*ROW('Sanitation Data'!H100))="","",OFFSET('Sanitation Data'!$H$32,0,10*ROW('Sanitation Data'!H100)))</f>
        <v/>
      </c>
      <c r="DJ106" s="292" t="str">
        <f ca="true">+IF(OFFSET('Sanitation Data'!$I$28,0,10*ROW('Sanitation Data'!I100))="","",OFFSET('Sanitation Data'!$I$28,0,10*ROW('Sanitation Data'!I100)))</f>
        <v/>
      </c>
      <c r="DK106" s="292" t="str">
        <f ca="true">+IF(OFFSET('Sanitation Data'!$I$29,0,10*ROW('Sanitation Data'!I100))="","",OFFSET('Sanitation Data'!$I$29,0,10*ROW('Sanitation Data'!I100)))</f>
        <v/>
      </c>
      <c r="DL106" s="292" t="str">
        <f ca="true">+IF(OFFSET('Sanitation Data'!$I$30,0,10*ROW('Sanitation Data'!I100))="","",OFFSET('Sanitation Data'!$I$30,0,10*ROW('Sanitation Data'!I100)))</f>
        <v/>
      </c>
      <c r="DM106" s="292" t="str">
        <f ca="true">+IF(OFFSET('Sanitation Data'!$I$31,0,10*ROW('Sanitation Data'!I100))="","",OFFSET('Sanitation Data'!$I$31,0,10*ROW('Sanitation Data'!I100)))</f>
        <v/>
      </c>
      <c r="DN106" s="292" t="str">
        <f ca="true">+IF(OFFSET('Sanitation Data'!$I$32,0,10*ROW('Sanitation Data'!I100))="","",OFFSET('Sanitation Data'!$I$32,0,10*ROW('Sanitation Data'!I100)))</f>
        <v/>
      </c>
      <c r="DO106" s="292" t="str">
        <f ca="true">+IF(OFFSET('Hygiene Data'!$D$11,0,10*ROW('Hygiene Data'!D100))="","",OFFSET('Hygiene Data'!$D$11,0,10*ROW('Hygiene Data'!D100)))</f>
        <v/>
      </c>
      <c r="DP106" s="292" t="str">
        <f ca="true">+IF(OFFSET('Hygiene Data'!$D$12,0,10*ROW('Hygiene Data'!D100))="","",OFFSET('Hygiene Data'!$D$12,0,10*ROW('Hygiene Data'!D100)))</f>
        <v/>
      </c>
      <c r="DQ106" s="292" t="str">
        <f ca="true">+IF(OFFSET('Hygiene Data'!$D$13,0,10*ROW('Hygiene Data'!D100))="","",OFFSET('Hygiene Data'!$D$13,0,10*ROW('Hygiene Data'!D100)))</f>
        <v/>
      </c>
      <c r="DR106" s="292" t="str">
        <f ca="true">+IF(OFFSET('Hygiene Data'!$E$11,0,10*ROW('Hygiene Data'!E100))="","",OFFSET('Hygiene Data'!$E$11,0,10*ROW('Hygiene Data'!E100)))</f>
        <v/>
      </c>
      <c r="DS106" s="292" t="str">
        <f ca="true">+IF(OFFSET('Hygiene Data'!$E$12,0,10*ROW('Hygiene Data'!E100))="","",OFFSET('Hygiene Data'!$E$12,0,10*ROW('Hygiene Data'!E100)))</f>
        <v/>
      </c>
      <c r="DT106" s="292" t="str">
        <f ca="true">+IF(OFFSET('Hygiene Data'!$E$13,0,10*ROW('Hygiene Data'!E100))="","",OFFSET('Hygiene Data'!$E$13,0,10*ROW('Hygiene Data'!E100)))</f>
        <v/>
      </c>
      <c r="DU106" s="292" t="str">
        <f ca="true">+IF(OFFSET('Hygiene Data'!$F$11,0,10*ROW('Hygiene Data'!F100))="","",OFFSET('Hygiene Data'!$F$11,0,10*ROW('Hygiene Data'!F100)))</f>
        <v/>
      </c>
      <c r="DV106" s="292" t="str">
        <f ca="true">+IF(OFFSET('Hygiene Data'!$F$12,0,10*ROW('Hygiene Data'!F100))="","",OFFSET('Hygiene Data'!$F$12,0,10*ROW('Hygiene Data'!F100)))</f>
        <v/>
      </c>
      <c r="DW106" s="292" t="str">
        <f ca="true">+IF(OFFSET('Hygiene Data'!$F$13,0,10*ROW('Hygiene Data'!F100))="","",OFFSET('Hygiene Data'!$F$13,0,10*ROW('Hygiene Data'!F100)))</f>
        <v/>
      </c>
      <c r="DX106" s="292" t="str">
        <f ca="true">+IF(OFFSET('Hygiene Data'!$G$11,0,10*ROW('Hygiene Data'!G100))="","",OFFSET('Hygiene Data'!$G$11,0,10*ROW('Hygiene Data'!G100)))</f>
        <v/>
      </c>
      <c r="DY106" s="292" t="str">
        <f ca="true">+IF(OFFSET('Hygiene Data'!$G$12,0,10*ROW('Hygiene Data'!G100))="","",OFFSET('Hygiene Data'!$G$12,0,10*ROW('Hygiene Data'!G100)))</f>
        <v/>
      </c>
      <c r="DZ106" s="292" t="str">
        <f ca="true">+IF(OFFSET('Hygiene Data'!$G$13,0,10*ROW('Hygiene Data'!G100))="","",OFFSET('Hygiene Data'!$G$13,0,10*ROW('Hygiene Data'!G100)))</f>
        <v/>
      </c>
      <c r="EA106" s="292" t="str">
        <f ca="true">+IF(OFFSET('Hygiene Data'!$H$11,0,10*ROW('Hygiene Data'!H100))="","",OFFSET('Hygiene Data'!$H$11,0,10*ROW('Hygiene Data'!H100)))</f>
        <v/>
      </c>
      <c r="EB106" s="292" t="str">
        <f ca="true">+IF(OFFSET('Hygiene Data'!$H$12,0,10*ROW('Hygiene Data'!H100))="","",OFFSET('Hygiene Data'!$H$12,0,10*ROW('Hygiene Data'!H100)))</f>
        <v/>
      </c>
      <c r="EC106" s="292" t="str">
        <f ca="true">+IF(OFFSET('Hygiene Data'!$H$13,0,10*ROW('Hygiene Data'!H100))="","",OFFSET('Hygiene Data'!$H$13,0,10*ROW('Hygiene Data'!H100)))</f>
        <v/>
      </c>
      <c r="ED106" s="292" t="str">
        <f ca="true">+IF(OFFSET('Hygiene Data'!$I$11,0,10*ROW('Hygiene Data'!I100))="","",OFFSET('Hygiene Data'!$I$11,0,10*ROW('Hygiene Data'!I100)))</f>
        <v/>
      </c>
      <c r="EE106" s="292" t="str">
        <f ca="true">+IF(OFFSET('Hygiene Data'!$I$12,0,10*ROW('Hygiene Data'!I100))="","",OFFSET('Hygiene Data'!$I$12,0,10*ROW('Hygiene Data'!I100)))</f>
        <v/>
      </c>
      <c r="EF106" s="29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8"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2"/>
      <c r="BS107" s="292" t="str">
        <f ca="true">+IF(OFFSET('Water Data'!$D$27,0,10*ROW('Water Data'!D101))="","",OFFSET('Water Data'!$D$27,0,10*ROW('Water Data'!D101)))</f>
        <v/>
      </c>
      <c r="BT107" s="292" t="str">
        <f ca="true">+IF(OFFSET('Water Data'!$D$28,0,10*ROW('Water Data'!D101))="","",OFFSET('Water Data'!$D$28,0,10*ROW('Water Data'!D101)))</f>
        <v/>
      </c>
      <c r="BU107" s="292" t="str">
        <f ca="true">+IF(OFFSET('Water Data'!$D$29,0,10*ROW('Water Data'!D101))="","",OFFSET('Water Data'!$D$29,0,10*ROW('Water Data'!D101)))</f>
        <v/>
      </c>
      <c r="BV107" s="292" t="str">
        <f ca="true">+IF(OFFSET('Water Data'!$E$27,0,10*ROW('Water Data'!E101))="","",OFFSET('Water Data'!$E$27,0,10*ROW('Water Data'!E101)))</f>
        <v/>
      </c>
      <c r="BW107" s="292" t="str">
        <f ca="true">+IF(OFFSET('Water Data'!$E$28,0,10*ROW('Water Data'!E101))="","",OFFSET('Water Data'!$E$28,0,10*ROW('Water Data'!E101)))</f>
        <v/>
      </c>
      <c r="BX107" s="292" t="str">
        <f ca="true">+IF(OFFSET('Water Data'!$E$29,0,10*ROW('Water Data'!E101))="","",OFFSET('Water Data'!$E$29,0,10*ROW('Water Data'!E101)))</f>
        <v/>
      </c>
      <c r="BY107" s="292" t="str">
        <f ca="true">+IF(OFFSET('Water Data'!$F$27,0,10*ROW('Water Data'!F101))="","",OFFSET('Water Data'!$F$27,0,10*ROW('Water Data'!F101)))</f>
        <v/>
      </c>
      <c r="BZ107" s="292" t="str">
        <f ca="true">+IF(OFFSET('Water Data'!$F$28,0,10*ROW('Water Data'!F101))="","",OFFSET('Water Data'!$F$28,0,10*ROW('Water Data'!F101)))</f>
        <v/>
      </c>
      <c r="CA107" s="292" t="str">
        <f ca="true">+IF(OFFSET('Water Data'!$F$29,0,10*ROW('Water Data'!F101))="","",OFFSET('Water Data'!$F$29,0,10*ROW('Water Data'!F101)))</f>
        <v/>
      </c>
      <c r="CB107" s="292" t="str">
        <f ca="true">+IF(OFFSET('Water Data'!$G$27,0,10*ROW('Water Data'!G101))="","",OFFSET('Water Data'!$G$27,0,10*ROW('Water Data'!G101)))</f>
        <v/>
      </c>
      <c r="CC107" s="292" t="str">
        <f ca="true">+IF(OFFSET('Water Data'!$G$28,0,10*ROW('Water Data'!G101))="","",OFFSET('Water Data'!$G$28,0,10*ROW('Water Data'!G101)))</f>
        <v/>
      </c>
      <c r="CD107" s="292" t="str">
        <f ca="true">+IF(OFFSET('Water Data'!$G$29,0,10*ROW('Water Data'!G101))="","",OFFSET('Water Data'!$G$29,0,10*ROW('Water Data'!G101)))</f>
        <v/>
      </c>
      <c r="CE107" s="292" t="str">
        <f ca="true">+IF(OFFSET('Water Data'!$H$27,0,10*ROW('Water Data'!H101))="","",OFFSET('Water Data'!$H$27,0,10*ROW('Water Data'!H101)))</f>
        <v/>
      </c>
      <c r="CF107" s="292" t="str">
        <f ca="true">+IF(OFFSET('Water Data'!$H$28,0,10*ROW('Water Data'!H101))="","",OFFSET('Water Data'!$H$28,0,10*ROW('Water Data'!H101)))</f>
        <v/>
      </c>
      <c r="CG107" s="292" t="str">
        <f ca="true">+IF(OFFSET('Water Data'!$H$29,0,10*ROW('Water Data'!H101))="","",OFFSET('Water Data'!$H$29,0,10*ROW('Water Data'!H101)))</f>
        <v/>
      </c>
      <c r="CH107" s="292" t="str">
        <f ca="true">+IF(OFFSET('Water Data'!$I$27,0,10*ROW('Water Data'!I101))="","",OFFSET('Water Data'!$I$27,0,10*ROW('Water Data'!I101)))</f>
        <v/>
      </c>
      <c r="CI107" s="292" t="str">
        <f ca="true">+IF(OFFSET('Water Data'!$I$28,0,10*ROW('Water Data'!I101))="","",OFFSET('Water Data'!$I$28,0,10*ROW('Water Data'!I101)))</f>
        <v/>
      </c>
      <c r="CJ107" s="292" t="str">
        <f ca="true">+IF(OFFSET('Water Data'!$I$29,0,10*ROW('Water Data'!I101))="","",OFFSET('Water Data'!$I$29,0,10*ROW('Water Data'!I101)))</f>
        <v/>
      </c>
      <c r="CK107" s="292" t="str">
        <f ca="true">+IF(OFFSET('Sanitation Data'!$D$28,0,10*ROW('Sanitation Data'!D101))="","",OFFSET('Sanitation Data'!$D$28,0,10*ROW('Sanitation Data'!D101)))</f>
        <v/>
      </c>
      <c r="CL107" s="292" t="str">
        <f ca="true">+IF(OFFSET('Sanitation Data'!$D$29,0,10*ROW('Sanitation Data'!D101))="","",OFFSET('Sanitation Data'!$D$29,0,10*ROW('Sanitation Data'!D101)))</f>
        <v/>
      </c>
      <c r="CM107" s="292" t="str">
        <f ca="true">+IF(OFFSET('Sanitation Data'!$D$30,0,10*ROW('Sanitation Data'!D101))="","",OFFSET('Sanitation Data'!$D$30,0,10*ROW('Sanitation Data'!D101)))</f>
        <v/>
      </c>
      <c r="CN107" s="292" t="str">
        <f ca="true">+IF(OFFSET('Sanitation Data'!$D$31,0,10*ROW('Sanitation Data'!D101))="","",OFFSET('Sanitation Data'!$D$31,0,10*ROW('Sanitation Data'!D101)))</f>
        <v/>
      </c>
      <c r="CO107" s="292" t="str">
        <f ca="true">+IF(OFFSET('Sanitation Data'!$D$32,0,10*ROW('Sanitation Data'!D101))="","",OFFSET('Sanitation Data'!$D$32,0,10*ROW('Sanitation Data'!D101)))</f>
        <v/>
      </c>
      <c r="CP107" s="292" t="str">
        <f ca="true">+IF(OFFSET('Sanitation Data'!$E$28,0,10*ROW('Sanitation Data'!E101))="","",OFFSET('Sanitation Data'!$E$28,0,10*ROW('Sanitation Data'!E101)))</f>
        <v/>
      </c>
      <c r="CQ107" s="292" t="str">
        <f ca="true">+IF(OFFSET('Sanitation Data'!$E$29,0,10*ROW('Sanitation Data'!E101))="","",OFFSET('Sanitation Data'!$E$29,0,10*ROW('Sanitation Data'!E101)))</f>
        <v/>
      </c>
      <c r="CR107" s="292" t="str">
        <f ca="true">+IF(OFFSET('Sanitation Data'!$E$30,0,10*ROW('Sanitation Data'!E101))="","",OFFSET('Sanitation Data'!$E$30,0,10*ROW('Sanitation Data'!E101)))</f>
        <v/>
      </c>
      <c r="CS107" s="292" t="str">
        <f ca="true">+IF(OFFSET('Sanitation Data'!$E$31,0,10*ROW('Sanitation Data'!E101))="","",OFFSET('Sanitation Data'!$E$31,0,10*ROW('Sanitation Data'!E101)))</f>
        <v/>
      </c>
      <c r="CT107" s="292" t="str">
        <f ca="true">+IF(OFFSET('Sanitation Data'!$E$32,0,10*ROW('Sanitation Data'!E101))="","",OFFSET('Sanitation Data'!$E$32,0,10*ROW('Sanitation Data'!E101)))</f>
        <v/>
      </c>
      <c r="CU107" s="292" t="str">
        <f ca="true">+IF(OFFSET('Sanitation Data'!$F$28,0,10*ROW('Sanitation Data'!F101))="","",OFFSET('Sanitation Data'!$F$28,0,10*ROW('Sanitation Data'!F101)))</f>
        <v/>
      </c>
      <c r="CV107" s="292" t="str">
        <f ca="true">+IF(OFFSET('Sanitation Data'!$F$29,0,10*ROW('Sanitation Data'!F101))="","",OFFSET('Sanitation Data'!$F$29,0,10*ROW('Sanitation Data'!F101)))</f>
        <v/>
      </c>
      <c r="CW107" s="292" t="str">
        <f ca="true">+IF(OFFSET('Sanitation Data'!$F$30,0,10*ROW('Sanitation Data'!F101))="","",OFFSET('Sanitation Data'!$F$30,0,10*ROW('Sanitation Data'!F101)))</f>
        <v/>
      </c>
      <c r="CX107" s="292" t="str">
        <f ca="true">+IF(OFFSET('Sanitation Data'!$F$31,0,10*ROW('Sanitation Data'!F101))="","",OFFSET('Sanitation Data'!$F$31,0,10*ROW('Sanitation Data'!F101)))</f>
        <v/>
      </c>
      <c r="CY107" s="292" t="str">
        <f ca="true">+IF(OFFSET('Sanitation Data'!$F$32,0,10*ROW('Sanitation Data'!F101))="","",OFFSET('Sanitation Data'!$F$32,0,10*ROW('Sanitation Data'!F101)))</f>
        <v/>
      </c>
      <c r="CZ107" s="292" t="str">
        <f ca="true">+IF(OFFSET('Sanitation Data'!$G$28,0,10*ROW('Sanitation Data'!G101))="","",OFFSET('Sanitation Data'!$G$28,0,10*ROW('Sanitation Data'!G101)))</f>
        <v/>
      </c>
      <c r="DA107" s="292" t="str">
        <f ca="true">+IF(OFFSET('Sanitation Data'!$G$29,0,10*ROW('Sanitation Data'!G101))="","",OFFSET('Sanitation Data'!$G$29,0,10*ROW('Sanitation Data'!G101)))</f>
        <v/>
      </c>
      <c r="DB107" s="292" t="str">
        <f ca="true">+IF(OFFSET('Sanitation Data'!$G$30,0,10*ROW('Sanitation Data'!G101))="","",OFFSET('Sanitation Data'!$G$30,0,10*ROW('Sanitation Data'!G101)))</f>
        <v/>
      </c>
      <c r="DC107" s="292" t="str">
        <f ca="true">+IF(OFFSET('Sanitation Data'!$G$31,0,10*ROW('Sanitation Data'!G101))="","",OFFSET('Sanitation Data'!$G$31,0,10*ROW('Sanitation Data'!G101)))</f>
        <v/>
      </c>
      <c r="DD107" s="292" t="str">
        <f ca="true">+IF(OFFSET('Sanitation Data'!$G$32,0,10*ROW('Sanitation Data'!G101))="","",OFFSET('Sanitation Data'!$G$32,0,10*ROW('Sanitation Data'!G101)))</f>
        <v/>
      </c>
      <c r="DE107" s="292" t="str">
        <f ca="true">+IF(OFFSET('Sanitation Data'!$H$28,0,10*ROW('Sanitation Data'!H101))="","",OFFSET('Sanitation Data'!$H$28,0,10*ROW('Sanitation Data'!H101)))</f>
        <v/>
      </c>
      <c r="DF107" s="292" t="str">
        <f ca="true">+IF(OFFSET('Sanitation Data'!$H$29,0,10*ROW('Sanitation Data'!H101))="","",OFFSET('Sanitation Data'!$H$29,0,10*ROW('Sanitation Data'!H101)))</f>
        <v/>
      </c>
      <c r="DG107" s="292" t="str">
        <f ca="true">+IF(OFFSET('Sanitation Data'!$H$30,0,10*ROW('Sanitation Data'!H101))="","",OFFSET('Sanitation Data'!$H$30,0,10*ROW('Sanitation Data'!H101)))</f>
        <v/>
      </c>
      <c r="DH107" s="292" t="str">
        <f ca="true">+IF(OFFSET('Sanitation Data'!$H$31,0,10*ROW('Sanitation Data'!H101))="","",OFFSET('Sanitation Data'!$H$31,0,10*ROW('Sanitation Data'!H101)))</f>
        <v/>
      </c>
      <c r="DI107" s="292" t="str">
        <f ca="true">+IF(OFFSET('Sanitation Data'!$H$32,0,10*ROW('Sanitation Data'!H101))="","",OFFSET('Sanitation Data'!$H$32,0,10*ROW('Sanitation Data'!H101)))</f>
        <v/>
      </c>
      <c r="DJ107" s="292" t="str">
        <f ca="true">+IF(OFFSET('Sanitation Data'!$I$28,0,10*ROW('Sanitation Data'!I101))="","",OFFSET('Sanitation Data'!$I$28,0,10*ROW('Sanitation Data'!I101)))</f>
        <v/>
      </c>
      <c r="DK107" s="292" t="str">
        <f ca="true">+IF(OFFSET('Sanitation Data'!$I$29,0,10*ROW('Sanitation Data'!I101))="","",OFFSET('Sanitation Data'!$I$29,0,10*ROW('Sanitation Data'!I101)))</f>
        <v/>
      </c>
      <c r="DL107" s="292" t="str">
        <f ca="true">+IF(OFFSET('Sanitation Data'!$I$30,0,10*ROW('Sanitation Data'!I101))="","",OFFSET('Sanitation Data'!$I$30,0,10*ROW('Sanitation Data'!I101)))</f>
        <v/>
      </c>
      <c r="DM107" s="292" t="str">
        <f ca="true">+IF(OFFSET('Sanitation Data'!$I$31,0,10*ROW('Sanitation Data'!I101))="","",OFFSET('Sanitation Data'!$I$31,0,10*ROW('Sanitation Data'!I101)))</f>
        <v/>
      </c>
      <c r="DN107" s="292" t="str">
        <f ca="true">+IF(OFFSET('Sanitation Data'!$I$32,0,10*ROW('Sanitation Data'!I101))="","",OFFSET('Sanitation Data'!$I$32,0,10*ROW('Sanitation Data'!I101)))</f>
        <v/>
      </c>
      <c r="DO107" s="292" t="str">
        <f ca="true">+IF(OFFSET('Hygiene Data'!$D$11,0,10*ROW('Hygiene Data'!D101))="","",OFFSET('Hygiene Data'!$D$11,0,10*ROW('Hygiene Data'!D101)))</f>
        <v/>
      </c>
      <c r="DP107" s="292" t="str">
        <f ca="true">+IF(OFFSET('Hygiene Data'!$D$12,0,10*ROW('Hygiene Data'!D101))="","",OFFSET('Hygiene Data'!$D$12,0,10*ROW('Hygiene Data'!D101)))</f>
        <v/>
      </c>
      <c r="DQ107" s="292" t="str">
        <f ca="true">+IF(OFFSET('Hygiene Data'!$D$13,0,10*ROW('Hygiene Data'!D101))="","",OFFSET('Hygiene Data'!$D$13,0,10*ROW('Hygiene Data'!D101)))</f>
        <v/>
      </c>
      <c r="DR107" s="292" t="str">
        <f ca="true">+IF(OFFSET('Hygiene Data'!$E$11,0,10*ROW('Hygiene Data'!E101))="","",OFFSET('Hygiene Data'!$E$11,0,10*ROW('Hygiene Data'!E101)))</f>
        <v/>
      </c>
      <c r="DS107" s="292" t="str">
        <f ca="true">+IF(OFFSET('Hygiene Data'!$E$12,0,10*ROW('Hygiene Data'!E101))="","",OFFSET('Hygiene Data'!$E$12,0,10*ROW('Hygiene Data'!E101)))</f>
        <v/>
      </c>
      <c r="DT107" s="292" t="str">
        <f ca="true">+IF(OFFSET('Hygiene Data'!$E$13,0,10*ROW('Hygiene Data'!E101))="","",OFFSET('Hygiene Data'!$E$13,0,10*ROW('Hygiene Data'!E101)))</f>
        <v/>
      </c>
      <c r="DU107" s="292" t="str">
        <f ca="true">+IF(OFFSET('Hygiene Data'!$F$11,0,10*ROW('Hygiene Data'!F101))="","",OFFSET('Hygiene Data'!$F$11,0,10*ROW('Hygiene Data'!F101)))</f>
        <v/>
      </c>
      <c r="DV107" s="292" t="str">
        <f ca="true">+IF(OFFSET('Hygiene Data'!$F$12,0,10*ROW('Hygiene Data'!F101))="","",OFFSET('Hygiene Data'!$F$12,0,10*ROW('Hygiene Data'!F101)))</f>
        <v/>
      </c>
      <c r="DW107" s="292" t="str">
        <f ca="true">+IF(OFFSET('Hygiene Data'!$F$13,0,10*ROW('Hygiene Data'!F101))="","",OFFSET('Hygiene Data'!$F$13,0,10*ROW('Hygiene Data'!F101)))</f>
        <v/>
      </c>
      <c r="DX107" s="292" t="str">
        <f ca="true">+IF(OFFSET('Hygiene Data'!$G$11,0,10*ROW('Hygiene Data'!G101))="","",OFFSET('Hygiene Data'!$G$11,0,10*ROW('Hygiene Data'!G101)))</f>
        <v/>
      </c>
      <c r="DY107" s="292" t="str">
        <f ca="true">+IF(OFFSET('Hygiene Data'!$G$12,0,10*ROW('Hygiene Data'!G101))="","",OFFSET('Hygiene Data'!$G$12,0,10*ROW('Hygiene Data'!G101)))</f>
        <v/>
      </c>
      <c r="DZ107" s="292" t="str">
        <f ca="true">+IF(OFFSET('Hygiene Data'!$G$13,0,10*ROW('Hygiene Data'!G101))="","",OFFSET('Hygiene Data'!$G$13,0,10*ROW('Hygiene Data'!G101)))</f>
        <v/>
      </c>
      <c r="EA107" s="292" t="str">
        <f ca="true">+IF(OFFSET('Hygiene Data'!$H$11,0,10*ROW('Hygiene Data'!H101))="","",OFFSET('Hygiene Data'!$H$11,0,10*ROW('Hygiene Data'!H101)))</f>
        <v/>
      </c>
      <c r="EB107" s="292" t="str">
        <f ca="true">+IF(OFFSET('Hygiene Data'!$H$12,0,10*ROW('Hygiene Data'!H101))="","",OFFSET('Hygiene Data'!$H$12,0,10*ROW('Hygiene Data'!H101)))</f>
        <v/>
      </c>
      <c r="EC107" s="292" t="str">
        <f ca="true">+IF(OFFSET('Hygiene Data'!$H$13,0,10*ROW('Hygiene Data'!H101))="","",OFFSET('Hygiene Data'!$H$13,0,10*ROW('Hygiene Data'!H101)))</f>
        <v/>
      </c>
      <c r="ED107" s="292" t="str">
        <f ca="true">+IF(OFFSET('Hygiene Data'!$I$11,0,10*ROW('Hygiene Data'!I101))="","",OFFSET('Hygiene Data'!$I$11,0,10*ROW('Hygiene Data'!I101)))</f>
        <v/>
      </c>
      <c r="EE107" s="292" t="str">
        <f ca="true">+IF(OFFSET('Hygiene Data'!$I$12,0,10*ROW('Hygiene Data'!I101))="","",OFFSET('Hygiene Data'!$I$12,0,10*ROW('Hygiene Data'!I101)))</f>
        <v/>
      </c>
      <c r="EF107" s="29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8"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2"/>
      <c r="BS108" s="292" t="str">
        <f ca="true">+IF(OFFSET('Water Data'!$D$27,0,10*ROW('Water Data'!D102))="","",OFFSET('Water Data'!$D$27,0,10*ROW('Water Data'!D102)))</f>
        <v/>
      </c>
      <c r="BT108" s="292" t="str">
        <f ca="true">+IF(OFFSET('Water Data'!$D$28,0,10*ROW('Water Data'!D102))="","",OFFSET('Water Data'!$D$28,0,10*ROW('Water Data'!D102)))</f>
        <v/>
      </c>
      <c r="BU108" s="292" t="str">
        <f ca="true">+IF(OFFSET('Water Data'!$D$29,0,10*ROW('Water Data'!D102))="","",OFFSET('Water Data'!$D$29,0,10*ROW('Water Data'!D102)))</f>
        <v/>
      </c>
      <c r="BV108" s="292" t="str">
        <f ca="true">+IF(OFFSET('Water Data'!$E$27,0,10*ROW('Water Data'!E102))="","",OFFSET('Water Data'!$E$27,0,10*ROW('Water Data'!E102)))</f>
        <v/>
      </c>
      <c r="BW108" s="292" t="str">
        <f ca="true">+IF(OFFSET('Water Data'!$E$28,0,10*ROW('Water Data'!E102))="","",OFFSET('Water Data'!$E$28,0,10*ROW('Water Data'!E102)))</f>
        <v/>
      </c>
      <c r="BX108" s="292" t="str">
        <f ca="true">+IF(OFFSET('Water Data'!$E$29,0,10*ROW('Water Data'!E102))="","",OFFSET('Water Data'!$E$29,0,10*ROW('Water Data'!E102)))</f>
        <v/>
      </c>
      <c r="BY108" s="292" t="str">
        <f ca="true">+IF(OFFSET('Water Data'!$F$27,0,10*ROW('Water Data'!F102))="","",OFFSET('Water Data'!$F$27,0,10*ROW('Water Data'!F102)))</f>
        <v/>
      </c>
      <c r="BZ108" s="292" t="str">
        <f ca="true">+IF(OFFSET('Water Data'!$F$28,0,10*ROW('Water Data'!F102))="","",OFFSET('Water Data'!$F$28,0,10*ROW('Water Data'!F102)))</f>
        <v/>
      </c>
      <c r="CA108" s="292" t="str">
        <f ca="true">+IF(OFFSET('Water Data'!$F$29,0,10*ROW('Water Data'!F102))="","",OFFSET('Water Data'!$F$29,0,10*ROW('Water Data'!F102)))</f>
        <v/>
      </c>
      <c r="CB108" s="292" t="str">
        <f ca="true">+IF(OFFSET('Water Data'!$G$27,0,10*ROW('Water Data'!G102))="","",OFFSET('Water Data'!$G$27,0,10*ROW('Water Data'!G102)))</f>
        <v/>
      </c>
      <c r="CC108" s="292" t="str">
        <f ca="true">+IF(OFFSET('Water Data'!$G$28,0,10*ROW('Water Data'!G102))="","",OFFSET('Water Data'!$G$28,0,10*ROW('Water Data'!G102)))</f>
        <v/>
      </c>
      <c r="CD108" s="292" t="str">
        <f ca="true">+IF(OFFSET('Water Data'!$G$29,0,10*ROW('Water Data'!G102))="","",OFFSET('Water Data'!$G$29,0,10*ROW('Water Data'!G102)))</f>
        <v/>
      </c>
      <c r="CE108" s="292" t="str">
        <f ca="true">+IF(OFFSET('Water Data'!$H$27,0,10*ROW('Water Data'!H102))="","",OFFSET('Water Data'!$H$27,0,10*ROW('Water Data'!H102)))</f>
        <v/>
      </c>
      <c r="CF108" s="292" t="str">
        <f ca="true">+IF(OFFSET('Water Data'!$H$28,0,10*ROW('Water Data'!H102))="","",OFFSET('Water Data'!$H$28,0,10*ROW('Water Data'!H102)))</f>
        <v/>
      </c>
      <c r="CG108" s="292" t="str">
        <f ca="true">+IF(OFFSET('Water Data'!$H$29,0,10*ROW('Water Data'!H102))="","",OFFSET('Water Data'!$H$29,0,10*ROW('Water Data'!H102)))</f>
        <v/>
      </c>
      <c r="CH108" s="292" t="str">
        <f ca="true">+IF(OFFSET('Water Data'!$I$27,0,10*ROW('Water Data'!I102))="","",OFFSET('Water Data'!$I$27,0,10*ROW('Water Data'!I102)))</f>
        <v/>
      </c>
      <c r="CI108" s="292" t="str">
        <f ca="true">+IF(OFFSET('Water Data'!$I$28,0,10*ROW('Water Data'!I102))="","",OFFSET('Water Data'!$I$28,0,10*ROW('Water Data'!I102)))</f>
        <v/>
      </c>
      <c r="CJ108" s="292" t="str">
        <f ca="true">+IF(OFFSET('Water Data'!$I$29,0,10*ROW('Water Data'!I102))="","",OFFSET('Water Data'!$I$29,0,10*ROW('Water Data'!I102)))</f>
        <v/>
      </c>
      <c r="CK108" s="292" t="str">
        <f ca="true">+IF(OFFSET('Sanitation Data'!$D$28,0,10*ROW('Sanitation Data'!D102))="","",OFFSET('Sanitation Data'!$D$28,0,10*ROW('Sanitation Data'!D102)))</f>
        <v/>
      </c>
      <c r="CL108" s="292" t="str">
        <f ca="true">+IF(OFFSET('Sanitation Data'!$D$29,0,10*ROW('Sanitation Data'!D102))="","",OFFSET('Sanitation Data'!$D$29,0,10*ROW('Sanitation Data'!D102)))</f>
        <v/>
      </c>
      <c r="CM108" s="292" t="str">
        <f ca="true">+IF(OFFSET('Sanitation Data'!$D$30,0,10*ROW('Sanitation Data'!D102))="","",OFFSET('Sanitation Data'!$D$30,0,10*ROW('Sanitation Data'!D102)))</f>
        <v/>
      </c>
      <c r="CN108" s="292" t="str">
        <f ca="true">+IF(OFFSET('Sanitation Data'!$D$31,0,10*ROW('Sanitation Data'!D102))="","",OFFSET('Sanitation Data'!$D$31,0,10*ROW('Sanitation Data'!D102)))</f>
        <v/>
      </c>
      <c r="CO108" s="292" t="str">
        <f ca="true">+IF(OFFSET('Sanitation Data'!$D$32,0,10*ROW('Sanitation Data'!D102))="","",OFFSET('Sanitation Data'!$D$32,0,10*ROW('Sanitation Data'!D102)))</f>
        <v/>
      </c>
      <c r="CP108" s="292" t="str">
        <f ca="true">+IF(OFFSET('Sanitation Data'!$E$28,0,10*ROW('Sanitation Data'!E102))="","",OFFSET('Sanitation Data'!$E$28,0,10*ROW('Sanitation Data'!E102)))</f>
        <v/>
      </c>
      <c r="CQ108" s="292" t="str">
        <f ca="true">+IF(OFFSET('Sanitation Data'!$E$29,0,10*ROW('Sanitation Data'!E102))="","",OFFSET('Sanitation Data'!$E$29,0,10*ROW('Sanitation Data'!E102)))</f>
        <v/>
      </c>
      <c r="CR108" s="292" t="str">
        <f ca="true">+IF(OFFSET('Sanitation Data'!$E$30,0,10*ROW('Sanitation Data'!E102))="","",OFFSET('Sanitation Data'!$E$30,0,10*ROW('Sanitation Data'!E102)))</f>
        <v/>
      </c>
      <c r="CS108" s="292" t="str">
        <f ca="true">+IF(OFFSET('Sanitation Data'!$E$31,0,10*ROW('Sanitation Data'!E102))="","",OFFSET('Sanitation Data'!$E$31,0,10*ROW('Sanitation Data'!E102)))</f>
        <v/>
      </c>
      <c r="CT108" s="292" t="str">
        <f ca="true">+IF(OFFSET('Sanitation Data'!$E$32,0,10*ROW('Sanitation Data'!E102))="","",OFFSET('Sanitation Data'!$E$32,0,10*ROW('Sanitation Data'!E102)))</f>
        <v/>
      </c>
      <c r="CU108" s="292" t="str">
        <f ca="true">+IF(OFFSET('Sanitation Data'!$F$28,0,10*ROW('Sanitation Data'!F102))="","",OFFSET('Sanitation Data'!$F$28,0,10*ROW('Sanitation Data'!F102)))</f>
        <v/>
      </c>
      <c r="CV108" s="292" t="str">
        <f ca="true">+IF(OFFSET('Sanitation Data'!$F$29,0,10*ROW('Sanitation Data'!F102))="","",OFFSET('Sanitation Data'!$F$29,0,10*ROW('Sanitation Data'!F102)))</f>
        <v/>
      </c>
      <c r="CW108" s="292" t="str">
        <f ca="true">+IF(OFFSET('Sanitation Data'!$F$30,0,10*ROW('Sanitation Data'!F102))="","",OFFSET('Sanitation Data'!$F$30,0,10*ROW('Sanitation Data'!F102)))</f>
        <v/>
      </c>
      <c r="CX108" s="292" t="str">
        <f ca="true">+IF(OFFSET('Sanitation Data'!$F$31,0,10*ROW('Sanitation Data'!F102))="","",OFFSET('Sanitation Data'!$F$31,0,10*ROW('Sanitation Data'!F102)))</f>
        <v/>
      </c>
      <c r="CY108" s="292" t="str">
        <f ca="true">+IF(OFFSET('Sanitation Data'!$F$32,0,10*ROW('Sanitation Data'!F102))="","",OFFSET('Sanitation Data'!$F$32,0,10*ROW('Sanitation Data'!F102)))</f>
        <v/>
      </c>
      <c r="CZ108" s="292" t="str">
        <f ca="true">+IF(OFFSET('Sanitation Data'!$G$28,0,10*ROW('Sanitation Data'!G102))="","",OFFSET('Sanitation Data'!$G$28,0,10*ROW('Sanitation Data'!G102)))</f>
        <v/>
      </c>
      <c r="DA108" s="292" t="str">
        <f ca="true">+IF(OFFSET('Sanitation Data'!$G$29,0,10*ROW('Sanitation Data'!G102))="","",OFFSET('Sanitation Data'!$G$29,0,10*ROW('Sanitation Data'!G102)))</f>
        <v/>
      </c>
      <c r="DB108" s="292" t="str">
        <f ca="true">+IF(OFFSET('Sanitation Data'!$G$30,0,10*ROW('Sanitation Data'!G102))="","",OFFSET('Sanitation Data'!$G$30,0,10*ROW('Sanitation Data'!G102)))</f>
        <v/>
      </c>
      <c r="DC108" s="292" t="str">
        <f ca="true">+IF(OFFSET('Sanitation Data'!$G$31,0,10*ROW('Sanitation Data'!G102))="","",OFFSET('Sanitation Data'!$G$31,0,10*ROW('Sanitation Data'!G102)))</f>
        <v/>
      </c>
      <c r="DD108" s="292" t="str">
        <f ca="true">+IF(OFFSET('Sanitation Data'!$G$32,0,10*ROW('Sanitation Data'!G102))="","",OFFSET('Sanitation Data'!$G$32,0,10*ROW('Sanitation Data'!G102)))</f>
        <v/>
      </c>
      <c r="DE108" s="292" t="str">
        <f ca="true">+IF(OFFSET('Sanitation Data'!$H$28,0,10*ROW('Sanitation Data'!H102))="","",OFFSET('Sanitation Data'!$H$28,0,10*ROW('Sanitation Data'!H102)))</f>
        <v/>
      </c>
      <c r="DF108" s="292" t="str">
        <f ca="true">+IF(OFFSET('Sanitation Data'!$H$29,0,10*ROW('Sanitation Data'!H102))="","",OFFSET('Sanitation Data'!$H$29,0,10*ROW('Sanitation Data'!H102)))</f>
        <v/>
      </c>
      <c r="DG108" s="292" t="str">
        <f ca="true">+IF(OFFSET('Sanitation Data'!$H$30,0,10*ROW('Sanitation Data'!H102))="","",OFFSET('Sanitation Data'!$H$30,0,10*ROW('Sanitation Data'!H102)))</f>
        <v/>
      </c>
      <c r="DH108" s="292" t="str">
        <f ca="true">+IF(OFFSET('Sanitation Data'!$H$31,0,10*ROW('Sanitation Data'!H102))="","",OFFSET('Sanitation Data'!$H$31,0,10*ROW('Sanitation Data'!H102)))</f>
        <v/>
      </c>
      <c r="DI108" s="292" t="str">
        <f ca="true">+IF(OFFSET('Sanitation Data'!$H$32,0,10*ROW('Sanitation Data'!H102))="","",OFFSET('Sanitation Data'!$H$32,0,10*ROW('Sanitation Data'!H102)))</f>
        <v/>
      </c>
      <c r="DJ108" s="292" t="str">
        <f ca="true">+IF(OFFSET('Sanitation Data'!$I$28,0,10*ROW('Sanitation Data'!I102))="","",OFFSET('Sanitation Data'!$I$28,0,10*ROW('Sanitation Data'!I102)))</f>
        <v/>
      </c>
      <c r="DK108" s="292" t="str">
        <f ca="true">+IF(OFFSET('Sanitation Data'!$I$29,0,10*ROW('Sanitation Data'!I102))="","",OFFSET('Sanitation Data'!$I$29,0,10*ROW('Sanitation Data'!I102)))</f>
        <v/>
      </c>
      <c r="DL108" s="292" t="str">
        <f ca="true">+IF(OFFSET('Sanitation Data'!$I$30,0,10*ROW('Sanitation Data'!I102))="","",OFFSET('Sanitation Data'!$I$30,0,10*ROW('Sanitation Data'!I102)))</f>
        <v/>
      </c>
      <c r="DM108" s="292" t="str">
        <f ca="true">+IF(OFFSET('Sanitation Data'!$I$31,0,10*ROW('Sanitation Data'!I102))="","",OFFSET('Sanitation Data'!$I$31,0,10*ROW('Sanitation Data'!I102)))</f>
        <v/>
      </c>
      <c r="DN108" s="292" t="str">
        <f ca="true">+IF(OFFSET('Sanitation Data'!$I$32,0,10*ROW('Sanitation Data'!I102))="","",OFFSET('Sanitation Data'!$I$32,0,10*ROW('Sanitation Data'!I102)))</f>
        <v/>
      </c>
      <c r="DO108" s="292" t="str">
        <f ca="true">+IF(OFFSET('Hygiene Data'!$D$11,0,10*ROW('Hygiene Data'!D102))="","",OFFSET('Hygiene Data'!$D$11,0,10*ROW('Hygiene Data'!D102)))</f>
        <v/>
      </c>
      <c r="DP108" s="292" t="str">
        <f ca="true">+IF(OFFSET('Hygiene Data'!$D$12,0,10*ROW('Hygiene Data'!D102))="","",OFFSET('Hygiene Data'!$D$12,0,10*ROW('Hygiene Data'!D102)))</f>
        <v/>
      </c>
      <c r="DQ108" s="292" t="str">
        <f ca="true">+IF(OFFSET('Hygiene Data'!$D$13,0,10*ROW('Hygiene Data'!D102))="","",OFFSET('Hygiene Data'!$D$13,0,10*ROW('Hygiene Data'!D102)))</f>
        <v/>
      </c>
      <c r="DR108" s="292" t="str">
        <f ca="true">+IF(OFFSET('Hygiene Data'!$E$11,0,10*ROW('Hygiene Data'!E102))="","",OFFSET('Hygiene Data'!$E$11,0,10*ROW('Hygiene Data'!E102)))</f>
        <v/>
      </c>
      <c r="DS108" s="292" t="str">
        <f ca="true">+IF(OFFSET('Hygiene Data'!$E$12,0,10*ROW('Hygiene Data'!E102))="","",OFFSET('Hygiene Data'!$E$12,0,10*ROW('Hygiene Data'!E102)))</f>
        <v/>
      </c>
      <c r="DT108" s="292" t="str">
        <f ca="true">+IF(OFFSET('Hygiene Data'!$E$13,0,10*ROW('Hygiene Data'!E102))="","",OFFSET('Hygiene Data'!$E$13,0,10*ROW('Hygiene Data'!E102)))</f>
        <v/>
      </c>
      <c r="DU108" s="292" t="str">
        <f ca="true">+IF(OFFSET('Hygiene Data'!$F$11,0,10*ROW('Hygiene Data'!F102))="","",OFFSET('Hygiene Data'!$F$11,0,10*ROW('Hygiene Data'!F102)))</f>
        <v/>
      </c>
      <c r="DV108" s="292" t="str">
        <f ca="true">+IF(OFFSET('Hygiene Data'!$F$12,0,10*ROW('Hygiene Data'!F102))="","",OFFSET('Hygiene Data'!$F$12,0,10*ROW('Hygiene Data'!F102)))</f>
        <v/>
      </c>
      <c r="DW108" s="292" t="str">
        <f ca="true">+IF(OFFSET('Hygiene Data'!$F$13,0,10*ROW('Hygiene Data'!F102))="","",OFFSET('Hygiene Data'!$F$13,0,10*ROW('Hygiene Data'!F102)))</f>
        <v/>
      </c>
      <c r="DX108" s="292" t="str">
        <f ca="true">+IF(OFFSET('Hygiene Data'!$G$11,0,10*ROW('Hygiene Data'!G102))="","",OFFSET('Hygiene Data'!$G$11,0,10*ROW('Hygiene Data'!G102)))</f>
        <v/>
      </c>
      <c r="DY108" s="292" t="str">
        <f ca="true">+IF(OFFSET('Hygiene Data'!$G$12,0,10*ROW('Hygiene Data'!G102))="","",OFFSET('Hygiene Data'!$G$12,0,10*ROW('Hygiene Data'!G102)))</f>
        <v/>
      </c>
      <c r="DZ108" s="292" t="str">
        <f ca="true">+IF(OFFSET('Hygiene Data'!$G$13,0,10*ROW('Hygiene Data'!G102))="","",OFFSET('Hygiene Data'!$G$13,0,10*ROW('Hygiene Data'!G102)))</f>
        <v/>
      </c>
      <c r="EA108" s="292" t="str">
        <f ca="true">+IF(OFFSET('Hygiene Data'!$H$11,0,10*ROW('Hygiene Data'!H102))="","",OFFSET('Hygiene Data'!$H$11,0,10*ROW('Hygiene Data'!H102)))</f>
        <v/>
      </c>
      <c r="EB108" s="292" t="str">
        <f ca="true">+IF(OFFSET('Hygiene Data'!$H$12,0,10*ROW('Hygiene Data'!H102))="","",OFFSET('Hygiene Data'!$H$12,0,10*ROW('Hygiene Data'!H102)))</f>
        <v/>
      </c>
      <c r="EC108" s="292" t="str">
        <f ca="true">+IF(OFFSET('Hygiene Data'!$H$13,0,10*ROW('Hygiene Data'!H102))="","",OFFSET('Hygiene Data'!$H$13,0,10*ROW('Hygiene Data'!H102)))</f>
        <v/>
      </c>
      <c r="ED108" s="292" t="str">
        <f ca="true">+IF(OFFSET('Hygiene Data'!$I$11,0,10*ROW('Hygiene Data'!I102))="","",OFFSET('Hygiene Data'!$I$11,0,10*ROW('Hygiene Data'!I102)))</f>
        <v/>
      </c>
      <c r="EE108" s="292" t="str">
        <f ca="true">+IF(OFFSET('Hygiene Data'!$I$12,0,10*ROW('Hygiene Data'!I102))="","",OFFSET('Hygiene Data'!$I$12,0,10*ROW('Hygiene Data'!I102)))</f>
        <v/>
      </c>
      <c r="EF108" s="29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8"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2"/>
      <c r="BS109" s="292" t="str">
        <f ca="true">+IF(OFFSET('Water Data'!$D$27,0,10*ROW('Water Data'!D103))="","",OFFSET('Water Data'!$D$27,0,10*ROW('Water Data'!D103)))</f>
        <v/>
      </c>
      <c r="BT109" s="292" t="str">
        <f ca="true">+IF(OFFSET('Water Data'!$D$28,0,10*ROW('Water Data'!D103))="","",OFFSET('Water Data'!$D$28,0,10*ROW('Water Data'!D103)))</f>
        <v/>
      </c>
      <c r="BU109" s="292" t="str">
        <f ca="true">+IF(OFFSET('Water Data'!$D$29,0,10*ROW('Water Data'!D103))="","",OFFSET('Water Data'!$D$29,0,10*ROW('Water Data'!D103)))</f>
        <v/>
      </c>
      <c r="BV109" s="292" t="str">
        <f ca="true">+IF(OFFSET('Water Data'!$E$27,0,10*ROW('Water Data'!E103))="","",OFFSET('Water Data'!$E$27,0,10*ROW('Water Data'!E103)))</f>
        <v/>
      </c>
      <c r="BW109" s="292" t="str">
        <f ca="true">+IF(OFFSET('Water Data'!$E$28,0,10*ROW('Water Data'!E103))="","",OFFSET('Water Data'!$E$28,0,10*ROW('Water Data'!E103)))</f>
        <v/>
      </c>
      <c r="BX109" s="292" t="str">
        <f ca="true">+IF(OFFSET('Water Data'!$E$29,0,10*ROW('Water Data'!E103))="","",OFFSET('Water Data'!$E$29,0,10*ROW('Water Data'!E103)))</f>
        <v/>
      </c>
      <c r="BY109" s="292" t="str">
        <f ca="true">+IF(OFFSET('Water Data'!$F$27,0,10*ROW('Water Data'!F103))="","",OFFSET('Water Data'!$F$27,0,10*ROW('Water Data'!F103)))</f>
        <v/>
      </c>
      <c r="BZ109" s="292" t="str">
        <f ca="true">+IF(OFFSET('Water Data'!$F$28,0,10*ROW('Water Data'!F103))="","",OFFSET('Water Data'!$F$28,0,10*ROW('Water Data'!F103)))</f>
        <v/>
      </c>
      <c r="CA109" s="292" t="str">
        <f ca="true">+IF(OFFSET('Water Data'!$F$29,0,10*ROW('Water Data'!F103))="","",OFFSET('Water Data'!$F$29,0,10*ROW('Water Data'!F103)))</f>
        <v/>
      </c>
      <c r="CB109" s="292" t="str">
        <f ca="true">+IF(OFFSET('Water Data'!$G$27,0,10*ROW('Water Data'!G103))="","",OFFSET('Water Data'!$G$27,0,10*ROW('Water Data'!G103)))</f>
        <v/>
      </c>
      <c r="CC109" s="292" t="str">
        <f ca="true">+IF(OFFSET('Water Data'!$G$28,0,10*ROW('Water Data'!G103))="","",OFFSET('Water Data'!$G$28,0,10*ROW('Water Data'!G103)))</f>
        <v/>
      </c>
      <c r="CD109" s="292" t="str">
        <f ca="true">+IF(OFFSET('Water Data'!$G$29,0,10*ROW('Water Data'!G103))="","",OFFSET('Water Data'!$G$29,0,10*ROW('Water Data'!G103)))</f>
        <v/>
      </c>
      <c r="CE109" s="292" t="str">
        <f ca="true">+IF(OFFSET('Water Data'!$H$27,0,10*ROW('Water Data'!H103))="","",OFFSET('Water Data'!$H$27,0,10*ROW('Water Data'!H103)))</f>
        <v/>
      </c>
      <c r="CF109" s="292" t="str">
        <f ca="true">+IF(OFFSET('Water Data'!$H$28,0,10*ROW('Water Data'!H103))="","",OFFSET('Water Data'!$H$28,0,10*ROW('Water Data'!H103)))</f>
        <v/>
      </c>
      <c r="CG109" s="292" t="str">
        <f ca="true">+IF(OFFSET('Water Data'!$H$29,0,10*ROW('Water Data'!H103))="","",OFFSET('Water Data'!$H$29,0,10*ROW('Water Data'!H103)))</f>
        <v/>
      </c>
      <c r="CH109" s="292" t="str">
        <f ca="true">+IF(OFFSET('Water Data'!$I$27,0,10*ROW('Water Data'!I103))="","",OFFSET('Water Data'!$I$27,0,10*ROW('Water Data'!I103)))</f>
        <v/>
      </c>
      <c r="CI109" s="292" t="str">
        <f ca="true">+IF(OFFSET('Water Data'!$I$28,0,10*ROW('Water Data'!I103))="","",OFFSET('Water Data'!$I$28,0,10*ROW('Water Data'!I103)))</f>
        <v/>
      </c>
      <c r="CJ109" s="292" t="str">
        <f ca="true">+IF(OFFSET('Water Data'!$I$29,0,10*ROW('Water Data'!I103))="","",OFFSET('Water Data'!$I$29,0,10*ROW('Water Data'!I103)))</f>
        <v/>
      </c>
      <c r="CK109" s="292" t="str">
        <f ca="true">+IF(OFFSET('Sanitation Data'!$D$28,0,10*ROW('Sanitation Data'!D103))="","",OFFSET('Sanitation Data'!$D$28,0,10*ROW('Sanitation Data'!D103)))</f>
        <v/>
      </c>
      <c r="CL109" s="292" t="str">
        <f ca="true">+IF(OFFSET('Sanitation Data'!$D$29,0,10*ROW('Sanitation Data'!D103))="","",OFFSET('Sanitation Data'!$D$29,0,10*ROW('Sanitation Data'!D103)))</f>
        <v/>
      </c>
      <c r="CM109" s="292" t="str">
        <f ca="true">+IF(OFFSET('Sanitation Data'!$D$30,0,10*ROW('Sanitation Data'!D103))="","",OFFSET('Sanitation Data'!$D$30,0,10*ROW('Sanitation Data'!D103)))</f>
        <v/>
      </c>
      <c r="CN109" s="292" t="str">
        <f ca="true">+IF(OFFSET('Sanitation Data'!$D$31,0,10*ROW('Sanitation Data'!D103))="","",OFFSET('Sanitation Data'!$D$31,0,10*ROW('Sanitation Data'!D103)))</f>
        <v/>
      </c>
      <c r="CO109" s="292" t="str">
        <f ca="true">+IF(OFFSET('Sanitation Data'!$D$32,0,10*ROW('Sanitation Data'!D103))="","",OFFSET('Sanitation Data'!$D$32,0,10*ROW('Sanitation Data'!D103)))</f>
        <v/>
      </c>
      <c r="CP109" s="292" t="str">
        <f ca="true">+IF(OFFSET('Sanitation Data'!$E$28,0,10*ROW('Sanitation Data'!E103))="","",OFFSET('Sanitation Data'!$E$28,0,10*ROW('Sanitation Data'!E103)))</f>
        <v/>
      </c>
      <c r="CQ109" s="292" t="str">
        <f ca="true">+IF(OFFSET('Sanitation Data'!$E$29,0,10*ROW('Sanitation Data'!E103))="","",OFFSET('Sanitation Data'!$E$29,0,10*ROW('Sanitation Data'!E103)))</f>
        <v/>
      </c>
      <c r="CR109" s="292" t="str">
        <f ca="true">+IF(OFFSET('Sanitation Data'!$E$30,0,10*ROW('Sanitation Data'!E103))="","",OFFSET('Sanitation Data'!$E$30,0,10*ROW('Sanitation Data'!E103)))</f>
        <v/>
      </c>
      <c r="CS109" s="292" t="str">
        <f ca="true">+IF(OFFSET('Sanitation Data'!$E$31,0,10*ROW('Sanitation Data'!E103))="","",OFFSET('Sanitation Data'!$E$31,0,10*ROW('Sanitation Data'!E103)))</f>
        <v/>
      </c>
      <c r="CT109" s="292" t="str">
        <f ca="true">+IF(OFFSET('Sanitation Data'!$E$32,0,10*ROW('Sanitation Data'!E103))="","",OFFSET('Sanitation Data'!$E$32,0,10*ROW('Sanitation Data'!E103)))</f>
        <v/>
      </c>
      <c r="CU109" s="292" t="str">
        <f ca="true">+IF(OFFSET('Sanitation Data'!$F$28,0,10*ROW('Sanitation Data'!F103))="","",OFFSET('Sanitation Data'!$F$28,0,10*ROW('Sanitation Data'!F103)))</f>
        <v/>
      </c>
      <c r="CV109" s="292" t="str">
        <f ca="true">+IF(OFFSET('Sanitation Data'!$F$29,0,10*ROW('Sanitation Data'!F103))="","",OFFSET('Sanitation Data'!$F$29,0,10*ROW('Sanitation Data'!F103)))</f>
        <v/>
      </c>
      <c r="CW109" s="292" t="str">
        <f ca="true">+IF(OFFSET('Sanitation Data'!$F$30,0,10*ROW('Sanitation Data'!F103))="","",OFFSET('Sanitation Data'!$F$30,0,10*ROW('Sanitation Data'!F103)))</f>
        <v/>
      </c>
      <c r="CX109" s="292" t="str">
        <f ca="true">+IF(OFFSET('Sanitation Data'!$F$31,0,10*ROW('Sanitation Data'!F103))="","",OFFSET('Sanitation Data'!$F$31,0,10*ROW('Sanitation Data'!F103)))</f>
        <v/>
      </c>
      <c r="CY109" s="292" t="str">
        <f ca="true">+IF(OFFSET('Sanitation Data'!$F$32,0,10*ROW('Sanitation Data'!F103))="","",OFFSET('Sanitation Data'!$F$32,0,10*ROW('Sanitation Data'!F103)))</f>
        <v/>
      </c>
      <c r="CZ109" s="292" t="str">
        <f ca="true">+IF(OFFSET('Sanitation Data'!$G$28,0,10*ROW('Sanitation Data'!G103))="","",OFFSET('Sanitation Data'!$G$28,0,10*ROW('Sanitation Data'!G103)))</f>
        <v/>
      </c>
      <c r="DA109" s="292" t="str">
        <f ca="true">+IF(OFFSET('Sanitation Data'!$G$29,0,10*ROW('Sanitation Data'!G103))="","",OFFSET('Sanitation Data'!$G$29,0,10*ROW('Sanitation Data'!G103)))</f>
        <v/>
      </c>
      <c r="DB109" s="292" t="str">
        <f ca="true">+IF(OFFSET('Sanitation Data'!$G$30,0,10*ROW('Sanitation Data'!G103))="","",OFFSET('Sanitation Data'!$G$30,0,10*ROW('Sanitation Data'!G103)))</f>
        <v/>
      </c>
      <c r="DC109" s="292" t="str">
        <f ca="true">+IF(OFFSET('Sanitation Data'!$G$31,0,10*ROW('Sanitation Data'!G103))="","",OFFSET('Sanitation Data'!$G$31,0,10*ROW('Sanitation Data'!G103)))</f>
        <v/>
      </c>
      <c r="DD109" s="292" t="str">
        <f ca="true">+IF(OFFSET('Sanitation Data'!$G$32,0,10*ROW('Sanitation Data'!G103))="","",OFFSET('Sanitation Data'!$G$32,0,10*ROW('Sanitation Data'!G103)))</f>
        <v/>
      </c>
      <c r="DE109" s="292" t="str">
        <f ca="true">+IF(OFFSET('Sanitation Data'!$H$28,0,10*ROW('Sanitation Data'!H103))="","",OFFSET('Sanitation Data'!$H$28,0,10*ROW('Sanitation Data'!H103)))</f>
        <v/>
      </c>
      <c r="DF109" s="292" t="str">
        <f ca="true">+IF(OFFSET('Sanitation Data'!$H$29,0,10*ROW('Sanitation Data'!H103))="","",OFFSET('Sanitation Data'!$H$29,0,10*ROW('Sanitation Data'!H103)))</f>
        <v/>
      </c>
      <c r="DG109" s="292" t="str">
        <f ca="true">+IF(OFFSET('Sanitation Data'!$H$30,0,10*ROW('Sanitation Data'!H103))="","",OFFSET('Sanitation Data'!$H$30,0,10*ROW('Sanitation Data'!H103)))</f>
        <v/>
      </c>
      <c r="DH109" s="292" t="str">
        <f ca="true">+IF(OFFSET('Sanitation Data'!$H$31,0,10*ROW('Sanitation Data'!H103))="","",OFFSET('Sanitation Data'!$H$31,0,10*ROW('Sanitation Data'!H103)))</f>
        <v/>
      </c>
      <c r="DI109" s="292" t="str">
        <f ca="true">+IF(OFFSET('Sanitation Data'!$H$32,0,10*ROW('Sanitation Data'!H103))="","",OFFSET('Sanitation Data'!$H$32,0,10*ROW('Sanitation Data'!H103)))</f>
        <v/>
      </c>
      <c r="DJ109" s="292" t="str">
        <f ca="true">+IF(OFFSET('Sanitation Data'!$I$28,0,10*ROW('Sanitation Data'!I103))="","",OFFSET('Sanitation Data'!$I$28,0,10*ROW('Sanitation Data'!I103)))</f>
        <v/>
      </c>
      <c r="DK109" s="292" t="str">
        <f ca="true">+IF(OFFSET('Sanitation Data'!$I$29,0,10*ROW('Sanitation Data'!I103))="","",OFFSET('Sanitation Data'!$I$29,0,10*ROW('Sanitation Data'!I103)))</f>
        <v/>
      </c>
      <c r="DL109" s="292" t="str">
        <f ca="true">+IF(OFFSET('Sanitation Data'!$I$30,0,10*ROW('Sanitation Data'!I103))="","",OFFSET('Sanitation Data'!$I$30,0,10*ROW('Sanitation Data'!I103)))</f>
        <v/>
      </c>
      <c r="DM109" s="292" t="str">
        <f ca="true">+IF(OFFSET('Sanitation Data'!$I$31,0,10*ROW('Sanitation Data'!I103))="","",OFFSET('Sanitation Data'!$I$31,0,10*ROW('Sanitation Data'!I103)))</f>
        <v/>
      </c>
      <c r="DN109" s="292" t="str">
        <f ca="true">+IF(OFFSET('Sanitation Data'!$I$32,0,10*ROW('Sanitation Data'!I103))="","",OFFSET('Sanitation Data'!$I$32,0,10*ROW('Sanitation Data'!I103)))</f>
        <v/>
      </c>
      <c r="DO109" s="292" t="str">
        <f ca="true">+IF(OFFSET('Hygiene Data'!$D$11,0,10*ROW('Hygiene Data'!D103))="","",OFFSET('Hygiene Data'!$D$11,0,10*ROW('Hygiene Data'!D103)))</f>
        <v/>
      </c>
      <c r="DP109" s="292" t="str">
        <f ca="true">+IF(OFFSET('Hygiene Data'!$D$12,0,10*ROW('Hygiene Data'!D103))="","",OFFSET('Hygiene Data'!$D$12,0,10*ROW('Hygiene Data'!D103)))</f>
        <v/>
      </c>
      <c r="DQ109" s="292" t="str">
        <f ca="true">+IF(OFFSET('Hygiene Data'!$D$13,0,10*ROW('Hygiene Data'!D103))="","",OFFSET('Hygiene Data'!$D$13,0,10*ROW('Hygiene Data'!D103)))</f>
        <v/>
      </c>
      <c r="DR109" s="292" t="str">
        <f ca="true">+IF(OFFSET('Hygiene Data'!$E$11,0,10*ROW('Hygiene Data'!E103))="","",OFFSET('Hygiene Data'!$E$11,0,10*ROW('Hygiene Data'!E103)))</f>
        <v/>
      </c>
      <c r="DS109" s="292" t="str">
        <f ca="true">+IF(OFFSET('Hygiene Data'!$E$12,0,10*ROW('Hygiene Data'!E103))="","",OFFSET('Hygiene Data'!$E$12,0,10*ROW('Hygiene Data'!E103)))</f>
        <v/>
      </c>
      <c r="DT109" s="292" t="str">
        <f ca="true">+IF(OFFSET('Hygiene Data'!$E$13,0,10*ROW('Hygiene Data'!E103))="","",OFFSET('Hygiene Data'!$E$13,0,10*ROW('Hygiene Data'!E103)))</f>
        <v/>
      </c>
      <c r="DU109" s="292" t="str">
        <f ca="true">+IF(OFFSET('Hygiene Data'!$F$11,0,10*ROW('Hygiene Data'!F103))="","",OFFSET('Hygiene Data'!$F$11,0,10*ROW('Hygiene Data'!F103)))</f>
        <v/>
      </c>
      <c r="DV109" s="292" t="str">
        <f ca="true">+IF(OFFSET('Hygiene Data'!$F$12,0,10*ROW('Hygiene Data'!F103))="","",OFFSET('Hygiene Data'!$F$12,0,10*ROW('Hygiene Data'!F103)))</f>
        <v/>
      </c>
      <c r="DW109" s="292" t="str">
        <f ca="true">+IF(OFFSET('Hygiene Data'!$F$13,0,10*ROW('Hygiene Data'!F103))="","",OFFSET('Hygiene Data'!$F$13,0,10*ROW('Hygiene Data'!F103)))</f>
        <v/>
      </c>
      <c r="DX109" s="292" t="str">
        <f ca="true">+IF(OFFSET('Hygiene Data'!$G$11,0,10*ROW('Hygiene Data'!G103))="","",OFFSET('Hygiene Data'!$G$11,0,10*ROW('Hygiene Data'!G103)))</f>
        <v/>
      </c>
      <c r="DY109" s="292" t="str">
        <f ca="true">+IF(OFFSET('Hygiene Data'!$G$12,0,10*ROW('Hygiene Data'!G103))="","",OFFSET('Hygiene Data'!$G$12,0,10*ROW('Hygiene Data'!G103)))</f>
        <v/>
      </c>
      <c r="DZ109" s="292" t="str">
        <f ca="true">+IF(OFFSET('Hygiene Data'!$G$13,0,10*ROW('Hygiene Data'!G103))="","",OFFSET('Hygiene Data'!$G$13,0,10*ROW('Hygiene Data'!G103)))</f>
        <v/>
      </c>
      <c r="EA109" s="292" t="str">
        <f ca="true">+IF(OFFSET('Hygiene Data'!$H$11,0,10*ROW('Hygiene Data'!H103))="","",OFFSET('Hygiene Data'!$H$11,0,10*ROW('Hygiene Data'!H103)))</f>
        <v/>
      </c>
      <c r="EB109" s="292" t="str">
        <f ca="true">+IF(OFFSET('Hygiene Data'!$H$12,0,10*ROW('Hygiene Data'!H103))="","",OFFSET('Hygiene Data'!$H$12,0,10*ROW('Hygiene Data'!H103)))</f>
        <v/>
      </c>
      <c r="EC109" s="292" t="str">
        <f ca="true">+IF(OFFSET('Hygiene Data'!$H$13,0,10*ROW('Hygiene Data'!H103))="","",OFFSET('Hygiene Data'!$H$13,0,10*ROW('Hygiene Data'!H103)))</f>
        <v/>
      </c>
      <c r="ED109" s="292" t="str">
        <f ca="true">+IF(OFFSET('Hygiene Data'!$I$11,0,10*ROW('Hygiene Data'!I103))="","",OFFSET('Hygiene Data'!$I$11,0,10*ROW('Hygiene Data'!I103)))</f>
        <v/>
      </c>
      <c r="EE109" s="292" t="str">
        <f ca="true">+IF(OFFSET('Hygiene Data'!$I$12,0,10*ROW('Hygiene Data'!I103))="","",OFFSET('Hygiene Data'!$I$12,0,10*ROW('Hygiene Data'!I103)))</f>
        <v/>
      </c>
      <c r="EF109" s="29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8"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2"/>
      <c r="BS110" s="292" t="str">
        <f ca="true">+IF(OFFSET('Water Data'!$D$27,0,10*ROW('Water Data'!D104))="","",OFFSET('Water Data'!$D$27,0,10*ROW('Water Data'!D104)))</f>
        <v/>
      </c>
      <c r="BT110" s="292" t="str">
        <f ca="true">+IF(OFFSET('Water Data'!$D$28,0,10*ROW('Water Data'!D104))="","",OFFSET('Water Data'!$D$28,0,10*ROW('Water Data'!D104)))</f>
        <v/>
      </c>
      <c r="BU110" s="292" t="str">
        <f ca="true">+IF(OFFSET('Water Data'!$D$29,0,10*ROW('Water Data'!D104))="","",OFFSET('Water Data'!$D$29,0,10*ROW('Water Data'!D104)))</f>
        <v/>
      </c>
      <c r="BV110" s="292" t="str">
        <f ca="true">+IF(OFFSET('Water Data'!$E$27,0,10*ROW('Water Data'!E104))="","",OFFSET('Water Data'!$E$27,0,10*ROW('Water Data'!E104)))</f>
        <v/>
      </c>
      <c r="BW110" s="292" t="str">
        <f ca="true">+IF(OFFSET('Water Data'!$E$28,0,10*ROW('Water Data'!E104))="","",OFFSET('Water Data'!$E$28,0,10*ROW('Water Data'!E104)))</f>
        <v/>
      </c>
      <c r="BX110" s="292" t="str">
        <f ca="true">+IF(OFFSET('Water Data'!$E$29,0,10*ROW('Water Data'!E104))="","",OFFSET('Water Data'!$E$29,0,10*ROW('Water Data'!E104)))</f>
        <v/>
      </c>
      <c r="BY110" s="292" t="str">
        <f ca="true">+IF(OFFSET('Water Data'!$F$27,0,10*ROW('Water Data'!F104))="","",OFFSET('Water Data'!$F$27,0,10*ROW('Water Data'!F104)))</f>
        <v/>
      </c>
      <c r="BZ110" s="292" t="str">
        <f ca="true">+IF(OFFSET('Water Data'!$F$28,0,10*ROW('Water Data'!F104))="","",OFFSET('Water Data'!$F$28,0,10*ROW('Water Data'!F104)))</f>
        <v/>
      </c>
      <c r="CA110" s="292" t="str">
        <f ca="true">+IF(OFFSET('Water Data'!$F$29,0,10*ROW('Water Data'!F104))="","",OFFSET('Water Data'!$F$29,0,10*ROW('Water Data'!F104)))</f>
        <v/>
      </c>
      <c r="CB110" s="292" t="str">
        <f ca="true">+IF(OFFSET('Water Data'!$G$27,0,10*ROW('Water Data'!G104))="","",OFFSET('Water Data'!$G$27,0,10*ROW('Water Data'!G104)))</f>
        <v/>
      </c>
      <c r="CC110" s="292" t="str">
        <f ca="true">+IF(OFFSET('Water Data'!$G$28,0,10*ROW('Water Data'!G104))="","",OFFSET('Water Data'!$G$28,0,10*ROW('Water Data'!G104)))</f>
        <v/>
      </c>
      <c r="CD110" s="292" t="str">
        <f ca="true">+IF(OFFSET('Water Data'!$G$29,0,10*ROW('Water Data'!G104))="","",OFFSET('Water Data'!$G$29,0,10*ROW('Water Data'!G104)))</f>
        <v/>
      </c>
      <c r="CE110" s="292" t="str">
        <f ca="true">+IF(OFFSET('Water Data'!$H$27,0,10*ROW('Water Data'!H104))="","",OFFSET('Water Data'!$H$27,0,10*ROW('Water Data'!H104)))</f>
        <v/>
      </c>
      <c r="CF110" s="292" t="str">
        <f ca="true">+IF(OFFSET('Water Data'!$H$28,0,10*ROW('Water Data'!H104))="","",OFFSET('Water Data'!$H$28,0,10*ROW('Water Data'!H104)))</f>
        <v/>
      </c>
      <c r="CG110" s="292" t="str">
        <f ca="true">+IF(OFFSET('Water Data'!$H$29,0,10*ROW('Water Data'!H104))="","",OFFSET('Water Data'!$H$29,0,10*ROW('Water Data'!H104)))</f>
        <v/>
      </c>
      <c r="CH110" s="292" t="str">
        <f ca="true">+IF(OFFSET('Water Data'!$I$27,0,10*ROW('Water Data'!I104))="","",OFFSET('Water Data'!$I$27,0,10*ROW('Water Data'!I104)))</f>
        <v/>
      </c>
      <c r="CI110" s="292" t="str">
        <f ca="true">+IF(OFFSET('Water Data'!$I$28,0,10*ROW('Water Data'!I104))="","",OFFSET('Water Data'!$I$28,0,10*ROW('Water Data'!I104)))</f>
        <v/>
      </c>
      <c r="CJ110" s="292" t="str">
        <f ca="true">+IF(OFFSET('Water Data'!$I$29,0,10*ROW('Water Data'!I104))="","",OFFSET('Water Data'!$I$29,0,10*ROW('Water Data'!I104)))</f>
        <v/>
      </c>
      <c r="CK110" s="292" t="str">
        <f ca="true">+IF(OFFSET('Sanitation Data'!$D$28,0,10*ROW('Sanitation Data'!D104))="","",OFFSET('Sanitation Data'!$D$28,0,10*ROW('Sanitation Data'!D104)))</f>
        <v/>
      </c>
      <c r="CL110" s="292" t="str">
        <f ca="true">+IF(OFFSET('Sanitation Data'!$D$29,0,10*ROW('Sanitation Data'!D104))="","",OFFSET('Sanitation Data'!$D$29,0,10*ROW('Sanitation Data'!D104)))</f>
        <v/>
      </c>
      <c r="CM110" s="292" t="str">
        <f ca="true">+IF(OFFSET('Sanitation Data'!$D$30,0,10*ROW('Sanitation Data'!D104))="","",OFFSET('Sanitation Data'!$D$30,0,10*ROW('Sanitation Data'!D104)))</f>
        <v/>
      </c>
      <c r="CN110" s="292" t="str">
        <f ca="true">+IF(OFFSET('Sanitation Data'!$D$31,0,10*ROW('Sanitation Data'!D104))="","",OFFSET('Sanitation Data'!$D$31,0,10*ROW('Sanitation Data'!D104)))</f>
        <v/>
      </c>
      <c r="CO110" s="292" t="str">
        <f ca="true">+IF(OFFSET('Sanitation Data'!$D$32,0,10*ROW('Sanitation Data'!D104))="","",OFFSET('Sanitation Data'!$D$32,0,10*ROW('Sanitation Data'!D104)))</f>
        <v/>
      </c>
      <c r="CP110" s="292" t="str">
        <f ca="true">+IF(OFFSET('Sanitation Data'!$E$28,0,10*ROW('Sanitation Data'!E104))="","",OFFSET('Sanitation Data'!$E$28,0,10*ROW('Sanitation Data'!E104)))</f>
        <v/>
      </c>
      <c r="CQ110" s="292" t="str">
        <f ca="true">+IF(OFFSET('Sanitation Data'!$E$29,0,10*ROW('Sanitation Data'!E104))="","",OFFSET('Sanitation Data'!$E$29,0,10*ROW('Sanitation Data'!E104)))</f>
        <v/>
      </c>
      <c r="CR110" s="292" t="str">
        <f ca="true">+IF(OFFSET('Sanitation Data'!$E$30,0,10*ROW('Sanitation Data'!E104))="","",OFFSET('Sanitation Data'!$E$30,0,10*ROW('Sanitation Data'!E104)))</f>
        <v/>
      </c>
      <c r="CS110" s="292" t="str">
        <f ca="true">+IF(OFFSET('Sanitation Data'!$E$31,0,10*ROW('Sanitation Data'!E104))="","",OFFSET('Sanitation Data'!$E$31,0,10*ROW('Sanitation Data'!E104)))</f>
        <v/>
      </c>
      <c r="CT110" s="292" t="str">
        <f ca="true">+IF(OFFSET('Sanitation Data'!$E$32,0,10*ROW('Sanitation Data'!E104))="","",OFFSET('Sanitation Data'!$E$32,0,10*ROW('Sanitation Data'!E104)))</f>
        <v/>
      </c>
      <c r="CU110" s="292" t="str">
        <f ca="true">+IF(OFFSET('Sanitation Data'!$F$28,0,10*ROW('Sanitation Data'!F104))="","",OFFSET('Sanitation Data'!$F$28,0,10*ROW('Sanitation Data'!F104)))</f>
        <v/>
      </c>
      <c r="CV110" s="292" t="str">
        <f ca="true">+IF(OFFSET('Sanitation Data'!$F$29,0,10*ROW('Sanitation Data'!F104))="","",OFFSET('Sanitation Data'!$F$29,0,10*ROW('Sanitation Data'!F104)))</f>
        <v/>
      </c>
      <c r="CW110" s="292" t="str">
        <f ca="true">+IF(OFFSET('Sanitation Data'!$F$30,0,10*ROW('Sanitation Data'!F104))="","",OFFSET('Sanitation Data'!$F$30,0,10*ROW('Sanitation Data'!F104)))</f>
        <v/>
      </c>
      <c r="CX110" s="292" t="str">
        <f ca="true">+IF(OFFSET('Sanitation Data'!$F$31,0,10*ROW('Sanitation Data'!F104))="","",OFFSET('Sanitation Data'!$F$31,0,10*ROW('Sanitation Data'!F104)))</f>
        <v/>
      </c>
      <c r="CY110" s="292" t="str">
        <f ca="true">+IF(OFFSET('Sanitation Data'!$F$32,0,10*ROW('Sanitation Data'!F104))="","",OFFSET('Sanitation Data'!$F$32,0,10*ROW('Sanitation Data'!F104)))</f>
        <v/>
      </c>
      <c r="CZ110" s="292" t="str">
        <f ca="true">+IF(OFFSET('Sanitation Data'!$G$28,0,10*ROW('Sanitation Data'!G104))="","",OFFSET('Sanitation Data'!$G$28,0,10*ROW('Sanitation Data'!G104)))</f>
        <v/>
      </c>
      <c r="DA110" s="292" t="str">
        <f ca="true">+IF(OFFSET('Sanitation Data'!$G$29,0,10*ROW('Sanitation Data'!G104))="","",OFFSET('Sanitation Data'!$G$29,0,10*ROW('Sanitation Data'!G104)))</f>
        <v/>
      </c>
      <c r="DB110" s="292" t="str">
        <f ca="true">+IF(OFFSET('Sanitation Data'!$G$30,0,10*ROW('Sanitation Data'!G104))="","",OFFSET('Sanitation Data'!$G$30,0,10*ROW('Sanitation Data'!G104)))</f>
        <v/>
      </c>
      <c r="DC110" s="292" t="str">
        <f ca="true">+IF(OFFSET('Sanitation Data'!$G$31,0,10*ROW('Sanitation Data'!G104))="","",OFFSET('Sanitation Data'!$G$31,0,10*ROW('Sanitation Data'!G104)))</f>
        <v/>
      </c>
      <c r="DD110" s="292" t="str">
        <f ca="true">+IF(OFFSET('Sanitation Data'!$G$32,0,10*ROW('Sanitation Data'!G104))="","",OFFSET('Sanitation Data'!$G$32,0,10*ROW('Sanitation Data'!G104)))</f>
        <v/>
      </c>
      <c r="DE110" s="292" t="str">
        <f ca="true">+IF(OFFSET('Sanitation Data'!$H$28,0,10*ROW('Sanitation Data'!H104))="","",OFFSET('Sanitation Data'!$H$28,0,10*ROW('Sanitation Data'!H104)))</f>
        <v/>
      </c>
      <c r="DF110" s="292" t="str">
        <f ca="true">+IF(OFFSET('Sanitation Data'!$H$29,0,10*ROW('Sanitation Data'!H104))="","",OFFSET('Sanitation Data'!$H$29,0,10*ROW('Sanitation Data'!H104)))</f>
        <v/>
      </c>
      <c r="DG110" s="292" t="str">
        <f ca="true">+IF(OFFSET('Sanitation Data'!$H$30,0,10*ROW('Sanitation Data'!H104))="","",OFFSET('Sanitation Data'!$H$30,0,10*ROW('Sanitation Data'!H104)))</f>
        <v/>
      </c>
      <c r="DH110" s="292" t="str">
        <f ca="true">+IF(OFFSET('Sanitation Data'!$H$31,0,10*ROW('Sanitation Data'!H104))="","",OFFSET('Sanitation Data'!$H$31,0,10*ROW('Sanitation Data'!H104)))</f>
        <v/>
      </c>
      <c r="DI110" s="292" t="str">
        <f ca="true">+IF(OFFSET('Sanitation Data'!$H$32,0,10*ROW('Sanitation Data'!H104))="","",OFFSET('Sanitation Data'!$H$32,0,10*ROW('Sanitation Data'!H104)))</f>
        <v/>
      </c>
      <c r="DJ110" s="292" t="str">
        <f ca="true">+IF(OFFSET('Sanitation Data'!$I$28,0,10*ROW('Sanitation Data'!I104))="","",OFFSET('Sanitation Data'!$I$28,0,10*ROW('Sanitation Data'!I104)))</f>
        <v/>
      </c>
      <c r="DK110" s="292" t="str">
        <f ca="true">+IF(OFFSET('Sanitation Data'!$I$29,0,10*ROW('Sanitation Data'!I104))="","",OFFSET('Sanitation Data'!$I$29,0,10*ROW('Sanitation Data'!I104)))</f>
        <v/>
      </c>
      <c r="DL110" s="292" t="str">
        <f ca="true">+IF(OFFSET('Sanitation Data'!$I$30,0,10*ROW('Sanitation Data'!I104))="","",OFFSET('Sanitation Data'!$I$30,0,10*ROW('Sanitation Data'!I104)))</f>
        <v/>
      </c>
      <c r="DM110" s="292" t="str">
        <f ca="true">+IF(OFFSET('Sanitation Data'!$I$31,0,10*ROW('Sanitation Data'!I104))="","",OFFSET('Sanitation Data'!$I$31,0,10*ROW('Sanitation Data'!I104)))</f>
        <v/>
      </c>
      <c r="DN110" s="292" t="str">
        <f ca="true">+IF(OFFSET('Sanitation Data'!$I$32,0,10*ROW('Sanitation Data'!I104))="","",OFFSET('Sanitation Data'!$I$32,0,10*ROW('Sanitation Data'!I104)))</f>
        <v/>
      </c>
      <c r="DO110" s="292" t="str">
        <f ca="true">+IF(OFFSET('Hygiene Data'!$D$11,0,10*ROW('Hygiene Data'!D104))="","",OFFSET('Hygiene Data'!$D$11,0,10*ROW('Hygiene Data'!D104)))</f>
        <v/>
      </c>
      <c r="DP110" s="292" t="str">
        <f ca="true">+IF(OFFSET('Hygiene Data'!$D$12,0,10*ROW('Hygiene Data'!D104))="","",OFFSET('Hygiene Data'!$D$12,0,10*ROW('Hygiene Data'!D104)))</f>
        <v/>
      </c>
      <c r="DQ110" s="292" t="str">
        <f ca="true">+IF(OFFSET('Hygiene Data'!$D$13,0,10*ROW('Hygiene Data'!D104))="","",OFFSET('Hygiene Data'!$D$13,0,10*ROW('Hygiene Data'!D104)))</f>
        <v/>
      </c>
      <c r="DR110" s="292" t="str">
        <f ca="true">+IF(OFFSET('Hygiene Data'!$E$11,0,10*ROW('Hygiene Data'!E104))="","",OFFSET('Hygiene Data'!$E$11,0,10*ROW('Hygiene Data'!E104)))</f>
        <v/>
      </c>
      <c r="DS110" s="292" t="str">
        <f ca="true">+IF(OFFSET('Hygiene Data'!$E$12,0,10*ROW('Hygiene Data'!E104))="","",OFFSET('Hygiene Data'!$E$12,0,10*ROW('Hygiene Data'!E104)))</f>
        <v/>
      </c>
      <c r="DT110" s="292" t="str">
        <f ca="true">+IF(OFFSET('Hygiene Data'!$E$13,0,10*ROW('Hygiene Data'!E104))="","",OFFSET('Hygiene Data'!$E$13,0,10*ROW('Hygiene Data'!E104)))</f>
        <v/>
      </c>
      <c r="DU110" s="292" t="str">
        <f ca="true">+IF(OFFSET('Hygiene Data'!$F$11,0,10*ROW('Hygiene Data'!F104))="","",OFFSET('Hygiene Data'!$F$11,0,10*ROW('Hygiene Data'!F104)))</f>
        <v/>
      </c>
      <c r="DV110" s="292" t="str">
        <f ca="true">+IF(OFFSET('Hygiene Data'!$F$12,0,10*ROW('Hygiene Data'!F104))="","",OFFSET('Hygiene Data'!$F$12,0,10*ROW('Hygiene Data'!F104)))</f>
        <v/>
      </c>
      <c r="DW110" s="292" t="str">
        <f ca="true">+IF(OFFSET('Hygiene Data'!$F$13,0,10*ROW('Hygiene Data'!F104))="","",OFFSET('Hygiene Data'!$F$13,0,10*ROW('Hygiene Data'!F104)))</f>
        <v/>
      </c>
      <c r="DX110" s="292" t="str">
        <f ca="true">+IF(OFFSET('Hygiene Data'!$G$11,0,10*ROW('Hygiene Data'!G104))="","",OFFSET('Hygiene Data'!$G$11,0,10*ROW('Hygiene Data'!G104)))</f>
        <v/>
      </c>
      <c r="DY110" s="292" t="str">
        <f ca="true">+IF(OFFSET('Hygiene Data'!$G$12,0,10*ROW('Hygiene Data'!G104))="","",OFFSET('Hygiene Data'!$G$12,0,10*ROW('Hygiene Data'!G104)))</f>
        <v/>
      </c>
      <c r="DZ110" s="292" t="str">
        <f ca="true">+IF(OFFSET('Hygiene Data'!$G$13,0,10*ROW('Hygiene Data'!G104))="","",OFFSET('Hygiene Data'!$G$13,0,10*ROW('Hygiene Data'!G104)))</f>
        <v/>
      </c>
      <c r="EA110" s="292" t="str">
        <f ca="true">+IF(OFFSET('Hygiene Data'!$H$11,0,10*ROW('Hygiene Data'!H104))="","",OFFSET('Hygiene Data'!$H$11,0,10*ROW('Hygiene Data'!H104)))</f>
        <v/>
      </c>
      <c r="EB110" s="292" t="str">
        <f ca="true">+IF(OFFSET('Hygiene Data'!$H$12,0,10*ROW('Hygiene Data'!H104))="","",OFFSET('Hygiene Data'!$H$12,0,10*ROW('Hygiene Data'!H104)))</f>
        <v/>
      </c>
      <c r="EC110" s="292" t="str">
        <f ca="true">+IF(OFFSET('Hygiene Data'!$H$13,0,10*ROW('Hygiene Data'!H104))="","",OFFSET('Hygiene Data'!$H$13,0,10*ROW('Hygiene Data'!H104)))</f>
        <v/>
      </c>
      <c r="ED110" s="292" t="str">
        <f ca="true">+IF(OFFSET('Hygiene Data'!$I$11,0,10*ROW('Hygiene Data'!I104))="","",OFFSET('Hygiene Data'!$I$11,0,10*ROW('Hygiene Data'!I104)))</f>
        <v/>
      </c>
      <c r="EE110" s="292" t="str">
        <f ca="true">+IF(OFFSET('Hygiene Data'!$I$12,0,10*ROW('Hygiene Data'!I104))="","",OFFSET('Hygiene Data'!$I$12,0,10*ROW('Hygiene Data'!I104)))</f>
        <v/>
      </c>
      <c r="EF110" s="29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8"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2"/>
      <c r="BS111" s="292" t="str">
        <f ca="true">+IF(OFFSET('Water Data'!$D$27,0,10*ROW('Water Data'!D105))="","",OFFSET('Water Data'!$D$27,0,10*ROW('Water Data'!D105)))</f>
        <v/>
      </c>
      <c r="BT111" s="292" t="str">
        <f ca="true">+IF(OFFSET('Water Data'!$D$28,0,10*ROW('Water Data'!D105))="","",OFFSET('Water Data'!$D$28,0,10*ROW('Water Data'!D105)))</f>
        <v/>
      </c>
      <c r="BU111" s="292" t="str">
        <f ca="true">+IF(OFFSET('Water Data'!$D$29,0,10*ROW('Water Data'!D105))="","",OFFSET('Water Data'!$D$29,0,10*ROW('Water Data'!D105)))</f>
        <v/>
      </c>
      <c r="BV111" s="292" t="str">
        <f ca="true">+IF(OFFSET('Water Data'!$E$27,0,10*ROW('Water Data'!E105))="","",OFFSET('Water Data'!$E$27,0,10*ROW('Water Data'!E105)))</f>
        <v/>
      </c>
      <c r="BW111" s="292" t="str">
        <f ca="true">+IF(OFFSET('Water Data'!$E$28,0,10*ROW('Water Data'!E105))="","",OFFSET('Water Data'!$E$28,0,10*ROW('Water Data'!E105)))</f>
        <v/>
      </c>
      <c r="BX111" s="292" t="str">
        <f ca="true">+IF(OFFSET('Water Data'!$E$29,0,10*ROW('Water Data'!E105))="","",OFFSET('Water Data'!$E$29,0,10*ROW('Water Data'!E105)))</f>
        <v/>
      </c>
      <c r="BY111" s="292" t="str">
        <f ca="true">+IF(OFFSET('Water Data'!$F$27,0,10*ROW('Water Data'!F105))="","",OFFSET('Water Data'!$F$27,0,10*ROW('Water Data'!F105)))</f>
        <v/>
      </c>
      <c r="BZ111" s="292" t="str">
        <f ca="true">+IF(OFFSET('Water Data'!$F$28,0,10*ROW('Water Data'!F105))="","",OFFSET('Water Data'!$F$28,0,10*ROW('Water Data'!F105)))</f>
        <v/>
      </c>
      <c r="CA111" s="292" t="str">
        <f ca="true">+IF(OFFSET('Water Data'!$F$29,0,10*ROW('Water Data'!F105))="","",OFFSET('Water Data'!$F$29,0,10*ROW('Water Data'!F105)))</f>
        <v/>
      </c>
      <c r="CB111" s="292" t="str">
        <f ca="true">+IF(OFFSET('Water Data'!$G$27,0,10*ROW('Water Data'!G105))="","",OFFSET('Water Data'!$G$27,0,10*ROW('Water Data'!G105)))</f>
        <v/>
      </c>
      <c r="CC111" s="292" t="str">
        <f ca="true">+IF(OFFSET('Water Data'!$G$28,0,10*ROW('Water Data'!G105))="","",OFFSET('Water Data'!$G$28,0,10*ROW('Water Data'!G105)))</f>
        <v/>
      </c>
      <c r="CD111" s="292" t="str">
        <f ca="true">+IF(OFFSET('Water Data'!$G$29,0,10*ROW('Water Data'!G105))="","",OFFSET('Water Data'!$G$29,0,10*ROW('Water Data'!G105)))</f>
        <v/>
      </c>
      <c r="CE111" s="292" t="str">
        <f ca="true">+IF(OFFSET('Water Data'!$H$27,0,10*ROW('Water Data'!H105))="","",OFFSET('Water Data'!$H$27,0,10*ROW('Water Data'!H105)))</f>
        <v/>
      </c>
      <c r="CF111" s="292" t="str">
        <f ca="true">+IF(OFFSET('Water Data'!$H$28,0,10*ROW('Water Data'!H105))="","",OFFSET('Water Data'!$H$28,0,10*ROW('Water Data'!H105)))</f>
        <v/>
      </c>
      <c r="CG111" s="292" t="str">
        <f ca="true">+IF(OFFSET('Water Data'!$H$29,0,10*ROW('Water Data'!H105))="","",OFFSET('Water Data'!$H$29,0,10*ROW('Water Data'!H105)))</f>
        <v/>
      </c>
      <c r="CH111" s="292" t="str">
        <f ca="true">+IF(OFFSET('Water Data'!$I$27,0,10*ROW('Water Data'!I105))="","",OFFSET('Water Data'!$I$27,0,10*ROW('Water Data'!I105)))</f>
        <v/>
      </c>
      <c r="CI111" s="292" t="str">
        <f ca="true">+IF(OFFSET('Water Data'!$I$28,0,10*ROW('Water Data'!I105))="","",OFFSET('Water Data'!$I$28,0,10*ROW('Water Data'!I105)))</f>
        <v/>
      </c>
      <c r="CJ111" s="292" t="str">
        <f ca="true">+IF(OFFSET('Water Data'!$I$29,0,10*ROW('Water Data'!I105))="","",OFFSET('Water Data'!$I$29,0,10*ROW('Water Data'!I105)))</f>
        <v/>
      </c>
      <c r="CK111" s="292" t="str">
        <f ca="true">+IF(OFFSET('Sanitation Data'!$D$28,0,10*ROW('Sanitation Data'!D105))="","",OFFSET('Sanitation Data'!$D$28,0,10*ROW('Sanitation Data'!D105)))</f>
        <v/>
      </c>
      <c r="CL111" s="292" t="str">
        <f ca="true">+IF(OFFSET('Sanitation Data'!$D$29,0,10*ROW('Sanitation Data'!D105))="","",OFFSET('Sanitation Data'!$D$29,0,10*ROW('Sanitation Data'!D105)))</f>
        <v/>
      </c>
      <c r="CM111" s="292" t="str">
        <f ca="true">+IF(OFFSET('Sanitation Data'!$D$30,0,10*ROW('Sanitation Data'!D105))="","",OFFSET('Sanitation Data'!$D$30,0,10*ROW('Sanitation Data'!D105)))</f>
        <v/>
      </c>
      <c r="CN111" s="292" t="str">
        <f ca="true">+IF(OFFSET('Sanitation Data'!$D$31,0,10*ROW('Sanitation Data'!D105))="","",OFFSET('Sanitation Data'!$D$31,0,10*ROW('Sanitation Data'!D105)))</f>
        <v/>
      </c>
      <c r="CO111" s="292" t="str">
        <f ca="true">+IF(OFFSET('Sanitation Data'!$D$32,0,10*ROW('Sanitation Data'!D105))="","",OFFSET('Sanitation Data'!$D$32,0,10*ROW('Sanitation Data'!D105)))</f>
        <v/>
      </c>
      <c r="CP111" s="292" t="str">
        <f ca="true">+IF(OFFSET('Sanitation Data'!$E$28,0,10*ROW('Sanitation Data'!E105))="","",OFFSET('Sanitation Data'!$E$28,0,10*ROW('Sanitation Data'!E105)))</f>
        <v/>
      </c>
      <c r="CQ111" s="292" t="str">
        <f ca="true">+IF(OFFSET('Sanitation Data'!$E$29,0,10*ROW('Sanitation Data'!E105))="","",OFFSET('Sanitation Data'!$E$29,0,10*ROW('Sanitation Data'!E105)))</f>
        <v/>
      </c>
      <c r="CR111" s="292" t="str">
        <f ca="true">+IF(OFFSET('Sanitation Data'!$E$30,0,10*ROW('Sanitation Data'!E105))="","",OFFSET('Sanitation Data'!$E$30,0,10*ROW('Sanitation Data'!E105)))</f>
        <v/>
      </c>
      <c r="CS111" s="292" t="str">
        <f ca="true">+IF(OFFSET('Sanitation Data'!$E$31,0,10*ROW('Sanitation Data'!E105))="","",OFFSET('Sanitation Data'!$E$31,0,10*ROW('Sanitation Data'!E105)))</f>
        <v/>
      </c>
      <c r="CT111" s="292" t="str">
        <f ca="true">+IF(OFFSET('Sanitation Data'!$E$32,0,10*ROW('Sanitation Data'!E105))="","",OFFSET('Sanitation Data'!$E$32,0,10*ROW('Sanitation Data'!E105)))</f>
        <v/>
      </c>
      <c r="CU111" s="292" t="str">
        <f ca="true">+IF(OFFSET('Sanitation Data'!$F$28,0,10*ROW('Sanitation Data'!F105))="","",OFFSET('Sanitation Data'!$F$28,0,10*ROW('Sanitation Data'!F105)))</f>
        <v/>
      </c>
      <c r="CV111" s="292" t="str">
        <f ca="true">+IF(OFFSET('Sanitation Data'!$F$29,0,10*ROW('Sanitation Data'!F105))="","",OFFSET('Sanitation Data'!$F$29,0,10*ROW('Sanitation Data'!F105)))</f>
        <v/>
      </c>
      <c r="CW111" s="292" t="str">
        <f ca="true">+IF(OFFSET('Sanitation Data'!$F$30,0,10*ROW('Sanitation Data'!F105))="","",OFFSET('Sanitation Data'!$F$30,0,10*ROW('Sanitation Data'!F105)))</f>
        <v/>
      </c>
      <c r="CX111" s="292" t="str">
        <f ca="true">+IF(OFFSET('Sanitation Data'!$F$31,0,10*ROW('Sanitation Data'!F105))="","",OFFSET('Sanitation Data'!$F$31,0,10*ROW('Sanitation Data'!F105)))</f>
        <v/>
      </c>
      <c r="CY111" s="292" t="str">
        <f ca="true">+IF(OFFSET('Sanitation Data'!$F$32,0,10*ROW('Sanitation Data'!F105))="","",OFFSET('Sanitation Data'!$F$32,0,10*ROW('Sanitation Data'!F105)))</f>
        <v/>
      </c>
      <c r="CZ111" s="292" t="str">
        <f ca="true">+IF(OFFSET('Sanitation Data'!$G$28,0,10*ROW('Sanitation Data'!G105))="","",OFFSET('Sanitation Data'!$G$28,0,10*ROW('Sanitation Data'!G105)))</f>
        <v/>
      </c>
      <c r="DA111" s="292" t="str">
        <f ca="true">+IF(OFFSET('Sanitation Data'!$G$29,0,10*ROW('Sanitation Data'!G105))="","",OFFSET('Sanitation Data'!$G$29,0,10*ROW('Sanitation Data'!G105)))</f>
        <v/>
      </c>
      <c r="DB111" s="292" t="str">
        <f ca="true">+IF(OFFSET('Sanitation Data'!$G$30,0,10*ROW('Sanitation Data'!G105))="","",OFFSET('Sanitation Data'!$G$30,0,10*ROW('Sanitation Data'!G105)))</f>
        <v/>
      </c>
      <c r="DC111" s="292" t="str">
        <f ca="true">+IF(OFFSET('Sanitation Data'!$G$31,0,10*ROW('Sanitation Data'!G105))="","",OFFSET('Sanitation Data'!$G$31,0,10*ROW('Sanitation Data'!G105)))</f>
        <v/>
      </c>
      <c r="DD111" s="292" t="str">
        <f ca="true">+IF(OFFSET('Sanitation Data'!$G$32,0,10*ROW('Sanitation Data'!G105))="","",OFFSET('Sanitation Data'!$G$32,0,10*ROW('Sanitation Data'!G105)))</f>
        <v/>
      </c>
      <c r="DE111" s="292" t="str">
        <f ca="true">+IF(OFFSET('Sanitation Data'!$H$28,0,10*ROW('Sanitation Data'!H105))="","",OFFSET('Sanitation Data'!$H$28,0,10*ROW('Sanitation Data'!H105)))</f>
        <v/>
      </c>
      <c r="DF111" s="292" t="str">
        <f ca="true">+IF(OFFSET('Sanitation Data'!$H$29,0,10*ROW('Sanitation Data'!H105))="","",OFFSET('Sanitation Data'!$H$29,0,10*ROW('Sanitation Data'!H105)))</f>
        <v/>
      </c>
      <c r="DG111" s="292" t="str">
        <f ca="true">+IF(OFFSET('Sanitation Data'!$H$30,0,10*ROW('Sanitation Data'!H105))="","",OFFSET('Sanitation Data'!$H$30,0,10*ROW('Sanitation Data'!H105)))</f>
        <v/>
      </c>
      <c r="DH111" s="292" t="str">
        <f ca="true">+IF(OFFSET('Sanitation Data'!$H$31,0,10*ROW('Sanitation Data'!H105))="","",OFFSET('Sanitation Data'!$H$31,0,10*ROW('Sanitation Data'!H105)))</f>
        <v/>
      </c>
      <c r="DI111" s="292" t="str">
        <f ca="true">+IF(OFFSET('Sanitation Data'!$H$32,0,10*ROW('Sanitation Data'!H105))="","",OFFSET('Sanitation Data'!$H$32,0,10*ROW('Sanitation Data'!H105)))</f>
        <v/>
      </c>
      <c r="DJ111" s="292" t="str">
        <f ca="true">+IF(OFFSET('Sanitation Data'!$I$28,0,10*ROW('Sanitation Data'!I105))="","",OFFSET('Sanitation Data'!$I$28,0,10*ROW('Sanitation Data'!I105)))</f>
        <v/>
      </c>
      <c r="DK111" s="292" t="str">
        <f ca="true">+IF(OFFSET('Sanitation Data'!$I$29,0,10*ROW('Sanitation Data'!I105))="","",OFFSET('Sanitation Data'!$I$29,0,10*ROW('Sanitation Data'!I105)))</f>
        <v/>
      </c>
      <c r="DL111" s="292" t="str">
        <f ca="true">+IF(OFFSET('Sanitation Data'!$I$30,0,10*ROW('Sanitation Data'!I105))="","",OFFSET('Sanitation Data'!$I$30,0,10*ROW('Sanitation Data'!I105)))</f>
        <v/>
      </c>
      <c r="DM111" s="292" t="str">
        <f ca="true">+IF(OFFSET('Sanitation Data'!$I$31,0,10*ROW('Sanitation Data'!I105))="","",OFFSET('Sanitation Data'!$I$31,0,10*ROW('Sanitation Data'!I105)))</f>
        <v/>
      </c>
      <c r="DN111" s="292" t="str">
        <f ca="true">+IF(OFFSET('Sanitation Data'!$I$32,0,10*ROW('Sanitation Data'!I105))="","",OFFSET('Sanitation Data'!$I$32,0,10*ROW('Sanitation Data'!I105)))</f>
        <v/>
      </c>
      <c r="DO111" s="292" t="str">
        <f ca="true">+IF(OFFSET('Hygiene Data'!$D$11,0,10*ROW('Hygiene Data'!D105))="","",OFFSET('Hygiene Data'!$D$11,0,10*ROW('Hygiene Data'!D105)))</f>
        <v/>
      </c>
      <c r="DP111" s="292" t="str">
        <f ca="true">+IF(OFFSET('Hygiene Data'!$D$12,0,10*ROW('Hygiene Data'!D105))="","",OFFSET('Hygiene Data'!$D$12,0,10*ROW('Hygiene Data'!D105)))</f>
        <v/>
      </c>
      <c r="DQ111" s="292" t="str">
        <f ca="true">+IF(OFFSET('Hygiene Data'!$D$13,0,10*ROW('Hygiene Data'!D105))="","",OFFSET('Hygiene Data'!$D$13,0,10*ROW('Hygiene Data'!D105)))</f>
        <v/>
      </c>
      <c r="DR111" s="292" t="str">
        <f ca="true">+IF(OFFSET('Hygiene Data'!$E$11,0,10*ROW('Hygiene Data'!E105))="","",OFFSET('Hygiene Data'!$E$11,0,10*ROW('Hygiene Data'!E105)))</f>
        <v/>
      </c>
      <c r="DS111" s="292" t="str">
        <f ca="true">+IF(OFFSET('Hygiene Data'!$E$12,0,10*ROW('Hygiene Data'!E105))="","",OFFSET('Hygiene Data'!$E$12,0,10*ROW('Hygiene Data'!E105)))</f>
        <v/>
      </c>
      <c r="DT111" s="292" t="str">
        <f ca="true">+IF(OFFSET('Hygiene Data'!$E$13,0,10*ROW('Hygiene Data'!E105))="","",OFFSET('Hygiene Data'!$E$13,0,10*ROW('Hygiene Data'!E105)))</f>
        <v/>
      </c>
      <c r="DU111" s="292" t="str">
        <f ca="true">+IF(OFFSET('Hygiene Data'!$F$11,0,10*ROW('Hygiene Data'!F105))="","",OFFSET('Hygiene Data'!$F$11,0,10*ROW('Hygiene Data'!F105)))</f>
        <v/>
      </c>
      <c r="DV111" s="292" t="str">
        <f ca="true">+IF(OFFSET('Hygiene Data'!$F$12,0,10*ROW('Hygiene Data'!F105))="","",OFFSET('Hygiene Data'!$F$12,0,10*ROW('Hygiene Data'!F105)))</f>
        <v/>
      </c>
      <c r="DW111" s="292" t="str">
        <f ca="true">+IF(OFFSET('Hygiene Data'!$F$13,0,10*ROW('Hygiene Data'!F105))="","",OFFSET('Hygiene Data'!$F$13,0,10*ROW('Hygiene Data'!F105)))</f>
        <v/>
      </c>
      <c r="DX111" s="292" t="str">
        <f ca="true">+IF(OFFSET('Hygiene Data'!$G$11,0,10*ROW('Hygiene Data'!G105))="","",OFFSET('Hygiene Data'!$G$11,0,10*ROW('Hygiene Data'!G105)))</f>
        <v/>
      </c>
      <c r="DY111" s="292" t="str">
        <f ca="true">+IF(OFFSET('Hygiene Data'!$G$12,0,10*ROW('Hygiene Data'!G105))="","",OFFSET('Hygiene Data'!$G$12,0,10*ROW('Hygiene Data'!G105)))</f>
        <v/>
      </c>
      <c r="DZ111" s="292" t="str">
        <f ca="true">+IF(OFFSET('Hygiene Data'!$G$13,0,10*ROW('Hygiene Data'!G105))="","",OFFSET('Hygiene Data'!$G$13,0,10*ROW('Hygiene Data'!G105)))</f>
        <v/>
      </c>
      <c r="EA111" s="292" t="str">
        <f ca="true">+IF(OFFSET('Hygiene Data'!$H$11,0,10*ROW('Hygiene Data'!H105))="","",OFFSET('Hygiene Data'!$H$11,0,10*ROW('Hygiene Data'!H105)))</f>
        <v/>
      </c>
      <c r="EB111" s="292" t="str">
        <f ca="true">+IF(OFFSET('Hygiene Data'!$H$12,0,10*ROW('Hygiene Data'!H105))="","",OFFSET('Hygiene Data'!$H$12,0,10*ROW('Hygiene Data'!H105)))</f>
        <v/>
      </c>
      <c r="EC111" s="292" t="str">
        <f ca="true">+IF(OFFSET('Hygiene Data'!$H$13,0,10*ROW('Hygiene Data'!H105))="","",OFFSET('Hygiene Data'!$H$13,0,10*ROW('Hygiene Data'!H105)))</f>
        <v/>
      </c>
      <c r="ED111" s="292" t="str">
        <f ca="true">+IF(OFFSET('Hygiene Data'!$I$11,0,10*ROW('Hygiene Data'!I105))="","",OFFSET('Hygiene Data'!$I$11,0,10*ROW('Hygiene Data'!I105)))</f>
        <v/>
      </c>
      <c r="EE111" s="292" t="str">
        <f ca="true">+IF(OFFSET('Hygiene Data'!$I$12,0,10*ROW('Hygiene Data'!I105))="","",OFFSET('Hygiene Data'!$I$12,0,10*ROW('Hygiene Data'!I105)))</f>
        <v/>
      </c>
      <c r="EF111" s="29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8"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2"/>
      <c r="BS112" s="292" t="str">
        <f ca="true">+IF(OFFSET('Water Data'!$D$27,0,10*ROW('Water Data'!D106))="","",OFFSET('Water Data'!$D$27,0,10*ROW('Water Data'!D106)))</f>
        <v/>
      </c>
      <c r="BT112" s="292" t="str">
        <f ca="true">+IF(OFFSET('Water Data'!$D$28,0,10*ROW('Water Data'!D106))="","",OFFSET('Water Data'!$D$28,0,10*ROW('Water Data'!D106)))</f>
        <v/>
      </c>
      <c r="BU112" s="292" t="str">
        <f ca="true">+IF(OFFSET('Water Data'!$D$29,0,10*ROW('Water Data'!D106))="","",OFFSET('Water Data'!$D$29,0,10*ROW('Water Data'!D106)))</f>
        <v/>
      </c>
      <c r="BV112" s="292" t="str">
        <f ca="true">+IF(OFFSET('Water Data'!$E$27,0,10*ROW('Water Data'!E106))="","",OFFSET('Water Data'!$E$27,0,10*ROW('Water Data'!E106)))</f>
        <v/>
      </c>
      <c r="BW112" s="292" t="str">
        <f ca="true">+IF(OFFSET('Water Data'!$E$28,0,10*ROW('Water Data'!E106))="","",OFFSET('Water Data'!$E$28,0,10*ROW('Water Data'!E106)))</f>
        <v/>
      </c>
      <c r="BX112" s="292" t="str">
        <f ca="true">+IF(OFFSET('Water Data'!$E$29,0,10*ROW('Water Data'!E106))="","",OFFSET('Water Data'!$E$29,0,10*ROW('Water Data'!E106)))</f>
        <v/>
      </c>
      <c r="BY112" s="292" t="str">
        <f ca="true">+IF(OFFSET('Water Data'!$F$27,0,10*ROW('Water Data'!F106))="","",OFFSET('Water Data'!$F$27,0,10*ROW('Water Data'!F106)))</f>
        <v/>
      </c>
      <c r="BZ112" s="292" t="str">
        <f ca="true">+IF(OFFSET('Water Data'!$F$28,0,10*ROW('Water Data'!F106))="","",OFFSET('Water Data'!$F$28,0,10*ROW('Water Data'!F106)))</f>
        <v/>
      </c>
      <c r="CA112" s="292" t="str">
        <f ca="true">+IF(OFFSET('Water Data'!$F$29,0,10*ROW('Water Data'!F106))="","",OFFSET('Water Data'!$F$29,0,10*ROW('Water Data'!F106)))</f>
        <v/>
      </c>
      <c r="CB112" s="292" t="str">
        <f ca="true">+IF(OFFSET('Water Data'!$G$27,0,10*ROW('Water Data'!G106))="","",OFFSET('Water Data'!$G$27,0,10*ROW('Water Data'!G106)))</f>
        <v/>
      </c>
      <c r="CC112" s="292" t="str">
        <f ca="true">+IF(OFFSET('Water Data'!$G$28,0,10*ROW('Water Data'!G106))="","",OFFSET('Water Data'!$G$28,0,10*ROW('Water Data'!G106)))</f>
        <v/>
      </c>
      <c r="CD112" s="292" t="str">
        <f ca="true">+IF(OFFSET('Water Data'!$G$29,0,10*ROW('Water Data'!G106))="","",OFFSET('Water Data'!$G$29,0,10*ROW('Water Data'!G106)))</f>
        <v/>
      </c>
      <c r="CE112" s="292" t="str">
        <f ca="true">+IF(OFFSET('Water Data'!$H$27,0,10*ROW('Water Data'!H106))="","",OFFSET('Water Data'!$H$27,0,10*ROW('Water Data'!H106)))</f>
        <v/>
      </c>
      <c r="CF112" s="292" t="str">
        <f ca="true">+IF(OFFSET('Water Data'!$H$28,0,10*ROW('Water Data'!H106))="","",OFFSET('Water Data'!$H$28,0,10*ROW('Water Data'!H106)))</f>
        <v/>
      </c>
      <c r="CG112" s="292" t="str">
        <f ca="true">+IF(OFFSET('Water Data'!$H$29,0,10*ROW('Water Data'!H106))="","",OFFSET('Water Data'!$H$29,0,10*ROW('Water Data'!H106)))</f>
        <v/>
      </c>
      <c r="CH112" s="292" t="str">
        <f ca="true">+IF(OFFSET('Water Data'!$I$27,0,10*ROW('Water Data'!I106))="","",OFFSET('Water Data'!$I$27,0,10*ROW('Water Data'!I106)))</f>
        <v/>
      </c>
      <c r="CI112" s="292" t="str">
        <f ca="true">+IF(OFFSET('Water Data'!$I$28,0,10*ROW('Water Data'!I106))="","",OFFSET('Water Data'!$I$28,0,10*ROW('Water Data'!I106)))</f>
        <v/>
      </c>
      <c r="CJ112" s="292" t="str">
        <f ca="true">+IF(OFFSET('Water Data'!$I$29,0,10*ROW('Water Data'!I106))="","",OFFSET('Water Data'!$I$29,0,10*ROW('Water Data'!I106)))</f>
        <v/>
      </c>
      <c r="CK112" s="292" t="str">
        <f ca="true">+IF(OFFSET('Sanitation Data'!$D$28,0,10*ROW('Sanitation Data'!D106))="","",OFFSET('Sanitation Data'!$D$28,0,10*ROW('Sanitation Data'!D106)))</f>
        <v/>
      </c>
      <c r="CL112" s="292" t="str">
        <f ca="true">+IF(OFFSET('Sanitation Data'!$D$29,0,10*ROW('Sanitation Data'!D106))="","",OFFSET('Sanitation Data'!$D$29,0,10*ROW('Sanitation Data'!D106)))</f>
        <v/>
      </c>
      <c r="CM112" s="292" t="str">
        <f ca="true">+IF(OFFSET('Sanitation Data'!$D$30,0,10*ROW('Sanitation Data'!D106))="","",OFFSET('Sanitation Data'!$D$30,0,10*ROW('Sanitation Data'!D106)))</f>
        <v/>
      </c>
      <c r="CN112" s="292" t="str">
        <f ca="true">+IF(OFFSET('Sanitation Data'!$D$31,0,10*ROW('Sanitation Data'!D106))="","",OFFSET('Sanitation Data'!$D$31,0,10*ROW('Sanitation Data'!D106)))</f>
        <v/>
      </c>
      <c r="CO112" s="292" t="str">
        <f ca="true">+IF(OFFSET('Sanitation Data'!$D$32,0,10*ROW('Sanitation Data'!D106))="","",OFFSET('Sanitation Data'!$D$32,0,10*ROW('Sanitation Data'!D106)))</f>
        <v/>
      </c>
      <c r="CP112" s="292" t="str">
        <f ca="true">+IF(OFFSET('Sanitation Data'!$E$28,0,10*ROW('Sanitation Data'!E106))="","",OFFSET('Sanitation Data'!$E$28,0,10*ROW('Sanitation Data'!E106)))</f>
        <v/>
      </c>
      <c r="CQ112" s="292" t="str">
        <f ca="true">+IF(OFFSET('Sanitation Data'!$E$29,0,10*ROW('Sanitation Data'!E106))="","",OFFSET('Sanitation Data'!$E$29,0,10*ROW('Sanitation Data'!E106)))</f>
        <v/>
      </c>
      <c r="CR112" s="292" t="str">
        <f ca="true">+IF(OFFSET('Sanitation Data'!$E$30,0,10*ROW('Sanitation Data'!E106))="","",OFFSET('Sanitation Data'!$E$30,0,10*ROW('Sanitation Data'!E106)))</f>
        <v/>
      </c>
      <c r="CS112" s="292" t="str">
        <f ca="true">+IF(OFFSET('Sanitation Data'!$E$31,0,10*ROW('Sanitation Data'!E106))="","",OFFSET('Sanitation Data'!$E$31,0,10*ROW('Sanitation Data'!E106)))</f>
        <v/>
      </c>
      <c r="CT112" s="292" t="str">
        <f ca="true">+IF(OFFSET('Sanitation Data'!$E$32,0,10*ROW('Sanitation Data'!E106))="","",OFFSET('Sanitation Data'!$E$32,0,10*ROW('Sanitation Data'!E106)))</f>
        <v/>
      </c>
      <c r="CU112" s="292" t="str">
        <f ca="true">+IF(OFFSET('Sanitation Data'!$F$28,0,10*ROW('Sanitation Data'!F106))="","",OFFSET('Sanitation Data'!$F$28,0,10*ROW('Sanitation Data'!F106)))</f>
        <v/>
      </c>
      <c r="CV112" s="292" t="str">
        <f ca="true">+IF(OFFSET('Sanitation Data'!$F$29,0,10*ROW('Sanitation Data'!F106))="","",OFFSET('Sanitation Data'!$F$29,0,10*ROW('Sanitation Data'!F106)))</f>
        <v/>
      </c>
      <c r="CW112" s="292" t="str">
        <f ca="true">+IF(OFFSET('Sanitation Data'!$F$30,0,10*ROW('Sanitation Data'!F106))="","",OFFSET('Sanitation Data'!$F$30,0,10*ROW('Sanitation Data'!F106)))</f>
        <v/>
      </c>
      <c r="CX112" s="292" t="str">
        <f ca="true">+IF(OFFSET('Sanitation Data'!$F$31,0,10*ROW('Sanitation Data'!F106))="","",OFFSET('Sanitation Data'!$F$31,0,10*ROW('Sanitation Data'!F106)))</f>
        <v/>
      </c>
      <c r="CY112" s="292" t="str">
        <f ca="true">+IF(OFFSET('Sanitation Data'!$F$32,0,10*ROW('Sanitation Data'!F106))="","",OFFSET('Sanitation Data'!$F$32,0,10*ROW('Sanitation Data'!F106)))</f>
        <v/>
      </c>
      <c r="CZ112" s="292" t="str">
        <f ca="true">+IF(OFFSET('Sanitation Data'!$G$28,0,10*ROW('Sanitation Data'!G106))="","",OFFSET('Sanitation Data'!$G$28,0,10*ROW('Sanitation Data'!G106)))</f>
        <v/>
      </c>
      <c r="DA112" s="292" t="str">
        <f ca="true">+IF(OFFSET('Sanitation Data'!$G$29,0,10*ROW('Sanitation Data'!G106))="","",OFFSET('Sanitation Data'!$G$29,0,10*ROW('Sanitation Data'!G106)))</f>
        <v/>
      </c>
      <c r="DB112" s="292" t="str">
        <f ca="true">+IF(OFFSET('Sanitation Data'!$G$30,0,10*ROW('Sanitation Data'!G106))="","",OFFSET('Sanitation Data'!$G$30,0,10*ROW('Sanitation Data'!G106)))</f>
        <v/>
      </c>
      <c r="DC112" s="292" t="str">
        <f ca="true">+IF(OFFSET('Sanitation Data'!$G$31,0,10*ROW('Sanitation Data'!G106))="","",OFFSET('Sanitation Data'!$G$31,0,10*ROW('Sanitation Data'!G106)))</f>
        <v/>
      </c>
      <c r="DD112" s="292" t="str">
        <f ca="true">+IF(OFFSET('Sanitation Data'!$G$32,0,10*ROW('Sanitation Data'!G106))="","",OFFSET('Sanitation Data'!$G$32,0,10*ROW('Sanitation Data'!G106)))</f>
        <v/>
      </c>
      <c r="DE112" s="292" t="str">
        <f ca="true">+IF(OFFSET('Sanitation Data'!$H$28,0,10*ROW('Sanitation Data'!H106))="","",OFFSET('Sanitation Data'!$H$28,0,10*ROW('Sanitation Data'!H106)))</f>
        <v/>
      </c>
      <c r="DF112" s="292" t="str">
        <f ca="true">+IF(OFFSET('Sanitation Data'!$H$29,0,10*ROW('Sanitation Data'!H106))="","",OFFSET('Sanitation Data'!$H$29,0,10*ROW('Sanitation Data'!H106)))</f>
        <v/>
      </c>
      <c r="DG112" s="292" t="str">
        <f ca="true">+IF(OFFSET('Sanitation Data'!$H$30,0,10*ROW('Sanitation Data'!H106))="","",OFFSET('Sanitation Data'!$H$30,0,10*ROW('Sanitation Data'!H106)))</f>
        <v/>
      </c>
      <c r="DH112" s="292" t="str">
        <f ca="true">+IF(OFFSET('Sanitation Data'!$H$31,0,10*ROW('Sanitation Data'!H106))="","",OFFSET('Sanitation Data'!$H$31,0,10*ROW('Sanitation Data'!H106)))</f>
        <v/>
      </c>
      <c r="DI112" s="292" t="str">
        <f ca="true">+IF(OFFSET('Sanitation Data'!$H$32,0,10*ROW('Sanitation Data'!H106))="","",OFFSET('Sanitation Data'!$H$32,0,10*ROW('Sanitation Data'!H106)))</f>
        <v/>
      </c>
      <c r="DJ112" s="292" t="str">
        <f ca="true">+IF(OFFSET('Sanitation Data'!$I$28,0,10*ROW('Sanitation Data'!I106))="","",OFFSET('Sanitation Data'!$I$28,0,10*ROW('Sanitation Data'!I106)))</f>
        <v/>
      </c>
      <c r="DK112" s="292" t="str">
        <f ca="true">+IF(OFFSET('Sanitation Data'!$I$29,0,10*ROW('Sanitation Data'!I106))="","",OFFSET('Sanitation Data'!$I$29,0,10*ROW('Sanitation Data'!I106)))</f>
        <v/>
      </c>
      <c r="DL112" s="292" t="str">
        <f ca="true">+IF(OFFSET('Sanitation Data'!$I$30,0,10*ROW('Sanitation Data'!I106))="","",OFFSET('Sanitation Data'!$I$30,0,10*ROW('Sanitation Data'!I106)))</f>
        <v/>
      </c>
      <c r="DM112" s="292" t="str">
        <f ca="true">+IF(OFFSET('Sanitation Data'!$I$31,0,10*ROW('Sanitation Data'!I106))="","",OFFSET('Sanitation Data'!$I$31,0,10*ROW('Sanitation Data'!I106)))</f>
        <v/>
      </c>
      <c r="DN112" s="292" t="str">
        <f ca="true">+IF(OFFSET('Sanitation Data'!$I$32,0,10*ROW('Sanitation Data'!I106))="","",OFFSET('Sanitation Data'!$I$32,0,10*ROW('Sanitation Data'!I106)))</f>
        <v/>
      </c>
      <c r="DO112" s="292" t="str">
        <f ca="true">+IF(OFFSET('Hygiene Data'!$D$11,0,10*ROW('Hygiene Data'!D106))="","",OFFSET('Hygiene Data'!$D$11,0,10*ROW('Hygiene Data'!D106)))</f>
        <v/>
      </c>
      <c r="DP112" s="292" t="str">
        <f ca="true">+IF(OFFSET('Hygiene Data'!$D$12,0,10*ROW('Hygiene Data'!D106))="","",OFFSET('Hygiene Data'!$D$12,0,10*ROW('Hygiene Data'!D106)))</f>
        <v/>
      </c>
      <c r="DQ112" s="292" t="str">
        <f ca="true">+IF(OFFSET('Hygiene Data'!$D$13,0,10*ROW('Hygiene Data'!D106))="","",OFFSET('Hygiene Data'!$D$13,0,10*ROW('Hygiene Data'!D106)))</f>
        <v/>
      </c>
      <c r="DR112" s="292" t="str">
        <f ca="true">+IF(OFFSET('Hygiene Data'!$E$11,0,10*ROW('Hygiene Data'!E106))="","",OFFSET('Hygiene Data'!$E$11,0,10*ROW('Hygiene Data'!E106)))</f>
        <v/>
      </c>
      <c r="DS112" s="292" t="str">
        <f ca="true">+IF(OFFSET('Hygiene Data'!$E$12,0,10*ROW('Hygiene Data'!E106))="","",OFFSET('Hygiene Data'!$E$12,0,10*ROW('Hygiene Data'!E106)))</f>
        <v/>
      </c>
      <c r="DT112" s="292" t="str">
        <f ca="true">+IF(OFFSET('Hygiene Data'!$E$13,0,10*ROW('Hygiene Data'!E106))="","",OFFSET('Hygiene Data'!$E$13,0,10*ROW('Hygiene Data'!E106)))</f>
        <v/>
      </c>
      <c r="DU112" s="292" t="str">
        <f ca="true">+IF(OFFSET('Hygiene Data'!$F$11,0,10*ROW('Hygiene Data'!F106))="","",OFFSET('Hygiene Data'!$F$11,0,10*ROW('Hygiene Data'!F106)))</f>
        <v/>
      </c>
      <c r="DV112" s="292" t="str">
        <f ca="true">+IF(OFFSET('Hygiene Data'!$F$12,0,10*ROW('Hygiene Data'!F106))="","",OFFSET('Hygiene Data'!$F$12,0,10*ROW('Hygiene Data'!F106)))</f>
        <v/>
      </c>
      <c r="DW112" s="292" t="str">
        <f ca="true">+IF(OFFSET('Hygiene Data'!$F$13,0,10*ROW('Hygiene Data'!F106))="","",OFFSET('Hygiene Data'!$F$13,0,10*ROW('Hygiene Data'!F106)))</f>
        <v/>
      </c>
      <c r="DX112" s="292" t="str">
        <f ca="true">+IF(OFFSET('Hygiene Data'!$G$11,0,10*ROW('Hygiene Data'!G106))="","",OFFSET('Hygiene Data'!$G$11,0,10*ROW('Hygiene Data'!G106)))</f>
        <v/>
      </c>
      <c r="DY112" s="292" t="str">
        <f ca="true">+IF(OFFSET('Hygiene Data'!$G$12,0,10*ROW('Hygiene Data'!G106))="","",OFFSET('Hygiene Data'!$G$12,0,10*ROW('Hygiene Data'!G106)))</f>
        <v/>
      </c>
      <c r="DZ112" s="292" t="str">
        <f ca="true">+IF(OFFSET('Hygiene Data'!$G$13,0,10*ROW('Hygiene Data'!G106))="","",OFFSET('Hygiene Data'!$G$13,0,10*ROW('Hygiene Data'!G106)))</f>
        <v/>
      </c>
      <c r="EA112" s="292" t="str">
        <f ca="true">+IF(OFFSET('Hygiene Data'!$H$11,0,10*ROW('Hygiene Data'!H106))="","",OFFSET('Hygiene Data'!$H$11,0,10*ROW('Hygiene Data'!H106)))</f>
        <v/>
      </c>
      <c r="EB112" s="292" t="str">
        <f ca="true">+IF(OFFSET('Hygiene Data'!$H$12,0,10*ROW('Hygiene Data'!H106))="","",OFFSET('Hygiene Data'!$H$12,0,10*ROW('Hygiene Data'!H106)))</f>
        <v/>
      </c>
      <c r="EC112" s="292" t="str">
        <f ca="true">+IF(OFFSET('Hygiene Data'!$H$13,0,10*ROW('Hygiene Data'!H106))="","",OFFSET('Hygiene Data'!$H$13,0,10*ROW('Hygiene Data'!H106)))</f>
        <v/>
      </c>
      <c r="ED112" s="292" t="str">
        <f ca="true">+IF(OFFSET('Hygiene Data'!$I$11,0,10*ROW('Hygiene Data'!I106))="","",OFFSET('Hygiene Data'!$I$11,0,10*ROW('Hygiene Data'!I106)))</f>
        <v/>
      </c>
      <c r="EE112" s="292" t="str">
        <f ca="true">+IF(OFFSET('Hygiene Data'!$I$12,0,10*ROW('Hygiene Data'!I106))="","",OFFSET('Hygiene Data'!$I$12,0,10*ROW('Hygiene Data'!I106)))</f>
        <v/>
      </c>
      <c r="EF112" s="29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8"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2"/>
      <c r="BS113" s="292" t="str">
        <f ca="true">+IF(OFFSET('Water Data'!$D$27,0,10*ROW('Water Data'!D107))="","",OFFSET('Water Data'!$D$27,0,10*ROW('Water Data'!D107)))</f>
        <v/>
      </c>
      <c r="BT113" s="292" t="str">
        <f ca="true">+IF(OFFSET('Water Data'!$D$28,0,10*ROW('Water Data'!D107))="","",OFFSET('Water Data'!$D$28,0,10*ROW('Water Data'!D107)))</f>
        <v/>
      </c>
      <c r="BU113" s="292" t="str">
        <f ca="true">+IF(OFFSET('Water Data'!$D$29,0,10*ROW('Water Data'!D107))="","",OFFSET('Water Data'!$D$29,0,10*ROW('Water Data'!D107)))</f>
        <v/>
      </c>
      <c r="BV113" s="292" t="str">
        <f ca="true">+IF(OFFSET('Water Data'!$E$27,0,10*ROW('Water Data'!E107))="","",OFFSET('Water Data'!$E$27,0,10*ROW('Water Data'!E107)))</f>
        <v/>
      </c>
      <c r="BW113" s="292" t="str">
        <f ca="true">+IF(OFFSET('Water Data'!$E$28,0,10*ROW('Water Data'!E107))="","",OFFSET('Water Data'!$E$28,0,10*ROW('Water Data'!E107)))</f>
        <v/>
      </c>
      <c r="BX113" s="292" t="str">
        <f ca="true">+IF(OFFSET('Water Data'!$E$29,0,10*ROW('Water Data'!E107))="","",OFFSET('Water Data'!$E$29,0,10*ROW('Water Data'!E107)))</f>
        <v/>
      </c>
      <c r="BY113" s="292" t="str">
        <f ca="true">+IF(OFFSET('Water Data'!$F$27,0,10*ROW('Water Data'!F107))="","",OFFSET('Water Data'!$F$27,0,10*ROW('Water Data'!F107)))</f>
        <v/>
      </c>
      <c r="BZ113" s="292" t="str">
        <f ca="true">+IF(OFFSET('Water Data'!$F$28,0,10*ROW('Water Data'!F107))="","",OFFSET('Water Data'!$F$28,0,10*ROW('Water Data'!F107)))</f>
        <v/>
      </c>
      <c r="CA113" s="292" t="str">
        <f ca="true">+IF(OFFSET('Water Data'!$F$29,0,10*ROW('Water Data'!F107))="","",OFFSET('Water Data'!$F$29,0,10*ROW('Water Data'!F107)))</f>
        <v/>
      </c>
      <c r="CB113" s="292" t="str">
        <f ca="true">+IF(OFFSET('Water Data'!$G$27,0,10*ROW('Water Data'!G107))="","",OFFSET('Water Data'!$G$27,0,10*ROW('Water Data'!G107)))</f>
        <v/>
      </c>
      <c r="CC113" s="292" t="str">
        <f ca="true">+IF(OFFSET('Water Data'!$G$28,0,10*ROW('Water Data'!G107))="","",OFFSET('Water Data'!$G$28,0,10*ROW('Water Data'!G107)))</f>
        <v/>
      </c>
      <c r="CD113" s="292" t="str">
        <f ca="true">+IF(OFFSET('Water Data'!$G$29,0,10*ROW('Water Data'!G107))="","",OFFSET('Water Data'!$G$29,0,10*ROW('Water Data'!G107)))</f>
        <v/>
      </c>
      <c r="CE113" s="292" t="str">
        <f ca="true">+IF(OFFSET('Water Data'!$H$27,0,10*ROW('Water Data'!H107))="","",OFFSET('Water Data'!$H$27,0,10*ROW('Water Data'!H107)))</f>
        <v/>
      </c>
      <c r="CF113" s="292" t="str">
        <f ca="true">+IF(OFFSET('Water Data'!$H$28,0,10*ROW('Water Data'!H107))="","",OFFSET('Water Data'!$H$28,0,10*ROW('Water Data'!H107)))</f>
        <v/>
      </c>
      <c r="CG113" s="292" t="str">
        <f ca="true">+IF(OFFSET('Water Data'!$H$29,0,10*ROW('Water Data'!H107))="","",OFFSET('Water Data'!$H$29,0,10*ROW('Water Data'!H107)))</f>
        <v/>
      </c>
      <c r="CH113" s="292" t="str">
        <f ca="true">+IF(OFFSET('Water Data'!$I$27,0,10*ROW('Water Data'!I107))="","",OFFSET('Water Data'!$I$27,0,10*ROW('Water Data'!I107)))</f>
        <v/>
      </c>
      <c r="CI113" s="292" t="str">
        <f ca="true">+IF(OFFSET('Water Data'!$I$28,0,10*ROW('Water Data'!I107))="","",OFFSET('Water Data'!$I$28,0,10*ROW('Water Data'!I107)))</f>
        <v/>
      </c>
      <c r="CJ113" s="292" t="str">
        <f ca="true">+IF(OFFSET('Water Data'!$I$29,0,10*ROW('Water Data'!I107))="","",OFFSET('Water Data'!$I$29,0,10*ROW('Water Data'!I107)))</f>
        <v/>
      </c>
      <c r="CK113" s="292" t="str">
        <f ca="true">+IF(OFFSET('Sanitation Data'!$D$28,0,10*ROW('Sanitation Data'!D107))="","",OFFSET('Sanitation Data'!$D$28,0,10*ROW('Sanitation Data'!D107)))</f>
        <v/>
      </c>
      <c r="CL113" s="292" t="str">
        <f ca="true">+IF(OFFSET('Sanitation Data'!$D$29,0,10*ROW('Sanitation Data'!D107))="","",OFFSET('Sanitation Data'!$D$29,0,10*ROW('Sanitation Data'!D107)))</f>
        <v/>
      </c>
      <c r="CM113" s="292" t="str">
        <f ca="true">+IF(OFFSET('Sanitation Data'!$D$30,0,10*ROW('Sanitation Data'!D107))="","",OFFSET('Sanitation Data'!$D$30,0,10*ROW('Sanitation Data'!D107)))</f>
        <v/>
      </c>
      <c r="CN113" s="292" t="str">
        <f ca="true">+IF(OFFSET('Sanitation Data'!$D$31,0,10*ROW('Sanitation Data'!D107))="","",OFFSET('Sanitation Data'!$D$31,0,10*ROW('Sanitation Data'!D107)))</f>
        <v/>
      </c>
      <c r="CO113" s="292" t="str">
        <f ca="true">+IF(OFFSET('Sanitation Data'!$D$32,0,10*ROW('Sanitation Data'!D107))="","",OFFSET('Sanitation Data'!$D$32,0,10*ROW('Sanitation Data'!D107)))</f>
        <v/>
      </c>
      <c r="CP113" s="292" t="str">
        <f ca="true">+IF(OFFSET('Sanitation Data'!$E$28,0,10*ROW('Sanitation Data'!E107))="","",OFFSET('Sanitation Data'!$E$28,0,10*ROW('Sanitation Data'!E107)))</f>
        <v/>
      </c>
      <c r="CQ113" s="292" t="str">
        <f ca="true">+IF(OFFSET('Sanitation Data'!$E$29,0,10*ROW('Sanitation Data'!E107))="","",OFFSET('Sanitation Data'!$E$29,0,10*ROW('Sanitation Data'!E107)))</f>
        <v/>
      </c>
      <c r="CR113" s="292" t="str">
        <f ca="true">+IF(OFFSET('Sanitation Data'!$E$30,0,10*ROW('Sanitation Data'!E107))="","",OFFSET('Sanitation Data'!$E$30,0,10*ROW('Sanitation Data'!E107)))</f>
        <v/>
      </c>
      <c r="CS113" s="292" t="str">
        <f ca="true">+IF(OFFSET('Sanitation Data'!$E$31,0,10*ROW('Sanitation Data'!E107))="","",OFFSET('Sanitation Data'!$E$31,0,10*ROW('Sanitation Data'!E107)))</f>
        <v/>
      </c>
      <c r="CT113" s="292" t="str">
        <f ca="true">+IF(OFFSET('Sanitation Data'!$E$32,0,10*ROW('Sanitation Data'!E107))="","",OFFSET('Sanitation Data'!$E$32,0,10*ROW('Sanitation Data'!E107)))</f>
        <v/>
      </c>
      <c r="CU113" s="292" t="str">
        <f ca="true">+IF(OFFSET('Sanitation Data'!$F$28,0,10*ROW('Sanitation Data'!F107))="","",OFFSET('Sanitation Data'!$F$28,0,10*ROW('Sanitation Data'!F107)))</f>
        <v/>
      </c>
      <c r="CV113" s="292" t="str">
        <f ca="true">+IF(OFFSET('Sanitation Data'!$F$29,0,10*ROW('Sanitation Data'!F107))="","",OFFSET('Sanitation Data'!$F$29,0,10*ROW('Sanitation Data'!F107)))</f>
        <v/>
      </c>
      <c r="CW113" s="292" t="str">
        <f ca="true">+IF(OFFSET('Sanitation Data'!$F$30,0,10*ROW('Sanitation Data'!F107))="","",OFFSET('Sanitation Data'!$F$30,0,10*ROW('Sanitation Data'!F107)))</f>
        <v/>
      </c>
      <c r="CX113" s="292" t="str">
        <f ca="true">+IF(OFFSET('Sanitation Data'!$F$31,0,10*ROW('Sanitation Data'!F107))="","",OFFSET('Sanitation Data'!$F$31,0,10*ROW('Sanitation Data'!F107)))</f>
        <v/>
      </c>
      <c r="CY113" s="292" t="str">
        <f ca="true">+IF(OFFSET('Sanitation Data'!$F$32,0,10*ROW('Sanitation Data'!F107))="","",OFFSET('Sanitation Data'!$F$32,0,10*ROW('Sanitation Data'!F107)))</f>
        <v/>
      </c>
      <c r="CZ113" s="292" t="str">
        <f ca="true">+IF(OFFSET('Sanitation Data'!$G$28,0,10*ROW('Sanitation Data'!G107))="","",OFFSET('Sanitation Data'!$G$28,0,10*ROW('Sanitation Data'!G107)))</f>
        <v/>
      </c>
      <c r="DA113" s="292" t="str">
        <f ca="true">+IF(OFFSET('Sanitation Data'!$G$29,0,10*ROW('Sanitation Data'!G107))="","",OFFSET('Sanitation Data'!$G$29,0,10*ROW('Sanitation Data'!G107)))</f>
        <v/>
      </c>
      <c r="DB113" s="292" t="str">
        <f ca="true">+IF(OFFSET('Sanitation Data'!$G$30,0,10*ROW('Sanitation Data'!G107))="","",OFFSET('Sanitation Data'!$G$30,0,10*ROW('Sanitation Data'!G107)))</f>
        <v/>
      </c>
      <c r="DC113" s="292" t="str">
        <f ca="true">+IF(OFFSET('Sanitation Data'!$G$31,0,10*ROW('Sanitation Data'!G107))="","",OFFSET('Sanitation Data'!$G$31,0,10*ROW('Sanitation Data'!G107)))</f>
        <v/>
      </c>
      <c r="DD113" s="292" t="str">
        <f ca="true">+IF(OFFSET('Sanitation Data'!$G$32,0,10*ROW('Sanitation Data'!G107))="","",OFFSET('Sanitation Data'!$G$32,0,10*ROW('Sanitation Data'!G107)))</f>
        <v/>
      </c>
      <c r="DE113" s="292" t="str">
        <f ca="true">+IF(OFFSET('Sanitation Data'!$H$28,0,10*ROW('Sanitation Data'!H107))="","",OFFSET('Sanitation Data'!$H$28,0,10*ROW('Sanitation Data'!H107)))</f>
        <v/>
      </c>
      <c r="DF113" s="292" t="str">
        <f ca="true">+IF(OFFSET('Sanitation Data'!$H$29,0,10*ROW('Sanitation Data'!H107))="","",OFFSET('Sanitation Data'!$H$29,0,10*ROW('Sanitation Data'!H107)))</f>
        <v/>
      </c>
      <c r="DG113" s="292" t="str">
        <f ca="true">+IF(OFFSET('Sanitation Data'!$H$30,0,10*ROW('Sanitation Data'!H107))="","",OFFSET('Sanitation Data'!$H$30,0,10*ROW('Sanitation Data'!H107)))</f>
        <v/>
      </c>
      <c r="DH113" s="292" t="str">
        <f ca="true">+IF(OFFSET('Sanitation Data'!$H$31,0,10*ROW('Sanitation Data'!H107))="","",OFFSET('Sanitation Data'!$H$31,0,10*ROW('Sanitation Data'!H107)))</f>
        <v/>
      </c>
      <c r="DI113" s="292" t="str">
        <f ca="true">+IF(OFFSET('Sanitation Data'!$H$32,0,10*ROW('Sanitation Data'!H107))="","",OFFSET('Sanitation Data'!$H$32,0,10*ROW('Sanitation Data'!H107)))</f>
        <v/>
      </c>
      <c r="DJ113" s="292" t="str">
        <f ca="true">+IF(OFFSET('Sanitation Data'!$I$28,0,10*ROW('Sanitation Data'!I107))="","",OFFSET('Sanitation Data'!$I$28,0,10*ROW('Sanitation Data'!I107)))</f>
        <v/>
      </c>
      <c r="DK113" s="292" t="str">
        <f ca="true">+IF(OFFSET('Sanitation Data'!$I$29,0,10*ROW('Sanitation Data'!I107))="","",OFFSET('Sanitation Data'!$I$29,0,10*ROW('Sanitation Data'!I107)))</f>
        <v/>
      </c>
      <c r="DL113" s="292" t="str">
        <f ca="true">+IF(OFFSET('Sanitation Data'!$I$30,0,10*ROW('Sanitation Data'!I107))="","",OFFSET('Sanitation Data'!$I$30,0,10*ROW('Sanitation Data'!I107)))</f>
        <v/>
      </c>
      <c r="DM113" s="292" t="str">
        <f ca="true">+IF(OFFSET('Sanitation Data'!$I$31,0,10*ROW('Sanitation Data'!I107))="","",OFFSET('Sanitation Data'!$I$31,0,10*ROW('Sanitation Data'!I107)))</f>
        <v/>
      </c>
      <c r="DN113" s="292" t="str">
        <f ca="true">+IF(OFFSET('Sanitation Data'!$I$32,0,10*ROW('Sanitation Data'!I107))="","",OFFSET('Sanitation Data'!$I$32,0,10*ROW('Sanitation Data'!I107)))</f>
        <v/>
      </c>
      <c r="DO113" s="292" t="str">
        <f ca="true">+IF(OFFSET('Hygiene Data'!$D$11,0,10*ROW('Hygiene Data'!D107))="","",OFFSET('Hygiene Data'!$D$11,0,10*ROW('Hygiene Data'!D107)))</f>
        <v/>
      </c>
      <c r="DP113" s="292" t="str">
        <f ca="true">+IF(OFFSET('Hygiene Data'!$D$12,0,10*ROW('Hygiene Data'!D107))="","",OFFSET('Hygiene Data'!$D$12,0,10*ROW('Hygiene Data'!D107)))</f>
        <v/>
      </c>
      <c r="DQ113" s="292" t="str">
        <f ca="true">+IF(OFFSET('Hygiene Data'!$D$13,0,10*ROW('Hygiene Data'!D107))="","",OFFSET('Hygiene Data'!$D$13,0,10*ROW('Hygiene Data'!D107)))</f>
        <v/>
      </c>
      <c r="DR113" s="292" t="str">
        <f ca="true">+IF(OFFSET('Hygiene Data'!$E$11,0,10*ROW('Hygiene Data'!E107))="","",OFFSET('Hygiene Data'!$E$11,0,10*ROW('Hygiene Data'!E107)))</f>
        <v/>
      </c>
      <c r="DS113" s="292" t="str">
        <f ca="true">+IF(OFFSET('Hygiene Data'!$E$12,0,10*ROW('Hygiene Data'!E107))="","",OFFSET('Hygiene Data'!$E$12,0,10*ROW('Hygiene Data'!E107)))</f>
        <v/>
      </c>
      <c r="DT113" s="292" t="str">
        <f ca="true">+IF(OFFSET('Hygiene Data'!$E$13,0,10*ROW('Hygiene Data'!E107))="","",OFFSET('Hygiene Data'!$E$13,0,10*ROW('Hygiene Data'!E107)))</f>
        <v/>
      </c>
      <c r="DU113" s="292" t="str">
        <f ca="true">+IF(OFFSET('Hygiene Data'!$F$11,0,10*ROW('Hygiene Data'!F107))="","",OFFSET('Hygiene Data'!$F$11,0,10*ROW('Hygiene Data'!F107)))</f>
        <v/>
      </c>
      <c r="DV113" s="292" t="str">
        <f ca="true">+IF(OFFSET('Hygiene Data'!$F$12,0,10*ROW('Hygiene Data'!F107))="","",OFFSET('Hygiene Data'!$F$12,0,10*ROW('Hygiene Data'!F107)))</f>
        <v/>
      </c>
      <c r="DW113" s="292" t="str">
        <f ca="true">+IF(OFFSET('Hygiene Data'!$F$13,0,10*ROW('Hygiene Data'!F107))="","",OFFSET('Hygiene Data'!$F$13,0,10*ROW('Hygiene Data'!F107)))</f>
        <v/>
      </c>
      <c r="DX113" s="292" t="str">
        <f ca="true">+IF(OFFSET('Hygiene Data'!$G$11,0,10*ROW('Hygiene Data'!G107))="","",OFFSET('Hygiene Data'!$G$11,0,10*ROW('Hygiene Data'!G107)))</f>
        <v/>
      </c>
      <c r="DY113" s="292" t="str">
        <f ca="true">+IF(OFFSET('Hygiene Data'!$G$12,0,10*ROW('Hygiene Data'!G107))="","",OFFSET('Hygiene Data'!$G$12,0,10*ROW('Hygiene Data'!G107)))</f>
        <v/>
      </c>
      <c r="DZ113" s="292" t="str">
        <f ca="true">+IF(OFFSET('Hygiene Data'!$G$13,0,10*ROW('Hygiene Data'!G107))="","",OFFSET('Hygiene Data'!$G$13,0,10*ROW('Hygiene Data'!G107)))</f>
        <v/>
      </c>
      <c r="EA113" s="292" t="str">
        <f ca="true">+IF(OFFSET('Hygiene Data'!$H$11,0,10*ROW('Hygiene Data'!H107))="","",OFFSET('Hygiene Data'!$H$11,0,10*ROW('Hygiene Data'!H107)))</f>
        <v/>
      </c>
      <c r="EB113" s="292" t="str">
        <f ca="true">+IF(OFFSET('Hygiene Data'!$H$12,0,10*ROW('Hygiene Data'!H107))="","",OFFSET('Hygiene Data'!$H$12,0,10*ROW('Hygiene Data'!H107)))</f>
        <v/>
      </c>
      <c r="EC113" s="292" t="str">
        <f ca="true">+IF(OFFSET('Hygiene Data'!$H$13,0,10*ROW('Hygiene Data'!H107))="","",OFFSET('Hygiene Data'!$H$13,0,10*ROW('Hygiene Data'!H107)))</f>
        <v/>
      </c>
      <c r="ED113" s="292" t="str">
        <f ca="true">+IF(OFFSET('Hygiene Data'!$I$11,0,10*ROW('Hygiene Data'!I107))="","",OFFSET('Hygiene Data'!$I$11,0,10*ROW('Hygiene Data'!I107)))</f>
        <v/>
      </c>
      <c r="EE113" s="292" t="str">
        <f ca="true">+IF(OFFSET('Hygiene Data'!$I$12,0,10*ROW('Hygiene Data'!I107))="","",OFFSET('Hygiene Data'!$I$12,0,10*ROW('Hygiene Data'!I107)))</f>
        <v/>
      </c>
      <c r="EF113" s="29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8"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2"/>
      <c r="BS114" s="292" t="str">
        <f ca="true">+IF(OFFSET('Water Data'!$D$27,0,10*ROW('Water Data'!D108))="","",OFFSET('Water Data'!$D$27,0,10*ROW('Water Data'!D108)))</f>
        <v/>
      </c>
      <c r="BT114" s="292" t="str">
        <f ca="true">+IF(OFFSET('Water Data'!$D$28,0,10*ROW('Water Data'!D108))="","",OFFSET('Water Data'!$D$28,0,10*ROW('Water Data'!D108)))</f>
        <v/>
      </c>
      <c r="BU114" s="292" t="str">
        <f ca="true">+IF(OFFSET('Water Data'!$D$29,0,10*ROW('Water Data'!D108))="","",OFFSET('Water Data'!$D$29,0,10*ROW('Water Data'!D108)))</f>
        <v/>
      </c>
      <c r="BV114" s="292" t="str">
        <f ca="true">+IF(OFFSET('Water Data'!$E$27,0,10*ROW('Water Data'!E108))="","",OFFSET('Water Data'!$E$27,0,10*ROW('Water Data'!E108)))</f>
        <v/>
      </c>
      <c r="BW114" s="292" t="str">
        <f ca="true">+IF(OFFSET('Water Data'!$E$28,0,10*ROW('Water Data'!E108))="","",OFFSET('Water Data'!$E$28,0,10*ROW('Water Data'!E108)))</f>
        <v/>
      </c>
      <c r="BX114" s="292" t="str">
        <f ca="true">+IF(OFFSET('Water Data'!$E$29,0,10*ROW('Water Data'!E108))="","",OFFSET('Water Data'!$E$29,0,10*ROW('Water Data'!E108)))</f>
        <v/>
      </c>
      <c r="BY114" s="292" t="str">
        <f ca="true">+IF(OFFSET('Water Data'!$F$27,0,10*ROW('Water Data'!F108))="","",OFFSET('Water Data'!$F$27,0,10*ROW('Water Data'!F108)))</f>
        <v/>
      </c>
      <c r="BZ114" s="292" t="str">
        <f ca="true">+IF(OFFSET('Water Data'!$F$28,0,10*ROW('Water Data'!F108))="","",OFFSET('Water Data'!$F$28,0,10*ROW('Water Data'!F108)))</f>
        <v/>
      </c>
      <c r="CA114" s="292" t="str">
        <f ca="true">+IF(OFFSET('Water Data'!$F$29,0,10*ROW('Water Data'!F108))="","",OFFSET('Water Data'!$F$29,0,10*ROW('Water Data'!F108)))</f>
        <v/>
      </c>
      <c r="CB114" s="292" t="str">
        <f ca="true">+IF(OFFSET('Water Data'!$G$27,0,10*ROW('Water Data'!G108))="","",OFFSET('Water Data'!$G$27,0,10*ROW('Water Data'!G108)))</f>
        <v/>
      </c>
      <c r="CC114" s="292" t="str">
        <f ca="true">+IF(OFFSET('Water Data'!$G$28,0,10*ROW('Water Data'!G108))="","",OFFSET('Water Data'!$G$28,0,10*ROW('Water Data'!G108)))</f>
        <v/>
      </c>
      <c r="CD114" s="292" t="str">
        <f ca="true">+IF(OFFSET('Water Data'!$G$29,0,10*ROW('Water Data'!G108))="","",OFFSET('Water Data'!$G$29,0,10*ROW('Water Data'!G108)))</f>
        <v/>
      </c>
      <c r="CE114" s="292" t="str">
        <f ca="true">+IF(OFFSET('Water Data'!$H$27,0,10*ROW('Water Data'!H108))="","",OFFSET('Water Data'!$H$27,0,10*ROW('Water Data'!H108)))</f>
        <v/>
      </c>
      <c r="CF114" s="292" t="str">
        <f ca="true">+IF(OFFSET('Water Data'!$H$28,0,10*ROW('Water Data'!H108))="","",OFFSET('Water Data'!$H$28,0,10*ROW('Water Data'!H108)))</f>
        <v/>
      </c>
      <c r="CG114" s="292" t="str">
        <f ca="true">+IF(OFFSET('Water Data'!$H$29,0,10*ROW('Water Data'!H108))="","",OFFSET('Water Data'!$H$29,0,10*ROW('Water Data'!H108)))</f>
        <v/>
      </c>
      <c r="CH114" s="292" t="str">
        <f ca="true">+IF(OFFSET('Water Data'!$I$27,0,10*ROW('Water Data'!I108))="","",OFFSET('Water Data'!$I$27,0,10*ROW('Water Data'!I108)))</f>
        <v/>
      </c>
      <c r="CI114" s="292" t="str">
        <f ca="true">+IF(OFFSET('Water Data'!$I$28,0,10*ROW('Water Data'!I108))="","",OFFSET('Water Data'!$I$28,0,10*ROW('Water Data'!I108)))</f>
        <v/>
      </c>
      <c r="CJ114" s="292" t="str">
        <f ca="true">+IF(OFFSET('Water Data'!$I$29,0,10*ROW('Water Data'!I108))="","",OFFSET('Water Data'!$I$29,0,10*ROW('Water Data'!I108)))</f>
        <v/>
      </c>
      <c r="CK114" s="292" t="str">
        <f ca="true">+IF(OFFSET('Sanitation Data'!$D$28,0,10*ROW('Sanitation Data'!D108))="","",OFFSET('Sanitation Data'!$D$28,0,10*ROW('Sanitation Data'!D108)))</f>
        <v/>
      </c>
      <c r="CL114" s="292" t="str">
        <f ca="true">+IF(OFFSET('Sanitation Data'!$D$29,0,10*ROW('Sanitation Data'!D108))="","",OFFSET('Sanitation Data'!$D$29,0,10*ROW('Sanitation Data'!D108)))</f>
        <v/>
      </c>
      <c r="CM114" s="292" t="str">
        <f ca="true">+IF(OFFSET('Sanitation Data'!$D$30,0,10*ROW('Sanitation Data'!D108))="","",OFFSET('Sanitation Data'!$D$30,0,10*ROW('Sanitation Data'!D108)))</f>
        <v/>
      </c>
      <c r="CN114" s="292" t="str">
        <f ca="true">+IF(OFFSET('Sanitation Data'!$D$31,0,10*ROW('Sanitation Data'!D108))="","",OFFSET('Sanitation Data'!$D$31,0,10*ROW('Sanitation Data'!D108)))</f>
        <v/>
      </c>
      <c r="CO114" s="292" t="str">
        <f ca="true">+IF(OFFSET('Sanitation Data'!$D$32,0,10*ROW('Sanitation Data'!D108))="","",OFFSET('Sanitation Data'!$D$32,0,10*ROW('Sanitation Data'!D108)))</f>
        <v/>
      </c>
      <c r="CP114" s="292" t="str">
        <f ca="true">+IF(OFFSET('Sanitation Data'!$E$28,0,10*ROW('Sanitation Data'!E108))="","",OFFSET('Sanitation Data'!$E$28,0,10*ROW('Sanitation Data'!E108)))</f>
        <v/>
      </c>
      <c r="CQ114" s="292" t="str">
        <f ca="true">+IF(OFFSET('Sanitation Data'!$E$29,0,10*ROW('Sanitation Data'!E108))="","",OFFSET('Sanitation Data'!$E$29,0,10*ROW('Sanitation Data'!E108)))</f>
        <v/>
      </c>
      <c r="CR114" s="292" t="str">
        <f ca="true">+IF(OFFSET('Sanitation Data'!$E$30,0,10*ROW('Sanitation Data'!E108))="","",OFFSET('Sanitation Data'!$E$30,0,10*ROW('Sanitation Data'!E108)))</f>
        <v/>
      </c>
      <c r="CS114" s="292" t="str">
        <f ca="true">+IF(OFFSET('Sanitation Data'!$E$31,0,10*ROW('Sanitation Data'!E108))="","",OFFSET('Sanitation Data'!$E$31,0,10*ROW('Sanitation Data'!E108)))</f>
        <v/>
      </c>
      <c r="CT114" s="292" t="str">
        <f ca="true">+IF(OFFSET('Sanitation Data'!$E$32,0,10*ROW('Sanitation Data'!E108))="","",OFFSET('Sanitation Data'!$E$32,0,10*ROW('Sanitation Data'!E108)))</f>
        <v/>
      </c>
      <c r="CU114" s="292" t="str">
        <f ca="true">+IF(OFFSET('Sanitation Data'!$F$28,0,10*ROW('Sanitation Data'!F108))="","",OFFSET('Sanitation Data'!$F$28,0,10*ROW('Sanitation Data'!F108)))</f>
        <v/>
      </c>
      <c r="CV114" s="292" t="str">
        <f ca="true">+IF(OFFSET('Sanitation Data'!$F$29,0,10*ROW('Sanitation Data'!F108))="","",OFFSET('Sanitation Data'!$F$29,0,10*ROW('Sanitation Data'!F108)))</f>
        <v/>
      </c>
      <c r="CW114" s="292" t="str">
        <f ca="true">+IF(OFFSET('Sanitation Data'!$F$30,0,10*ROW('Sanitation Data'!F108))="","",OFFSET('Sanitation Data'!$F$30,0,10*ROW('Sanitation Data'!F108)))</f>
        <v/>
      </c>
      <c r="CX114" s="292" t="str">
        <f ca="true">+IF(OFFSET('Sanitation Data'!$F$31,0,10*ROW('Sanitation Data'!F108))="","",OFFSET('Sanitation Data'!$F$31,0,10*ROW('Sanitation Data'!F108)))</f>
        <v/>
      </c>
      <c r="CY114" s="292" t="str">
        <f ca="true">+IF(OFFSET('Sanitation Data'!$F$32,0,10*ROW('Sanitation Data'!F108))="","",OFFSET('Sanitation Data'!$F$32,0,10*ROW('Sanitation Data'!F108)))</f>
        <v/>
      </c>
      <c r="CZ114" s="292" t="str">
        <f ca="true">+IF(OFFSET('Sanitation Data'!$G$28,0,10*ROW('Sanitation Data'!G108))="","",OFFSET('Sanitation Data'!$G$28,0,10*ROW('Sanitation Data'!G108)))</f>
        <v/>
      </c>
      <c r="DA114" s="292" t="str">
        <f ca="true">+IF(OFFSET('Sanitation Data'!$G$29,0,10*ROW('Sanitation Data'!G108))="","",OFFSET('Sanitation Data'!$G$29,0,10*ROW('Sanitation Data'!G108)))</f>
        <v/>
      </c>
      <c r="DB114" s="292" t="str">
        <f ca="true">+IF(OFFSET('Sanitation Data'!$G$30,0,10*ROW('Sanitation Data'!G108))="","",OFFSET('Sanitation Data'!$G$30,0,10*ROW('Sanitation Data'!G108)))</f>
        <v/>
      </c>
      <c r="DC114" s="292" t="str">
        <f ca="true">+IF(OFFSET('Sanitation Data'!$G$31,0,10*ROW('Sanitation Data'!G108))="","",OFFSET('Sanitation Data'!$G$31,0,10*ROW('Sanitation Data'!G108)))</f>
        <v/>
      </c>
      <c r="DD114" s="292" t="str">
        <f ca="true">+IF(OFFSET('Sanitation Data'!$G$32,0,10*ROW('Sanitation Data'!G108))="","",OFFSET('Sanitation Data'!$G$32,0,10*ROW('Sanitation Data'!G108)))</f>
        <v/>
      </c>
      <c r="DE114" s="292" t="str">
        <f ca="true">+IF(OFFSET('Sanitation Data'!$H$28,0,10*ROW('Sanitation Data'!H108))="","",OFFSET('Sanitation Data'!$H$28,0,10*ROW('Sanitation Data'!H108)))</f>
        <v/>
      </c>
      <c r="DF114" s="292" t="str">
        <f ca="true">+IF(OFFSET('Sanitation Data'!$H$29,0,10*ROW('Sanitation Data'!H108))="","",OFFSET('Sanitation Data'!$H$29,0,10*ROW('Sanitation Data'!H108)))</f>
        <v/>
      </c>
      <c r="DG114" s="292" t="str">
        <f ca="true">+IF(OFFSET('Sanitation Data'!$H$30,0,10*ROW('Sanitation Data'!H108))="","",OFFSET('Sanitation Data'!$H$30,0,10*ROW('Sanitation Data'!H108)))</f>
        <v/>
      </c>
      <c r="DH114" s="292" t="str">
        <f ca="true">+IF(OFFSET('Sanitation Data'!$H$31,0,10*ROW('Sanitation Data'!H108))="","",OFFSET('Sanitation Data'!$H$31,0,10*ROW('Sanitation Data'!H108)))</f>
        <v/>
      </c>
      <c r="DI114" s="292" t="str">
        <f ca="true">+IF(OFFSET('Sanitation Data'!$H$32,0,10*ROW('Sanitation Data'!H108))="","",OFFSET('Sanitation Data'!$H$32,0,10*ROW('Sanitation Data'!H108)))</f>
        <v/>
      </c>
      <c r="DJ114" s="292" t="str">
        <f ca="true">+IF(OFFSET('Sanitation Data'!$I$28,0,10*ROW('Sanitation Data'!I108))="","",OFFSET('Sanitation Data'!$I$28,0,10*ROW('Sanitation Data'!I108)))</f>
        <v/>
      </c>
      <c r="DK114" s="292" t="str">
        <f ca="true">+IF(OFFSET('Sanitation Data'!$I$29,0,10*ROW('Sanitation Data'!I108))="","",OFFSET('Sanitation Data'!$I$29,0,10*ROW('Sanitation Data'!I108)))</f>
        <v/>
      </c>
      <c r="DL114" s="292" t="str">
        <f ca="true">+IF(OFFSET('Sanitation Data'!$I$30,0,10*ROW('Sanitation Data'!I108))="","",OFFSET('Sanitation Data'!$I$30,0,10*ROW('Sanitation Data'!I108)))</f>
        <v/>
      </c>
      <c r="DM114" s="292" t="str">
        <f ca="true">+IF(OFFSET('Sanitation Data'!$I$31,0,10*ROW('Sanitation Data'!I108))="","",OFFSET('Sanitation Data'!$I$31,0,10*ROW('Sanitation Data'!I108)))</f>
        <v/>
      </c>
      <c r="DN114" s="292" t="str">
        <f ca="true">+IF(OFFSET('Sanitation Data'!$I$32,0,10*ROW('Sanitation Data'!I108))="","",OFFSET('Sanitation Data'!$I$32,0,10*ROW('Sanitation Data'!I108)))</f>
        <v/>
      </c>
      <c r="DO114" s="292" t="str">
        <f ca="true">+IF(OFFSET('Hygiene Data'!$D$11,0,10*ROW('Hygiene Data'!D108))="","",OFFSET('Hygiene Data'!$D$11,0,10*ROW('Hygiene Data'!D108)))</f>
        <v/>
      </c>
      <c r="DP114" s="292" t="str">
        <f ca="true">+IF(OFFSET('Hygiene Data'!$D$12,0,10*ROW('Hygiene Data'!D108))="","",OFFSET('Hygiene Data'!$D$12,0,10*ROW('Hygiene Data'!D108)))</f>
        <v/>
      </c>
      <c r="DQ114" s="292" t="str">
        <f ca="true">+IF(OFFSET('Hygiene Data'!$D$13,0,10*ROW('Hygiene Data'!D108))="","",OFFSET('Hygiene Data'!$D$13,0,10*ROW('Hygiene Data'!D108)))</f>
        <v/>
      </c>
      <c r="DR114" s="292" t="str">
        <f ca="true">+IF(OFFSET('Hygiene Data'!$E$11,0,10*ROW('Hygiene Data'!E108))="","",OFFSET('Hygiene Data'!$E$11,0,10*ROW('Hygiene Data'!E108)))</f>
        <v/>
      </c>
      <c r="DS114" s="292" t="str">
        <f ca="true">+IF(OFFSET('Hygiene Data'!$E$12,0,10*ROW('Hygiene Data'!E108))="","",OFFSET('Hygiene Data'!$E$12,0,10*ROW('Hygiene Data'!E108)))</f>
        <v/>
      </c>
      <c r="DT114" s="292" t="str">
        <f ca="true">+IF(OFFSET('Hygiene Data'!$E$13,0,10*ROW('Hygiene Data'!E108))="","",OFFSET('Hygiene Data'!$E$13,0,10*ROW('Hygiene Data'!E108)))</f>
        <v/>
      </c>
      <c r="DU114" s="292" t="str">
        <f ca="true">+IF(OFFSET('Hygiene Data'!$F$11,0,10*ROW('Hygiene Data'!F108))="","",OFFSET('Hygiene Data'!$F$11,0,10*ROW('Hygiene Data'!F108)))</f>
        <v/>
      </c>
      <c r="DV114" s="292" t="str">
        <f ca="true">+IF(OFFSET('Hygiene Data'!$F$12,0,10*ROW('Hygiene Data'!F108))="","",OFFSET('Hygiene Data'!$F$12,0,10*ROW('Hygiene Data'!F108)))</f>
        <v/>
      </c>
      <c r="DW114" s="292" t="str">
        <f ca="true">+IF(OFFSET('Hygiene Data'!$F$13,0,10*ROW('Hygiene Data'!F108))="","",OFFSET('Hygiene Data'!$F$13,0,10*ROW('Hygiene Data'!F108)))</f>
        <v/>
      </c>
      <c r="DX114" s="292" t="str">
        <f ca="true">+IF(OFFSET('Hygiene Data'!$G$11,0,10*ROW('Hygiene Data'!G108))="","",OFFSET('Hygiene Data'!$G$11,0,10*ROW('Hygiene Data'!G108)))</f>
        <v/>
      </c>
      <c r="DY114" s="292" t="str">
        <f ca="true">+IF(OFFSET('Hygiene Data'!$G$12,0,10*ROW('Hygiene Data'!G108))="","",OFFSET('Hygiene Data'!$G$12,0,10*ROW('Hygiene Data'!G108)))</f>
        <v/>
      </c>
      <c r="DZ114" s="292" t="str">
        <f ca="true">+IF(OFFSET('Hygiene Data'!$G$13,0,10*ROW('Hygiene Data'!G108))="","",OFFSET('Hygiene Data'!$G$13,0,10*ROW('Hygiene Data'!G108)))</f>
        <v/>
      </c>
      <c r="EA114" s="292" t="str">
        <f ca="true">+IF(OFFSET('Hygiene Data'!$H$11,0,10*ROW('Hygiene Data'!H108))="","",OFFSET('Hygiene Data'!$H$11,0,10*ROW('Hygiene Data'!H108)))</f>
        <v/>
      </c>
      <c r="EB114" s="292" t="str">
        <f ca="true">+IF(OFFSET('Hygiene Data'!$H$12,0,10*ROW('Hygiene Data'!H108))="","",OFFSET('Hygiene Data'!$H$12,0,10*ROW('Hygiene Data'!H108)))</f>
        <v/>
      </c>
      <c r="EC114" s="292" t="str">
        <f ca="true">+IF(OFFSET('Hygiene Data'!$H$13,0,10*ROW('Hygiene Data'!H108))="","",OFFSET('Hygiene Data'!$H$13,0,10*ROW('Hygiene Data'!H108)))</f>
        <v/>
      </c>
      <c r="ED114" s="292" t="str">
        <f ca="true">+IF(OFFSET('Hygiene Data'!$I$11,0,10*ROW('Hygiene Data'!I108))="","",OFFSET('Hygiene Data'!$I$11,0,10*ROW('Hygiene Data'!I108)))</f>
        <v/>
      </c>
      <c r="EE114" s="292" t="str">
        <f ca="true">+IF(OFFSET('Hygiene Data'!$I$12,0,10*ROW('Hygiene Data'!I108))="","",OFFSET('Hygiene Data'!$I$12,0,10*ROW('Hygiene Data'!I108)))</f>
        <v/>
      </c>
      <c r="EF114" s="29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8"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2"/>
      <c r="BS115" s="292" t="str">
        <f ca="true">+IF(OFFSET('Water Data'!$D$27,0,10*ROW('Water Data'!D109))="","",OFFSET('Water Data'!$D$27,0,10*ROW('Water Data'!D109)))</f>
        <v/>
      </c>
      <c r="BT115" s="292" t="str">
        <f ca="true">+IF(OFFSET('Water Data'!$D$28,0,10*ROW('Water Data'!D109))="","",OFFSET('Water Data'!$D$28,0,10*ROW('Water Data'!D109)))</f>
        <v/>
      </c>
      <c r="BU115" s="292" t="str">
        <f ca="true">+IF(OFFSET('Water Data'!$D$29,0,10*ROW('Water Data'!D109))="","",OFFSET('Water Data'!$D$29,0,10*ROW('Water Data'!D109)))</f>
        <v/>
      </c>
      <c r="BV115" s="292" t="str">
        <f ca="true">+IF(OFFSET('Water Data'!$E$27,0,10*ROW('Water Data'!E109))="","",OFFSET('Water Data'!$E$27,0,10*ROW('Water Data'!E109)))</f>
        <v/>
      </c>
      <c r="BW115" s="292" t="str">
        <f ca="true">+IF(OFFSET('Water Data'!$E$28,0,10*ROW('Water Data'!E109))="","",OFFSET('Water Data'!$E$28,0,10*ROW('Water Data'!E109)))</f>
        <v/>
      </c>
      <c r="BX115" s="292" t="str">
        <f ca="true">+IF(OFFSET('Water Data'!$E$29,0,10*ROW('Water Data'!E109))="","",OFFSET('Water Data'!$E$29,0,10*ROW('Water Data'!E109)))</f>
        <v/>
      </c>
      <c r="BY115" s="292" t="str">
        <f ca="true">+IF(OFFSET('Water Data'!$F$27,0,10*ROW('Water Data'!F109))="","",OFFSET('Water Data'!$F$27,0,10*ROW('Water Data'!F109)))</f>
        <v/>
      </c>
      <c r="BZ115" s="292" t="str">
        <f ca="true">+IF(OFFSET('Water Data'!$F$28,0,10*ROW('Water Data'!F109))="","",OFFSET('Water Data'!$F$28,0,10*ROW('Water Data'!F109)))</f>
        <v/>
      </c>
      <c r="CA115" s="292" t="str">
        <f ca="true">+IF(OFFSET('Water Data'!$F$29,0,10*ROW('Water Data'!F109))="","",OFFSET('Water Data'!$F$29,0,10*ROW('Water Data'!F109)))</f>
        <v/>
      </c>
      <c r="CB115" s="292" t="str">
        <f ca="true">+IF(OFFSET('Water Data'!$G$27,0,10*ROW('Water Data'!G109))="","",OFFSET('Water Data'!$G$27,0,10*ROW('Water Data'!G109)))</f>
        <v/>
      </c>
      <c r="CC115" s="292" t="str">
        <f ca="true">+IF(OFFSET('Water Data'!$G$28,0,10*ROW('Water Data'!G109))="","",OFFSET('Water Data'!$G$28,0,10*ROW('Water Data'!G109)))</f>
        <v/>
      </c>
      <c r="CD115" s="292" t="str">
        <f ca="true">+IF(OFFSET('Water Data'!$G$29,0,10*ROW('Water Data'!G109))="","",OFFSET('Water Data'!$G$29,0,10*ROW('Water Data'!G109)))</f>
        <v/>
      </c>
      <c r="CE115" s="292" t="str">
        <f ca="true">+IF(OFFSET('Water Data'!$H$27,0,10*ROW('Water Data'!H109))="","",OFFSET('Water Data'!$H$27,0,10*ROW('Water Data'!H109)))</f>
        <v/>
      </c>
      <c r="CF115" s="292" t="str">
        <f ca="true">+IF(OFFSET('Water Data'!$H$28,0,10*ROW('Water Data'!H109))="","",OFFSET('Water Data'!$H$28,0,10*ROW('Water Data'!H109)))</f>
        <v/>
      </c>
      <c r="CG115" s="292" t="str">
        <f ca="true">+IF(OFFSET('Water Data'!$H$29,0,10*ROW('Water Data'!H109))="","",OFFSET('Water Data'!$H$29,0,10*ROW('Water Data'!H109)))</f>
        <v/>
      </c>
      <c r="CH115" s="292" t="str">
        <f ca="true">+IF(OFFSET('Water Data'!$I$27,0,10*ROW('Water Data'!I109))="","",OFFSET('Water Data'!$I$27,0,10*ROW('Water Data'!I109)))</f>
        <v/>
      </c>
      <c r="CI115" s="292" t="str">
        <f ca="true">+IF(OFFSET('Water Data'!$I$28,0,10*ROW('Water Data'!I109))="","",OFFSET('Water Data'!$I$28,0,10*ROW('Water Data'!I109)))</f>
        <v/>
      </c>
      <c r="CJ115" s="292" t="str">
        <f ca="true">+IF(OFFSET('Water Data'!$I$29,0,10*ROW('Water Data'!I109))="","",OFFSET('Water Data'!$I$29,0,10*ROW('Water Data'!I109)))</f>
        <v/>
      </c>
      <c r="CK115" s="292" t="str">
        <f ca="true">+IF(OFFSET('Sanitation Data'!$D$28,0,10*ROW('Sanitation Data'!D109))="","",OFFSET('Sanitation Data'!$D$28,0,10*ROW('Sanitation Data'!D109)))</f>
        <v/>
      </c>
      <c r="CL115" s="292" t="str">
        <f ca="true">+IF(OFFSET('Sanitation Data'!$D$29,0,10*ROW('Sanitation Data'!D109))="","",OFFSET('Sanitation Data'!$D$29,0,10*ROW('Sanitation Data'!D109)))</f>
        <v/>
      </c>
      <c r="CM115" s="292" t="str">
        <f ca="true">+IF(OFFSET('Sanitation Data'!$D$30,0,10*ROW('Sanitation Data'!D109))="","",OFFSET('Sanitation Data'!$D$30,0,10*ROW('Sanitation Data'!D109)))</f>
        <v/>
      </c>
      <c r="CN115" s="292" t="str">
        <f ca="true">+IF(OFFSET('Sanitation Data'!$D$31,0,10*ROW('Sanitation Data'!D109))="","",OFFSET('Sanitation Data'!$D$31,0,10*ROW('Sanitation Data'!D109)))</f>
        <v/>
      </c>
      <c r="CO115" s="292" t="str">
        <f ca="true">+IF(OFFSET('Sanitation Data'!$D$32,0,10*ROW('Sanitation Data'!D109))="","",OFFSET('Sanitation Data'!$D$32,0,10*ROW('Sanitation Data'!D109)))</f>
        <v/>
      </c>
      <c r="CP115" s="292" t="str">
        <f ca="true">+IF(OFFSET('Sanitation Data'!$E$28,0,10*ROW('Sanitation Data'!E109))="","",OFFSET('Sanitation Data'!$E$28,0,10*ROW('Sanitation Data'!E109)))</f>
        <v/>
      </c>
      <c r="CQ115" s="292" t="str">
        <f ca="true">+IF(OFFSET('Sanitation Data'!$E$29,0,10*ROW('Sanitation Data'!E109))="","",OFFSET('Sanitation Data'!$E$29,0,10*ROW('Sanitation Data'!E109)))</f>
        <v/>
      </c>
      <c r="CR115" s="292" t="str">
        <f ca="true">+IF(OFFSET('Sanitation Data'!$E$30,0,10*ROW('Sanitation Data'!E109))="","",OFFSET('Sanitation Data'!$E$30,0,10*ROW('Sanitation Data'!E109)))</f>
        <v/>
      </c>
      <c r="CS115" s="292" t="str">
        <f ca="true">+IF(OFFSET('Sanitation Data'!$E$31,0,10*ROW('Sanitation Data'!E109))="","",OFFSET('Sanitation Data'!$E$31,0,10*ROW('Sanitation Data'!E109)))</f>
        <v/>
      </c>
      <c r="CT115" s="292" t="str">
        <f ca="true">+IF(OFFSET('Sanitation Data'!$E$32,0,10*ROW('Sanitation Data'!E109))="","",OFFSET('Sanitation Data'!$E$32,0,10*ROW('Sanitation Data'!E109)))</f>
        <v/>
      </c>
      <c r="CU115" s="292" t="str">
        <f ca="true">+IF(OFFSET('Sanitation Data'!$F$28,0,10*ROW('Sanitation Data'!F109))="","",OFFSET('Sanitation Data'!$F$28,0,10*ROW('Sanitation Data'!F109)))</f>
        <v/>
      </c>
      <c r="CV115" s="292" t="str">
        <f ca="true">+IF(OFFSET('Sanitation Data'!$F$29,0,10*ROW('Sanitation Data'!F109))="","",OFFSET('Sanitation Data'!$F$29,0,10*ROW('Sanitation Data'!F109)))</f>
        <v/>
      </c>
      <c r="CW115" s="292" t="str">
        <f ca="true">+IF(OFFSET('Sanitation Data'!$F$30,0,10*ROW('Sanitation Data'!F109))="","",OFFSET('Sanitation Data'!$F$30,0,10*ROW('Sanitation Data'!F109)))</f>
        <v/>
      </c>
      <c r="CX115" s="292" t="str">
        <f ca="true">+IF(OFFSET('Sanitation Data'!$F$31,0,10*ROW('Sanitation Data'!F109))="","",OFFSET('Sanitation Data'!$F$31,0,10*ROW('Sanitation Data'!F109)))</f>
        <v/>
      </c>
      <c r="CY115" s="292" t="str">
        <f ca="true">+IF(OFFSET('Sanitation Data'!$F$32,0,10*ROW('Sanitation Data'!F109))="","",OFFSET('Sanitation Data'!$F$32,0,10*ROW('Sanitation Data'!F109)))</f>
        <v/>
      </c>
      <c r="CZ115" s="292" t="str">
        <f ca="true">+IF(OFFSET('Sanitation Data'!$G$28,0,10*ROW('Sanitation Data'!G109))="","",OFFSET('Sanitation Data'!$G$28,0,10*ROW('Sanitation Data'!G109)))</f>
        <v/>
      </c>
      <c r="DA115" s="292" t="str">
        <f ca="true">+IF(OFFSET('Sanitation Data'!$G$29,0,10*ROW('Sanitation Data'!G109))="","",OFFSET('Sanitation Data'!$G$29,0,10*ROW('Sanitation Data'!G109)))</f>
        <v/>
      </c>
      <c r="DB115" s="292" t="str">
        <f ca="true">+IF(OFFSET('Sanitation Data'!$G$30,0,10*ROW('Sanitation Data'!G109))="","",OFFSET('Sanitation Data'!$G$30,0,10*ROW('Sanitation Data'!G109)))</f>
        <v/>
      </c>
      <c r="DC115" s="292" t="str">
        <f ca="true">+IF(OFFSET('Sanitation Data'!$G$31,0,10*ROW('Sanitation Data'!G109))="","",OFFSET('Sanitation Data'!$G$31,0,10*ROW('Sanitation Data'!G109)))</f>
        <v/>
      </c>
      <c r="DD115" s="292" t="str">
        <f ca="true">+IF(OFFSET('Sanitation Data'!$G$32,0,10*ROW('Sanitation Data'!G109))="","",OFFSET('Sanitation Data'!$G$32,0,10*ROW('Sanitation Data'!G109)))</f>
        <v/>
      </c>
      <c r="DE115" s="292" t="str">
        <f ca="true">+IF(OFFSET('Sanitation Data'!$H$28,0,10*ROW('Sanitation Data'!H109))="","",OFFSET('Sanitation Data'!$H$28,0,10*ROW('Sanitation Data'!H109)))</f>
        <v/>
      </c>
      <c r="DF115" s="292" t="str">
        <f ca="true">+IF(OFFSET('Sanitation Data'!$H$29,0,10*ROW('Sanitation Data'!H109))="","",OFFSET('Sanitation Data'!$H$29,0,10*ROW('Sanitation Data'!H109)))</f>
        <v/>
      </c>
      <c r="DG115" s="292" t="str">
        <f ca="true">+IF(OFFSET('Sanitation Data'!$H$30,0,10*ROW('Sanitation Data'!H109))="","",OFFSET('Sanitation Data'!$H$30,0,10*ROW('Sanitation Data'!H109)))</f>
        <v/>
      </c>
      <c r="DH115" s="292" t="str">
        <f ca="true">+IF(OFFSET('Sanitation Data'!$H$31,0,10*ROW('Sanitation Data'!H109))="","",OFFSET('Sanitation Data'!$H$31,0,10*ROW('Sanitation Data'!H109)))</f>
        <v/>
      </c>
      <c r="DI115" s="292" t="str">
        <f ca="true">+IF(OFFSET('Sanitation Data'!$H$32,0,10*ROW('Sanitation Data'!H109))="","",OFFSET('Sanitation Data'!$H$32,0,10*ROW('Sanitation Data'!H109)))</f>
        <v/>
      </c>
      <c r="DJ115" s="292" t="str">
        <f ca="true">+IF(OFFSET('Sanitation Data'!$I$28,0,10*ROW('Sanitation Data'!I109))="","",OFFSET('Sanitation Data'!$I$28,0,10*ROW('Sanitation Data'!I109)))</f>
        <v/>
      </c>
      <c r="DK115" s="292" t="str">
        <f ca="true">+IF(OFFSET('Sanitation Data'!$I$29,0,10*ROW('Sanitation Data'!I109))="","",OFFSET('Sanitation Data'!$I$29,0,10*ROW('Sanitation Data'!I109)))</f>
        <v/>
      </c>
      <c r="DL115" s="292" t="str">
        <f ca="true">+IF(OFFSET('Sanitation Data'!$I$30,0,10*ROW('Sanitation Data'!I109))="","",OFFSET('Sanitation Data'!$I$30,0,10*ROW('Sanitation Data'!I109)))</f>
        <v/>
      </c>
      <c r="DM115" s="292" t="str">
        <f ca="true">+IF(OFFSET('Sanitation Data'!$I$31,0,10*ROW('Sanitation Data'!I109))="","",OFFSET('Sanitation Data'!$I$31,0,10*ROW('Sanitation Data'!I109)))</f>
        <v/>
      </c>
      <c r="DN115" s="292" t="str">
        <f ca="true">+IF(OFFSET('Sanitation Data'!$I$32,0,10*ROW('Sanitation Data'!I109))="","",OFFSET('Sanitation Data'!$I$32,0,10*ROW('Sanitation Data'!I109)))</f>
        <v/>
      </c>
      <c r="DO115" s="292" t="str">
        <f ca="true">+IF(OFFSET('Hygiene Data'!$D$11,0,10*ROW('Hygiene Data'!D109))="","",OFFSET('Hygiene Data'!$D$11,0,10*ROW('Hygiene Data'!D109)))</f>
        <v/>
      </c>
      <c r="DP115" s="292" t="str">
        <f ca="true">+IF(OFFSET('Hygiene Data'!$D$12,0,10*ROW('Hygiene Data'!D109))="","",OFFSET('Hygiene Data'!$D$12,0,10*ROW('Hygiene Data'!D109)))</f>
        <v/>
      </c>
      <c r="DQ115" s="292" t="str">
        <f ca="true">+IF(OFFSET('Hygiene Data'!$D$13,0,10*ROW('Hygiene Data'!D109))="","",OFFSET('Hygiene Data'!$D$13,0,10*ROW('Hygiene Data'!D109)))</f>
        <v/>
      </c>
      <c r="DR115" s="292" t="str">
        <f ca="true">+IF(OFFSET('Hygiene Data'!$E$11,0,10*ROW('Hygiene Data'!E109))="","",OFFSET('Hygiene Data'!$E$11,0,10*ROW('Hygiene Data'!E109)))</f>
        <v/>
      </c>
      <c r="DS115" s="292" t="str">
        <f ca="true">+IF(OFFSET('Hygiene Data'!$E$12,0,10*ROW('Hygiene Data'!E109))="","",OFFSET('Hygiene Data'!$E$12,0,10*ROW('Hygiene Data'!E109)))</f>
        <v/>
      </c>
      <c r="DT115" s="292" t="str">
        <f ca="true">+IF(OFFSET('Hygiene Data'!$E$13,0,10*ROW('Hygiene Data'!E109))="","",OFFSET('Hygiene Data'!$E$13,0,10*ROW('Hygiene Data'!E109)))</f>
        <v/>
      </c>
      <c r="DU115" s="292" t="str">
        <f ca="true">+IF(OFFSET('Hygiene Data'!$F$11,0,10*ROW('Hygiene Data'!F109))="","",OFFSET('Hygiene Data'!$F$11,0,10*ROW('Hygiene Data'!F109)))</f>
        <v/>
      </c>
      <c r="DV115" s="292" t="str">
        <f ca="true">+IF(OFFSET('Hygiene Data'!$F$12,0,10*ROW('Hygiene Data'!F109))="","",OFFSET('Hygiene Data'!$F$12,0,10*ROW('Hygiene Data'!F109)))</f>
        <v/>
      </c>
      <c r="DW115" s="292" t="str">
        <f ca="true">+IF(OFFSET('Hygiene Data'!$F$13,0,10*ROW('Hygiene Data'!F109))="","",OFFSET('Hygiene Data'!$F$13,0,10*ROW('Hygiene Data'!F109)))</f>
        <v/>
      </c>
      <c r="DX115" s="292" t="str">
        <f ca="true">+IF(OFFSET('Hygiene Data'!$G$11,0,10*ROW('Hygiene Data'!G109))="","",OFFSET('Hygiene Data'!$G$11,0,10*ROW('Hygiene Data'!G109)))</f>
        <v/>
      </c>
      <c r="DY115" s="292" t="str">
        <f ca="true">+IF(OFFSET('Hygiene Data'!$G$12,0,10*ROW('Hygiene Data'!G109))="","",OFFSET('Hygiene Data'!$G$12,0,10*ROW('Hygiene Data'!G109)))</f>
        <v/>
      </c>
      <c r="DZ115" s="292" t="str">
        <f ca="true">+IF(OFFSET('Hygiene Data'!$G$13,0,10*ROW('Hygiene Data'!G109))="","",OFFSET('Hygiene Data'!$G$13,0,10*ROW('Hygiene Data'!G109)))</f>
        <v/>
      </c>
      <c r="EA115" s="292" t="str">
        <f ca="true">+IF(OFFSET('Hygiene Data'!$H$11,0,10*ROW('Hygiene Data'!H109))="","",OFFSET('Hygiene Data'!$H$11,0,10*ROW('Hygiene Data'!H109)))</f>
        <v/>
      </c>
      <c r="EB115" s="292" t="str">
        <f ca="true">+IF(OFFSET('Hygiene Data'!$H$12,0,10*ROW('Hygiene Data'!H109))="","",OFFSET('Hygiene Data'!$H$12,0,10*ROW('Hygiene Data'!H109)))</f>
        <v/>
      </c>
      <c r="EC115" s="292" t="str">
        <f ca="true">+IF(OFFSET('Hygiene Data'!$H$13,0,10*ROW('Hygiene Data'!H109))="","",OFFSET('Hygiene Data'!$H$13,0,10*ROW('Hygiene Data'!H109)))</f>
        <v/>
      </c>
      <c r="ED115" s="292" t="str">
        <f ca="true">+IF(OFFSET('Hygiene Data'!$I$11,0,10*ROW('Hygiene Data'!I109))="","",OFFSET('Hygiene Data'!$I$11,0,10*ROW('Hygiene Data'!I109)))</f>
        <v/>
      </c>
      <c r="EE115" s="292" t="str">
        <f ca="true">+IF(OFFSET('Hygiene Data'!$I$12,0,10*ROW('Hygiene Data'!I109))="","",OFFSET('Hygiene Data'!$I$12,0,10*ROW('Hygiene Data'!I109)))</f>
        <v/>
      </c>
      <c r="EF115" s="29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8"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2"/>
      <c r="BS116" s="292" t="str">
        <f ca="true">+IF(OFFSET('Water Data'!$D$27,0,10*ROW('Water Data'!D110))="","",OFFSET('Water Data'!$D$27,0,10*ROW('Water Data'!D110)))</f>
        <v/>
      </c>
      <c r="BT116" s="292" t="str">
        <f ca="true">+IF(OFFSET('Water Data'!$D$28,0,10*ROW('Water Data'!D110))="","",OFFSET('Water Data'!$D$28,0,10*ROW('Water Data'!D110)))</f>
        <v/>
      </c>
      <c r="BU116" s="292" t="str">
        <f ca="true">+IF(OFFSET('Water Data'!$D$29,0,10*ROW('Water Data'!D110))="","",OFFSET('Water Data'!$D$29,0,10*ROW('Water Data'!D110)))</f>
        <v/>
      </c>
      <c r="BV116" s="292" t="str">
        <f ca="true">+IF(OFFSET('Water Data'!$E$27,0,10*ROW('Water Data'!E110))="","",OFFSET('Water Data'!$E$27,0,10*ROW('Water Data'!E110)))</f>
        <v/>
      </c>
      <c r="BW116" s="292" t="str">
        <f ca="true">+IF(OFFSET('Water Data'!$E$28,0,10*ROW('Water Data'!E110))="","",OFFSET('Water Data'!$E$28,0,10*ROW('Water Data'!E110)))</f>
        <v/>
      </c>
      <c r="BX116" s="292" t="str">
        <f ca="true">+IF(OFFSET('Water Data'!$E$29,0,10*ROW('Water Data'!E110))="","",OFFSET('Water Data'!$E$29,0,10*ROW('Water Data'!E110)))</f>
        <v/>
      </c>
      <c r="BY116" s="292" t="str">
        <f ca="true">+IF(OFFSET('Water Data'!$F$27,0,10*ROW('Water Data'!F110))="","",OFFSET('Water Data'!$F$27,0,10*ROW('Water Data'!F110)))</f>
        <v/>
      </c>
      <c r="BZ116" s="292" t="str">
        <f ca="true">+IF(OFFSET('Water Data'!$F$28,0,10*ROW('Water Data'!F110))="","",OFFSET('Water Data'!$F$28,0,10*ROW('Water Data'!F110)))</f>
        <v/>
      </c>
      <c r="CA116" s="292" t="str">
        <f ca="true">+IF(OFFSET('Water Data'!$F$29,0,10*ROW('Water Data'!F110))="","",OFFSET('Water Data'!$F$29,0,10*ROW('Water Data'!F110)))</f>
        <v/>
      </c>
      <c r="CB116" s="292" t="str">
        <f ca="true">+IF(OFFSET('Water Data'!$G$27,0,10*ROW('Water Data'!G110))="","",OFFSET('Water Data'!$G$27,0,10*ROW('Water Data'!G110)))</f>
        <v/>
      </c>
      <c r="CC116" s="292" t="str">
        <f ca="true">+IF(OFFSET('Water Data'!$G$28,0,10*ROW('Water Data'!G110))="","",OFFSET('Water Data'!$G$28,0,10*ROW('Water Data'!G110)))</f>
        <v/>
      </c>
      <c r="CD116" s="292" t="str">
        <f ca="true">+IF(OFFSET('Water Data'!$G$29,0,10*ROW('Water Data'!G110))="","",OFFSET('Water Data'!$G$29,0,10*ROW('Water Data'!G110)))</f>
        <v/>
      </c>
      <c r="CE116" s="292" t="str">
        <f ca="true">+IF(OFFSET('Water Data'!$H$27,0,10*ROW('Water Data'!H110))="","",OFFSET('Water Data'!$H$27,0,10*ROW('Water Data'!H110)))</f>
        <v/>
      </c>
      <c r="CF116" s="292" t="str">
        <f ca="true">+IF(OFFSET('Water Data'!$H$28,0,10*ROW('Water Data'!H110))="","",OFFSET('Water Data'!$H$28,0,10*ROW('Water Data'!H110)))</f>
        <v/>
      </c>
      <c r="CG116" s="292" t="str">
        <f ca="true">+IF(OFFSET('Water Data'!$H$29,0,10*ROW('Water Data'!H110))="","",OFFSET('Water Data'!$H$29,0,10*ROW('Water Data'!H110)))</f>
        <v/>
      </c>
      <c r="CH116" s="292" t="str">
        <f ca="true">+IF(OFFSET('Water Data'!$I$27,0,10*ROW('Water Data'!I110))="","",OFFSET('Water Data'!$I$27,0,10*ROW('Water Data'!I110)))</f>
        <v/>
      </c>
      <c r="CI116" s="292" t="str">
        <f ca="true">+IF(OFFSET('Water Data'!$I$28,0,10*ROW('Water Data'!I110))="","",OFFSET('Water Data'!$I$28,0,10*ROW('Water Data'!I110)))</f>
        <v/>
      </c>
      <c r="CJ116" s="292" t="str">
        <f ca="true">+IF(OFFSET('Water Data'!$I$29,0,10*ROW('Water Data'!I110))="","",OFFSET('Water Data'!$I$29,0,10*ROW('Water Data'!I110)))</f>
        <v/>
      </c>
      <c r="CK116" s="292" t="str">
        <f ca="true">+IF(OFFSET('Sanitation Data'!$D$28,0,10*ROW('Sanitation Data'!D110))="","",OFFSET('Sanitation Data'!$D$28,0,10*ROW('Sanitation Data'!D110)))</f>
        <v/>
      </c>
      <c r="CL116" s="292" t="str">
        <f ca="true">+IF(OFFSET('Sanitation Data'!$D$29,0,10*ROW('Sanitation Data'!D110))="","",OFFSET('Sanitation Data'!$D$29,0,10*ROW('Sanitation Data'!D110)))</f>
        <v/>
      </c>
      <c r="CM116" s="292" t="str">
        <f ca="true">+IF(OFFSET('Sanitation Data'!$D$30,0,10*ROW('Sanitation Data'!D110))="","",OFFSET('Sanitation Data'!$D$30,0,10*ROW('Sanitation Data'!D110)))</f>
        <v/>
      </c>
      <c r="CN116" s="292" t="str">
        <f ca="true">+IF(OFFSET('Sanitation Data'!$D$31,0,10*ROW('Sanitation Data'!D110))="","",OFFSET('Sanitation Data'!$D$31,0,10*ROW('Sanitation Data'!D110)))</f>
        <v/>
      </c>
      <c r="CO116" s="292" t="str">
        <f ca="true">+IF(OFFSET('Sanitation Data'!$D$32,0,10*ROW('Sanitation Data'!D110))="","",OFFSET('Sanitation Data'!$D$32,0,10*ROW('Sanitation Data'!D110)))</f>
        <v/>
      </c>
      <c r="CP116" s="292" t="str">
        <f ca="true">+IF(OFFSET('Sanitation Data'!$E$28,0,10*ROW('Sanitation Data'!E110))="","",OFFSET('Sanitation Data'!$E$28,0,10*ROW('Sanitation Data'!E110)))</f>
        <v/>
      </c>
      <c r="CQ116" s="292" t="str">
        <f ca="true">+IF(OFFSET('Sanitation Data'!$E$29,0,10*ROW('Sanitation Data'!E110))="","",OFFSET('Sanitation Data'!$E$29,0,10*ROW('Sanitation Data'!E110)))</f>
        <v/>
      </c>
      <c r="CR116" s="292" t="str">
        <f ca="true">+IF(OFFSET('Sanitation Data'!$E$30,0,10*ROW('Sanitation Data'!E110))="","",OFFSET('Sanitation Data'!$E$30,0,10*ROW('Sanitation Data'!E110)))</f>
        <v/>
      </c>
      <c r="CS116" s="292" t="str">
        <f ca="true">+IF(OFFSET('Sanitation Data'!$E$31,0,10*ROW('Sanitation Data'!E110))="","",OFFSET('Sanitation Data'!$E$31,0,10*ROW('Sanitation Data'!E110)))</f>
        <v/>
      </c>
      <c r="CT116" s="292" t="str">
        <f ca="true">+IF(OFFSET('Sanitation Data'!$E$32,0,10*ROW('Sanitation Data'!E110))="","",OFFSET('Sanitation Data'!$E$32,0,10*ROW('Sanitation Data'!E110)))</f>
        <v/>
      </c>
      <c r="CU116" s="292" t="str">
        <f ca="true">+IF(OFFSET('Sanitation Data'!$F$28,0,10*ROW('Sanitation Data'!F110))="","",OFFSET('Sanitation Data'!$F$28,0,10*ROW('Sanitation Data'!F110)))</f>
        <v/>
      </c>
      <c r="CV116" s="292" t="str">
        <f ca="true">+IF(OFFSET('Sanitation Data'!$F$29,0,10*ROW('Sanitation Data'!F110))="","",OFFSET('Sanitation Data'!$F$29,0,10*ROW('Sanitation Data'!F110)))</f>
        <v/>
      </c>
      <c r="CW116" s="292" t="str">
        <f ca="true">+IF(OFFSET('Sanitation Data'!$F$30,0,10*ROW('Sanitation Data'!F110))="","",OFFSET('Sanitation Data'!$F$30,0,10*ROW('Sanitation Data'!F110)))</f>
        <v/>
      </c>
      <c r="CX116" s="292" t="str">
        <f ca="true">+IF(OFFSET('Sanitation Data'!$F$31,0,10*ROW('Sanitation Data'!F110))="","",OFFSET('Sanitation Data'!$F$31,0,10*ROW('Sanitation Data'!F110)))</f>
        <v/>
      </c>
      <c r="CY116" s="292" t="str">
        <f ca="true">+IF(OFFSET('Sanitation Data'!$F$32,0,10*ROW('Sanitation Data'!F110))="","",OFFSET('Sanitation Data'!$F$32,0,10*ROW('Sanitation Data'!F110)))</f>
        <v/>
      </c>
      <c r="CZ116" s="292" t="str">
        <f ca="true">+IF(OFFSET('Sanitation Data'!$G$28,0,10*ROW('Sanitation Data'!G110))="","",OFFSET('Sanitation Data'!$G$28,0,10*ROW('Sanitation Data'!G110)))</f>
        <v/>
      </c>
      <c r="DA116" s="292" t="str">
        <f ca="true">+IF(OFFSET('Sanitation Data'!$G$29,0,10*ROW('Sanitation Data'!G110))="","",OFFSET('Sanitation Data'!$G$29,0,10*ROW('Sanitation Data'!G110)))</f>
        <v/>
      </c>
      <c r="DB116" s="292" t="str">
        <f ca="true">+IF(OFFSET('Sanitation Data'!$G$30,0,10*ROW('Sanitation Data'!G110))="","",OFFSET('Sanitation Data'!$G$30,0,10*ROW('Sanitation Data'!G110)))</f>
        <v/>
      </c>
      <c r="DC116" s="292" t="str">
        <f ca="true">+IF(OFFSET('Sanitation Data'!$G$31,0,10*ROW('Sanitation Data'!G110))="","",OFFSET('Sanitation Data'!$G$31,0,10*ROW('Sanitation Data'!G110)))</f>
        <v/>
      </c>
      <c r="DD116" s="292" t="str">
        <f ca="true">+IF(OFFSET('Sanitation Data'!$G$32,0,10*ROW('Sanitation Data'!G110))="","",OFFSET('Sanitation Data'!$G$32,0,10*ROW('Sanitation Data'!G110)))</f>
        <v/>
      </c>
      <c r="DE116" s="292" t="str">
        <f ca="true">+IF(OFFSET('Sanitation Data'!$H$28,0,10*ROW('Sanitation Data'!H110))="","",OFFSET('Sanitation Data'!$H$28,0,10*ROW('Sanitation Data'!H110)))</f>
        <v/>
      </c>
      <c r="DF116" s="292" t="str">
        <f ca="true">+IF(OFFSET('Sanitation Data'!$H$29,0,10*ROW('Sanitation Data'!H110))="","",OFFSET('Sanitation Data'!$H$29,0,10*ROW('Sanitation Data'!H110)))</f>
        <v/>
      </c>
      <c r="DG116" s="292" t="str">
        <f ca="true">+IF(OFFSET('Sanitation Data'!$H$30,0,10*ROW('Sanitation Data'!H110))="","",OFFSET('Sanitation Data'!$H$30,0,10*ROW('Sanitation Data'!H110)))</f>
        <v/>
      </c>
      <c r="DH116" s="292" t="str">
        <f ca="true">+IF(OFFSET('Sanitation Data'!$H$31,0,10*ROW('Sanitation Data'!H110))="","",OFFSET('Sanitation Data'!$H$31,0,10*ROW('Sanitation Data'!H110)))</f>
        <v/>
      </c>
      <c r="DI116" s="292" t="str">
        <f ca="true">+IF(OFFSET('Sanitation Data'!$H$32,0,10*ROW('Sanitation Data'!H110))="","",OFFSET('Sanitation Data'!$H$32,0,10*ROW('Sanitation Data'!H110)))</f>
        <v/>
      </c>
      <c r="DJ116" s="292" t="str">
        <f ca="true">+IF(OFFSET('Sanitation Data'!$I$28,0,10*ROW('Sanitation Data'!I110))="","",OFFSET('Sanitation Data'!$I$28,0,10*ROW('Sanitation Data'!I110)))</f>
        <v/>
      </c>
      <c r="DK116" s="292" t="str">
        <f ca="true">+IF(OFFSET('Sanitation Data'!$I$29,0,10*ROW('Sanitation Data'!I110))="","",OFFSET('Sanitation Data'!$I$29,0,10*ROW('Sanitation Data'!I110)))</f>
        <v/>
      </c>
      <c r="DL116" s="292" t="str">
        <f ca="true">+IF(OFFSET('Sanitation Data'!$I$30,0,10*ROW('Sanitation Data'!I110))="","",OFFSET('Sanitation Data'!$I$30,0,10*ROW('Sanitation Data'!I110)))</f>
        <v/>
      </c>
      <c r="DM116" s="292" t="str">
        <f ca="true">+IF(OFFSET('Sanitation Data'!$I$31,0,10*ROW('Sanitation Data'!I110))="","",OFFSET('Sanitation Data'!$I$31,0,10*ROW('Sanitation Data'!I110)))</f>
        <v/>
      </c>
      <c r="DN116" s="292" t="str">
        <f ca="true">+IF(OFFSET('Sanitation Data'!$I$32,0,10*ROW('Sanitation Data'!I110))="","",OFFSET('Sanitation Data'!$I$32,0,10*ROW('Sanitation Data'!I110)))</f>
        <v/>
      </c>
      <c r="DO116" s="292" t="str">
        <f ca="true">+IF(OFFSET('Hygiene Data'!$D$11,0,10*ROW('Hygiene Data'!D110))="","",OFFSET('Hygiene Data'!$D$11,0,10*ROW('Hygiene Data'!D110)))</f>
        <v/>
      </c>
      <c r="DP116" s="292" t="str">
        <f ca="true">+IF(OFFSET('Hygiene Data'!$D$12,0,10*ROW('Hygiene Data'!D110))="","",OFFSET('Hygiene Data'!$D$12,0,10*ROW('Hygiene Data'!D110)))</f>
        <v/>
      </c>
      <c r="DQ116" s="292" t="str">
        <f ca="true">+IF(OFFSET('Hygiene Data'!$D$13,0,10*ROW('Hygiene Data'!D110))="","",OFFSET('Hygiene Data'!$D$13,0,10*ROW('Hygiene Data'!D110)))</f>
        <v/>
      </c>
      <c r="DR116" s="292" t="str">
        <f ca="true">+IF(OFFSET('Hygiene Data'!$E$11,0,10*ROW('Hygiene Data'!E110))="","",OFFSET('Hygiene Data'!$E$11,0,10*ROW('Hygiene Data'!E110)))</f>
        <v/>
      </c>
      <c r="DS116" s="292" t="str">
        <f ca="true">+IF(OFFSET('Hygiene Data'!$E$12,0,10*ROW('Hygiene Data'!E110))="","",OFFSET('Hygiene Data'!$E$12,0,10*ROW('Hygiene Data'!E110)))</f>
        <v/>
      </c>
      <c r="DT116" s="292" t="str">
        <f ca="true">+IF(OFFSET('Hygiene Data'!$E$13,0,10*ROW('Hygiene Data'!E110))="","",OFFSET('Hygiene Data'!$E$13,0,10*ROW('Hygiene Data'!E110)))</f>
        <v/>
      </c>
      <c r="DU116" s="292" t="str">
        <f ca="true">+IF(OFFSET('Hygiene Data'!$F$11,0,10*ROW('Hygiene Data'!F110))="","",OFFSET('Hygiene Data'!$F$11,0,10*ROW('Hygiene Data'!F110)))</f>
        <v/>
      </c>
      <c r="DV116" s="292" t="str">
        <f ca="true">+IF(OFFSET('Hygiene Data'!$F$12,0,10*ROW('Hygiene Data'!F110))="","",OFFSET('Hygiene Data'!$F$12,0,10*ROW('Hygiene Data'!F110)))</f>
        <v/>
      </c>
      <c r="DW116" s="292" t="str">
        <f ca="true">+IF(OFFSET('Hygiene Data'!$F$13,0,10*ROW('Hygiene Data'!F110))="","",OFFSET('Hygiene Data'!$F$13,0,10*ROW('Hygiene Data'!F110)))</f>
        <v/>
      </c>
      <c r="DX116" s="292" t="str">
        <f ca="true">+IF(OFFSET('Hygiene Data'!$G$11,0,10*ROW('Hygiene Data'!G110))="","",OFFSET('Hygiene Data'!$G$11,0,10*ROW('Hygiene Data'!G110)))</f>
        <v/>
      </c>
      <c r="DY116" s="292" t="str">
        <f ca="true">+IF(OFFSET('Hygiene Data'!$G$12,0,10*ROW('Hygiene Data'!G110))="","",OFFSET('Hygiene Data'!$G$12,0,10*ROW('Hygiene Data'!G110)))</f>
        <v/>
      </c>
      <c r="DZ116" s="292" t="str">
        <f ca="true">+IF(OFFSET('Hygiene Data'!$G$13,0,10*ROW('Hygiene Data'!G110))="","",OFFSET('Hygiene Data'!$G$13,0,10*ROW('Hygiene Data'!G110)))</f>
        <v/>
      </c>
      <c r="EA116" s="292" t="str">
        <f ca="true">+IF(OFFSET('Hygiene Data'!$H$11,0,10*ROW('Hygiene Data'!H110))="","",OFFSET('Hygiene Data'!$H$11,0,10*ROW('Hygiene Data'!H110)))</f>
        <v/>
      </c>
      <c r="EB116" s="292" t="str">
        <f ca="true">+IF(OFFSET('Hygiene Data'!$H$12,0,10*ROW('Hygiene Data'!H110))="","",OFFSET('Hygiene Data'!$H$12,0,10*ROW('Hygiene Data'!H110)))</f>
        <v/>
      </c>
      <c r="EC116" s="292" t="str">
        <f ca="true">+IF(OFFSET('Hygiene Data'!$H$13,0,10*ROW('Hygiene Data'!H110))="","",OFFSET('Hygiene Data'!$H$13,0,10*ROW('Hygiene Data'!H110)))</f>
        <v/>
      </c>
      <c r="ED116" s="292" t="str">
        <f ca="true">+IF(OFFSET('Hygiene Data'!$I$11,0,10*ROW('Hygiene Data'!I110))="","",OFFSET('Hygiene Data'!$I$11,0,10*ROW('Hygiene Data'!I110)))</f>
        <v/>
      </c>
      <c r="EE116" s="292" t="str">
        <f ca="true">+IF(OFFSET('Hygiene Data'!$I$12,0,10*ROW('Hygiene Data'!I110))="","",OFFSET('Hygiene Data'!$I$12,0,10*ROW('Hygiene Data'!I110)))</f>
        <v/>
      </c>
      <c r="EF116" s="29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8"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2"/>
      <c r="BS117" s="292" t="str">
        <f ca="true">+IF(OFFSET('Water Data'!$D$27,0,10*ROW('Water Data'!D111))="","",OFFSET('Water Data'!$D$27,0,10*ROW('Water Data'!D111)))</f>
        <v/>
      </c>
      <c r="BT117" s="292" t="str">
        <f ca="true">+IF(OFFSET('Water Data'!$D$28,0,10*ROW('Water Data'!D111))="","",OFFSET('Water Data'!$D$28,0,10*ROW('Water Data'!D111)))</f>
        <v/>
      </c>
      <c r="BU117" s="292" t="str">
        <f ca="true">+IF(OFFSET('Water Data'!$D$29,0,10*ROW('Water Data'!D111))="","",OFFSET('Water Data'!$D$29,0,10*ROW('Water Data'!D111)))</f>
        <v/>
      </c>
      <c r="BV117" s="292" t="str">
        <f ca="true">+IF(OFFSET('Water Data'!$E$27,0,10*ROW('Water Data'!E111))="","",OFFSET('Water Data'!$E$27,0,10*ROW('Water Data'!E111)))</f>
        <v/>
      </c>
      <c r="BW117" s="292" t="str">
        <f ca="true">+IF(OFFSET('Water Data'!$E$28,0,10*ROW('Water Data'!E111))="","",OFFSET('Water Data'!$E$28,0,10*ROW('Water Data'!E111)))</f>
        <v/>
      </c>
      <c r="BX117" s="292" t="str">
        <f ca="true">+IF(OFFSET('Water Data'!$E$29,0,10*ROW('Water Data'!E111))="","",OFFSET('Water Data'!$E$29,0,10*ROW('Water Data'!E111)))</f>
        <v/>
      </c>
      <c r="BY117" s="292" t="str">
        <f ca="true">+IF(OFFSET('Water Data'!$F$27,0,10*ROW('Water Data'!F111))="","",OFFSET('Water Data'!$F$27,0,10*ROW('Water Data'!F111)))</f>
        <v/>
      </c>
      <c r="BZ117" s="292" t="str">
        <f ca="true">+IF(OFFSET('Water Data'!$F$28,0,10*ROW('Water Data'!F111))="","",OFFSET('Water Data'!$F$28,0,10*ROW('Water Data'!F111)))</f>
        <v/>
      </c>
      <c r="CA117" s="292" t="str">
        <f ca="true">+IF(OFFSET('Water Data'!$F$29,0,10*ROW('Water Data'!F111))="","",OFFSET('Water Data'!$F$29,0,10*ROW('Water Data'!F111)))</f>
        <v/>
      </c>
      <c r="CB117" s="292" t="str">
        <f ca="true">+IF(OFFSET('Water Data'!$G$27,0,10*ROW('Water Data'!G111))="","",OFFSET('Water Data'!$G$27,0,10*ROW('Water Data'!G111)))</f>
        <v/>
      </c>
      <c r="CC117" s="292" t="str">
        <f ca="true">+IF(OFFSET('Water Data'!$G$28,0,10*ROW('Water Data'!G111))="","",OFFSET('Water Data'!$G$28,0,10*ROW('Water Data'!G111)))</f>
        <v/>
      </c>
      <c r="CD117" s="292" t="str">
        <f ca="true">+IF(OFFSET('Water Data'!$G$29,0,10*ROW('Water Data'!G111))="","",OFFSET('Water Data'!$G$29,0,10*ROW('Water Data'!G111)))</f>
        <v/>
      </c>
      <c r="CE117" s="292" t="str">
        <f ca="true">+IF(OFFSET('Water Data'!$H$27,0,10*ROW('Water Data'!H111))="","",OFFSET('Water Data'!$H$27,0,10*ROW('Water Data'!H111)))</f>
        <v/>
      </c>
      <c r="CF117" s="292" t="str">
        <f ca="true">+IF(OFFSET('Water Data'!$H$28,0,10*ROW('Water Data'!H111))="","",OFFSET('Water Data'!$H$28,0,10*ROW('Water Data'!H111)))</f>
        <v/>
      </c>
      <c r="CG117" s="292" t="str">
        <f ca="true">+IF(OFFSET('Water Data'!$H$29,0,10*ROW('Water Data'!H111))="","",OFFSET('Water Data'!$H$29,0,10*ROW('Water Data'!H111)))</f>
        <v/>
      </c>
      <c r="CH117" s="292" t="str">
        <f ca="true">+IF(OFFSET('Water Data'!$I$27,0,10*ROW('Water Data'!I111))="","",OFFSET('Water Data'!$I$27,0,10*ROW('Water Data'!I111)))</f>
        <v/>
      </c>
      <c r="CI117" s="292" t="str">
        <f ca="true">+IF(OFFSET('Water Data'!$I$28,0,10*ROW('Water Data'!I111))="","",OFFSET('Water Data'!$I$28,0,10*ROW('Water Data'!I111)))</f>
        <v/>
      </c>
      <c r="CJ117" s="292" t="str">
        <f ca="true">+IF(OFFSET('Water Data'!$I$29,0,10*ROW('Water Data'!I111))="","",OFFSET('Water Data'!$I$29,0,10*ROW('Water Data'!I111)))</f>
        <v/>
      </c>
      <c r="CK117" s="292" t="str">
        <f ca="true">+IF(OFFSET('Sanitation Data'!$D$28,0,10*ROW('Sanitation Data'!D111))="","",OFFSET('Sanitation Data'!$D$28,0,10*ROW('Sanitation Data'!D111)))</f>
        <v/>
      </c>
      <c r="CL117" s="292" t="str">
        <f ca="true">+IF(OFFSET('Sanitation Data'!$D$29,0,10*ROW('Sanitation Data'!D111))="","",OFFSET('Sanitation Data'!$D$29,0,10*ROW('Sanitation Data'!D111)))</f>
        <v/>
      </c>
      <c r="CM117" s="292" t="str">
        <f ca="true">+IF(OFFSET('Sanitation Data'!$D$30,0,10*ROW('Sanitation Data'!D111))="","",OFFSET('Sanitation Data'!$D$30,0,10*ROW('Sanitation Data'!D111)))</f>
        <v/>
      </c>
      <c r="CN117" s="292" t="str">
        <f ca="true">+IF(OFFSET('Sanitation Data'!$D$31,0,10*ROW('Sanitation Data'!D111))="","",OFFSET('Sanitation Data'!$D$31,0,10*ROW('Sanitation Data'!D111)))</f>
        <v/>
      </c>
      <c r="CO117" s="292" t="str">
        <f ca="true">+IF(OFFSET('Sanitation Data'!$D$32,0,10*ROW('Sanitation Data'!D111))="","",OFFSET('Sanitation Data'!$D$32,0,10*ROW('Sanitation Data'!D111)))</f>
        <v/>
      </c>
      <c r="CP117" s="292" t="str">
        <f ca="true">+IF(OFFSET('Sanitation Data'!$E$28,0,10*ROW('Sanitation Data'!E111))="","",OFFSET('Sanitation Data'!$E$28,0,10*ROW('Sanitation Data'!E111)))</f>
        <v/>
      </c>
      <c r="CQ117" s="292" t="str">
        <f ca="true">+IF(OFFSET('Sanitation Data'!$E$29,0,10*ROW('Sanitation Data'!E111))="","",OFFSET('Sanitation Data'!$E$29,0,10*ROW('Sanitation Data'!E111)))</f>
        <v/>
      </c>
      <c r="CR117" s="292" t="str">
        <f ca="true">+IF(OFFSET('Sanitation Data'!$E$30,0,10*ROW('Sanitation Data'!E111))="","",OFFSET('Sanitation Data'!$E$30,0,10*ROW('Sanitation Data'!E111)))</f>
        <v/>
      </c>
      <c r="CS117" s="292" t="str">
        <f ca="true">+IF(OFFSET('Sanitation Data'!$E$31,0,10*ROW('Sanitation Data'!E111))="","",OFFSET('Sanitation Data'!$E$31,0,10*ROW('Sanitation Data'!E111)))</f>
        <v/>
      </c>
      <c r="CT117" s="292" t="str">
        <f ca="true">+IF(OFFSET('Sanitation Data'!$E$32,0,10*ROW('Sanitation Data'!E111))="","",OFFSET('Sanitation Data'!$E$32,0,10*ROW('Sanitation Data'!E111)))</f>
        <v/>
      </c>
      <c r="CU117" s="292" t="str">
        <f ca="true">+IF(OFFSET('Sanitation Data'!$F$28,0,10*ROW('Sanitation Data'!F111))="","",OFFSET('Sanitation Data'!$F$28,0,10*ROW('Sanitation Data'!F111)))</f>
        <v/>
      </c>
      <c r="CV117" s="292" t="str">
        <f ca="true">+IF(OFFSET('Sanitation Data'!$F$29,0,10*ROW('Sanitation Data'!F111))="","",OFFSET('Sanitation Data'!$F$29,0,10*ROW('Sanitation Data'!F111)))</f>
        <v/>
      </c>
      <c r="CW117" s="292" t="str">
        <f ca="true">+IF(OFFSET('Sanitation Data'!$F$30,0,10*ROW('Sanitation Data'!F111))="","",OFFSET('Sanitation Data'!$F$30,0,10*ROW('Sanitation Data'!F111)))</f>
        <v/>
      </c>
      <c r="CX117" s="292" t="str">
        <f ca="true">+IF(OFFSET('Sanitation Data'!$F$31,0,10*ROW('Sanitation Data'!F111))="","",OFFSET('Sanitation Data'!$F$31,0,10*ROW('Sanitation Data'!F111)))</f>
        <v/>
      </c>
      <c r="CY117" s="292" t="str">
        <f ca="true">+IF(OFFSET('Sanitation Data'!$F$32,0,10*ROW('Sanitation Data'!F111))="","",OFFSET('Sanitation Data'!$F$32,0,10*ROW('Sanitation Data'!F111)))</f>
        <v/>
      </c>
      <c r="CZ117" s="292" t="str">
        <f ca="true">+IF(OFFSET('Sanitation Data'!$G$28,0,10*ROW('Sanitation Data'!G111))="","",OFFSET('Sanitation Data'!$G$28,0,10*ROW('Sanitation Data'!G111)))</f>
        <v/>
      </c>
      <c r="DA117" s="292" t="str">
        <f ca="true">+IF(OFFSET('Sanitation Data'!$G$29,0,10*ROW('Sanitation Data'!G111))="","",OFFSET('Sanitation Data'!$G$29,0,10*ROW('Sanitation Data'!G111)))</f>
        <v/>
      </c>
      <c r="DB117" s="292" t="str">
        <f ca="true">+IF(OFFSET('Sanitation Data'!$G$30,0,10*ROW('Sanitation Data'!G111))="","",OFFSET('Sanitation Data'!$G$30,0,10*ROW('Sanitation Data'!G111)))</f>
        <v/>
      </c>
      <c r="DC117" s="292" t="str">
        <f ca="true">+IF(OFFSET('Sanitation Data'!$G$31,0,10*ROW('Sanitation Data'!G111))="","",OFFSET('Sanitation Data'!$G$31,0,10*ROW('Sanitation Data'!G111)))</f>
        <v/>
      </c>
      <c r="DD117" s="292" t="str">
        <f ca="true">+IF(OFFSET('Sanitation Data'!$G$32,0,10*ROW('Sanitation Data'!G111))="","",OFFSET('Sanitation Data'!$G$32,0,10*ROW('Sanitation Data'!G111)))</f>
        <v/>
      </c>
      <c r="DE117" s="292" t="str">
        <f ca="true">+IF(OFFSET('Sanitation Data'!$H$28,0,10*ROW('Sanitation Data'!H111))="","",OFFSET('Sanitation Data'!$H$28,0,10*ROW('Sanitation Data'!H111)))</f>
        <v/>
      </c>
      <c r="DF117" s="292" t="str">
        <f ca="true">+IF(OFFSET('Sanitation Data'!$H$29,0,10*ROW('Sanitation Data'!H111))="","",OFFSET('Sanitation Data'!$H$29,0,10*ROW('Sanitation Data'!H111)))</f>
        <v/>
      </c>
      <c r="DG117" s="292" t="str">
        <f ca="true">+IF(OFFSET('Sanitation Data'!$H$30,0,10*ROW('Sanitation Data'!H111))="","",OFFSET('Sanitation Data'!$H$30,0,10*ROW('Sanitation Data'!H111)))</f>
        <v/>
      </c>
      <c r="DH117" s="292" t="str">
        <f ca="true">+IF(OFFSET('Sanitation Data'!$H$31,0,10*ROW('Sanitation Data'!H111))="","",OFFSET('Sanitation Data'!$H$31,0,10*ROW('Sanitation Data'!H111)))</f>
        <v/>
      </c>
      <c r="DI117" s="292" t="str">
        <f ca="true">+IF(OFFSET('Sanitation Data'!$H$32,0,10*ROW('Sanitation Data'!H111))="","",OFFSET('Sanitation Data'!$H$32,0,10*ROW('Sanitation Data'!H111)))</f>
        <v/>
      </c>
      <c r="DJ117" s="292" t="str">
        <f ca="true">+IF(OFFSET('Sanitation Data'!$I$28,0,10*ROW('Sanitation Data'!I111))="","",OFFSET('Sanitation Data'!$I$28,0,10*ROW('Sanitation Data'!I111)))</f>
        <v/>
      </c>
      <c r="DK117" s="292" t="str">
        <f ca="true">+IF(OFFSET('Sanitation Data'!$I$29,0,10*ROW('Sanitation Data'!I111))="","",OFFSET('Sanitation Data'!$I$29,0,10*ROW('Sanitation Data'!I111)))</f>
        <v/>
      </c>
      <c r="DL117" s="292" t="str">
        <f ca="true">+IF(OFFSET('Sanitation Data'!$I$30,0,10*ROW('Sanitation Data'!I111))="","",OFFSET('Sanitation Data'!$I$30,0,10*ROW('Sanitation Data'!I111)))</f>
        <v/>
      </c>
      <c r="DM117" s="292" t="str">
        <f ca="true">+IF(OFFSET('Sanitation Data'!$I$31,0,10*ROW('Sanitation Data'!I111))="","",OFFSET('Sanitation Data'!$I$31,0,10*ROW('Sanitation Data'!I111)))</f>
        <v/>
      </c>
      <c r="DN117" s="292" t="str">
        <f ca="true">+IF(OFFSET('Sanitation Data'!$I$32,0,10*ROW('Sanitation Data'!I111))="","",OFFSET('Sanitation Data'!$I$32,0,10*ROW('Sanitation Data'!I111)))</f>
        <v/>
      </c>
      <c r="DO117" s="292" t="str">
        <f ca="true">+IF(OFFSET('Hygiene Data'!$D$11,0,10*ROW('Hygiene Data'!D111))="","",OFFSET('Hygiene Data'!$D$11,0,10*ROW('Hygiene Data'!D111)))</f>
        <v/>
      </c>
      <c r="DP117" s="292" t="str">
        <f ca="true">+IF(OFFSET('Hygiene Data'!$D$12,0,10*ROW('Hygiene Data'!D111))="","",OFFSET('Hygiene Data'!$D$12,0,10*ROW('Hygiene Data'!D111)))</f>
        <v/>
      </c>
      <c r="DQ117" s="292" t="str">
        <f ca="true">+IF(OFFSET('Hygiene Data'!$D$13,0,10*ROW('Hygiene Data'!D111))="","",OFFSET('Hygiene Data'!$D$13,0,10*ROW('Hygiene Data'!D111)))</f>
        <v/>
      </c>
      <c r="DR117" s="292" t="str">
        <f ca="true">+IF(OFFSET('Hygiene Data'!$E$11,0,10*ROW('Hygiene Data'!E111))="","",OFFSET('Hygiene Data'!$E$11,0,10*ROW('Hygiene Data'!E111)))</f>
        <v/>
      </c>
      <c r="DS117" s="292" t="str">
        <f ca="true">+IF(OFFSET('Hygiene Data'!$E$12,0,10*ROW('Hygiene Data'!E111))="","",OFFSET('Hygiene Data'!$E$12,0,10*ROW('Hygiene Data'!E111)))</f>
        <v/>
      </c>
      <c r="DT117" s="292" t="str">
        <f ca="true">+IF(OFFSET('Hygiene Data'!$E$13,0,10*ROW('Hygiene Data'!E111))="","",OFFSET('Hygiene Data'!$E$13,0,10*ROW('Hygiene Data'!E111)))</f>
        <v/>
      </c>
      <c r="DU117" s="292" t="str">
        <f ca="true">+IF(OFFSET('Hygiene Data'!$F$11,0,10*ROW('Hygiene Data'!F111))="","",OFFSET('Hygiene Data'!$F$11,0,10*ROW('Hygiene Data'!F111)))</f>
        <v/>
      </c>
      <c r="DV117" s="292" t="str">
        <f ca="true">+IF(OFFSET('Hygiene Data'!$F$12,0,10*ROW('Hygiene Data'!F111))="","",OFFSET('Hygiene Data'!$F$12,0,10*ROW('Hygiene Data'!F111)))</f>
        <v/>
      </c>
      <c r="DW117" s="292" t="str">
        <f ca="true">+IF(OFFSET('Hygiene Data'!$F$13,0,10*ROW('Hygiene Data'!F111))="","",OFFSET('Hygiene Data'!$F$13,0,10*ROW('Hygiene Data'!F111)))</f>
        <v/>
      </c>
      <c r="DX117" s="292" t="str">
        <f ca="true">+IF(OFFSET('Hygiene Data'!$G$11,0,10*ROW('Hygiene Data'!G111))="","",OFFSET('Hygiene Data'!$G$11,0,10*ROW('Hygiene Data'!G111)))</f>
        <v/>
      </c>
      <c r="DY117" s="292" t="str">
        <f ca="true">+IF(OFFSET('Hygiene Data'!$G$12,0,10*ROW('Hygiene Data'!G111))="","",OFFSET('Hygiene Data'!$G$12,0,10*ROW('Hygiene Data'!G111)))</f>
        <v/>
      </c>
      <c r="DZ117" s="292" t="str">
        <f ca="true">+IF(OFFSET('Hygiene Data'!$G$13,0,10*ROW('Hygiene Data'!G111))="","",OFFSET('Hygiene Data'!$G$13,0,10*ROW('Hygiene Data'!G111)))</f>
        <v/>
      </c>
      <c r="EA117" s="292" t="str">
        <f ca="true">+IF(OFFSET('Hygiene Data'!$H$11,0,10*ROW('Hygiene Data'!H111))="","",OFFSET('Hygiene Data'!$H$11,0,10*ROW('Hygiene Data'!H111)))</f>
        <v/>
      </c>
      <c r="EB117" s="292" t="str">
        <f ca="true">+IF(OFFSET('Hygiene Data'!$H$12,0,10*ROW('Hygiene Data'!H111))="","",OFFSET('Hygiene Data'!$H$12,0,10*ROW('Hygiene Data'!H111)))</f>
        <v/>
      </c>
      <c r="EC117" s="292" t="str">
        <f ca="true">+IF(OFFSET('Hygiene Data'!$H$13,0,10*ROW('Hygiene Data'!H111))="","",OFFSET('Hygiene Data'!$H$13,0,10*ROW('Hygiene Data'!H111)))</f>
        <v/>
      </c>
      <c r="ED117" s="292" t="str">
        <f ca="true">+IF(OFFSET('Hygiene Data'!$I$11,0,10*ROW('Hygiene Data'!I111))="","",OFFSET('Hygiene Data'!$I$11,0,10*ROW('Hygiene Data'!I111)))</f>
        <v/>
      </c>
      <c r="EE117" s="292" t="str">
        <f ca="true">+IF(OFFSET('Hygiene Data'!$I$12,0,10*ROW('Hygiene Data'!I111))="","",OFFSET('Hygiene Data'!$I$12,0,10*ROW('Hygiene Data'!I111)))</f>
        <v/>
      </c>
      <c r="EF117" s="29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8"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2"/>
      <c r="BS118" s="292" t="str">
        <f ca="true">+IF(OFFSET('Water Data'!$D$27,0,10*ROW('Water Data'!D112))="","",OFFSET('Water Data'!$D$27,0,10*ROW('Water Data'!D112)))</f>
        <v/>
      </c>
      <c r="BT118" s="292" t="str">
        <f ca="true">+IF(OFFSET('Water Data'!$D$28,0,10*ROW('Water Data'!D112))="","",OFFSET('Water Data'!$D$28,0,10*ROW('Water Data'!D112)))</f>
        <v/>
      </c>
      <c r="BU118" s="292" t="str">
        <f ca="true">+IF(OFFSET('Water Data'!$D$29,0,10*ROW('Water Data'!D112))="","",OFFSET('Water Data'!$D$29,0,10*ROW('Water Data'!D112)))</f>
        <v/>
      </c>
      <c r="BV118" s="292" t="str">
        <f ca="true">+IF(OFFSET('Water Data'!$E$27,0,10*ROW('Water Data'!E112))="","",OFFSET('Water Data'!$E$27,0,10*ROW('Water Data'!E112)))</f>
        <v/>
      </c>
      <c r="BW118" s="292" t="str">
        <f ca="true">+IF(OFFSET('Water Data'!$E$28,0,10*ROW('Water Data'!E112))="","",OFFSET('Water Data'!$E$28,0,10*ROW('Water Data'!E112)))</f>
        <v/>
      </c>
      <c r="BX118" s="292" t="str">
        <f ca="true">+IF(OFFSET('Water Data'!$E$29,0,10*ROW('Water Data'!E112))="","",OFFSET('Water Data'!$E$29,0,10*ROW('Water Data'!E112)))</f>
        <v/>
      </c>
      <c r="BY118" s="292" t="str">
        <f ca="true">+IF(OFFSET('Water Data'!$F$27,0,10*ROW('Water Data'!F112))="","",OFFSET('Water Data'!$F$27,0,10*ROW('Water Data'!F112)))</f>
        <v/>
      </c>
      <c r="BZ118" s="292" t="str">
        <f ca="true">+IF(OFFSET('Water Data'!$F$28,0,10*ROW('Water Data'!F112))="","",OFFSET('Water Data'!$F$28,0,10*ROW('Water Data'!F112)))</f>
        <v/>
      </c>
      <c r="CA118" s="292" t="str">
        <f ca="true">+IF(OFFSET('Water Data'!$F$29,0,10*ROW('Water Data'!F112))="","",OFFSET('Water Data'!$F$29,0,10*ROW('Water Data'!F112)))</f>
        <v/>
      </c>
      <c r="CB118" s="292" t="str">
        <f ca="true">+IF(OFFSET('Water Data'!$G$27,0,10*ROW('Water Data'!G112))="","",OFFSET('Water Data'!$G$27,0,10*ROW('Water Data'!G112)))</f>
        <v/>
      </c>
      <c r="CC118" s="292" t="str">
        <f ca="true">+IF(OFFSET('Water Data'!$G$28,0,10*ROW('Water Data'!G112))="","",OFFSET('Water Data'!$G$28,0,10*ROW('Water Data'!G112)))</f>
        <v/>
      </c>
      <c r="CD118" s="292" t="str">
        <f ca="true">+IF(OFFSET('Water Data'!$G$29,0,10*ROW('Water Data'!G112))="","",OFFSET('Water Data'!$G$29,0,10*ROW('Water Data'!G112)))</f>
        <v/>
      </c>
      <c r="CE118" s="292" t="str">
        <f ca="true">+IF(OFFSET('Water Data'!$H$27,0,10*ROW('Water Data'!H112))="","",OFFSET('Water Data'!$H$27,0,10*ROW('Water Data'!H112)))</f>
        <v/>
      </c>
      <c r="CF118" s="292" t="str">
        <f ca="true">+IF(OFFSET('Water Data'!$H$28,0,10*ROW('Water Data'!H112))="","",OFFSET('Water Data'!$H$28,0,10*ROW('Water Data'!H112)))</f>
        <v/>
      </c>
      <c r="CG118" s="292" t="str">
        <f ca="true">+IF(OFFSET('Water Data'!$H$29,0,10*ROW('Water Data'!H112))="","",OFFSET('Water Data'!$H$29,0,10*ROW('Water Data'!H112)))</f>
        <v/>
      </c>
      <c r="CH118" s="292" t="str">
        <f ca="true">+IF(OFFSET('Water Data'!$I$27,0,10*ROW('Water Data'!I112))="","",OFFSET('Water Data'!$I$27,0,10*ROW('Water Data'!I112)))</f>
        <v/>
      </c>
      <c r="CI118" s="292" t="str">
        <f ca="true">+IF(OFFSET('Water Data'!$I$28,0,10*ROW('Water Data'!I112))="","",OFFSET('Water Data'!$I$28,0,10*ROW('Water Data'!I112)))</f>
        <v/>
      </c>
      <c r="CJ118" s="292" t="str">
        <f ca="true">+IF(OFFSET('Water Data'!$I$29,0,10*ROW('Water Data'!I112))="","",OFFSET('Water Data'!$I$29,0,10*ROW('Water Data'!I112)))</f>
        <v/>
      </c>
      <c r="CK118" s="292" t="str">
        <f ca="true">+IF(OFFSET('Sanitation Data'!$D$28,0,10*ROW('Sanitation Data'!D112))="","",OFFSET('Sanitation Data'!$D$28,0,10*ROW('Sanitation Data'!D112)))</f>
        <v/>
      </c>
      <c r="CL118" s="292" t="str">
        <f ca="true">+IF(OFFSET('Sanitation Data'!$D$29,0,10*ROW('Sanitation Data'!D112))="","",OFFSET('Sanitation Data'!$D$29,0,10*ROW('Sanitation Data'!D112)))</f>
        <v/>
      </c>
      <c r="CM118" s="292" t="str">
        <f ca="true">+IF(OFFSET('Sanitation Data'!$D$30,0,10*ROW('Sanitation Data'!D112))="","",OFFSET('Sanitation Data'!$D$30,0,10*ROW('Sanitation Data'!D112)))</f>
        <v/>
      </c>
      <c r="CN118" s="292" t="str">
        <f ca="true">+IF(OFFSET('Sanitation Data'!$D$31,0,10*ROW('Sanitation Data'!D112))="","",OFFSET('Sanitation Data'!$D$31,0,10*ROW('Sanitation Data'!D112)))</f>
        <v/>
      </c>
      <c r="CO118" s="292" t="str">
        <f ca="true">+IF(OFFSET('Sanitation Data'!$D$32,0,10*ROW('Sanitation Data'!D112))="","",OFFSET('Sanitation Data'!$D$32,0,10*ROW('Sanitation Data'!D112)))</f>
        <v/>
      </c>
      <c r="CP118" s="292" t="str">
        <f ca="true">+IF(OFFSET('Sanitation Data'!$E$28,0,10*ROW('Sanitation Data'!E112))="","",OFFSET('Sanitation Data'!$E$28,0,10*ROW('Sanitation Data'!E112)))</f>
        <v/>
      </c>
      <c r="CQ118" s="292" t="str">
        <f ca="true">+IF(OFFSET('Sanitation Data'!$E$29,0,10*ROW('Sanitation Data'!E112))="","",OFFSET('Sanitation Data'!$E$29,0,10*ROW('Sanitation Data'!E112)))</f>
        <v/>
      </c>
      <c r="CR118" s="292" t="str">
        <f ca="true">+IF(OFFSET('Sanitation Data'!$E$30,0,10*ROW('Sanitation Data'!E112))="","",OFFSET('Sanitation Data'!$E$30,0,10*ROW('Sanitation Data'!E112)))</f>
        <v/>
      </c>
      <c r="CS118" s="292" t="str">
        <f ca="true">+IF(OFFSET('Sanitation Data'!$E$31,0,10*ROW('Sanitation Data'!E112))="","",OFFSET('Sanitation Data'!$E$31,0,10*ROW('Sanitation Data'!E112)))</f>
        <v/>
      </c>
      <c r="CT118" s="292" t="str">
        <f ca="true">+IF(OFFSET('Sanitation Data'!$E$32,0,10*ROW('Sanitation Data'!E112))="","",OFFSET('Sanitation Data'!$E$32,0,10*ROW('Sanitation Data'!E112)))</f>
        <v/>
      </c>
      <c r="CU118" s="292" t="str">
        <f ca="true">+IF(OFFSET('Sanitation Data'!$F$28,0,10*ROW('Sanitation Data'!F112))="","",OFFSET('Sanitation Data'!$F$28,0,10*ROW('Sanitation Data'!F112)))</f>
        <v/>
      </c>
      <c r="CV118" s="292" t="str">
        <f ca="true">+IF(OFFSET('Sanitation Data'!$F$29,0,10*ROW('Sanitation Data'!F112))="","",OFFSET('Sanitation Data'!$F$29,0,10*ROW('Sanitation Data'!F112)))</f>
        <v/>
      </c>
      <c r="CW118" s="292" t="str">
        <f ca="true">+IF(OFFSET('Sanitation Data'!$F$30,0,10*ROW('Sanitation Data'!F112))="","",OFFSET('Sanitation Data'!$F$30,0,10*ROW('Sanitation Data'!F112)))</f>
        <v/>
      </c>
      <c r="CX118" s="292" t="str">
        <f ca="true">+IF(OFFSET('Sanitation Data'!$F$31,0,10*ROW('Sanitation Data'!F112))="","",OFFSET('Sanitation Data'!$F$31,0,10*ROW('Sanitation Data'!F112)))</f>
        <v/>
      </c>
      <c r="CY118" s="292" t="str">
        <f ca="true">+IF(OFFSET('Sanitation Data'!$F$32,0,10*ROW('Sanitation Data'!F112))="","",OFFSET('Sanitation Data'!$F$32,0,10*ROW('Sanitation Data'!F112)))</f>
        <v/>
      </c>
      <c r="CZ118" s="292" t="str">
        <f ca="true">+IF(OFFSET('Sanitation Data'!$G$28,0,10*ROW('Sanitation Data'!G112))="","",OFFSET('Sanitation Data'!$G$28,0,10*ROW('Sanitation Data'!G112)))</f>
        <v/>
      </c>
      <c r="DA118" s="292" t="str">
        <f ca="true">+IF(OFFSET('Sanitation Data'!$G$29,0,10*ROW('Sanitation Data'!G112))="","",OFFSET('Sanitation Data'!$G$29,0,10*ROW('Sanitation Data'!G112)))</f>
        <v/>
      </c>
      <c r="DB118" s="292" t="str">
        <f ca="true">+IF(OFFSET('Sanitation Data'!$G$30,0,10*ROW('Sanitation Data'!G112))="","",OFFSET('Sanitation Data'!$G$30,0,10*ROW('Sanitation Data'!G112)))</f>
        <v/>
      </c>
      <c r="DC118" s="292" t="str">
        <f ca="true">+IF(OFFSET('Sanitation Data'!$G$31,0,10*ROW('Sanitation Data'!G112))="","",OFFSET('Sanitation Data'!$G$31,0,10*ROW('Sanitation Data'!G112)))</f>
        <v/>
      </c>
      <c r="DD118" s="292" t="str">
        <f ca="true">+IF(OFFSET('Sanitation Data'!$G$32,0,10*ROW('Sanitation Data'!G112))="","",OFFSET('Sanitation Data'!$G$32,0,10*ROW('Sanitation Data'!G112)))</f>
        <v/>
      </c>
      <c r="DE118" s="292" t="str">
        <f ca="true">+IF(OFFSET('Sanitation Data'!$H$28,0,10*ROW('Sanitation Data'!H112))="","",OFFSET('Sanitation Data'!$H$28,0,10*ROW('Sanitation Data'!H112)))</f>
        <v/>
      </c>
      <c r="DF118" s="292" t="str">
        <f ca="true">+IF(OFFSET('Sanitation Data'!$H$29,0,10*ROW('Sanitation Data'!H112))="","",OFFSET('Sanitation Data'!$H$29,0,10*ROW('Sanitation Data'!H112)))</f>
        <v/>
      </c>
      <c r="DG118" s="292" t="str">
        <f ca="true">+IF(OFFSET('Sanitation Data'!$H$30,0,10*ROW('Sanitation Data'!H112))="","",OFFSET('Sanitation Data'!$H$30,0,10*ROW('Sanitation Data'!H112)))</f>
        <v/>
      </c>
      <c r="DH118" s="292" t="str">
        <f ca="true">+IF(OFFSET('Sanitation Data'!$H$31,0,10*ROW('Sanitation Data'!H112))="","",OFFSET('Sanitation Data'!$H$31,0,10*ROW('Sanitation Data'!H112)))</f>
        <v/>
      </c>
      <c r="DI118" s="292" t="str">
        <f ca="true">+IF(OFFSET('Sanitation Data'!$H$32,0,10*ROW('Sanitation Data'!H112))="","",OFFSET('Sanitation Data'!$H$32,0,10*ROW('Sanitation Data'!H112)))</f>
        <v/>
      </c>
      <c r="DJ118" s="292" t="str">
        <f ca="true">+IF(OFFSET('Sanitation Data'!$I$28,0,10*ROW('Sanitation Data'!I112))="","",OFFSET('Sanitation Data'!$I$28,0,10*ROW('Sanitation Data'!I112)))</f>
        <v/>
      </c>
      <c r="DK118" s="292" t="str">
        <f ca="true">+IF(OFFSET('Sanitation Data'!$I$29,0,10*ROW('Sanitation Data'!I112))="","",OFFSET('Sanitation Data'!$I$29,0,10*ROW('Sanitation Data'!I112)))</f>
        <v/>
      </c>
      <c r="DL118" s="292" t="str">
        <f ca="true">+IF(OFFSET('Sanitation Data'!$I$30,0,10*ROW('Sanitation Data'!I112))="","",OFFSET('Sanitation Data'!$I$30,0,10*ROW('Sanitation Data'!I112)))</f>
        <v/>
      </c>
      <c r="DM118" s="292" t="str">
        <f ca="true">+IF(OFFSET('Sanitation Data'!$I$31,0,10*ROW('Sanitation Data'!I112))="","",OFFSET('Sanitation Data'!$I$31,0,10*ROW('Sanitation Data'!I112)))</f>
        <v/>
      </c>
      <c r="DN118" s="292" t="str">
        <f ca="true">+IF(OFFSET('Sanitation Data'!$I$32,0,10*ROW('Sanitation Data'!I112))="","",OFFSET('Sanitation Data'!$I$32,0,10*ROW('Sanitation Data'!I112)))</f>
        <v/>
      </c>
      <c r="DO118" s="292" t="str">
        <f ca="true">+IF(OFFSET('Hygiene Data'!$D$11,0,10*ROW('Hygiene Data'!D112))="","",OFFSET('Hygiene Data'!$D$11,0,10*ROW('Hygiene Data'!D112)))</f>
        <v/>
      </c>
      <c r="DP118" s="292" t="str">
        <f ca="true">+IF(OFFSET('Hygiene Data'!$D$12,0,10*ROW('Hygiene Data'!D112))="","",OFFSET('Hygiene Data'!$D$12,0,10*ROW('Hygiene Data'!D112)))</f>
        <v/>
      </c>
      <c r="DQ118" s="292" t="str">
        <f ca="true">+IF(OFFSET('Hygiene Data'!$D$13,0,10*ROW('Hygiene Data'!D112))="","",OFFSET('Hygiene Data'!$D$13,0,10*ROW('Hygiene Data'!D112)))</f>
        <v/>
      </c>
      <c r="DR118" s="292" t="str">
        <f ca="true">+IF(OFFSET('Hygiene Data'!$E$11,0,10*ROW('Hygiene Data'!E112))="","",OFFSET('Hygiene Data'!$E$11,0,10*ROW('Hygiene Data'!E112)))</f>
        <v/>
      </c>
      <c r="DS118" s="292" t="str">
        <f ca="true">+IF(OFFSET('Hygiene Data'!$E$12,0,10*ROW('Hygiene Data'!E112))="","",OFFSET('Hygiene Data'!$E$12,0,10*ROW('Hygiene Data'!E112)))</f>
        <v/>
      </c>
      <c r="DT118" s="292" t="str">
        <f ca="true">+IF(OFFSET('Hygiene Data'!$E$13,0,10*ROW('Hygiene Data'!E112))="","",OFFSET('Hygiene Data'!$E$13,0,10*ROW('Hygiene Data'!E112)))</f>
        <v/>
      </c>
      <c r="DU118" s="292" t="str">
        <f ca="true">+IF(OFFSET('Hygiene Data'!$F$11,0,10*ROW('Hygiene Data'!F112))="","",OFFSET('Hygiene Data'!$F$11,0,10*ROW('Hygiene Data'!F112)))</f>
        <v/>
      </c>
      <c r="DV118" s="292" t="str">
        <f ca="true">+IF(OFFSET('Hygiene Data'!$F$12,0,10*ROW('Hygiene Data'!F112))="","",OFFSET('Hygiene Data'!$F$12,0,10*ROW('Hygiene Data'!F112)))</f>
        <v/>
      </c>
      <c r="DW118" s="292" t="str">
        <f ca="true">+IF(OFFSET('Hygiene Data'!$F$13,0,10*ROW('Hygiene Data'!F112))="","",OFFSET('Hygiene Data'!$F$13,0,10*ROW('Hygiene Data'!F112)))</f>
        <v/>
      </c>
      <c r="DX118" s="292" t="str">
        <f ca="true">+IF(OFFSET('Hygiene Data'!$G$11,0,10*ROW('Hygiene Data'!G112))="","",OFFSET('Hygiene Data'!$G$11,0,10*ROW('Hygiene Data'!G112)))</f>
        <v/>
      </c>
      <c r="DY118" s="292" t="str">
        <f ca="true">+IF(OFFSET('Hygiene Data'!$G$12,0,10*ROW('Hygiene Data'!G112))="","",OFFSET('Hygiene Data'!$G$12,0,10*ROW('Hygiene Data'!G112)))</f>
        <v/>
      </c>
      <c r="DZ118" s="292" t="str">
        <f ca="true">+IF(OFFSET('Hygiene Data'!$G$13,0,10*ROW('Hygiene Data'!G112))="","",OFFSET('Hygiene Data'!$G$13,0,10*ROW('Hygiene Data'!G112)))</f>
        <v/>
      </c>
      <c r="EA118" s="292" t="str">
        <f ca="true">+IF(OFFSET('Hygiene Data'!$H$11,0,10*ROW('Hygiene Data'!H112))="","",OFFSET('Hygiene Data'!$H$11,0,10*ROW('Hygiene Data'!H112)))</f>
        <v/>
      </c>
      <c r="EB118" s="292" t="str">
        <f ca="true">+IF(OFFSET('Hygiene Data'!$H$12,0,10*ROW('Hygiene Data'!H112))="","",OFFSET('Hygiene Data'!$H$12,0,10*ROW('Hygiene Data'!H112)))</f>
        <v/>
      </c>
      <c r="EC118" s="292" t="str">
        <f ca="true">+IF(OFFSET('Hygiene Data'!$H$13,0,10*ROW('Hygiene Data'!H112))="","",OFFSET('Hygiene Data'!$H$13,0,10*ROW('Hygiene Data'!H112)))</f>
        <v/>
      </c>
      <c r="ED118" s="292" t="str">
        <f ca="true">+IF(OFFSET('Hygiene Data'!$I$11,0,10*ROW('Hygiene Data'!I112))="","",OFFSET('Hygiene Data'!$I$11,0,10*ROW('Hygiene Data'!I112)))</f>
        <v/>
      </c>
      <c r="EE118" s="292" t="str">
        <f ca="true">+IF(OFFSET('Hygiene Data'!$I$12,0,10*ROW('Hygiene Data'!I112))="","",OFFSET('Hygiene Data'!$I$12,0,10*ROW('Hygiene Data'!I112)))</f>
        <v/>
      </c>
      <c r="EF118" s="29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8"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2"/>
      <c r="BS119" s="292" t="str">
        <f ca="true">+IF(OFFSET('Water Data'!$D$27,0,10*ROW('Water Data'!D113))="","",OFFSET('Water Data'!$D$27,0,10*ROW('Water Data'!D113)))</f>
        <v/>
      </c>
      <c r="BT119" s="292" t="str">
        <f ca="true">+IF(OFFSET('Water Data'!$D$28,0,10*ROW('Water Data'!D113))="","",OFFSET('Water Data'!$D$28,0,10*ROW('Water Data'!D113)))</f>
        <v/>
      </c>
      <c r="BU119" s="292" t="str">
        <f ca="true">+IF(OFFSET('Water Data'!$D$29,0,10*ROW('Water Data'!D113))="","",OFFSET('Water Data'!$D$29,0,10*ROW('Water Data'!D113)))</f>
        <v/>
      </c>
      <c r="BV119" s="292" t="str">
        <f ca="true">+IF(OFFSET('Water Data'!$E$27,0,10*ROW('Water Data'!E113))="","",OFFSET('Water Data'!$E$27,0,10*ROW('Water Data'!E113)))</f>
        <v/>
      </c>
      <c r="BW119" s="292" t="str">
        <f ca="true">+IF(OFFSET('Water Data'!$E$28,0,10*ROW('Water Data'!E113))="","",OFFSET('Water Data'!$E$28,0,10*ROW('Water Data'!E113)))</f>
        <v/>
      </c>
      <c r="BX119" s="292" t="str">
        <f ca="true">+IF(OFFSET('Water Data'!$E$29,0,10*ROW('Water Data'!E113))="","",OFFSET('Water Data'!$E$29,0,10*ROW('Water Data'!E113)))</f>
        <v/>
      </c>
      <c r="BY119" s="292" t="str">
        <f ca="true">+IF(OFFSET('Water Data'!$F$27,0,10*ROW('Water Data'!F113))="","",OFFSET('Water Data'!$F$27,0,10*ROW('Water Data'!F113)))</f>
        <v/>
      </c>
      <c r="BZ119" s="292" t="str">
        <f ca="true">+IF(OFFSET('Water Data'!$F$28,0,10*ROW('Water Data'!F113))="","",OFFSET('Water Data'!$F$28,0,10*ROW('Water Data'!F113)))</f>
        <v/>
      </c>
      <c r="CA119" s="292" t="str">
        <f ca="true">+IF(OFFSET('Water Data'!$F$29,0,10*ROW('Water Data'!F113))="","",OFFSET('Water Data'!$F$29,0,10*ROW('Water Data'!F113)))</f>
        <v/>
      </c>
      <c r="CB119" s="292" t="str">
        <f ca="true">+IF(OFFSET('Water Data'!$G$27,0,10*ROW('Water Data'!G113))="","",OFFSET('Water Data'!$G$27,0,10*ROW('Water Data'!G113)))</f>
        <v/>
      </c>
      <c r="CC119" s="292" t="str">
        <f ca="true">+IF(OFFSET('Water Data'!$G$28,0,10*ROW('Water Data'!G113))="","",OFFSET('Water Data'!$G$28,0,10*ROW('Water Data'!G113)))</f>
        <v/>
      </c>
      <c r="CD119" s="292" t="str">
        <f ca="true">+IF(OFFSET('Water Data'!$G$29,0,10*ROW('Water Data'!G113))="","",OFFSET('Water Data'!$G$29,0,10*ROW('Water Data'!G113)))</f>
        <v/>
      </c>
      <c r="CE119" s="292" t="str">
        <f ca="true">+IF(OFFSET('Water Data'!$H$27,0,10*ROW('Water Data'!H113))="","",OFFSET('Water Data'!$H$27,0,10*ROW('Water Data'!H113)))</f>
        <v/>
      </c>
      <c r="CF119" s="292" t="str">
        <f ca="true">+IF(OFFSET('Water Data'!$H$28,0,10*ROW('Water Data'!H113))="","",OFFSET('Water Data'!$H$28,0,10*ROW('Water Data'!H113)))</f>
        <v/>
      </c>
      <c r="CG119" s="292" t="str">
        <f ca="true">+IF(OFFSET('Water Data'!$H$29,0,10*ROW('Water Data'!H113))="","",OFFSET('Water Data'!$H$29,0,10*ROW('Water Data'!H113)))</f>
        <v/>
      </c>
      <c r="CH119" s="292" t="str">
        <f ca="true">+IF(OFFSET('Water Data'!$I$27,0,10*ROW('Water Data'!I113))="","",OFFSET('Water Data'!$I$27,0,10*ROW('Water Data'!I113)))</f>
        <v/>
      </c>
      <c r="CI119" s="292" t="str">
        <f ca="true">+IF(OFFSET('Water Data'!$I$28,0,10*ROW('Water Data'!I113))="","",OFFSET('Water Data'!$I$28,0,10*ROW('Water Data'!I113)))</f>
        <v/>
      </c>
      <c r="CJ119" s="292" t="str">
        <f ca="true">+IF(OFFSET('Water Data'!$I$29,0,10*ROW('Water Data'!I113))="","",OFFSET('Water Data'!$I$29,0,10*ROW('Water Data'!I113)))</f>
        <v/>
      </c>
      <c r="CK119" s="292" t="str">
        <f ca="true">+IF(OFFSET('Sanitation Data'!$D$28,0,10*ROW('Sanitation Data'!D113))="","",OFFSET('Sanitation Data'!$D$28,0,10*ROW('Sanitation Data'!D113)))</f>
        <v/>
      </c>
      <c r="CL119" s="292" t="str">
        <f ca="true">+IF(OFFSET('Sanitation Data'!$D$29,0,10*ROW('Sanitation Data'!D113))="","",OFFSET('Sanitation Data'!$D$29,0,10*ROW('Sanitation Data'!D113)))</f>
        <v/>
      </c>
      <c r="CM119" s="292" t="str">
        <f ca="true">+IF(OFFSET('Sanitation Data'!$D$30,0,10*ROW('Sanitation Data'!D113))="","",OFFSET('Sanitation Data'!$D$30,0,10*ROW('Sanitation Data'!D113)))</f>
        <v/>
      </c>
      <c r="CN119" s="292" t="str">
        <f ca="true">+IF(OFFSET('Sanitation Data'!$D$31,0,10*ROW('Sanitation Data'!D113))="","",OFFSET('Sanitation Data'!$D$31,0,10*ROW('Sanitation Data'!D113)))</f>
        <v/>
      </c>
      <c r="CO119" s="292" t="str">
        <f ca="true">+IF(OFFSET('Sanitation Data'!$D$32,0,10*ROW('Sanitation Data'!D113))="","",OFFSET('Sanitation Data'!$D$32,0,10*ROW('Sanitation Data'!D113)))</f>
        <v/>
      </c>
      <c r="CP119" s="292" t="str">
        <f ca="true">+IF(OFFSET('Sanitation Data'!$E$28,0,10*ROW('Sanitation Data'!E113))="","",OFFSET('Sanitation Data'!$E$28,0,10*ROW('Sanitation Data'!E113)))</f>
        <v/>
      </c>
      <c r="CQ119" s="292" t="str">
        <f ca="true">+IF(OFFSET('Sanitation Data'!$E$29,0,10*ROW('Sanitation Data'!E113))="","",OFFSET('Sanitation Data'!$E$29,0,10*ROW('Sanitation Data'!E113)))</f>
        <v/>
      </c>
      <c r="CR119" s="292" t="str">
        <f ca="true">+IF(OFFSET('Sanitation Data'!$E$30,0,10*ROW('Sanitation Data'!E113))="","",OFFSET('Sanitation Data'!$E$30,0,10*ROW('Sanitation Data'!E113)))</f>
        <v/>
      </c>
      <c r="CS119" s="292" t="str">
        <f ca="true">+IF(OFFSET('Sanitation Data'!$E$31,0,10*ROW('Sanitation Data'!E113))="","",OFFSET('Sanitation Data'!$E$31,0,10*ROW('Sanitation Data'!E113)))</f>
        <v/>
      </c>
      <c r="CT119" s="292" t="str">
        <f ca="true">+IF(OFFSET('Sanitation Data'!$E$32,0,10*ROW('Sanitation Data'!E113))="","",OFFSET('Sanitation Data'!$E$32,0,10*ROW('Sanitation Data'!E113)))</f>
        <v/>
      </c>
      <c r="CU119" s="292" t="str">
        <f ca="true">+IF(OFFSET('Sanitation Data'!$F$28,0,10*ROW('Sanitation Data'!F113))="","",OFFSET('Sanitation Data'!$F$28,0,10*ROW('Sanitation Data'!F113)))</f>
        <v/>
      </c>
      <c r="CV119" s="292" t="str">
        <f ca="true">+IF(OFFSET('Sanitation Data'!$F$29,0,10*ROW('Sanitation Data'!F113))="","",OFFSET('Sanitation Data'!$F$29,0,10*ROW('Sanitation Data'!F113)))</f>
        <v/>
      </c>
      <c r="CW119" s="292" t="str">
        <f ca="true">+IF(OFFSET('Sanitation Data'!$F$30,0,10*ROW('Sanitation Data'!F113))="","",OFFSET('Sanitation Data'!$F$30,0,10*ROW('Sanitation Data'!F113)))</f>
        <v/>
      </c>
      <c r="CX119" s="292" t="str">
        <f ca="true">+IF(OFFSET('Sanitation Data'!$F$31,0,10*ROW('Sanitation Data'!F113))="","",OFFSET('Sanitation Data'!$F$31,0,10*ROW('Sanitation Data'!F113)))</f>
        <v/>
      </c>
      <c r="CY119" s="292" t="str">
        <f ca="true">+IF(OFFSET('Sanitation Data'!$F$32,0,10*ROW('Sanitation Data'!F113))="","",OFFSET('Sanitation Data'!$F$32,0,10*ROW('Sanitation Data'!F113)))</f>
        <v/>
      </c>
      <c r="CZ119" s="292" t="str">
        <f ca="true">+IF(OFFSET('Sanitation Data'!$G$28,0,10*ROW('Sanitation Data'!G113))="","",OFFSET('Sanitation Data'!$G$28,0,10*ROW('Sanitation Data'!G113)))</f>
        <v/>
      </c>
      <c r="DA119" s="292" t="str">
        <f ca="true">+IF(OFFSET('Sanitation Data'!$G$29,0,10*ROW('Sanitation Data'!G113))="","",OFFSET('Sanitation Data'!$G$29,0,10*ROW('Sanitation Data'!G113)))</f>
        <v/>
      </c>
      <c r="DB119" s="292" t="str">
        <f ca="true">+IF(OFFSET('Sanitation Data'!$G$30,0,10*ROW('Sanitation Data'!G113))="","",OFFSET('Sanitation Data'!$G$30,0,10*ROW('Sanitation Data'!G113)))</f>
        <v/>
      </c>
      <c r="DC119" s="292" t="str">
        <f ca="true">+IF(OFFSET('Sanitation Data'!$G$31,0,10*ROW('Sanitation Data'!G113))="","",OFFSET('Sanitation Data'!$G$31,0,10*ROW('Sanitation Data'!G113)))</f>
        <v/>
      </c>
      <c r="DD119" s="292" t="str">
        <f ca="true">+IF(OFFSET('Sanitation Data'!$G$32,0,10*ROW('Sanitation Data'!G113))="","",OFFSET('Sanitation Data'!$G$32,0,10*ROW('Sanitation Data'!G113)))</f>
        <v/>
      </c>
      <c r="DE119" s="292" t="str">
        <f ca="true">+IF(OFFSET('Sanitation Data'!$H$28,0,10*ROW('Sanitation Data'!H113))="","",OFFSET('Sanitation Data'!$H$28,0,10*ROW('Sanitation Data'!H113)))</f>
        <v/>
      </c>
      <c r="DF119" s="292" t="str">
        <f ca="true">+IF(OFFSET('Sanitation Data'!$H$29,0,10*ROW('Sanitation Data'!H113))="","",OFFSET('Sanitation Data'!$H$29,0,10*ROW('Sanitation Data'!H113)))</f>
        <v/>
      </c>
      <c r="DG119" s="292" t="str">
        <f ca="true">+IF(OFFSET('Sanitation Data'!$H$30,0,10*ROW('Sanitation Data'!H113))="","",OFFSET('Sanitation Data'!$H$30,0,10*ROW('Sanitation Data'!H113)))</f>
        <v/>
      </c>
      <c r="DH119" s="292" t="str">
        <f ca="true">+IF(OFFSET('Sanitation Data'!$H$31,0,10*ROW('Sanitation Data'!H113))="","",OFFSET('Sanitation Data'!$H$31,0,10*ROW('Sanitation Data'!H113)))</f>
        <v/>
      </c>
      <c r="DI119" s="292" t="str">
        <f ca="true">+IF(OFFSET('Sanitation Data'!$H$32,0,10*ROW('Sanitation Data'!H113))="","",OFFSET('Sanitation Data'!$H$32,0,10*ROW('Sanitation Data'!H113)))</f>
        <v/>
      </c>
      <c r="DJ119" s="292" t="str">
        <f ca="true">+IF(OFFSET('Sanitation Data'!$I$28,0,10*ROW('Sanitation Data'!I113))="","",OFFSET('Sanitation Data'!$I$28,0,10*ROW('Sanitation Data'!I113)))</f>
        <v/>
      </c>
      <c r="DK119" s="292" t="str">
        <f ca="true">+IF(OFFSET('Sanitation Data'!$I$29,0,10*ROW('Sanitation Data'!I113))="","",OFFSET('Sanitation Data'!$I$29,0,10*ROW('Sanitation Data'!I113)))</f>
        <v/>
      </c>
      <c r="DL119" s="292" t="str">
        <f ca="true">+IF(OFFSET('Sanitation Data'!$I$30,0,10*ROW('Sanitation Data'!I113))="","",OFFSET('Sanitation Data'!$I$30,0,10*ROW('Sanitation Data'!I113)))</f>
        <v/>
      </c>
      <c r="DM119" s="292" t="str">
        <f ca="true">+IF(OFFSET('Sanitation Data'!$I$31,0,10*ROW('Sanitation Data'!I113))="","",OFFSET('Sanitation Data'!$I$31,0,10*ROW('Sanitation Data'!I113)))</f>
        <v/>
      </c>
      <c r="DN119" s="292" t="str">
        <f ca="true">+IF(OFFSET('Sanitation Data'!$I$32,0,10*ROW('Sanitation Data'!I113))="","",OFFSET('Sanitation Data'!$I$32,0,10*ROW('Sanitation Data'!I113)))</f>
        <v/>
      </c>
      <c r="DO119" s="292" t="str">
        <f ca="true">+IF(OFFSET('Hygiene Data'!$D$11,0,10*ROW('Hygiene Data'!D113))="","",OFFSET('Hygiene Data'!$D$11,0,10*ROW('Hygiene Data'!D113)))</f>
        <v/>
      </c>
      <c r="DP119" s="292" t="str">
        <f ca="true">+IF(OFFSET('Hygiene Data'!$D$12,0,10*ROW('Hygiene Data'!D113))="","",OFFSET('Hygiene Data'!$D$12,0,10*ROW('Hygiene Data'!D113)))</f>
        <v/>
      </c>
      <c r="DQ119" s="292" t="str">
        <f ca="true">+IF(OFFSET('Hygiene Data'!$D$13,0,10*ROW('Hygiene Data'!D113))="","",OFFSET('Hygiene Data'!$D$13,0,10*ROW('Hygiene Data'!D113)))</f>
        <v/>
      </c>
      <c r="DR119" s="292" t="str">
        <f ca="true">+IF(OFFSET('Hygiene Data'!$E$11,0,10*ROW('Hygiene Data'!E113))="","",OFFSET('Hygiene Data'!$E$11,0,10*ROW('Hygiene Data'!E113)))</f>
        <v/>
      </c>
      <c r="DS119" s="292" t="str">
        <f ca="true">+IF(OFFSET('Hygiene Data'!$E$12,0,10*ROW('Hygiene Data'!E113))="","",OFFSET('Hygiene Data'!$E$12,0,10*ROW('Hygiene Data'!E113)))</f>
        <v/>
      </c>
      <c r="DT119" s="292" t="str">
        <f ca="true">+IF(OFFSET('Hygiene Data'!$E$13,0,10*ROW('Hygiene Data'!E113))="","",OFFSET('Hygiene Data'!$E$13,0,10*ROW('Hygiene Data'!E113)))</f>
        <v/>
      </c>
      <c r="DU119" s="292" t="str">
        <f ca="true">+IF(OFFSET('Hygiene Data'!$F$11,0,10*ROW('Hygiene Data'!F113))="","",OFFSET('Hygiene Data'!$F$11,0,10*ROW('Hygiene Data'!F113)))</f>
        <v/>
      </c>
      <c r="DV119" s="292" t="str">
        <f ca="true">+IF(OFFSET('Hygiene Data'!$F$12,0,10*ROW('Hygiene Data'!F113))="","",OFFSET('Hygiene Data'!$F$12,0,10*ROW('Hygiene Data'!F113)))</f>
        <v/>
      </c>
      <c r="DW119" s="292" t="str">
        <f ca="true">+IF(OFFSET('Hygiene Data'!$F$13,0,10*ROW('Hygiene Data'!F113))="","",OFFSET('Hygiene Data'!$F$13,0,10*ROW('Hygiene Data'!F113)))</f>
        <v/>
      </c>
      <c r="DX119" s="292" t="str">
        <f ca="true">+IF(OFFSET('Hygiene Data'!$G$11,0,10*ROW('Hygiene Data'!G113))="","",OFFSET('Hygiene Data'!$G$11,0,10*ROW('Hygiene Data'!G113)))</f>
        <v/>
      </c>
      <c r="DY119" s="292" t="str">
        <f ca="true">+IF(OFFSET('Hygiene Data'!$G$12,0,10*ROW('Hygiene Data'!G113))="","",OFFSET('Hygiene Data'!$G$12,0,10*ROW('Hygiene Data'!G113)))</f>
        <v/>
      </c>
      <c r="DZ119" s="292" t="str">
        <f ca="true">+IF(OFFSET('Hygiene Data'!$G$13,0,10*ROW('Hygiene Data'!G113))="","",OFFSET('Hygiene Data'!$G$13,0,10*ROW('Hygiene Data'!G113)))</f>
        <v/>
      </c>
      <c r="EA119" s="292" t="str">
        <f ca="true">+IF(OFFSET('Hygiene Data'!$H$11,0,10*ROW('Hygiene Data'!H113))="","",OFFSET('Hygiene Data'!$H$11,0,10*ROW('Hygiene Data'!H113)))</f>
        <v/>
      </c>
      <c r="EB119" s="292" t="str">
        <f ca="true">+IF(OFFSET('Hygiene Data'!$H$12,0,10*ROW('Hygiene Data'!H113))="","",OFFSET('Hygiene Data'!$H$12,0,10*ROW('Hygiene Data'!H113)))</f>
        <v/>
      </c>
      <c r="EC119" s="292" t="str">
        <f ca="true">+IF(OFFSET('Hygiene Data'!$H$13,0,10*ROW('Hygiene Data'!H113))="","",OFFSET('Hygiene Data'!$H$13,0,10*ROW('Hygiene Data'!H113)))</f>
        <v/>
      </c>
      <c r="ED119" s="292" t="str">
        <f ca="true">+IF(OFFSET('Hygiene Data'!$I$11,0,10*ROW('Hygiene Data'!I113))="","",OFFSET('Hygiene Data'!$I$11,0,10*ROW('Hygiene Data'!I113)))</f>
        <v/>
      </c>
      <c r="EE119" s="292" t="str">
        <f ca="true">+IF(OFFSET('Hygiene Data'!$I$12,0,10*ROW('Hygiene Data'!I113))="","",OFFSET('Hygiene Data'!$I$12,0,10*ROW('Hygiene Data'!I113)))</f>
        <v/>
      </c>
      <c r="EF119" s="29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8"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2"/>
      <c r="BS120" s="292" t="str">
        <f ca="true">+IF(OFFSET('Water Data'!$D$27,0,10*ROW('Water Data'!D114))="","",OFFSET('Water Data'!$D$27,0,10*ROW('Water Data'!D114)))</f>
        <v/>
      </c>
      <c r="BT120" s="292" t="str">
        <f ca="true">+IF(OFFSET('Water Data'!$D$28,0,10*ROW('Water Data'!D114))="","",OFFSET('Water Data'!$D$28,0,10*ROW('Water Data'!D114)))</f>
        <v/>
      </c>
      <c r="BU120" s="292" t="str">
        <f ca="true">+IF(OFFSET('Water Data'!$D$29,0,10*ROW('Water Data'!D114))="","",OFFSET('Water Data'!$D$29,0,10*ROW('Water Data'!D114)))</f>
        <v/>
      </c>
      <c r="BV120" s="292" t="str">
        <f ca="true">+IF(OFFSET('Water Data'!$E$27,0,10*ROW('Water Data'!E114))="","",OFFSET('Water Data'!$E$27,0,10*ROW('Water Data'!E114)))</f>
        <v/>
      </c>
      <c r="BW120" s="292" t="str">
        <f ca="true">+IF(OFFSET('Water Data'!$E$28,0,10*ROW('Water Data'!E114))="","",OFFSET('Water Data'!$E$28,0,10*ROW('Water Data'!E114)))</f>
        <v/>
      </c>
      <c r="BX120" s="292" t="str">
        <f ca="true">+IF(OFFSET('Water Data'!$E$29,0,10*ROW('Water Data'!E114))="","",OFFSET('Water Data'!$E$29,0,10*ROW('Water Data'!E114)))</f>
        <v/>
      </c>
      <c r="BY120" s="292" t="str">
        <f ca="true">+IF(OFFSET('Water Data'!$F$27,0,10*ROW('Water Data'!F114))="","",OFFSET('Water Data'!$F$27,0,10*ROW('Water Data'!F114)))</f>
        <v/>
      </c>
      <c r="BZ120" s="292" t="str">
        <f ca="true">+IF(OFFSET('Water Data'!$F$28,0,10*ROW('Water Data'!F114))="","",OFFSET('Water Data'!$F$28,0,10*ROW('Water Data'!F114)))</f>
        <v/>
      </c>
      <c r="CA120" s="292" t="str">
        <f ca="true">+IF(OFFSET('Water Data'!$F$29,0,10*ROW('Water Data'!F114))="","",OFFSET('Water Data'!$F$29,0,10*ROW('Water Data'!F114)))</f>
        <v/>
      </c>
      <c r="CB120" s="292" t="str">
        <f ca="true">+IF(OFFSET('Water Data'!$G$27,0,10*ROW('Water Data'!G114))="","",OFFSET('Water Data'!$G$27,0,10*ROW('Water Data'!G114)))</f>
        <v/>
      </c>
      <c r="CC120" s="292" t="str">
        <f ca="true">+IF(OFFSET('Water Data'!$G$28,0,10*ROW('Water Data'!G114))="","",OFFSET('Water Data'!$G$28,0,10*ROW('Water Data'!G114)))</f>
        <v/>
      </c>
      <c r="CD120" s="292" t="str">
        <f ca="true">+IF(OFFSET('Water Data'!$G$29,0,10*ROW('Water Data'!G114))="","",OFFSET('Water Data'!$G$29,0,10*ROW('Water Data'!G114)))</f>
        <v/>
      </c>
      <c r="CE120" s="292" t="str">
        <f ca="true">+IF(OFFSET('Water Data'!$H$27,0,10*ROW('Water Data'!H114))="","",OFFSET('Water Data'!$H$27,0,10*ROW('Water Data'!H114)))</f>
        <v/>
      </c>
      <c r="CF120" s="292" t="str">
        <f ca="true">+IF(OFFSET('Water Data'!$H$28,0,10*ROW('Water Data'!H114))="","",OFFSET('Water Data'!$H$28,0,10*ROW('Water Data'!H114)))</f>
        <v/>
      </c>
      <c r="CG120" s="292" t="str">
        <f ca="true">+IF(OFFSET('Water Data'!$H$29,0,10*ROW('Water Data'!H114))="","",OFFSET('Water Data'!$H$29,0,10*ROW('Water Data'!H114)))</f>
        <v/>
      </c>
      <c r="CH120" s="292" t="str">
        <f ca="true">+IF(OFFSET('Water Data'!$I$27,0,10*ROW('Water Data'!I114))="","",OFFSET('Water Data'!$I$27,0,10*ROW('Water Data'!I114)))</f>
        <v/>
      </c>
      <c r="CI120" s="292" t="str">
        <f ca="true">+IF(OFFSET('Water Data'!$I$28,0,10*ROW('Water Data'!I114))="","",OFFSET('Water Data'!$I$28,0,10*ROW('Water Data'!I114)))</f>
        <v/>
      </c>
      <c r="CJ120" s="292" t="str">
        <f ca="true">+IF(OFFSET('Water Data'!$I$29,0,10*ROW('Water Data'!I114))="","",OFFSET('Water Data'!$I$29,0,10*ROW('Water Data'!I114)))</f>
        <v/>
      </c>
      <c r="CK120" s="292" t="str">
        <f ca="true">+IF(OFFSET('Sanitation Data'!$D$28,0,10*ROW('Sanitation Data'!D114))="","",OFFSET('Sanitation Data'!$D$28,0,10*ROW('Sanitation Data'!D114)))</f>
        <v/>
      </c>
      <c r="CL120" s="292" t="str">
        <f ca="true">+IF(OFFSET('Sanitation Data'!$D$29,0,10*ROW('Sanitation Data'!D114))="","",OFFSET('Sanitation Data'!$D$29,0,10*ROW('Sanitation Data'!D114)))</f>
        <v/>
      </c>
      <c r="CM120" s="292" t="str">
        <f ca="true">+IF(OFFSET('Sanitation Data'!$D$30,0,10*ROW('Sanitation Data'!D114))="","",OFFSET('Sanitation Data'!$D$30,0,10*ROW('Sanitation Data'!D114)))</f>
        <v/>
      </c>
      <c r="CN120" s="292" t="str">
        <f ca="true">+IF(OFFSET('Sanitation Data'!$D$31,0,10*ROW('Sanitation Data'!D114))="","",OFFSET('Sanitation Data'!$D$31,0,10*ROW('Sanitation Data'!D114)))</f>
        <v/>
      </c>
      <c r="CO120" s="292" t="str">
        <f ca="true">+IF(OFFSET('Sanitation Data'!$D$32,0,10*ROW('Sanitation Data'!D114))="","",OFFSET('Sanitation Data'!$D$32,0,10*ROW('Sanitation Data'!D114)))</f>
        <v/>
      </c>
      <c r="CP120" s="292" t="str">
        <f ca="true">+IF(OFFSET('Sanitation Data'!$E$28,0,10*ROW('Sanitation Data'!E114))="","",OFFSET('Sanitation Data'!$E$28,0,10*ROW('Sanitation Data'!E114)))</f>
        <v/>
      </c>
      <c r="CQ120" s="292" t="str">
        <f ca="true">+IF(OFFSET('Sanitation Data'!$E$29,0,10*ROW('Sanitation Data'!E114))="","",OFFSET('Sanitation Data'!$E$29,0,10*ROW('Sanitation Data'!E114)))</f>
        <v/>
      </c>
      <c r="CR120" s="292" t="str">
        <f ca="true">+IF(OFFSET('Sanitation Data'!$E$30,0,10*ROW('Sanitation Data'!E114))="","",OFFSET('Sanitation Data'!$E$30,0,10*ROW('Sanitation Data'!E114)))</f>
        <v/>
      </c>
      <c r="CS120" s="292" t="str">
        <f ca="true">+IF(OFFSET('Sanitation Data'!$E$31,0,10*ROW('Sanitation Data'!E114))="","",OFFSET('Sanitation Data'!$E$31,0,10*ROW('Sanitation Data'!E114)))</f>
        <v/>
      </c>
      <c r="CT120" s="292" t="str">
        <f ca="true">+IF(OFFSET('Sanitation Data'!$E$32,0,10*ROW('Sanitation Data'!E114))="","",OFFSET('Sanitation Data'!$E$32,0,10*ROW('Sanitation Data'!E114)))</f>
        <v/>
      </c>
      <c r="CU120" s="292" t="str">
        <f ca="true">+IF(OFFSET('Sanitation Data'!$F$28,0,10*ROW('Sanitation Data'!F114))="","",OFFSET('Sanitation Data'!$F$28,0,10*ROW('Sanitation Data'!F114)))</f>
        <v/>
      </c>
      <c r="CV120" s="292" t="str">
        <f ca="true">+IF(OFFSET('Sanitation Data'!$F$29,0,10*ROW('Sanitation Data'!F114))="","",OFFSET('Sanitation Data'!$F$29,0,10*ROW('Sanitation Data'!F114)))</f>
        <v/>
      </c>
      <c r="CW120" s="292" t="str">
        <f ca="true">+IF(OFFSET('Sanitation Data'!$F$30,0,10*ROW('Sanitation Data'!F114))="","",OFFSET('Sanitation Data'!$F$30,0,10*ROW('Sanitation Data'!F114)))</f>
        <v/>
      </c>
      <c r="CX120" s="292" t="str">
        <f ca="true">+IF(OFFSET('Sanitation Data'!$F$31,0,10*ROW('Sanitation Data'!F114))="","",OFFSET('Sanitation Data'!$F$31,0,10*ROW('Sanitation Data'!F114)))</f>
        <v/>
      </c>
      <c r="CY120" s="292" t="str">
        <f ca="true">+IF(OFFSET('Sanitation Data'!$F$32,0,10*ROW('Sanitation Data'!F114))="","",OFFSET('Sanitation Data'!$F$32,0,10*ROW('Sanitation Data'!F114)))</f>
        <v/>
      </c>
      <c r="CZ120" s="292" t="str">
        <f ca="true">+IF(OFFSET('Sanitation Data'!$G$28,0,10*ROW('Sanitation Data'!G114))="","",OFFSET('Sanitation Data'!$G$28,0,10*ROW('Sanitation Data'!G114)))</f>
        <v/>
      </c>
      <c r="DA120" s="292" t="str">
        <f ca="true">+IF(OFFSET('Sanitation Data'!$G$29,0,10*ROW('Sanitation Data'!G114))="","",OFFSET('Sanitation Data'!$G$29,0,10*ROW('Sanitation Data'!G114)))</f>
        <v/>
      </c>
      <c r="DB120" s="292" t="str">
        <f ca="true">+IF(OFFSET('Sanitation Data'!$G$30,0,10*ROW('Sanitation Data'!G114))="","",OFFSET('Sanitation Data'!$G$30,0,10*ROW('Sanitation Data'!G114)))</f>
        <v/>
      </c>
      <c r="DC120" s="292" t="str">
        <f ca="true">+IF(OFFSET('Sanitation Data'!$G$31,0,10*ROW('Sanitation Data'!G114))="","",OFFSET('Sanitation Data'!$G$31,0,10*ROW('Sanitation Data'!G114)))</f>
        <v/>
      </c>
      <c r="DD120" s="292" t="str">
        <f ca="true">+IF(OFFSET('Sanitation Data'!$G$32,0,10*ROW('Sanitation Data'!G114))="","",OFFSET('Sanitation Data'!$G$32,0,10*ROW('Sanitation Data'!G114)))</f>
        <v/>
      </c>
      <c r="DE120" s="292" t="str">
        <f ca="true">+IF(OFFSET('Sanitation Data'!$H$28,0,10*ROW('Sanitation Data'!H114))="","",OFFSET('Sanitation Data'!$H$28,0,10*ROW('Sanitation Data'!H114)))</f>
        <v/>
      </c>
      <c r="DF120" s="292" t="str">
        <f ca="true">+IF(OFFSET('Sanitation Data'!$H$29,0,10*ROW('Sanitation Data'!H114))="","",OFFSET('Sanitation Data'!$H$29,0,10*ROW('Sanitation Data'!H114)))</f>
        <v/>
      </c>
      <c r="DG120" s="292" t="str">
        <f ca="true">+IF(OFFSET('Sanitation Data'!$H$30,0,10*ROW('Sanitation Data'!H114))="","",OFFSET('Sanitation Data'!$H$30,0,10*ROW('Sanitation Data'!H114)))</f>
        <v/>
      </c>
      <c r="DH120" s="292" t="str">
        <f ca="true">+IF(OFFSET('Sanitation Data'!$H$31,0,10*ROW('Sanitation Data'!H114))="","",OFFSET('Sanitation Data'!$H$31,0,10*ROW('Sanitation Data'!H114)))</f>
        <v/>
      </c>
      <c r="DI120" s="292" t="str">
        <f ca="true">+IF(OFFSET('Sanitation Data'!$H$32,0,10*ROW('Sanitation Data'!H114))="","",OFFSET('Sanitation Data'!$H$32,0,10*ROW('Sanitation Data'!H114)))</f>
        <v/>
      </c>
      <c r="DJ120" s="292" t="str">
        <f ca="true">+IF(OFFSET('Sanitation Data'!$I$28,0,10*ROW('Sanitation Data'!I114))="","",OFFSET('Sanitation Data'!$I$28,0,10*ROW('Sanitation Data'!I114)))</f>
        <v/>
      </c>
      <c r="DK120" s="292" t="str">
        <f ca="true">+IF(OFFSET('Sanitation Data'!$I$29,0,10*ROW('Sanitation Data'!I114))="","",OFFSET('Sanitation Data'!$I$29,0,10*ROW('Sanitation Data'!I114)))</f>
        <v/>
      </c>
      <c r="DL120" s="292" t="str">
        <f ca="true">+IF(OFFSET('Sanitation Data'!$I$30,0,10*ROW('Sanitation Data'!I114))="","",OFFSET('Sanitation Data'!$I$30,0,10*ROW('Sanitation Data'!I114)))</f>
        <v/>
      </c>
      <c r="DM120" s="292" t="str">
        <f ca="true">+IF(OFFSET('Sanitation Data'!$I$31,0,10*ROW('Sanitation Data'!I114))="","",OFFSET('Sanitation Data'!$I$31,0,10*ROW('Sanitation Data'!I114)))</f>
        <v/>
      </c>
      <c r="DN120" s="292" t="str">
        <f ca="true">+IF(OFFSET('Sanitation Data'!$I$32,0,10*ROW('Sanitation Data'!I114))="","",OFFSET('Sanitation Data'!$I$32,0,10*ROW('Sanitation Data'!I114)))</f>
        <v/>
      </c>
      <c r="DO120" s="292" t="str">
        <f ca="true">+IF(OFFSET('Hygiene Data'!$D$11,0,10*ROW('Hygiene Data'!D114))="","",OFFSET('Hygiene Data'!$D$11,0,10*ROW('Hygiene Data'!D114)))</f>
        <v/>
      </c>
      <c r="DP120" s="292" t="str">
        <f ca="true">+IF(OFFSET('Hygiene Data'!$D$12,0,10*ROW('Hygiene Data'!D114))="","",OFFSET('Hygiene Data'!$D$12,0,10*ROW('Hygiene Data'!D114)))</f>
        <v/>
      </c>
      <c r="DQ120" s="292" t="str">
        <f ca="true">+IF(OFFSET('Hygiene Data'!$D$13,0,10*ROW('Hygiene Data'!D114))="","",OFFSET('Hygiene Data'!$D$13,0,10*ROW('Hygiene Data'!D114)))</f>
        <v/>
      </c>
      <c r="DR120" s="292" t="str">
        <f ca="true">+IF(OFFSET('Hygiene Data'!$E$11,0,10*ROW('Hygiene Data'!E114))="","",OFFSET('Hygiene Data'!$E$11,0,10*ROW('Hygiene Data'!E114)))</f>
        <v/>
      </c>
      <c r="DS120" s="292" t="str">
        <f ca="true">+IF(OFFSET('Hygiene Data'!$E$12,0,10*ROW('Hygiene Data'!E114))="","",OFFSET('Hygiene Data'!$E$12,0,10*ROW('Hygiene Data'!E114)))</f>
        <v/>
      </c>
      <c r="DT120" s="292" t="str">
        <f ca="true">+IF(OFFSET('Hygiene Data'!$E$13,0,10*ROW('Hygiene Data'!E114))="","",OFFSET('Hygiene Data'!$E$13,0,10*ROW('Hygiene Data'!E114)))</f>
        <v/>
      </c>
      <c r="DU120" s="292" t="str">
        <f ca="true">+IF(OFFSET('Hygiene Data'!$F$11,0,10*ROW('Hygiene Data'!F114))="","",OFFSET('Hygiene Data'!$F$11,0,10*ROW('Hygiene Data'!F114)))</f>
        <v/>
      </c>
      <c r="DV120" s="292" t="str">
        <f ca="true">+IF(OFFSET('Hygiene Data'!$F$12,0,10*ROW('Hygiene Data'!F114))="","",OFFSET('Hygiene Data'!$F$12,0,10*ROW('Hygiene Data'!F114)))</f>
        <v/>
      </c>
      <c r="DW120" s="292" t="str">
        <f ca="true">+IF(OFFSET('Hygiene Data'!$F$13,0,10*ROW('Hygiene Data'!F114))="","",OFFSET('Hygiene Data'!$F$13,0,10*ROW('Hygiene Data'!F114)))</f>
        <v/>
      </c>
      <c r="DX120" s="292" t="str">
        <f ca="true">+IF(OFFSET('Hygiene Data'!$G$11,0,10*ROW('Hygiene Data'!G114))="","",OFFSET('Hygiene Data'!$G$11,0,10*ROW('Hygiene Data'!G114)))</f>
        <v/>
      </c>
      <c r="DY120" s="292" t="str">
        <f ca="true">+IF(OFFSET('Hygiene Data'!$G$12,0,10*ROW('Hygiene Data'!G114))="","",OFFSET('Hygiene Data'!$G$12,0,10*ROW('Hygiene Data'!G114)))</f>
        <v/>
      </c>
      <c r="DZ120" s="292" t="str">
        <f ca="true">+IF(OFFSET('Hygiene Data'!$G$13,0,10*ROW('Hygiene Data'!G114))="","",OFFSET('Hygiene Data'!$G$13,0,10*ROW('Hygiene Data'!G114)))</f>
        <v/>
      </c>
      <c r="EA120" s="292" t="str">
        <f ca="true">+IF(OFFSET('Hygiene Data'!$H$11,0,10*ROW('Hygiene Data'!H114))="","",OFFSET('Hygiene Data'!$H$11,0,10*ROW('Hygiene Data'!H114)))</f>
        <v/>
      </c>
      <c r="EB120" s="292" t="str">
        <f ca="true">+IF(OFFSET('Hygiene Data'!$H$12,0,10*ROW('Hygiene Data'!H114))="","",OFFSET('Hygiene Data'!$H$12,0,10*ROW('Hygiene Data'!H114)))</f>
        <v/>
      </c>
      <c r="EC120" s="292" t="str">
        <f ca="true">+IF(OFFSET('Hygiene Data'!$H$13,0,10*ROW('Hygiene Data'!H114))="","",OFFSET('Hygiene Data'!$H$13,0,10*ROW('Hygiene Data'!H114)))</f>
        <v/>
      </c>
      <c r="ED120" s="292" t="str">
        <f ca="true">+IF(OFFSET('Hygiene Data'!$I$11,0,10*ROW('Hygiene Data'!I114))="","",OFFSET('Hygiene Data'!$I$11,0,10*ROW('Hygiene Data'!I114)))</f>
        <v/>
      </c>
      <c r="EE120" s="292" t="str">
        <f ca="true">+IF(OFFSET('Hygiene Data'!$I$12,0,10*ROW('Hygiene Data'!I114))="","",OFFSET('Hygiene Data'!$I$12,0,10*ROW('Hygiene Data'!I114)))</f>
        <v/>
      </c>
      <c r="EF120" s="29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8"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2"/>
      <c r="BS121" s="292" t="str">
        <f ca="true">+IF(OFFSET('Water Data'!$D$27,0,10*ROW('Water Data'!D115))="","",OFFSET('Water Data'!$D$27,0,10*ROW('Water Data'!D115)))</f>
        <v/>
      </c>
      <c r="BT121" s="292" t="str">
        <f ca="true">+IF(OFFSET('Water Data'!$D$28,0,10*ROW('Water Data'!D115))="","",OFFSET('Water Data'!$D$28,0,10*ROW('Water Data'!D115)))</f>
        <v/>
      </c>
      <c r="BU121" s="292" t="str">
        <f ca="true">+IF(OFFSET('Water Data'!$D$29,0,10*ROW('Water Data'!D115))="","",OFFSET('Water Data'!$D$29,0,10*ROW('Water Data'!D115)))</f>
        <v/>
      </c>
      <c r="BV121" s="292" t="str">
        <f ca="true">+IF(OFFSET('Water Data'!$E$27,0,10*ROW('Water Data'!E115))="","",OFFSET('Water Data'!$E$27,0,10*ROW('Water Data'!E115)))</f>
        <v/>
      </c>
      <c r="BW121" s="292" t="str">
        <f ca="true">+IF(OFFSET('Water Data'!$E$28,0,10*ROW('Water Data'!E115))="","",OFFSET('Water Data'!$E$28,0,10*ROW('Water Data'!E115)))</f>
        <v/>
      </c>
      <c r="BX121" s="292" t="str">
        <f ca="true">+IF(OFFSET('Water Data'!$E$29,0,10*ROW('Water Data'!E115))="","",OFFSET('Water Data'!$E$29,0,10*ROW('Water Data'!E115)))</f>
        <v/>
      </c>
      <c r="BY121" s="292" t="str">
        <f ca="true">+IF(OFFSET('Water Data'!$F$27,0,10*ROW('Water Data'!F115))="","",OFFSET('Water Data'!$F$27,0,10*ROW('Water Data'!F115)))</f>
        <v/>
      </c>
      <c r="BZ121" s="292" t="str">
        <f ca="true">+IF(OFFSET('Water Data'!$F$28,0,10*ROW('Water Data'!F115))="","",OFFSET('Water Data'!$F$28,0,10*ROW('Water Data'!F115)))</f>
        <v/>
      </c>
      <c r="CA121" s="292" t="str">
        <f ca="true">+IF(OFFSET('Water Data'!$F$29,0,10*ROW('Water Data'!F115))="","",OFFSET('Water Data'!$F$29,0,10*ROW('Water Data'!F115)))</f>
        <v/>
      </c>
      <c r="CB121" s="292" t="str">
        <f ca="true">+IF(OFFSET('Water Data'!$G$27,0,10*ROW('Water Data'!G115))="","",OFFSET('Water Data'!$G$27,0,10*ROW('Water Data'!G115)))</f>
        <v/>
      </c>
      <c r="CC121" s="292" t="str">
        <f ca="true">+IF(OFFSET('Water Data'!$G$28,0,10*ROW('Water Data'!G115))="","",OFFSET('Water Data'!$G$28,0,10*ROW('Water Data'!G115)))</f>
        <v/>
      </c>
      <c r="CD121" s="292" t="str">
        <f ca="true">+IF(OFFSET('Water Data'!$G$29,0,10*ROW('Water Data'!G115))="","",OFFSET('Water Data'!$G$29,0,10*ROW('Water Data'!G115)))</f>
        <v/>
      </c>
      <c r="CE121" s="292" t="str">
        <f ca="true">+IF(OFFSET('Water Data'!$H$27,0,10*ROW('Water Data'!H115))="","",OFFSET('Water Data'!$H$27,0,10*ROW('Water Data'!H115)))</f>
        <v/>
      </c>
      <c r="CF121" s="292" t="str">
        <f ca="true">+IF(OFFSET('Water Data'!$H$28,0,10*ROW('Water Data'!H115))="","",OFFSET('Water Data'!$H$28,0,10*ROW('Water Data'!H115)))</f>
        <v/>
      </c>
      <c r="CG121" s="292" t="str">
        <f ca="true">+IF(OFFSET('Water Data'!$H$29,0,10*ROW('Water Data'!H115))="","",OFFSET('Water Data'!$H$29,0,10*ROW('Water Data'!H115)))</f>
        <v/>
      </c>
      <c r="CH121" s="292" t="str">
        <f ca="true">+IF(OFFSET('Water Data'!$I$27,0,10*ROW('Water Data'!I115))="","",OFFSET('Water Data'!$I$27,0,10*ROW('Water Data'!I115)))</f>
        <v/>
      </c>
      <c r="CI121" s="292" t="str">
        <f ca="true">+IF(OFFSET('Water Data'!$I$28,0,10*ROW('Water Data'!I115))="","",OFFSET('Water Data'!$I$28,0,10*ROW('Water Data'!I115)))</f>
        <v/>
      </c>
      <c r="CJ121" s="292" t="str">
        <f ca="true">+IF(OFFSET('Water Data'!$I$29,0,10*ROW('Water Data'!I115))="","",OFFSET('Water Data'!$I$29,0,10*ROW('Water Data'!I115)))</f>
        <v/>
      </c>
      <c r="CK121" s="292" t="str">
        <f ca="true">+IF(OFFSET('Sanitation Data'!$D$28,0,10*ROW('Sanitation Data'!D115))="","",OFFSET('Sanitation Data'!$D$28,0,10*ROW('Sanitation Data'!D115)))</f>
        <v/>
      </c>
      <c r="CL121" s="292" t="str">
        <f ca="true">+IF(OFFSET('Sanitation Data'!$D$29,0,10*ROW('Sanitation Data'!D115))="","",OFFSET('Sanitation Data'!$D$29,0,10*ROW('Sanitation Data'!D115)))</f>
        <v/>
      </c>
      <c r="CM121" s="292" t="str">
        <f ca="true">+IF(OFFSET('Sanitation Data'!$D$30,0,10*ROW('Sanitation Data'!D115))="","",OFFSET('Sanitation Data'!$D$30,0,10*ROW('Sanitation Data'!D115)))</f>
        <v/>
      </c>
      <c r="CN121" s="292" t="str">
        <f ca="true">+IF(OFFSET('Sanitation Data'!$D$31,0,10*ROW('Sanitation Data'!D115))="","",OFFSET('Sanitation Data'!$D$31,0,10*ROW('Sanitation Data'!D115)))</f>
        <v/>
      </c>
      <c r="CO121" s="292" t="str">
        <f ca="true">+IF(OFFSET('Sanitation Data'!$D$32,0,10*ROW('Sanitation Data'!D115))="","",OFFSET('Sanitation Data'!$D$32,0,10*ROW('Sanitation Data'!D115)))</f>
        <v/>
      </c>
      <c r="CP121" s="292" t="str">
        <f ca="true">+IF(OFFSET('Sanitation Data'!$E$28,0,10*ROW('Sanitation Data'!E115))="","",OFFSET('Sanitation Data'!$E$28,0,10*ROW('Sanitation Data'!E115)))</f>
        <v/>
      </c>
      <c r="CQ121" s="292" t="str">
        <f ca="true">+IF(OFFSET('Sanitation Data'!$E$29,0,10*ROW('Sanitation Data'!E115))="","",OFFSET('Sanitation Data'!$E$29,0,10*ROW('Sanitation Data'!E115)))</f>
        <v/>
      </c>
      <c r="CR121" s="292" t="str">
        <f ca="true">+IF(OFFSET('Sanitation Data'!$E$30,0,10*ROW('Sanitation Data'!E115))="","",OFFSET('Sanitation Data'!$E$30,0,10*ROW('Sanitation Data'!E115)))</f>
        <v/>
      </c>
      <c r="CS121" s="292" t="str">
        <f ca="true">+IF(OFFSET('Sanitation Data'!$E$31,0,10*ROW('Sanitation Data'!E115))="","",OFFSET('Sanitation Data'!$E$31,0,10*ROW('Sanitation Data'!E115)))</f>
        <v/>
      </c>
      <c r="CT121" s="292" t="str">
        <f ca="true">+IF(OFFSET('Sanitation Data'!$E$32,0,10*ROW('Sanitation Data'!E115))="","",OFFSET('Sanitation Data'!$E$32,0,10*ROW('Sanitation Data'!E115)))</f>
        <v/>
      </c>
      <c r="CU121" s="292" t="str">
        <f ca="true">+IF(OFFSET('Sanitation Data'!$F$28,0,10*ROW('Sanitation Data'!F115))="","",OFFSET('Sanitation Data'!$F$28,0,10*ROW('Sanitation Data'!F115)))</f>
        <v/>
      </c>
      <c r="CV121" s="292" t="str">
        <f ca="true">+IF(OFFSET('Sanitation Data'!$F$29,0,10*ROW('Sanitation Data'!F115))="","",OFFSET('Sanitation Data'!$F$29,0,10*ROW('Sanitation Data'!F115)))</f>
        <v/>
      </c>
      <c r="CW121" s="292" t="str">
        <f ca="true">+IF(OFFSET('Sanitation Data'!$F$30,0,10*ROW('Sanitation Data'!F115))="","",OFFSET('Sanitation Data'!$F$30,0,10*ROW('Sanitation Data'!F115)))</f>
        <v/>
      </c>
      <c r="CX121" s="292" t="str">
        <f ca="true">+IF(OFFSET('Sanitation Data'!$F$31,0,10*ROW('Sanitation Data'!F115))="","",OFFSET('Sanitation Data'!$F$31,0,10*ROW('Sanitation Data'!F115)))</f>
        <v/>
      </c>
      <c r="CY121" s="292" t="str">
        <f ca="true">+IF(OFFSET('Sanitation Data'!$F$32,0,10*ROW('Sanitation Data'!F115))="","",OFFSET('Sanitation Data'!$F$32,0,10*ROW('Sanitation Data'!F115)))</f>
        <v/>
      </c>
      <c r="CZ121" s="292" t="str">
        <f ca="true">+IF(OFFSET('Sanitation Data'!$G$28,0,10*ROW('Sanitation Data'!G115))="","",OFFSET('Sanitation Data'!$G$28,0,10*ROW('Sanitation Data'!G115)))</f>
        <v/>
      </c>
      <c r="DA121" s="292" t="str">
        <f ca="true">+IF(OFFSET('Sanitation Data'!$G$29,0,10*ROW('Sanitation Data'!G115))="","",OFFSET('Sanitation Data'!$G$29,0,10*ROW('Sanitation Data'!G115)))</f>
        <v/>
      </c>
      <c r="DB121" s="292" t="str">
        <f ca="true">+IF(OFFSET('Sanitation Data'!$G$30,0,10*ROW('Sanitation Data'!G115))="","",OFFSET('Sanitation Data'!$G$30,0,10*ROW('Sanitation Data'!G115)))</f>
        <v/>
      </c>
      <c r="DC121" s="292" t="str">
        <f ca="true">+IF(OFFSET('Sanitation Data'!$G$31,0,10*ROW('Sanitation Data'!G115))="","",OFFSET('Sanitation Data'!$G$31,0,10*ROW('Sanitation Data'!G115)))</f>
        <v/>
      </c>
      <c r="DD121" s="292" t="str">
        <f ca="true">+IF(OFFSET('Sanitation Data'!$G$32,0,10*ROW('Sanitation Data'!G115))="","",OFFSET('Sanitation Data'!$G$32,0,10*ROW('Sanitation Data'!G115)))</f>
        <v/>
      </c>
      <c r="DE121" s="292" t="str">
        <f ca="true">+IF(OFFSET('Sanitation Data'!$H$28,0,10*ROW('Sanitation Data'!H115))="","",OFFSET('Sanitation Data'!$H$28,0,10*ROW('Sanitation Data'!H115)))</f>
        <v/>
      </c>
      <c r="DF121" s="292" t="str">
        <f ca="true">+IF(OFFSET('Sanitation Data'!$H$29,0,10*ROW('Sanitation Data'!H115))="","",OFFSET('Sanitation Data'!$H$29,0,10*ROW('Sanitation Data'!H115)))</f>
        <v/>
      </c>
      <c r="DG121" s="292" t="str">
        <f ca="true">+IF(OFFSET('Sanitation Data'!$H$30,0,10*ROW('Sanitation Data'!H115))="","",OFFSET('Sanitation Data'!$H$30,0,10*ROW('Sanitation Data'!H115)))</f>
        <v/>
      </c>
      <c r="DH121" s="292" t="str">
        <f ca="true">+IF(OFFSET('Sanitation Data'!$H$31,0,10*ROW('Sanitation Data'!H115))="","",OFFSET('Sanitation Data'!$H$31,0,10*ROW('Sanitation Data'!H115)))</f>
        <v/>
      </c>
      <c r="DI121" s="292" t="str">
        <f ca="true">+IF(OFFSET('Sanitation Data'!$H$32,0,10*ROW('Sanitation Data'!H115))="","",OFFSET('Sanitation Data'!$H$32,0,10*ROW('Sanitation Data'!H115)))</f>
        <v/>
      </c>
      <c r="DJ121" s="292" t="str">
        <f ca="true">+IF(OFFSET('Sanitation Data'!$I$28,0,10*ROW('Sanitation Data'!I115))="","",OFFSET('Sanitation Data'!$I$28,0,10*ROW('Sanitation Data'!I115)))</f>
        <v/>
      </c>
      <c r="DK121" s="292" t="str">
        <f ca="true">+IF(OFFSET('Sanitation Data'!$I$29,0,10*ROW('Sanitation Data'!I115))="","",OFFSET('Sanitation Data'!$I$29,0,10*ROW('Sanitation Data'!I115)))</f>
        <v/>
      </c>
      <c r="DL121" s="292" t="str">
        <f ca="true">+IF(OFFSET('Sanitation Data'!$I$30,0,10*ROW('Sanitation Data'!I115))="","",OFFSET('Sanitation Data'!$I$30,0,10*ROW('Sanitation Data'!I115)))</f>
        <v/>
      </c>
      <c r="DM121" s="292" t="str">
        <f ca="true">+IF(OFFSET('Sanitation Data'!$I$31,0,10*ROW('Sanitation Data'!I115))="","",OFFSET('Sanitation Data'!$I$31,0,10*ROW('Sanitation Data'!I115)))</f>
        <v/>
      </c>
      <c r="DN121" s="292" t="str">
        <f ca="true">+IF(OFFSET('Sanitation Data'!$I$32,0,10*ROW('Sanitation Data'!I115))="","",OFFSET('Sanitation Data'!$I$32,0,10*ROW('Sanitation Data'!I115)))</f>
        <v/>
      </c>
      <c r="DO121" s="292" t="str">
        <f ca="true">+IF(OFFSET('Hygiene Data'!$D$11,0,10*ROW('Hygiene Data'!D115))="","",OFFSET('Hygiene Data'!$D$11,0,10*ROW('Hygiene Data'!D115)))</f>
        <v/>
      </c>
      <c r="DP121" s="292" t="str">
        <f ca="true">+IF(OFFSET('Hygiene Data'!$D$12,0,10*ROW('Hygiene Data'!D115))="","",OFFSET('Hygiene Data'!$D$12,0,10*ROW('Hygiene Data'!D115)))</f>
        <v/>
      </c>
      <c r="DQ121" s="292" t="str">
        <f ca="true">+IF(OFFSET('Hygiene Data'!$D$13,0,10*ROW('Hygiene Data'!D115))="","",OFFSET('Hygiene Data'!$D$13,0,10*ROW('Hygiene Data'!D115)))</f>
        <v/>
      </c>
      <c r="DR121" s="292" t="str">
        <f ca="true">+IF(OFFSET('Hygiene Data'!$E$11,0,10*ROW('Hygiene Data'!E115))="","",OFFSET('Hygiene Data'!$E$11,0,10*ROW('Hygiene Data'!E115)))</f>
        <v/>
      </c>
      <c r="DS121" s="292" t="str">
        <f ca="true">+IF(OFFSET('Hygiene Data'!$E$12,0,10*ROW('Hygiene Data'!E115))="","",OFFSET('Hygiene Data'!$E$12,0,10*ROW('Hygiene Data'!E115)))</f>
        <v/>
      </c>
      <c r="DT121" s="292" t="str">
        <f ca="true">+IF(OFFSET('Hygiene Data'!$E$13,0,10*ROW('Hygiene Data'!E115))="","",OFFSET('Hygiene Data'!$E$13,0,10*ROW('Hygiene Data'!E115)))</f>
        <v/>
      </c>
      <c r="DU121" s="292" t="str">
        <f ca="true">+IF(OFFSET('Hygiene Data'!$F$11,0,10*ROW('Hygiene Data'!F115))="","",OFFSET('Hygiene Data'!$F$11,0,10*ROW('Hygiene Data'!F115)))</f>
        <v/>
      </c>
      <c r="DV121" s="292" t="str">
        <f ca="true">+IF(OFFSET('Hygiene Data'!$F$12,0,10*ROW('Hygiene Data'!F115))="","",OFFSET('Hygiene Data'!$F$12,0,10*ROW('Hygiene Data'!F115)))</f>
        <v/>
      </c>
      <c r="DW121" s="292" t="str">
        <f ca="true">+IF(OFFSET('Hygiene Data'!$F$13,0,10*ROW('Hygiene Data'!F115))="","",OFFSET('Hygiene Data'!$F$13,0,10*ROW('Hygiene Data'!F115)))</f>
        <v/>
      </c>
      <c r="DX121" s="292" t="str">
        <f ca="true">+IF(OFFSET('Hygiene Data'!$G$11,0,10*ROW('Hygiene Data'!G115))="","",OFFSET('Hygiene Data'!$G$11,0,10*ROW('Hygiene Data'!G115)))</f>
        <v/>
      </c>
      <c r="DY121" s="292" t="str">
        <f ca="true">+IF(OFFSET('Hygiene Data'!$G$12,0,10*ROW('Hygiene Data'!G115))="","",OFFSET('Hygiene Data'!$G$12,0,10*ROW('Hygiene Data'!G115)))</f>
        <v/>
      </c>
      <c r="DZ121" s="292" t="str">
        <f ca="true">+IF(OFFSET('Hygiene Data'!$G$13,0,10*ROW('Hygiene Data'!G115))="","",OFFSET('Hygiene Data'!$G$13,0,10*ROW('Hygiene Data'!G115)))</f>
        <v/>
      </c>
      <c r="EA121" s="292" t="str">
        <f ca="true">+IF(OFFSET('Hygiene Data'!$H$11,0,10*ROW('Hygiene Data'!H115))="","",OFFSET('Hygiene Data'!$H$11,0,10*ROW('Hygiene Data'!H115)))</f>
        <v/>
      </c>
      <c r="EB121" s="292" t="str">
        <f ca="true">+IF(OFFSET('Hygiene Data'!$H$12,0,10*ROW('Hygiene Data'!H115))="","",OFFSET('Hygiene Data'!$H$12,0,10*ROW('Hygiene Data'!H115)))</f>
        <v/>
      </c>
      <c r="EC121" s="292" t="str">
        <f ca="true">+IF(OFFSET('Hygiene Data'!$H$13,0,10*ROW('Hygiene Data'!H115))="","",OFFSET('Hygiene Data'!$H$13,0,10*ROW('Hygiene Data'!H115)))</f>
        <v/>
      </c>
      <c r="ED121" s="292" t="str">
        <f ca="true">+IF(OFFSET('Hygiene Data'!$I$11,0,10*ROW('Hygiene Data'!I115))="","",OFFSET('Hygiene Data'!$I$11,0,10*ROW('Hygiene Data'!I115)))</f>
        <v/>
      </c>
      <c r="EE121" s="292" t="str">
        <f ca="true">+IF(OFFSET('Hygiene Data'!$I$12,0,10*ROW('Hygiene Data'!I115))="","",OFFSET('Hygiene Data'!$I$12,0,10*ROW('Hygiene Data'!I115)))</f>
        <v/>
      </c>
      <c r="EF121" s="29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8"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2"/>
      <c r="BS122" s="292" t="str">
        <f ca="true">+IF(OFFSET('Water Data'!$D$27,0,10*ROW('Water Data'!D116))="","",OFFSET('Water Data'!$D$27,0,10*ROW('Water Data'!D116)))</f>
        <v/>
      </c>
      <c r="BT122" s="292" t="str">
        <f ca="true">+IF(OFFSET('Water Data'!$D$28,0,10*ROW('Water Data'!D116))="","",OFFSET('Water Data'!$D$28,0,10*ROW('Water Data'!D116)))</f>
        <v/>
      </c>
      <c r="BU122" s="292" t="str">
        <f ca="true">+IF(OFFSET('Water Data'!$D$29,0,10*ROW('Water Data'!D116))="","",OFFSET('Water Data'!$D$29,0,10*ROW('Water Data'!D116)))</f>
        <v/>
      </c>
      <c r="BV122" s="292" t="str">
        <f ca="true">+IF(OFFSET('Water Data'!$E$27,0,10*ROW('Water Data'!E116))="","",OFFSET('Water Data'!$E$27,0,10*ROW('Water Data'!E116)))</f>
        <v/>
      </c>
      <c r="BW122" s="292" t="str">
        <f ca="true">+IF(OFFSET('Water Data'!$E$28,0,10*ROW('Water Data'!E116))="","",OFFSET('Water Data'!$E$28,0,10*ROW('Water Data'!E116)))</f>
        <v/>
      </c>
      <c r="BX122" s="292" t="str">
        <f ca="true">+IF(OFFSET('Water Data'!$E$29,0,10*ROW('Water Data'!E116))="","",OFFSET('Water Data'!$E$29,0,10*ROW('Water Data'!E116)))</f>
        <v/>
      </c>
      <c r="BY122" s="292" t="str">
        <f ca="true">+IF(OFFSET('Water Data'!$F$27,0,10*ROW('Water Data'!F116))="","",OFFSET('Water Data'!$F$27,0,10*ROW('Water Data'!F116)))</f>
        <v/>
      </c>
      <c r="BZ122" s="292" t="str">
        <f ca="true">+IF(OFFSET('Water Data'!$F$28,0,10*ROW('Water Data'!F116))="","",OFFSET('Water Data'!$F$28,0,10*ROW('Water Data'!F116)))</f>
        <v/>
      </c>
      <c r="CA122" s="292" t="str">
        <f ca="true">+IF(OFFSET('Water Data'!$F$29,0,10*ROW('Water Data'!F116))="","",OFFSET('Water Data'!$F$29,0,10*ROW('Water Data'!F116)))</f>
        <v/>
      </c>
      <c r="CB122" s="292" t="str">
        <f ca="true">+IF(OFFSET('Water Data'!$G$27,0,10*ROW('Water Data'!G116))="","",OFFSET('Water Data'!$G$27,0,10*ROW('Water Data'!G116)))</f>
        <v/>
      </c>
      <c r="CC122" s="292" t="str">
        <f ca="true">+IF(OFFSET('Water Data'!$G$28,0,10*ROW('Water Data'!G116))="","",OFFSET('Water Data'!$G$28,0,10*ROW('Water Data'!G116)))</f>
        <v/>
      </c>
      <c r="CD122" s="292" t="str">
        <f ca="true">+IF(OFFSET('Water Data'!$G$29,0,10*ROW('Water Data'!G116))="","",OFFSET('Water Data'!$G$29,0,10*ROW('Water Data'!G116)))</f>
        <v/>
      </c>
      <c r="CE122" s="292" t="str">
        <f ca="true">+IF(OFFSET('Water Data'!$H$27,0,10*ROW('Water Data'!H116))="","",OFFSET('Water Data'!$H$27,0,10*ROW('Water Data'!H116)))</f>
        <v/>
      </c>
      <c r="CF122" s="292" t="str">
        <f ca="true">+IF(OFFSET('Water Data'!$H$28,0,10*ROW('Water Data'!H116))="","",OFFSET('Water Data'!$H$28,0,10*ROW('Water Data'!H116)))</f>
        <v/>
      </c>
      <c r="CG122" s="292" t="str">
        <f ca="true">+IF(OFFSET('Water Data'!$H$29,0,10*ROW('Water Data'!H116))="","",OFFSET('Water Data'!$H$29,0,10*ROW('Water Data'!H116)))</f>
        <v/>
      </c>
      <c r="CH122" s="292" t="str">
        <f ca="true">+IF(OFFSET('Water Data'!$I$27,0,10*ROW('Water Data'!I116))="","",OFFSET('Water Data'!$I$27,0,10*ROW('Water Data'!I116)))</f>
        <v/>
      </c>
      <c r="CI122" s="292" t="str">
        <f ca="true">+IF(OFFSET('Water Data'!$I$28,0,10*ROW('Water Data'!I116))="","",OFFSET('Water Data'!$I$28,0,10*ROW('Water Data'!I116)))</f>
        <v/>
      </c>
      <c r="CJ122" s="292" t="str">
        <f ca="true">+IF(OFFSET('Water Data'!$I$29,0,10*ROW('Water Data'!I116))="","",OFFSET('Water Data'!$I$29,0,10*ROW('Water Data'!I116)))</f>
        <v/>
      </c>
      <c r="CK122" s="292" t="str">
        <f ca="true">+IF(OFFSET('Sanitation Data'!$D$28,0,10*ROW('Sanitation Data'!D116))="","",OFFSET('Sanitation Data'!$D$28,0,10*ROW('Sanitation Data'!D116)))</f>
        <v/>
      </c>
      <c r="CL122" s="292" t="str">
        <f ca="true">+IF(OFFSET('Sanitation Data'!$D$29,0,10*ROW('Sanitation Data'!D116))="","",OFFSET('Sanitation Data'!$D$29,0,10*ROW('Sanitation Data'!D116)))</f>
        <v/>
      </c>
      <c r="CM122" s="292" t="str">
        <f ca="true">+IF(OFFSET('Sanitation Data'!$D$30,0,10*ROW('Sanitation Data'!D116))="","",OFFSET('Sanitation Data'!$D$30,0,10*ROW('Sanitation Data'!D116)))</f>
        <v/>
      </c>
      <c r="CN122" s="292" t="str">
        <f ca="true">+IF(OFFSET('Sanitation Data'!$D$31,0,10*ROW('Sanitation Data'!D116))="","",OFFSET('Sanitation Data'!$D$31,0,10*ROW('Sanitation Data'!D116)))</f>
        <v/>
      </c>
      <c r="CO122" s="292" t="str">
        <f ca="true">+IF(OFFSET('Sanitation Data'!$D$32,0,10*ROW('Sanitation Data'!D116))="","",OFFSET('Sanitation Data'!$D$32,0,10*ROW('Sanitation Data'!D116)))</f>
        <v/>
      </c>
      <c r="CP122" s="292" t="str">
        <f ca="true">+IF(OFFSET('Sanitation Data'!$E$28,0,10*ROW('Sanitation Data'!E116))="","",OFFSET('Sanitation Data'!$E$28,0,10*ROW('Sanitation Data'!E116)))</f>
        <v/>
      </c>
      <c r="CQ122" s="292" t="str">
        <f ca="true">+IF(OFFSET('Sanitation Data'!$E$29,0,10*ROW('Sanitation Data'!E116))="","",OFFSET('Sanitation Data'!$E$29,0,10*ROW('Sanitation Data'!E116)))</f>
        <v/>
      </c>
      <c r="CR122" s="292" t="str">
        <f ca="true">+IF(OFFSET('Sanitation Data'!$E$30,0,10*ROW('Sanitation Data'!E116))="","",OFFSET('Sanitation Data'!$E$30,0,10*ROW('Sanitation Data'!E116)))</f>
        <v/>
      </c>
      <c r="CS122" s="292" t="str">
        <f ca="true">+IF(OFFSET('Sanitation Data'!$E$31,0,10*ROW('Sanitation Data'!E116))="","",OFFSET('Sanitation Data'!$E$31,0,10*ROW('Sanitation Data'!E116)))</f>
        <v/>
      </c>
      <c r="CT122" s="292" t="str">
        <f ca="true">+IF(OFFSET('Sanitation Data'!$E$32,0,10*ROW('Sanitation Data'!E116))="","",OFFSET('Sanitation Data'!$E$32,0,10*ROW('Sanitation Data'!E116)))</f>
        <v/>
      </c>
      <c r="CU122" s="292" t="str">
        <f ca="true">+IF(OFFSET('Sanitation Data'!$F$28,0,10*ROW('Sanitation Data'!F116))="","",OFFSET('Sanitation Data'!$F$28,0,10*ROW('Sanitation Data'!F116)))</f>
        <v/>
      </c>
      <c r="CV122" s="292" t="str">
        <f ca="true">+IF(OFFSET('Sanitation Data'!$F$29,0,10*ROW('Sanitation Data'!F116))="","",OFFSET('Sanitation Data'!$F$29,0,10*ROW('Sanitation Data'!F116)))</f>
        <v/>
      </c>
      <c r="CW122" s="292" t="str">
        <f ca="true">+IF(OFFSET('Sanitation Data'!$F$30,0,10*ROW('Sanitation Data'!F116))="","",OFFSET('Sanitation Data'!$F$30,0,10*ROW('Sanitation Data'!F116)))</f>
        <v/>
      </c>
      <c r="CX122" s="292" t="str">
        <f ca="true">+IF(OFFSET('Sanitation Data'!$F$31,0,10*ROW('Sanitation Data'!F116))="","",OFFSET('Sanitation Data'!$F$31,0,10*ROW('Sanitation Data'!F116)))</f>
        <v/>
      </c>
      <c r="CY122" s="292" t="str">
        <f ca="true">+IF(OFFSET('Sanitation Data'!$F$32,0,10*ROW('Sanitation Data'!F116))="","",OFFSET('Sanitation Data'!$F$32,0,10*ROW('Sanitation Data'!F116)))</f>
        <v/>
      </c>
      <c r="CZ122" s="292" t="str">
        <f ca="true">+IF(OFFSET('Sanitation Data'!$G$28,0,10*ROW('Sanitation Data'!G116))="","",OFFSET('Sanitation Data'!$G$28,0,10*ROW('Sanitation Data'!G116)))</f>
        <v/>
      </c>
      <c r="DA122" s="292" t="str">
        <f ca="true">+IF(OFFSET('Sanitation Data'!$G$29,0,10*ROW('Sanitation Data'!G116))="","",OFFSET('Sanitation Data'!$G$29,0,10*ROW('Sanitation Data'!G116)))</f>
        <v/>
      </c>
      <c r="DB122" s="292" t="str">
        <f ca="true">+IF(OFFSET('Sanitation Data'!$G$30,0,10*ROW('Sanitation Data'!G116))="","",OFFSET('Sanitation Data'!$G$30,0,10*ROW('Sanitation Data'!G116)))</f>
        <v/>
      </c>
      <c r="DC122" s="292" t="str">
        <f ca="true">+IF(OFFSET('Sanitation Data'!$G$31,0,10*ROW('Sanitation Data'!G116))="","",OFFSET('Sanitation Data'!$G$31,0,10*ROW('Sanitation Data'!G116)))</f>
        <v/>
      </c>
      <c r="DD122" s="292" t="str">
        <f ca="true">+IF(OFFSET('Sanitation Data'!$G$32,0,10*ROW('Sanitation Data'!G116))="","",OFFSET('Sanitation Data'!$G$32,0,10*ROW('Sanitation Data'!G116)))</f>
        <v/>
      </c>
      <c r="DE122" s="292" t="str">
        <f ca="true">+IF(OFFSET('Sanitation Data'!$H$28,0,10*ROW('Sanitation Data'!H116))="","",OFFSET('Sanitation Data'!$H$28,0,10*ROW('Sanitation Data'!H116)))</f>
        <v/>
      </c>
      <c r="DF122" s="292" t="str">
        <f ca="true">+IF(OFFSET('Sanitation Data'!$H$29,0,10*ROW('Sanitation Data'!H116))="","",OFFSET('Sanitation Data'!$H$29,0,10*ROW('Sanitation Data'!H116)))</f>
        <v/>
      </c>
      <c r="DG122" s="292" t="str">
        <f ca="true">+IF(OFFSET('Sanitation Data'!$H$30,0,10*ROW('Sanitation Data'!H116))="","",OFFSET('Sanitation Data'!$H$30,0,10*ROW('Sanitation Data'!H116)))</f>
        <v/>
      </c>
      <c r="DH122" s="292" t="str">
        <f ca="true">+IF(OFFSET('Sanitation Data'!$H$31,0,10*ROW('Sanitation Data'!H116))="","",OFFSET('Sanitation Data'!$H$31,0,10*ROW('Sanitation Data'!H116)))</f>
        <v/>
      </c>
      <c r="DI122" s="292" t="str">
        <f ca="true">+IF(OFFSET('Sanitation Data'!$H$32,0,10*ROW('Sanitation Data'!H116))="","",OFFSET('Sanitation Data'!$H$32,0,10*ROW('Sanitation Data'!H116)))</f>
        <v/>
      </c>
      <c r="DJ122" s="292" t="str">
        <f ca="true">+IF(OFFSET('Sanitation Data'!$I$28,0,10*ROW('Sanitation Data'!I116))="","",OFFSET('Sanitation Data'!$I$28,0,10*ROW('Sanitation Data'!I116)))</f>
        <v/>
      </c>
      <c r="DK122" s="292" t="str">
        <f ca="true">+IF(OFFSET('Sanitation Data'!$I$29,0,10*ROW('Sanitation Data'!I116))="","",OFFSET('Sanitation Data'!$I$29,0,10*ROW('Sanitation Data'!I116)))</f>
        <v/>
      </c>
      <c r="DL122" s="292" t="str">
        <f ca="true">+IF(OFFSET('Sanitation Data'!$I$30,0,10*ROW('Sanitation Data'!I116))="","",OFFSET('Sanitation Data'!$I$30,0,10*ROW('Sanitation Data'!I116)))</f>
        <v/>
      </c>
      <c r="DM122" s="292" t="str">
        <f ca="true">+IF(OFFSET('Sanitation Data'!$I$31,0,10*ROW('Sanitation Data'!I116))="","",OFFSET('Sanitation Data'!$I$31,0,10*ROW('Sanitation Data'!I116)))</f>
        <v/>
      </c>
      <c r="DN122" s="292" t="str">
        <f ca="true">+IF(OFFSET('Sanitation Data'!$I$32,0,10*ROW('Sanitation Data'!I116))="","",OFFSET('Sanitation Data'!$I$32,0,10*ROW('Sanitation Data'!I116)))</f>
        <v/>
      </c>
      <c r="DO122" s="292" t="str">
        <f ca="true">+IF(OFFSET('Hygiene Data'!$D$11,0,10*ROW('Hygiene Data'!D116))="","",OFFSET('Hygiene Data'!$D$11,0,10*ROW('Hygiene Data'!D116)))</f>
        <v/>
      </c>
      <c r="DP122" s="292" t="str">
        <f ca="true">+IF(OFFSET('Hygiene Data'!$D$12,0,10*ROW('Hygiene Data'!D116))="","",OFFSET('Hygiene Data'!$D$12,0,10*ROW('Hygiene Data'!D116)))</f>
        <v/>
      </c>
      <c r="DQ122" s="292" t="str">
        <f ca="true">+IF(OFFSET('Hygiene Data'!$D$13,0,10*ROW('Hygiene Data'!D116))="","",OFFSET('Hygiene Data'!$D$13,0,10*ROW('Hygiene Data'!D116)))</f>
        <v/>
      </c>
      <c r="DR122" s="292" t="str">
        <f ca="true">+IF(OFFSET('Hygiene Data'!$E$11,0,10*ROW('Hygiene Data'!E116))="","",OFFSET('Hygiene Data'!$E$11,0,10*ROW('Hygiene Data'!E116)))</f>
        <v/>
      </c>
      <c r="DS122" s="292" t="str">
        <f ca="true">+IF(OFFSET('Hygiene Data'!$E$12,0,10*ROW('Hygiene Data'!E116))="","",OFFSET('Hygiene Data'!$E$12,0,10*ROW('Hygiene Data'!E116)))</f>
        <v/>
      </c>
      <c r="DT122" s="292" t="str">
        <f ca="true">+IF(OFFSET('Hygiene Data'!$E$13,0,10*ROW('Hygiene Data'!E116))="","",OFFSET('Hygiene Data'!$E$13,0,10*ROW('Hygiene Data'!E116)))</f>
        <v/>
      </c>
      <c r="DU122" s="292" t="str">
        <f ca="true">+IF(OFFSET('Hygiene Data'!$F$11,0,10*ROW('Hygiene Data'!F116))="","",OFFSET('Hygiene Data'!$F$11,0,10*ROW('Hygiene Data'!F116)))</f>
        <v/>
      </c>
      <c r="DV122" s="292" t="str">
        <f ca="true">+IF(OFFSET('Hygiene Data'!$F$12,0,10*ROW('Hygiene Data'!F116))="","",OFFSET('Hygiene Data'!$F$12,0,10*ROW('Hygiene Data'!F116)))</f>
        <v/>
      </c>
      <c r="DW122" s="292" t="str">
        <f ca="true">+IF(OFFSET('Hygiene Data'!$F$13,0,10*ROW('Hygiene Data'!F116))="","",OFFSET('Hygiene Data'!$F$13,0,10*ROW('Hygiene Data'!F116)))</f>
        <v/>
      </c>
      <c r="DX122" s="292" t="str">
        <f ca="true">+IF(OFFSET('Hygiene Data'!$G$11,0,10*ROW('Hygiene Data'!G116))="","",OFFSET('Hygiene Data'!$G$11,0,10*ROW('Hygiene Data'!G116)))</f>
        <v/>
      </c>
      <c r="DY122" s="292" t="str">
        <f ca="true">+IF(OFFSET('Hygiene Data'!$G$12,0,10*ROW('Hygiene Data'!G116))="","",OFFSET('Hygiene Data'!$G$12,0,10*ROW('Hygiene Data'!G116)))</f>
        <v/>
      </c>
      <c r="DZ122" s="292" t="str">
        <f ca="true">+IF(OFFSET('Hygiene Data'!$G$13,0,10*ROW('Hygiene Data'!G116))="","",OFFSET('Hygiene Data'!$G$13,0,10*ROW('Hygiene Data'!G116)))</f>
        <v/>
      </c>
      <c r="EA122" s="292" t="str">
        <f ca="true">+IF(OFFSET('Hygiene Data'!$H$11,0,10*ROW('Hygiene Data'!H116))="","",OFFSET('Hygiene Data'!$H$11,0,10*ROW('Hygiene Data'!H116)))</f>
        <v/>
      </c>
      <c r="EB122" s="292" t="str">
        <f ca="true">+IF(OFFSET('Hygiene Data'!$H$12,0,10*ROW('Hygiene Data'!H116))="","",OFFSET('Hygiene Data'!$H$12,0,10*ROW('Hygiene Data'!H116)))</f>
        <v/>
      </c>
      <c r="EC122" s="292" t="str">
        <f ca="true">+IF(OFFSET('Hygiene Data'!$H$13,0,10*ROW('Hygiene Data'!H116))="","",OFFSET('Hygiene Data'!$H$13,0,10*ROW('Hygiene Data'!H116)))</f>
        <v/>
      </c>
      <c r="ED122" s="292" t="str">
        <f ca="true">+IF(OFFSET('Hygiene Data'!$I$11,0,10*ROW('Hygiene Data'!I116))="","",OFFSET('Hygiene Data'!$I$11,0,10*ROW('Hygiene Data'!I116)))</f>
        <v/>
      </c>
      <c r="EE122" s="292" t="str">
        <f ca="true">+IF(OFFSET('Hygiene Data'!$I$12,0,10*ROW('Hygiene Data'!I116))="","",OFFSET('Hygiene Data'!$I$12,0,10*ROW('Hygiene Data'!I116)))</f>
        <v/>
      </c>
      <c r="EF122" s="29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8"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2"/>
      <c r="BS123" s="292" t="str">
        <f ca="true">+IF(OFFSET('Water Data'!$D$27,0,10*ROW('Water Data'!D117))="","",OFFSET('Water Data'!$D$27,0,10*ROW('Water Data'!D117)))</f>
        <v/>
      </c>
      <c r="BT123" s="292" t="str">
        <f ca="true">+IF(OFFSET('Water Data'!$D$28,0,10*ROW('Water Data'!D117))="","",OFFSET('Water Data'!$D$28,0,10*ROW('Water Data'!D117)))</f>
        <v/>
      </c>
      <c r="BU123" s="292" t="str">
        <f ca="true">+IF(OFFSET('Water Data'!$D$29,0,10*ROW('Water Data'!D117))="","",OFFSET('Water Data'!$D$29,0,10*ROW('Water Data'!D117)))</f>
        <v/>
      </c>
      <c r="BV123" s="292" t="str">
        <f ca="true">+IF(OFFSET('Water Data'!$E$27,0,10*ROW('Water Data'!E117))="","",OFFSET('Water Data'!$E$27,0,10*ROW('Water Data'!E117)))</f>
        <v/>
      </c>
      <c r="BW123" s="292" t="str">
        <f ca="true">+IF(OFFSET('Water Data'!$E$28,0,10*ROW('Water Data'!E117))="","",OFFSET('Water Data'!$E$28,0,10*ROW('Water Data'!E117)))</f>
        <v/>
      </c>
      <c r="BX123" s="292" t="str">
        <f ca="true">+IF(OFFSET('Water Data'!$E$29,0,10*ROW('Water Data'!E117))="","",OFFSET('Water Data'!$E$29,0,10*ROW('Water Data'!E117)))</f>
        <v/>
      </c>
      <c r="BY123" s="292" t="str">
        <f ca="true">+IF(OFFSET('Water Data'!$F$27,0,10*ROW('Water Data'!F117))="","",OFFSET('Water Data'!$F$27,0,10*ROW('Water Data'!F117)))</f>
        <v/>
      </c>
      <c r="BZ123" s="292" t="str">
        <f ca="true">+IF(OFFSET('Water Data'!$F$28,0,10*ROW('Water Data'!F117))="","",OFFSET('Water Data'!$F$28,0,10*ROW('Water Data'!F117)))</f>
        <v/>
      </c>
      <c r="CA123" s="292" t="str">
        <f ca="true">+IF(OFFSET('Water Data'!$F$29,0,10*ROW('Water Data'!F117))="","",OFFSET('Water Data'!$F$29,0,10*ROW('Water Data'!F117)))</f>
        <v/>
      </c>
      <c r="CB123" s="292" t="str">
        <f ca="true">+IF(OFFSET('Water Data'!$G$27,0,10*ROW('Water Data'!G117))="","",OFFSET('Water Data'!$G$27,0,10*ROW('Water Data'!G117)))</f>
        <v/>
      </c>
      <c r="CC123" s="292" t="str">
        <f ca="true">+IF(OFFSET('Water Data'!$G$28,0,10*ROW('Water Data'!G117))="","",OFFSET('Water Data'!$G$28,0,10*ROW('Water Data'!G117)))</f>
        <v/>
      </c>
      <c r="CD123" s="292" t="str">
        <f ca="true">+IF(OFFSET('Water Data'!$G$29,0,10*ROW('Water Data'!G117))="","",OFFSET('Water Data'!$G$29,0,10*ROW('Water Data'!G117)))</f>
        <v/>
      </c>
      <c r="CE123" s="292" t="str">
        <f ca="true">+IF(OFFSET('Water Data'!$H$27,0,10*ROW('Water Data'!H117))="","",OFFSET('Water Data'!$H$27,0,10*ROW('Water Data'!H117)))</f>
        <v/>
      </c>
      <c r="CF123" s="292" t="str">
        <f ca="true">+IF(OFFSET('Water Data'!$H$28,0,10*ROW('Water Data'!H117))="","",OFFSET('Water Data'!$H$28,0,10*ROW('Water Data'!H117)))</f>
        <v/>
      </c>
      <c r="CG123" s="292" t="str">
        <f ca="true">+IF(OFFSET('Water Data'!$H$29,0,10*ROW('Water Data'!H117))="","",OFFSET('Water Data'!$H$29,0,10*ROW('Water Data'!H117)))</f>
        <v/>
      </c>
      <c r="CH123" s="292" t="str">
        <f ca="true">+IF(OFFSET('Water Data'!$I$27,0,10*ROW('Water Data'!I117))="","",OFFSET('Water Data'!$I$27,0,10*ROW('Water Data'!I117)))</f>
        <v/>
      </c>
      <c r="CI123" s="292" t="str">
        <f ca="true">+IF(OFFSET('Water Data'!$I$28,0,10*ROW('Water Data'!I117))="","",OFFSET('Water Data'!$I$28,0,10*ROW('Water Data'!I117)))</f>
        <v/>
      </c>
      <c r="CJ123" s="292" t="str">
        <f ca="true">+IF(OFFSET('Water Data'!$I$29,0,10*ROW('Water Data'!I117))="","",OFFSET('Water Data'!$I$29,0,10*ROW('Water Data'!I117)))</f>
        <v/>
      </c>
      <c r="CK123" s="292" t="str">
        <f ca="true">+IF(OFFSET('Sanitation Data'!$D$28,0,10*ROW('Sanitation Data'!D117))="","",OFFSET('Sanitation Data'!$D$28,0,10*ROW('Sanitation Data'!D117)))</f>
        <v/>
      </c>
      <c r="CL123" s="292" t="str">
        <f ca="true">+IF(OFFSET('Sanitation Data'!$D$29,0,10*ROW('Sanitation Data'!D117))="","",OFFSET('Sanitation Data'!$D$29,0,10*ROW('Sanitation Data'!D117)))</f>
        <v/>
      </c>
      <c r="CM123" s="292" t="str">
        <f ca="true">+IF(OFFSET('Sanitation Data'!$D$30,0,10*ROW('Sanitation Data'!D117))="","",OFFSET('Sanitation Data'!$D$30,0,10*ROW('Sanitation Data'!D117)))</f>
        <v/>
      </c>
      <c r="CN123" s="292" t="str">
        <f ca="true">+IF(OFFSET('Sanitation Data'!$D$31,0,10*ROW('Sanitation Data'!D117))="","",OFFSET('Sanitation Data'!$D$31,0,10*ROW('Sanitation Data'!D117)))</f>
        <v/>
      </c>
      <c r="CO123" s="292" t="str">
        <f ca="true">+IF(OFFSET('Sanitation Data'!$D$32,0,10*ROW('Sanitation Data'!D117))="","",OFFSET('Sanitation Data'!$D$32,0,10*ROW('Sanitation Data'!D117)))</f>
        <v/>
      </c>
      <c r="CP123" s="292" t="str">
        <f ca="true">+IF(OFFSET('Sanitation Data'!$E$28,0,10*ROW('Sanitation Data'!E117))="","",OFFSET('Sanitation Data'!$E$28,0,10*ROW('Sanitation Data'!E117)))</f>
        <v/>
      </c>
      <c r="CQ123" s="292" t="str">
        <f ca="true">+IF(OFFSET('Sanitation Data'!$E$29,0,10*ROW('Sanitation Data'!E117))="","",OFFSET('Sanitation Data'!$E$29,0,10*ROW('Sanitation Data'!E117)))</f>
        <v/>
      </c>
      <c r="CR123" s="292" t="str">
        <f ca="true">+IF(OFFSET('Sanitation Data'!$E$30,0,10*ROW('Sanitation Data'!E117))="","",OFFSET('Sanitation Data'!$E$30,0,10*ROW('Sanitation Data'!E117)))</f>
        <v/>
      </c>
      <c r="CS123" s="292" t="str">
        <f ca="true">+IF(OFFSET('Sanitation Data'!$E$31,0,10*ROW('Sanitation Data'!E117))="","",OFFSET('Sanitation Data'!$E$31,0,10*ROW('Sanitation Data'!E117)))</f>
        <v/>
      </c>
      <c r="CT123" s="292" t="str">
        <f ca="true">+IF(OFFSET('Sanitation Data'!$E$32,0,10*ROW('Sanitation Data'!E117))="","",OFFSET('Sanitation Data'!$E$32,0,10*ROW('Sanitation Data'!E117)))</f>
        <v/>
      </c>
      <c r="CU123" s="292" t="str">
        <f ca="true">+IF(OFFSET('Sanitation Data'!$F$28,0,10*ROW('Sanitation Data'!F117))="","",OFFSET('Sanitation Data'!$F$28,0,10*ROW('Sanitation Data'!F117)))</f>
        <v/>
      </c>
      <c r="CV123" s="292" t="str">
        <f ca="true">+IF(OFFSET('Sanitation Data'!$F$29,0,10*ROW('Sanitation Data'!F117))="","",OFFSET('Sanitation Data'!$F$29,0,10*ROW('Sanitation Data'!F117)))</f>
        <v/>
      </c>
      <c r="CW123" s="292" t="str">
        <f ca="true">+IF(OFFSET('Sanitation Data'!$F$30,0,10*ROW('Sanitation Data'!F117))="","",OFFSET('Sanitation Data'!$F$30,0,10*ROW('Sanitation Data'!F117)))</f>
        <v/>
      </c>
      <c r="CX123" s="292" t="str">
        <f ca="true">+IF(OFFSET('Sanitation Data'!$F$31,0,10*ROW('Sanitation Data'!F117))="","",OFFSET('Sanitation Data'!$F$31,0,10*ROW('Sanitation Data'!F117)))</f>
        <v/>
      </c>
      <c r="CY123" s="292" t="str">
        <f ca="true">+IF(OFFSET('Sanitation Data'!$F$32,0,10*ROW('Sanitation Data'!F117))="","",OFFSET('Sanitation Data'!$F$32,0,10*ROW('Sanitation Data'!F117)))</f>
        <v/>
      </c>
      <c r="CZ123" s="292" t="str">
        <f ca="true">+IF(OFFSET('Sanitation Data'!$G$28,0,10*ROW('Sanitation Data'!G117))="","",OFFSET('Sanitation Data'!$G$28,0,10*ROW('Sanitation Data'!G117)))</f>
        <v/>
      </c>
      <c r="DA123" s="292" t="str">
        <f ca="true">+IF(OFFSET('Sanitation Data'!$G$29,0,10*ROW('Sanitation Data'!G117))="","",OFFSET('Sanitation Data'!$G$29,0,10*ROW('Sanitation Data'!G117)))</f>
        <v/>
      </c>
      <c r="DB123" s="292" t="str">
        <f ca="true">+IF(OFFSET('Sanitation Data'!$G$30,0,10*ROW('Sanitation Data'!G117))="","",OFFSET('Sanitation Data'!$G$30,0,10*ROW('Sanitation Data'!G117)))</f>
        <v/>
      </c>
      <c r="DC123" s="292" t="str">
        <f ca="true">+IF(OFFSET('Sanitation Data'!$G$31,0,10*ROW('Sanitation Data'!G117))="","",OFFSET('Sanitation Data'!$G$31,0,10*ROW('Sanitation Data'!G117)))</f>
        <v/>
      </c>
      <c r="DD123" s="292" t="str">
        <f ca="true">+IF(OFFSET('Sanitation Data'!$G$32,0,10*ROW('Sanitation Data'!G117))="","",OFFSET('Sanitation Data'!$G$32,0,10*ROW('Sanitation Data'!G117)))</f>
        <v/>
      </c>
      <c r="DE123" s="292" t="str">
        <f ca="true">+IF(OFFSET('Sanitation Data'!$H$28,0,10*ROW('Sanitation Data'!H117))="","",OFFSET('Sanitation Data'!$H$28,0,10*ROW('Sanitation Data'!H117)))</f>
        <v/>
      </c>
      <c r="DF123" s="292" t="str">
        <f ca="true">+IF(OFFSET('Sanitation Data'!$H$29,0,10*ROW('Sanitation Data'!H117))="","",OFFSET('Sanitation Data'!$H$29,0,10*ROW('Sanitation Data'!H117)))</f>
        <v/>
      </c>
      <c r="DG123" s="292" t="str">
        <f ca="true">+IF(OFFSET('Sanitation Data'!$H$30,0,10*ROW('Sanitation Data'!H117))="","",OFFSET('Sanitation Data'!$H$30,0,10*ROW('Sanitation Data'!H117)))</f>
        <v/>
      </c>
      <c r="DH123" s="292" t="str">
        <f ca="true">+IF(OFFSET('Sanitation Data'!$H$31,0,10*ROW('Sanitation Data'!H117))="","",OFFSET('Sanitation Data'!$H$31,0,10*ROW('Sanitation Data'!H117)))</f>
        <v/>
      </c>
      <c r="DI123" s="292" t="str">
        <f ca="true">+IF(OFFSET('Sanitation Data'!$H$32,0,10*ROW('Sanitation Data'!H117))="","",OFFSET('Sanitation Data'!$H$32,0,10*ROW('Sanitation Data'!H117)))</f>
        <v/>
      </c>
      <c r="DJ123" s="292" t="str">
        <f ca="true">+IF(OFFSET('Sanitation Data'!$I$28,0,10*ROW('Sanitation Data'!I117))="","",OFFSET('Sanitation Data'!$I$28,0,10*ROW('Sanitation Data'!I117)))</f>
        <v/>
      </c>
      <c r="DK123" s="292" t="str">
        <f ca="true">+IF(OFFSET('Sanitation Data'!$I$29,0,10*ROW('Sanitation Data'!I117))="","",OFFSET('Sanitation Data'!$I$29,0,10*ROW('Sanitation Data'!I117)))</f>
        <v/>
      </c>
      <c r="DL123" s="292" t="str">
        <f ca="true">+IF(OFFSET('Sanitation Data'!$I$30,0,10*ROW('Sanitation Data'!I117))="","",OFFSET('Sanitation Data'!$I$30,0,10*ROW('Sanitation Data'!I117)))</f>
        <v/>
      </c>
      <c r="DM123" s="292" t="str">
        <f ca="true">+IF(OFFSET('Sanitation Data'!$I$31,0,10*ROW('Sanitation Data'!I117))="","",OFFSET('Sanitation Data'!$I$31,0,10*ROW('Sanitation Data'!I117)))</f>
        <v/>
      </c>
      <c r="DN123" s="292" t="str">
        <f ca="true">+IF(OFFSET('Sanitation Data'!$I$32,0,10*ROW('Sanitation Data'!I117))="","",OFFSET('Sanitation Data'!$I$32,0,10*ROW('Sanitation Data'!I117)))</f>
        <v/>
      </c>
      <c r="DO123" s="292" t="str">
        <f ca="true">+IF(OFFSET('Hygiene Data'!$D$11,0,10*ROW('Hygiene Data'!D117))="","",OFFSET('Hygiene Data'!$D$11,0,10*ROW('Hygiene Data'!D117)))</f>
        <v/>
      </c>
      <c r="DP123" s="292" t="str">
        <f ca="true">+IF(OFFSET('Hygiene Data'!$D$12,0,10*ROW('Hygiene Data'!D117))="","",OFFSET('Hygiene Data'!$D$12,0,10*ROW('Hygiene Data'!D117)))</f>
        <v/>
      </c>
      <c r="DQ123" s="292" t="str">
        <f ca="true">+IF(OFFSET('Hygiene Data'!$D$13,0,10*ROW('Hygiene Data'!D117))="","",OFFSET('Hygiene Data'!$D$13,0,10*ROW('Hygiene Data'!D117)))</f>
        <v/>
      </c>
      <c r="DR123" s="292" t="str">
        <f ca="true">+IF(OFFSET('Hygiene Data'!$E$11,0,10*ROW('Hygiene Data'!E117))="","",OFFSET('Hygiene Data'!$E$11,0,10*ROW('Hygiene Data'!E117)))</f>
        <v/>
      </c>
      <c r="DS123" s="292" t="str">
        <f ca="true">+IF(OFFSET('Hygiene Data'!$E$12,0,10*ROW('Hygiene Data'!E117))="","",OFFSET('Hygiene Data'!$E$12,0,10*ROW('Hygiene Data'!E117)))</f>
        <v/>
      </c>
      <c r="DT123" s="292" t="str">
        <f ca="true">+IF(OFFSET('Hygiene Data'!$E$13,0,10*ROW('Hygiene Data'!E117))="","",OFFSET('Hygiene Data'!$E$13,0,10*ROW('Hygiene Data'!E117)))</f>
        <v/>
      </c>
      <c r="DU123" s="292" t="str">
        <f ca="true">+IF(OFFSET('Hygiene Data'!$F$11,0,10*ROW('Hygiene Data'!F117))="","",OFFSET('Hygiene Data'!$F$11,0,10*ROW('Hygiene Data'!F117)))</f>
        <v/>
      </c>
      <c r="DV123" s="292" t="str">
        <f ca="true">+IF(OFFSET('Hygiene Data'!$F$12,0,10*ROW('Hygiene Data'!F117))="","",OFFSET('Hygiene Data'!$F$12,0,10*ROW('Hygiene Data'!F117)))</f>
        <v/>
      </c>
      <c r="DW123" s="292" t="str">
        <f ca="true">+IF(OFFSET('Hygiene Data'!$F$13,0,10*ROW('Hygiene Data'!F117))="","",OFFSET('Hygiene Data'!$F$13,0,10*ROW('Hygiene Data'!F117)))</f>
        <v/>
      </c>
      <c r="DX123" s="292" t="str">
        <f ca="true">+IF(OFFSET('Hygiene Data'!$G$11,0,10*ROW('Hygiene Data'!G117))="","",OFFSET('Hygiene Data'!$G$11,0,10*ROW('Hygiene Data'!G117)))</f>
        <v/>
      </c>
      <c r="DY123" s="292" t="str">
        <f ca="true">+IF(OFFSET('Hygiene Data'!$G$12,0,10*ROW('Hygiene Data'!G117))="","",OFFSET('Hygiene Data'!$G$12,0,10*ROW('Hygiene Data'!G117)))</f>
        <v/>
      </c>
      <c r="DZ123" s="292" t="str">
        <f ca="true">+IF(OFFSET('Hygiene Data'!$G$13,0,10*ROW('Hygiene Data'!G117))="","",OFFSET('Hygiene Data'!$G$13,0,10*ROW('Hygiene Data'!G117)))</f>
        <v/>
      </c>
      <c r="EA123" s="292" t="str">
        <f ca="true">+IF(OFFSET('Hygiene Data'!$H$11,0,10*ROW('Hygiene Data'!H117))="","",OFFSET('Hygiene Data'!$H$11,0,10*ROW('Hygiene Data'!H117)))</f>
        <v/>
      </c>
      <c r="EB123" s="292" t="str">
        <f ca="true">+IF(OFFSET('Hygiene Data'!$H$12,0,10*ROW('Hygiene Data'!H117))="","",OFFSET('Hygiene Data'!$H$12,0,10*ROW('Hygiene Data'!H117)))</f>
        <v/>
      </c>
      <c r="EC123" s="292" t="str">
        <f ca="true">+IF(OFFSET('Hygiene Data'!$H$13,0,10*ROW('Hygiene Data'!H117))="","",OFFSET('Hygiene Data'!$H$13,0,10*ROW('Hygiene Data'!H117)))</f>
        <v/>
      </c>
      <c r="ED123" s="292" t="str">
        <f ca="true">+IF(OFFSET('Hygiene Data'!$I$11,0,10*ROW('Hygiene Data'!I117))="","",OFFSET('Hygiene Data'!$I$11,0,10*ROW('Hygiene Data'!I117)))</f>
        <v/>
      </c>
      <c r="EE123" s="292" t="str">
        <f ca="true">+IF(OFFSET('Hygiene Data'!$I$12,0,10*ROW('Hygiene Data'!I117))="","",OFFSET('Hygiene Data'!$I$12,0,10*ROW('Hygiene Data'!I117)))</f>
        <v/>
      </c>
      <c r="EF123" s="29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8"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2"/>
      <c r="BS124" s="292" t="str">
        <f ca="true">+IF(OFFSET('Water Data'!$D$27,0,10*ROW('Water Data'!D118))="","",OFFSET('Water Data'!$D$27,0,10*ROW('Water Data'!D118)))</f>
        <v/>
      </c>
      <c r="BT124" s="292" t="str">
        <f ca="true">+IF(OFFSET('Water Data'!$D$28,0,10*ROW('Water Data'!D118))="","",OFFSET('Water Data'!$D$28,0,10*ROW('Water Data'!D118)))</f>
        <v/>
      </c>
      <c r="BU124" s="292" t="str">
        <f ca="true">+IF(OFFSET('Water Data'!$D$29,0,10*ROW('Water Data'!D118))="","",OFFSET('Water Data'!$D$29,0,10*ROW('Water Data'!D118)))</f>
        <v/>
      </c>
      <c r="BV124" s="292" t="str">
        <f ca="true">+IF(OFFSET('Water Data'!$E$27,0,10*ROW('Water Data'!E118))="","",OFFSET('Water Data'!$E$27,0,10*ROW('Water Data'!E118)))</f>
        <v/>
      </c>
      <c r="BW124" s="292" t="str">
        <f ca="true">+IF(OFFSET('Water Data'!$E$28,0,10*ROW('Water Data'!E118))="","",OFFSET('Water Data'!$E$28,0,10*ROW('Water Data'!E118)))</f>
        <v/>
      </c>
      <c r="BX124" s="292" t="str">
        <f ca="true">+IF(OFFSET('Water Data'!$E$29,0,10*ROW('Water Data'!E118))="","",OFFSET('Water Data'!$E$29,0,10*ROW('Water Data'!E118)))</f>
        <v/>
      </c>
      <c r="BY124" s="292" t="str">
        <f ca="true">+IF(OFFSET('Water Data'!$F$27,0,10*ROW('Water Data'!F118))="","",OFFSET('Water Data'!$F$27,0,10*ROW('Water Data'!F118)))</f>
        <v/>
      </c>
      <c r="BZ124" s="292" t="str">
        <f ca="true">+IF(OFFSET('Water Data'!$F$28,0,10*ROW('Water Data'!F118))="","",OFFSET('Water Data'!$F$28,0,10*ROW('Water Data'!F118)))</f>
        <v/>
      </c>
      <c r="CA124" s="292" t="str">
        <f ca="true">+IF(OFFSET('Water Data'!$F$29,0,10*ROW('Water Data'!F118))="","",OFFSET('Water Data'!$F$29,0,10*ROW('Water Data'!F118)))</f>
        <v/>
      </c>
      <c r="CB124" s="292" t="str">
        <f ca="true">+IF(OFFSET('Water Data'!$G$27,0,10*ROW('Water Data'!G118))="","",OFFSET('Water Data'!$G$27,0,10*ROW('Water Data'!G118)))</f>
        <v/>
      </c>
      <c r="CC124" s="292" t="str">
        <f ca="true">+IF(OFFSET('Water Data'!$G$28,0,10*ROW('Water Data'!G118))="","",OFFSET('Water Data'!$G$28,0,10*ROW('Water Data'!G118)))</f>
        <v/>
      </c>
      <c r="CD124" s="292" t="str">
        <f ca="true">+IF(OFFSET('Water Data'!$G$29,0,10*ROW('Water Data'!G118))="","",OFFSET('Water Data'!$G$29,0,10*ROW('Water Data'!G118)))</f>
        <v/>
      </c>
      <c r="CE124" s="292" t="str">
        <f ca="true">+IF(OFFSET('Water Data'!$H$27,0,10*ROW('Water Data'!H118))="","",OFFSET('Water Data'!$H$27,0,10*ROW('Water Data'!H118)))</f>
        <v/>
      </c>
      <c r="CF124" s="292" t="str">
        <f ca="true">+IF(OFFSET('Water Data'!$H$28,0,10*ROW('Water Data'!H118))="","",OFFSET('Water Data'!$H$28,0,10*ROW('Water Data'!H118)))</f>
        <v/>
      </c>
      <c r="CG124" s="292" t="str">
        <f ca="true">+IF(OFFSET('Water Data'!$H$29,0,10*ROW('Water Data'!H118))="","",OFFSET('Water Data'!$H$29,0,10*ROW('Water Data'!H118)))</f>
        <v/>
      </c>
      <c r="CH124" s="292" t="str">
        <f ca="true">+IF(OFFSET('Water Data'!$I$27,0,10*ROW('Water Data'!I118))="","",OFFSET('Water Data'!$I$27,0,10*ROW('Water Data'!I118)))</f>
        <v/>
      </c>
      <c r="CI124" s="292" t="str">
        <f ca="true">+IF(OFFSET('Water Data'!$I$28,0,10*ROW('Water Data'!I118))="","",OFFSET('Water Data'!$I$28,0,10*ROW('Water Data'!I118)))</f>
        <v/>
      </c>
      <c r="CJ124" s="292" t="str">
        <f ca="true">+IF(OFFSET('Water Data'!$I$29,0,10*ROW('Water Data'!I118))="","",OFFSET('Water Data'!$I$29,0,10*ROW('Water Data'!I118)))</f>
        <v/>
      </c>
      <c r="CK124" s="292" t="str">
        <f ca="true">+IF(OFFSET('Sanitation Data'!$D$28,0,10*ROW('Sanitation Data'!D118))="","",OFFSET('Sanitation Data'!$D$28,0,10*ROW('Sanitation Data'!D118)))</f>
        <v/>
      </c>
      <c r="CL124" s="292" t="str">
        <f ca="true">+IF(OFFSET('Sanitation Data'!$D$29,0,10*ROW('Sanitation Data'!D118))="","",OFFSET('Sanitation Data'!$D$29,0,10*ROW('Sanitation Data'!D118)))</f>
        <v/>
      </c>
      <c r="CM124" s="292" t="str">
        <f ca="true">+IF(OFFSET('Sanitation Data'!$D$30,0,10*ROW('Sanitation Data'!D118))="","",OFFSET('Sanitation Data'!$D$30,0,10*ROW('Sanitation Data'!D118)))</f>
        <v/>
      </c>
      <c r="CN124" s="292" t="str">
        <f ca="true">+IF(OFFSET('Sanitation Data'!$D$31,0,10*ROW('Sanitation Data'!D118))="","",OFFSET('Sanitation Data'!$D$31,0,10*ROW('Sanitation Data'!D118)))</f>
        <v/>
      </c>
      <c r="CO124" s="292" t="str">
        <f ca="true">+IF(OFFSET('Sanitation Data'!$D$32,0,10*ROW('Sanitation Data'!D118))="","",OFFSET('Sanitation Data'!$D$32,0,10*ROW('Sanitation Data'!D118)))</f>
        <v/>
      </c>
      <c r="CP124" s="292" t="str">
        <f ca="true">+IF(OFFSET('Sanitation Data'!$E$28,0,10*ROW('Sanitation Data'!E118))="","",OFFSET('Sanitation Data'!$E$28,0,10*ROW('Sanitation Data'!E118)))</f>
        <v/>
      </c>
      <c r="CQ124" s="292" t="str">
        <f ca="true">+IF(OFFSET('Sanitation Data'!$E$29,0,10*ROW('Sanitation Data'!E118))="","",OFFSET('Sanitation Data'!$E$29,0,10*ROW('Sanitation Data'!E118)))</f>
        <v/>
      </c>
      <c r="CR124" s="292" t="str">
        <f ca="true">+IF(OFFSET('Sanitation Data'!$E$30,0,10*ROW('Sanitation Data'!E118))="","",OFFSET('Sanitation Data'!$E$30,0,10*ROW('Sanitation Data'!E118)))</f>
        <v/>
      </c>
      <c r="CS124" s="292" t="str">
        <f ca="true">+IF(OFFSET('Sanitation Data'!$E$31,0,10*ROW('Sanitation Data'!E118))="","",OFFSET('Sanitation Data'!$E$31,0,10*ROW('Sanitation Data'!E118)))</f>
        <v/>
      </c>
      <c r="CT124" s="292" t="str">
        <f ca="true">+IF(OFFSET('Sanitation Data'!$E$32,0,10*ROW('Sanitation Data'!E118))="","",OFFSET('Sanitation Data'!$E$32,0,10*ROW('Sanitation Data'!E118)))</f>
        <v/>
      </c>
      <c r="CU124" s="292" t="str">
        <f ca="true">+IF(OFFSET('Sanitation Data'!$F$28,0,10*ROW('Sanitation Data'!F118))="","",OFFSET('Sanitation Data'!$F$28,0,10*ROW('Sanitation Data'!F118)))</f>
        <v/>
      </c>
      <c r="CV124" s="292" t="str">
        <f ca="true">+IF(OFFSET('Sanitation Data'!$F$29,0,10*ROW('Sanitation Data'!F118))="","",OFFSET('Sanitation Data'!$F$29,0,10*ROW('Sanitation Data'!F118)))</f>
        <v/>
      </c>
      <c r="CW124" s="292" t="str">
        <f ca="true">+IF(OFFSET('Sanitation Data'!$F$30,0,10*ROW('Sanitation Data'!F118))="","",OFFSET('Sanitation Data'!$F$30,0,10*ROW('Sanitation Data'!F118)))</f>
        <v/>
      </c>
      <c r="CX124" s="292" t="str">
        <f ca="true">+IF(OFFSET('Sanitation Data'!$F$31,0,10*ROW('Sanitation Data'!F118))="","",OFFSET('Sanitation Data'!$F$31,0,10*ROW('Sanitation Data'!F118)))</f>
        <v/>
      </c>
      <c r="CY124" s="292" t="str">
        <f ca="true">+IF(OFFSET('Sanitation Data'!$F$32,0,10*ROW('Sanitation Data'!F118))="","",OFFSET('Sanitation Data'!$F$32,0,10*ROW('Sanitation Data'!F118)))</f>
        <v/>
      </c>
      <c r="CZ124" s="292" t="str">
        <f ca="true">+IF(OFFSET('Sanitation Data'!$G$28,0,10*ROW('Sanitation Data'!G118))="","",OFFSET('Sanitation Data'!$G$28,0,10*ROW('Sanitation Data'!G118)))</f>
        <v/>
      </c>
      <c r="DA124" s="292" t="str">
        <f ca="true">+IF(OFFSET('Sanitation Data'!$G$29,0,10*ROW('Sanitation Data'!G118))="","",OFFSET('Sanitation Data'!$G$29,0,10*ROW('Sanitation Data'!G118)))</f>
        <v/>
      </c>
      <c r="DB124" s="292" t="str">
        <f ca="true">+IF(OFFSET('Sanitation Data'!$G$30,0,10*ROW('Sanitation Data'!G118))="","",OFFSET('Sanitation Data'!$G$30,0,10*ROW('Sanitation Data'!G118)))</f>
        <v/>
      </c>
      <c r="DC124" s="292" t="str">
        <f ca="true">+IF(OFFSET('Sanitation Data'!$G$31,0,10*ROW('Sanitation Data'!G118))="","",OFFSET('Sanitation Data'!$G$31,0,10*ROW('Sanitation Data'!G118)))</f>
        <v/>
      </c>
      <c r="DD124" s="292" t="str">
        <f ca="true">+IF(OFFSET('Sanitation Data'!$G$32,0,10*ROW('Sanitation Data'!G118))="","",OFFSET('Sanitation Data'!$G$32,0,10*ROW('Sanitation Data'!G118)))</f>
        <v/>
      </c>
      <c r="DE124" s="292" t="str">
        <f ca="true">+IF(OFFSET('Sanitation Data'!$H$28,0,10*ROW('Sanitation Data'!H118))="","",OFFSET('Sanitation Data'!$H$28,0,10*ROW('Sanitation Data'!H118)))</f>
        <v/>
      </c>
      <c r="DF124" s="292" t="str">
        <f ca="true">+IF(OFFSET('Sanitation Data'!$H$29,0,10*ROW('Sanitation Data'!H118))="","",OFFSET('Sanitation Data'!$H$29,0,10*ROW('Sanitation Data'!H118)))</f>
        <v/>
      </c>
      <c r="DG124" s="292" t="str">
        <f ca="true">+IF(OFFSET('Sanitation Data'!$H$30,0,10*ROW('Sanitation Data'!H118))="","",OFFSET('Sanitation Data'!$H$30,0,10*ROW('Sanitation Data'!H118)))</f>
        <v/>
      </c>
      <c r="DH124" s="292" t="str">
        <f ca="true">+IF(OFFSET('Sanitation Data'!$H$31,0,10*ROW('Sanitation Data'!H118))="","",OFFSET('Sanitation Data'!$H$31,0,10*ROW('Sanitation Data'!H118)))</f>
        <v/>
      </c>
      <c r="DI124" s="292" t="str">
        <f ca="true">+IF(OFFSET('Sanitation Data'!$H$32,0,10*ROW('Sanitation Data'!H118))="","",OFFSET('Sanitation Data'!$H$32,0,10*ROW('Sanitation Data'!H118)))</f>
        <v/>
      </c>
      <c r="DJ124" s="292" t="str">
        <f ca="true">+IF(OFFSET('Sanitation Data'!$I$28,0,10*ROW('Sanitation Data'!I118))="","",OFFSET('Sanitation Data'!$I$28,0,10*ROW('Sanitation Data'!I118)))</f>
        <v/>
      </c>
      <c r="DK124" s="292" t="str">
        <f ca="true">+IF(OFFSET('Sanitation Data'!$I$29,0,10*ROW('Sanitation Data'!I118))="","",OFFSET('Sanitation Data'!$I$29,0,10*ROW('Sanitation Data'!I118)))</f>
        <v/>
      </c>
      <c r="DL124" s="292" t="str">
        <f ca="true">+IF(OFFSET('Sanitation Data'!$I$30,0,10*ROW('Sanitation Data'!I118))="","",OFFSET('Sanitation Data'!$I$30,0,10*ROW('Sanitation Data'!I118)))</f>
        <v/>
      </c>
      <c r="DM124" s="292" t="str">
        <f ca="true">+IF(OFFSET('Sanitation Data'!$I$31,0,10*ROW('Sanitation Data'!I118))="","",OFFSET('Sanitation Data'!$I$31,0,10*ROW('Sanitation Data'!I118)))</f>
        <v/>
      </c>
      <c r="DN124" s="292" t="str">
        <f ca="true">+IF(OFFSET('Sanitation Data'!$I$32,0,10*ROW('Sanitation Data'!I118))="","",OFFSET('Sanitation Data'!$I$32,0,10*ROW('Sanitation Data'!I118)))</f>
        <v/>
      </c>
      <c r="DO124" s="292" t="str">
        <f ca="true">+IF(OFFSET('Hygiene Data'!$D$11,0,10*ROW('Hygiene Data'!D118))="","",OFFSET('Hygiene Data'!$D$11,0,10*ROW('Hygiene Data'!D118)))</f>
        <v/>
      </c>
      <c r="DP124" s="292" t="str">
        <f ca="true">+IF(OFFSET('Hygiene Data'!$D$12,0,10*ROW('Hygiene Data'!D118))="","",OFFSET('Hygiene Data'!$D$12,0,10*ROW('Hygiene Data'!D118)))</f>
        <v/>
      </c>
      <c r="DQ124" s="292" t="str">
        <f ca="true">+IF(OFFSET('Hygiene Data'!$D$13,0,10*ROW('Hygiene Data'!D118))="","",OFFSET('Hygiene Data'!$D$13,0,10*ROW('Hygiene Data'!D118)))</f>
        <v/>
      </c>
      <c r="DR124" s="292" t="str">
        <f ca="true">+IF(OFFSET('Hygiene Data'!$E$11,0,10*ROW('Hygiene Data'!E118))="","",OFFSET('Hygiene Data'!$E$11,0,10*ROW('Hygiene Data'!E118)))</f>
        <v/>
      </c>
      <c r="DS124" s="292" t="str">
        <f ca="true">+IF(OFFSET('Hygiene Data'!$E$12,0,10*ROW('Hygiene Data'!E118))="","",OFFSET('Hygiene Data'!$E$12,0,10*ROW('Hygiene Data'!E118)))</f>
        <v/>
      </c>
      <c r="DT124" s="292" t="str">
        <f ca="true">+IF(OFFSET('Hygiene Data'!$E$13,0,10*ROW('Hygiene Data'!E118))="","",OFFSET('Hygiene Data'!$E$13,0,10*ROW('Hygiene Data'!E118)))</f>
        <v/>
      </c>
      <c r="DU124" s="292" t="str">
        <f ca="true">+IF(OFFSET('Hygiene Data'!$F$11,0,10*ROW('Hygiene Data'!F118))="","",OFFSET('Hygiene Data'!$F$11,0,10*ROW('Hygiene Data'!F118)))</f>
        <v/>
      </c>
      <c r="DV124" s="292" t="str">
        <f ca="true">+IF(OFFSET('Hygiene Data'!$F$12,0,10*ROW('Hygiene Data'!F118))="","",OFFSET('Hygiene Data'!$F$12,0,10*ROW('Hygiene Data'!F118)))</f>
        <v/>
      </c>
      <c r="DW124" s="292" t="str">
        <f ca="true">+IF(OFFSET('Hygiene Data'!$F$13,0,10*ROW('Hygiene Data'!F118))="","",OFFSET('Hygiene Data'!$F$13,0,10*ROW('Hygiene Data'!F118)))</f>
        <v/>
      </c>
      <c r="DX124" s="292" t="str">
        <f ca="true">+IF(OFFSET('Hygiene Data'!$G$11,0,10*ROW('Hygiene Data'!G118))="","",OFFSET('Hygiene Data'!$G$11,0,10*ROW('Hygiene Data'!G118)))</f>
        <v/>
      </c>
      <c r="DY124" s="292" t="str">
        <f ca="true">+IF(OFFSET('Hygiene Data'!$G$12,0,10*ROW('Hygiene Data'!G118))="","",OFFSET('Hygiene Data'!$G$12,0,10*ROW('Hygiene Data'!G118)))</f>
        <v/>
      </c>
      <c r="DZ124" s="292" t="str">
        <f ca="true">+IF(OFFSET('Hygiene Data'!$G$13,0,10*ROW('Hygiene Data'!G118))="","",OFFSET('Hygiene Data'!$G$13,0,10*ROW('Hygiene Data'!G118)))</f>
        <v/>
      </c>
      <c r="EA124" s="292" t="str">
        <f ca="true">+IF(OFFSET('Hygiene Data'!$H$11,0,10*ROW('Hygiene Data'!H118))="","",OFFSET('Hygiene Data'!$H$11,0,10*ROW('Hygiene Data'!H118)))</f>
        <v/>
      </c>
      <c r="EB124" s="292" t="str">
        <f ca="true">+IF(OFFSET('Hygiene Data'!$H$12,0,10*ROW('Hygiene Data'!H118))="","",OFFSET('Hygiene Data'!$H$12,0,10*ROW('Hygiene Data'!H118)))</f>
        <v/>
      </c>
      <c r="EC124" s="292" t="str">
        <f ca="true">+IF(OFFSET('Hygiene Data'!$H$13,0,10*ROW('Hygiene Data'!H118))="","",OFFSET('Hygiene Data'!$H$13,0,10*ROW('Hygiene Data'!H118)))</f>
        <v/>
      </c>
      <c r="ED124" s="292" t="str">
        <f ca="true">+IF(OFFSET('Hygiene Data'!$I$11,0,10*ROW('Hygiene Data'!I118))="","",OFFSET('Hygiene Data'!$I$11,0,10*ROW('Hygiene Data'!I118)))</f>
        <v/>
      </c>
      <c r="EE124" s="292" t="str">
        <f ca="true">+IF(OFFSET('Hygiene Data'!$I$12,0,10*ROW('Hygiene Data'!I118))="","",OFFSET('Hygiene Data'!$I$12,0,10*ROW('Hygiene Data'!I118)))</f>
        <v/>
      </c>
      <c r="EF124" s="29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8"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2"/>
      <c r="BS125" s="292" t="str">
        <f ca="true">+IF(OFFSET('Water Data'!$D$27,0,10*ROW('Water Data'!D119))="","",OFFSET('Water Data'!$D$27,0,10*ROW('Water Data'!D119)))</f>
        <v/>
      </c>
      <c r="BT125" s="292" t="str">
        <f ca="true">+IF(OFFSET('Water Data'!$D$28,0,10*ROW('Water Data'!D119))="","",OFFSET('Water Data'!$D$28,0,10*ROW('Water Data'!D119)))</f>
        <v/>
      </c>
      <c r="BU125" s="292" t="str">
        <f ca="true">+IF(OFFSET('Water Data'!$D$29,0,10*ROW('Water Data'!D119))="","",OFFSET('Water Data'!$D$29,0,10*ROW('Water Data'!D119)))</f>
        <v/>
      </c>
      <c r="BV125" s="292" t="str">
        <f ca="true">+IF(OFFSET('Water Data'!$E$27,0,10*ROW('Water Data'!E119))="","",OFFSET('Water Data'!$E$27,0,10*ROW('Water Data'!E119)))</f>
        <v/>
      </c>
      <c r="BW125" s="292" t="str">
        <f ca="true">+IF(OFFSET('Water Data'!$E$28,0,10*ROW('Water Data'!E119))="","",OFFSET('Water Data'!$E$28,0,10*ROW('Water Data'!E119)))</f>
        <v/>
      </c>
      <c r="BX125" s="292" t="str">
        <f ca="true">+IF(OFFSET('Water Data'!$E$29,0,10*ROW('Water Data'!E119))="","",OFFSET('Water Data'!$E$29,0,10*ROW('Water Data'!E119)))</f>
        <v/>
      </c>
      <c r="BY125" s="292" t="str">
        <f ca="true">+IF(OFFSET('Water Data'!$F$27,0,10*ROW('Water Data'!F119))="","",OFFSET('Water Data'!$F$27,0,10*ROW('Water Data'!F119)))</f>
        <v/>
      </c>
      <c r="BZ125" s="292" t="str">
        <f ca="true">+IF(OFFSET('Water Data'!$F$28,0,10*ROW('Water Data'!F119))="","",OFFSET('Water Data'!$F$28,0,10*ROW('Water Data'!F119)))</f>
        <v/>
      </c>
      <c r="CA125" s="292" t="str">
        <f ca="true">+IF(OFFSET('Water Data'!$F$29,0,10*ROW('Water Data'!F119))="","",OFFSET('Water Data'!$F$29,0,10*ROW('Water Data'!F119)))</f>
        <v/>
      </c>
      <c r="CB125" s="292" t="str">
        <f ca="true">+IF(OFFSET('Water Data'!$G$27,0,10*ROW('Water Data'!G119))="","",OFFSET('Water Data'!$G$27,0,10*ROW('Water Data'!G119)))</f>
        <v/>
      </c>
      <c r="CC125" s="292" t="str">
        <f ca="true">+IF(OFFSET('Water Data'!$G$28,0,10*ROW('Water Data'!G119))="","",OFFSET('Water Data'!$G$28,0,10*ROW('Water Data'!G119)))</f>
        <v/>
      </c>
      <c r="CD125" s="292" t="str">
        <f ca="true">+IF(OFFSET('Water Data'!$G$29,0,10*ROW('Water Data'!G119))="","",OFFSET('Water Data'!$G$29,0,10*ROW('Water Data'!G119)))</f>
        <v/>
      </c>
      <c r="CE125" s="292" t="str">
        <f ca="true">+IF(OFFSET('Water Data'!$H$27,0,10*ROW('Water Data'!H119))="","",OFFSET('Water Data'!$H$27,0,10*ROW('Water Data'!H119)))</f>
        <v/>
      </c>
      <c r="CF125" s="292" t="str">
        <f ca="true">+IF(OFFSET('Water Data'!$H$28,0,10*ROW('Water Data'!H119))="","",OFFSET('Water Data'!$H$28,0,10*ROW('Water Data'!H119)))</f>
        <v/>
      </c>
      <c r="CG125" s="292" t="str">
        <f ca="true">+IF(OFFSET('Water Data'!$H$29,0,10*ROW('Water Data'!H119))="","",OFFSET('Water Data'!$H$29,0,10*ROW('Water Data'!H119)))</f>
        <v/>
      </c>
      <c r="CH125" s="292" t="str">
        <f ca="true">+IF(OFFSET('Water Data'!$I$27,0,10*ROW('Water Data'!I119))="","",OFFSET('Water Data'!$I$27,0,10*ROW('Water Data'!I119)))</f>
        <v/>
      </c>
      <c r="CI125" s="292" t="str">
        <f ca="true">+IF(OFFSET('Water Data'!$I$28,0,10*ROW('Water Data'!I119))="","",OFFSET('Water Data'!$I$28,0,10*ROW('Water Data'!I119)))</f>
        <v/>
      </c>
      <c r="CJ125" s="292" t="str">
        <f ca="true">+IF(OFFSET('Water Data'!$I$29,0,10*ROW('Water Data'!I119))="","",OFFSET('Water Data'!$I$29,0,10*ROW('Water Data'!I119)))</f>
        <v/>
      </c>
      <c r="CK125" s="292" t="str">
        <f ca="true">+IF(OFFSET('Sanitation Data'!$D$28,0,10*ROW('Sanitation Data'!D119))="","",OFFSET('Sanitation Data'!$D$28,0,10*ROW('Sanitation Data'!D119)))</f>
        <v/>
      </c>
      <c r="CL125" s="292" t="str">
        <f ca="true">+IF(OFFSET('Sanitation Data'!$D$29,0,10*ROW('Sanitation Data'!D119))="","",OFFSET('Sanitation Data'!$D$29,0,10*ROW('Sanitation Data'!D119)))</f>
        <v/>
      </c>
      <c r="CM125" s="292" t="str">
        <f ca="true">+IF(OFFSET('Sanitation Data'!$D$30,0,10*ROW('Sanitation Data'!D119))="","",OFFSET('Sanitation Data'!$D$30,0,10*ROW('Sanitation Data'!D119)))</f>
        <v/>
      </c>
      <c r="CN125" s="292" t="str">
        <f ca="true">+IF(OFFSET('Sanitation Data'!$D$31,0,10*ROW('Sanitation Data'!D119))="","",OFFSET('Sanitation Data'!$D$31,0,10*ROW('Sanitation Data'!D119)))</f>
        <v/>
      </c>
      <c r="CO125" s="292" t="str">
        <f ca="true">+IF(OFFSET('Sanitation Data'!$D$32,0,10*ROW('Sanitation Data'!D119))="","",OFFSET('Sanitation Data'!$D$32,0,10*ROW('Sanitation Data'!D119)))</f>
        <v/>
      </c>
      <c r="CP125" s="292" t="str">
        <f ca="true">+IF(OFFSET('Sanitation Data'!$E$28,0,10*ROW('Sanitation Data'!E119))="","",OFFSET('Sanitation Data'!$E$28,0,10*ROW('Sanitation Data'!E119)))</f>
        <v/>
      </c>
      <c r="CQ125" s="292" t="str">
        <f ca="true">+IF(OFFSET('Sanitation Data'!$E$29,0,10*ROW('Sanitation Data'!E119))="","",OFFSET('Sanitation Data'!$E$29,0,10*ROW('Sanitation Data'!E119)))</f>
        <v/>
      </c>
      <c r="CR125" s="292" t="str">
        <f ca="true">+IF(OFFSET('Sanitation Data'!$E$30,0,10*ROW('Sanitation Data'!E119))="","",OFFSET('Sanitation Data'!$E$30,0,10*ROW('Sanitation Data'!E119)))</f>
        <v/>
      </c>
      <c r="CS125" s="292" t="str">
        <f ca="true">+IF(OFFSET('Sanitation Data'!$E$31,0,10*ROW('Sanitation Data'!E119))="","",OFFSET('Sanitation Data'!$E$31,0,10*ROW('Sanitation Data'!E119)))</f>
        <v/>
      </c>
      <c r="CT125" s="292" t="str">
        <f ca="true">+IF(OFFSET('Sanitation Data'!$E$32,0,10*ROW('Sanitation Data'!E119))="","",OFFSET('Sanitation Data'!$E$32,0,10*ROW('Sanitation Data'!E119)))</f>
        <v/>
      </c>
      <c r="CU125" s="292" t="str">
        <f ca="true">+IF(OFFSET('Sanitation Data'!$F$28,0,10*ROW('Sanitation Data'!F119))="","",OFFSET('Sanitation Data'!$F$28,0,10*ROW('Sanitation Data'!F119)))</f>
        <v/>
      </c>
      <c r="CV125" s="292" t="str">
        <f ca="true">+IF(OFFSET('Sanitation Data'!$F$29,0,10*ROW('Sanitation Data'!F119))="","",OFFSET('Sanitation Data'!$F$29,0,10*ROW('Sanitation Data'!F119)))</f>
        <v/>
      </c>
      <c r="CW125" s="292" t="str">
        <f ca="true">+IF(OFFSET('Sanitation Data'!$F$30,0,10*ROW('Sanitation Data'!F119))="","",OFFSET('Sanitation Data'!$F$30,0,10*ROW('Sanitation Data'!F119)))</f>
        <v/>
      </c>
      <c r="CX125" s="292" t="str">
        <f ca="true">+IF(OFFSET('Sanitation Data'!$F$31,0,10*ROW('Sanitation Data'!F119))="","",OFFSET('Sanitation Data'!$F$31,0,10*ROW('Sanitation Data'!F119)))</f>
        <v/>
      </c>
      <c r="CY125" s="292" t="str">
        <f ca="true">+IF(OFFSET('Sanitation Data'!$F$32,0,10*ROW('Sanitation Data'!F119))="","",OFFSET('Sanitation Data'!$F$32,0,10*ROW('Sanitation Data'!F119)))</f>
        <v/>
      </c>
      <c r="CZ125" s="292" t="str">
        <f ca="true">+IF(OFFSET('Sanitation Data'!$G$28,0,10*ROW('Sanitation Data'!G119))="","",OFFSET('Sanitation Data'!$G$28,0,10*ROW('Sanitation Data'!G119)))</f>
        <v/>
      </c>
      <c r="DA125" s="292" t="str">
        <f ca="true">+IF(OFFSET('Sanitation Data'!$G$29,0,10*ROW('Sanitation Data'!G119))="","",OFFSET('Sanitation Data'!$G$29,0,10*ROW('Sanitation Data'!G119)))</f>
        <v/>
      </c>
      <c r="DB125" s="292" t="str">
        <f ca="true">+IF(OFFSET('Sanitation Data'!$G$30,0,10*ROW('Sanitation Data'!G119))="","",OFFSET('Sanitation Data'!$G$30,0,10*ROW('Sanitation Data'!G119)))</f>
        <v/>
      </c>
      <c r="DC125" s="292" t="str">
        <f ca="true">+IF(OFFSET('Sanitation Data'!$G$31,0,10*ROW('Sanitation Data'!G119))="","",OFFSET('Sanitation Data'!$G$31,0,10*ROW('Sanitation Data'!G119)))</f>
        <v/>
      </c>
      <c r="DD125" s="292" t="str">
        <f ca="true">+IF(OFFSET('Sanitation Data'!$G$32,0,10*ROW('Sanitation Data'!G119))="","",OFFSET('Sanitation Data'!$G$32,0,10*ROW('Sanitation Data'!G119)))</f>
        <v/>
      </c>
      <c r="DE125" s="292" t="str">
        <f ca="true">+IF(OFFSET('Sanitation Data'!$H$28,0,10*ROW('Sanitation Data'!H119))="","",OFFSET('Sanitation Data'!$H$28,0,10*ROW('Sanitation Data'!H119)))</f>
        <v/>
      </c>
      <c r="DF125" s="292" t="str">
        <f ca="true">+IF(OFFSET('Sanitation Data'!$H$29,0,10*ROW('Sanitation Data'!H119))="","",OFFSET('Sanitation Data'!$H$29,0,10*ROW('Sanitation Data'!H119)))</f>
        <v/>
      </c>
      <c r="DG125" s="292" t="str">
        <f ca="true">+IF(OFFSET('Sanitation Data'!$H$30,0,10*ROW('Sanitation Data'!H119))="","",OFFSET('Sanitation Data'!$H$30,0,10*ROW('Sanitation Data'!H119)))</f>
        <v/>
      </c>
      <c r="DH125" s="292" t="str">
        <f ca="true">+IF(OFFSET('Sanitation Data'!$H$31,0,10*ROW('Sanitation Data'!H119))="","",OFFSET('Sanitation Data'!$H$31,0,10*ROW('Sanitation Data'!H119)))</f>
        <v/>
      </c>
      <c r="DI125" s="292" t="str">
        <f ca="true">+IF(OFFSET('Sanitation Data'!$H$32,0,10*ROW('Sanitation Data'!H119))="","",OFFSET('Sanitation Data'!$H$32,0,10*ROW('Sanitation Data'!H119)))</f>
        <v/>
      </c>
      <c r="DJ125" s="292" t="str">
        <f ca="true">+IF(OFFSET('Sanitation Data'!$I$28,0,10*ROW('Sanitation Data'!I119))="","",OFFSET('Sanitation Data'!$I$28,0,10*ROW('Sanitation Data'!I119)))</f>
        <v/>
      </c>
      <c r="DK125" s="292" t="str">
        <f ca="true">+IF(OFFSET('Sanitation Data'!$I$29,0,10*ROW('Sanitation Data'!I119))="","",OFFSET('Sanitation Data'!$I$29,0,10*ROW('Sanitation Data'!I119)))</f>
        <v/>
      </c>
      <c r="DL125" s="292" t="str">
        <f ca="true">+IF(OFFSET('Sanitation Data'!$I$30,0,10*ROW('Sanitation Data'!I119))="","",OFFSET('Sanitation Data'!$I$30,0,10*ROW('Sanitation Data'!I119)))</f>
        <v/>
      </c>
      <c r="DM125" s="292" t="str">
        <f ca="true">+IF(OFFSET('Sanitation Data'!$I$31,0,10*ROW('Sanitation Data'!I119))="","",OFFSET('Sanitation Data'!$I$31,0,10*ROW('Sanitation Data'!I119)))</f>
        <v/>
      </c>
      <c r="DN125" s="292" t="str">
        <f ca="true">+IF(OFFSET('Sanitation Data'!$I$32,0,10*ROW('Sanitation Data'!I119))="","",OFFSET('Sanitation Data'!$I$32,0,10*ROW('Sanitation Data'!I119)))</f>
        <v/>
      </c>
      <c r="DO125" s="292" t="str">
        <f ca="true">+IF(OFFSET('Hygiene Data'!$D$11,0,10*ROW('Hygiene Data'!D119))="","",OFFSET('Hygiene Data'!$D$11,0,10*ROW('Hygiene Data'!D119)))</f>
        <v/>
      </c>
      <c r="DP125" s="292" t="str">
        <f ca="true">+IF(OFFSET('Hygiene Data'!$D$12,0,10*ROW('Hygiene Data'!D119))="","",OFFSET('Hygiene Data'!$D$12,0,10*ROW('Hygiene Data'!D119)))</f>
        <v/>
      </c>
      <c r="DQ125" s="292" t="str">
        <f ca="true">+IF(OFFSET('Hygiene Data'!$D$13,0,10*ROW('Hygiene Data'!D119))="","",OFFSET('Hygiene Data'!$D$13,0,10*ROW('Hygiene Data'!D119)))</f>
        <v/>
      </c>
      <c r="DR125" s="292" t="str">
        <f ca="true">+IF(OFFSET('Hygiene Data'!$E$11,0,10*ROW('Hygiene Data'!E119))="","",OFFSET('Hygiene Data'!$E$11,0,10*ROW('Hygiene Data'!E119)))</f>
        <v/>
      </c>
      <c r="DS125" s="292" t="str">
        <f ca="true">+IF(OFFSET('Hygiene Data'!$E$12,0,10*ROW('Hygiene Data'!E119))="","",OFFSET('Hygiene Data'!$E$12,0,10*ROW('Hygiene Data'!E119)))</f>
        <v/>
      </c>
      <c r="DT125" s="292" t="str">
        <f ca="true">+IF(OFFSET('Hygiene Data'!$E$13,0,10*ROW('Hygiene Data'!E119))="","",OFFSET('Hygiene Data'!$E$13,0,10*ROW('Hygiene Data'!E119)))</f>
        <v/>
      </c>
      <c r="DU125" s="292" t="str">
        <f ca="true">+IF(OFFSET('Hygiene Data'!$F$11,0,10*ROW('Hygiene Data'!F119))="","",OFFSET('Hygiene Data'!$F$11,0,10*ROW('Hygiene Data'!F119)))</f>
        <v/>
      </c>
      <c r="DV125" s="292" t="str">
        <f ca="true">+IF(OFFSET('Hygiene Data'!$F$12,0,10*ROW('Hygiene Data'!F119))="","",OFFSET('Hygiene Data'!$F$12,0,10*ROW('Hygiene Data'!F119)))</f>
        <v/>
      </c>
      <c r="DW125" s="292" t="str">
        <f ca="true">+IF(OFFSET('Hygiene Data'!$F$13,0,10*ROW('Hygiene Data'!F119))="","",OFFSET('Hygiene Data'!$F$13,0,10*ROW('Hygiene Data'!F119)))</f>
        <v/>
      </c>
      <c r="DX125" s="292" t="str">
        <f ca="true">+IF(OFFSET('Hygiene Data'!$G$11,0,10*ROW('Hygiene Data'!G119))="","",OFFSET('Hygiene Data'!$G$11,0,10*ROW('Hygiene Data'!G119)))</f>
        <v/>
      </c>
      <c r="DY125" s="292" t="str">
        <f ca="true">+IF(OFFSET('Hygiene Data'!$G$12,0,10*ROW('Hygiene Data'!G119))="","",OFFSET('Hygiene Data'!$G$12,0,10*ROW('Hygiene Data'!G119)))</f>
        <v/>
      </c>
      <c r="DZ125" s="292" t="str">
        <f ca="true">+IF(OFFSET('Hygiene Data'!$G$13,0,10*ROW('Hygiene Data'!G119))="","",OFFSET('Hygiene Data'!$G$13,0,10*ROW('Hygiene Data'!G119)))</f>
        <v/>
      </c>
      <c r="EA125" s="292" t="str">
        <f ca="true">+IF(OFFSET('Hygiene Data'!$H$11,0,10*ROW('Hygiene Data'!H119))="","",OFFSET('Hygiene Data'!$H$11,0,10*ROW('Hygiene Data'!H119)))</f>
        <v/>
      </c>
      <c r="EB125" s="292" t="str">
        <f ca="true">+IF(OFFSET('Hygiene Data'!$H$12,0,10*ROW('Hygiene Data'!H119))="","",OFFSET('Hygiene Data'!$H$12,0,10*ROW('Hygiene Data'!H119)))</f>
        <v/>
      </c>
      <c r="EC125" s="292" t="str">
        <f ca="true">+IF(OFFSET('Hygiene Data'!$H$13,0,10*ROW('Hygiene Data'!H119))="","",OFFSET('Hygiene Data'!$H$13,0,10*ROW('Hygiene Data'!H119)))</f>
        <v/>
      </c>
      <c r="ED125" s="292" t="str">
        <f ca="true">+IF(OFFSET('Hygiene Data'!$I$11,0,10*ROW('Hygiene Data'!I119))="","",OFFSET('Hygiene Data'!$I$11,0,10*ROW('Hygiene Data'!I119)))</f>
        <v/>
      </c>
      <c r="EE125" s="292" t="str">
        <f ca="true">+IF(OFFSET('Hygiene Data'!$I$12,0,10*ROW('Hygiene Data'!I119))="","",OFFSET('Hygiene Data'!$I$12,0,10*ROW('Hygiene Data'!I119)))</f>
        <v/>
      </c>
      <c r="EF125" s="29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8"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2"/>
      <c r="BS126" s="292" t="str">
        <f ca="true">+IF(OFFSET('Water Data'!$D$27,0,10*ROW('Water Data'!D120))="","",OFFSET('Water Data'!$D$27,0,10*ROW('Water Data'!D120)))</f>
        <v/>
      </c>
      <c r="BT126" s="292" t="str">
        <f ca="true">+IF(OFFSET('Water Data'!$D$28,0,10*ROW('Water Data'!D120))="","",OFFSET('Water Data'!$D$28,0,10*ROW('Water Data'!D120)))</f>
        <v/>
      </c>
      <c r="BU126" s="292" t="str">
        <f ca="true">+IF(OFFSET('Water Data'!$D$29,0,10*ROW('Water Data'!D120))="","",OFFSET('Water Data'!$D$29,0,10*ROW('Water Data'!D120)))</f>
        <v/>
      </c>
      <c r="BV126" s="292" t="str">
        <f ca="true">+IF(OFFSET('Water Data'!$E$27,0,10*ROW('Water Data'!E120))="","",OFFSET('Water Data'!$E$27,0,10*ROW('Water Data'!E120)))</f>
        <v/>
      </c>
      <c r="BW126" s="292" t="str">
        <f ca="true">+IF(OFFSET('Water Data'!$E$28,0,10*ROW('Water Data'!E120))="","",OFFSET('Water Data'!$E$28,0,10*ROW('Water Data'!E120)))</f>
        <v/>
      </c>
      <c r="BX126" s="292" t="str">
        <f ca="true">+IF(OFFSET('Water Data'!$E$29,0,10*ROW('Water Data'!E120))="","",OFFSET('Water Data'!$E$29,0,10*ROW('Water Data'!E120)))</f>
        <v/>
      </c>
      <c r="BY126" s="292" t="str">
        <f ca="true">+IF(OFFSET('Water Data'!$F$27,0,10*ROW('Water Data'!F120))="","",OFFSET('Water Data'!$F$27,0,10*ROW('Water Data'!F120)))</f>
        <v/>
      </c>
      <c r="BZ126" s="292" t="str">
        <f ca="true">+IF(OFFSET('Water Data'!$F$28,0,10*ROW('Water Data'!F120))="","",OFFSET('Water Data'!$F$28,0,10*ROW('Water Data'!F120)))</f>
        <v/>
      </c>
      <c r="CA126" s="292" t="str">
        <f ca="true">+IF(OFFSET('Water Data'!$F$29,0,10*ROW('Water Data'!F120))="","",OFFSET('Water Data'!$F$29,0,10*ROW('Water Data'!F120)))</f>
        <v/>
      </c>
      <c r="CB126" s="292" t="str">
        <f ca="true">+IF(OFFSET('Water Data'!$G$27,0,10*ROW('Water Data'!G120))="","",OFFSET('Water Data'!$G$27,0,10*ROW('Water Data'!G120)))</f>
        <v/>
      </c>
      <c r="CC126" s="292" t="str">
        <f ca="true">+IF(OFFSET('Water Data'!$G$28,0,10*ROW('Water Data'!G120))="","",OFFSET('Water Data'!$G$28,0,10*ROW('Water Data'!G120)))</f>
        <v/>
      </c>
      <c r="CD126" s="292" t="str">
        <f ca="true">+IF(OFFSET('Water Data'!$G$29,0,10*ROW('Water Data'!G120))="","",OFFSET('Water Data'!$G$29,0,10*ROW('Water Data'!G120)))</f>
        <v/>
      </c>
      <c r="CE126" s="292" t="str">
        <f ca="true">+IF(OFFSET('Water Data'!$H$27,0,10*ROW('Water Data'!H120))="","",OFFSET('Water Data'!$H$27,0,10*ROW('Water Data'!H120)))</f>
        <v/>
      </c>
      <c r="CF126" s="292" t="str">
        <f ca="true">+IF(OFFSET('Water Data'!$H$28,0,10*ROW('Water Data'!H120))="","",OFFSET('Water Data'!$H$28,0,10*ROW('Water Data'!H120)))</f>
        <v/>
      </c>
      <c r="CG126" s="292" t="str">
        <f ca="true">+IF(OFFSET('Water Data'!$H$29,0,10*ROW('Water Data'!H120))="","",OFFSET('Water Data'!$H$29,0,10*ROW('Water Data'!H120)))</f>
        <v/>
      </c>
      <c r="CH126" s="292" t="str">
        <f ca="true">+IF(OFFSET('Water Data'!$I$27,0,10*ROW('Water Data'!I120))="","",OFFSET('Water Data'!$I$27,0,10*ROW('Water Data'!I120)))</f>
        <v/>
      </c>
      <c r="CI126" s="292" t="str">
        <f ca="true">+IF(OFFSET('Water Data'!$I$28,0,10*ROW('Water Data'!I120))="","",OFFSET('Water Data'!$I$28,0,10*ROW('Water Data'!I120)))</f>
        <v/>
      </c>
      <c r="CJ126" s="292" t="str">
        <f ca="true">+IF(OFFSET('Water Data'!$I$29,0,10*ROW('Water Data'!I120))="","",OFFSET('Water Data'!$I$29,0,10*ROW('Water Data'!I120)))</f>
        <v/>
      </c>
      <c r="CK126" s="292" t="str">
        <f ca="true">+IF(OFFSET('Sanitation Data'!$D$28,0,10*ROW('Sanitation Data'!D120))="","",OFFSET('Sanitation Data'!$D$28,0,10*ROW('Sanitation Data'!D120)))</f>
        <v/>
      </c>
      <c r="CL126" s="292" t="str">
        <f ca="true">+IF(OFFSET('Sanitation Data'!$D$29,0,10*ROW('Sanitation Data'!D120))="","",OFFSET('Sanitation Data'!$D$29,0,10*ROW('Sanitation Data'!D120)))</f>
        <v/>
      </c>
      <c r="CM126" s="292" t="str">
        <f ca="true">+IF(OFFSET('Sanitation Data'!$D$30,0,10*ROW('Sanitation Data'!D120))="","",OFFSET('Sanitation Data'!$D$30,0,10*ROW('Sanitation Data'!D120)))</f>
        <v/>
      </c>
      <c r="CN126" s="292" t="str">
        <f ca="true">+IF(OFFSET('Sanitation Data'!$D$31,0,10*ROW('Sanitation Data'!D120))="","",OFFSET('Sanitation Data'!$D$31,0,10*ROW('Sanitation Data'!D120)))</f>
        <v/>
      </c>
      <c r="CO126" s="292" t="str">
        <f ca="true">+IF(OFFSET('Sanitation Data'!$D$32,0,10*ROW('Sanitation Data'!D120))="","",OFFSET('Sanitation Data'!$D$32,0,10*ROW('Sanitation Data'!D120)))</f>
        <v/>
      </c>
      <c r="CP126" s="292" t="str">
        <f ca="true">+IF(OFFSET('Sanitation Data'!$E$28,0,10*ROW('Sanitation Data'!E120))="","",OFFSET('Sanitation Data'!$E$28,0,10*ROW('Sanitation Data'!E120)))</f>
        <v/>
      </c>
      <c r="CQ126" s="292" t="str">
        <f ca="true">+IF(OFFSET('Sanitation Data'!$E$29,0,10*ROW('Sanitation Data'!E120))="","",OFFSET('Sanitation Data'!$E$29,0,10*ROW('Sanitation Data'!E120)))</f>
        <v/>
      </c>
      <c r="CR126" s="292" t="str">
        <f ca="true">+IF(OFFSET('Sanitation Data'!$E$30,0,10*ROW('Sanitation Data'!E120))="","",OFFSET('Sanitation Data'!$E$30,0,10*ROW('Sanitation Data'!E120)))</f>
        <v/>
      </c>
      <c r="CS126" s="292" t="str">
        <f ca="true">+IF(OFFSET('Sanitation Data'!$E$31,0,10*ROW('Sanitation Data'!E120))="","",OFFSET('Sanitation Data'!$E$31,0,10*ROW('Sanitation Data'!E120)))</f>
        <v/>
      </c>
      <c r="CT126" s="292" t="str">
        <f ca="true">+IF(OFFSET('Sanitation Data'!$E$32,0,10*ROW('Sanitation Data'!E120))="","",OFFSET('Sanitation Data'!$E$32,0,10*ROW('Sanitation Data'!E120)))</f>
        <v/>
      </c>
      <c r="CU126" s="292" t="str">
        <f ca="true">+IF(OFFSET('Sanitation Data'!$F$28,0,10*ROW('Sanitation Data'!F120))="","",OFFSET('Sanitation Data'!$F$28,0,10*ROW('Sanitation Data'!F120)))</f>
        <v/>
      </c>
      <c r="CV126" s="292" t="str">
        <f ca="true">+IF(OFFSET('Sanitation Data'!$F$29,0,10*ROW('Sanitation Data'!F120))="","",OFFSET('Sanitation Data'!$F$29,0,10*ROW('Sanitation Data'!F120)))</f>
        <v/>
      </c>
      <c r="CW126" s="292" t="str">
        <f ca="true">+IF(OFFSET('Sanitation Data'!$F$30,0,10*ROW('Sanitation Data'!F120))="","",OFFSET('Sanitation Data'!$F$30,0,10*ROW('Sanitation Data'!F120)))</f>
        <v/>
      </c>
      <c r="CX126" s="292" t="str">
        <f ca="true">+IF(OFFSET('Sanitation Data'!$F$31,0,10*ROW('Sanitation Data'!F120))="","",OFFSET('Sanitation Data'!$F$31,0,10*ROW('Sanitation Data'!F120)))</f>
        <v/>
      </c>
      <c r="CY126" s="292" t="str">
        <f ca="true">+IF(OFFSET('Sanitation Data'!$F$32,0,10*ROW('Sanitation Data'!F120))="","",OFFSET('Sanitation Data'!$F$32,0,10*ROW('Sanitation Data'!F120)))</f>
        <v/>
      </c>
      <c r="CZ126" s="292" t="str">
        <f ca="true">+IF(OFFSET('Sanitation Data'!$G$28,0,10*ROW('Sanitation Data'!G120))="","",OFFSET('Sanitation Data'!$G$28,0,10*ROW('Sanitation Data'!G120)))</f>
        <v/>
      </c>
      <c r="DA126" s="292" t="str">
        <f ca="true">+IF(OFFSET('Sanitation Data'!$G$29,0,10*ROW('Sanitation Data'!G120))="","",OFFSET('Sanitation Data'!$G$29,0,10*ROW('Sanitation Data'!G120)))</f>
        <v/>
      </c>
      <c r="DB126" s="292" t="str">
        <f ca="true">+IF(OFFSET('Sanitation Data'!$G$30,0,10*ROW('Sanitation Data'!G120))="","",OFFSET('Sanitation Data'!$G$30,0,10*ROW('Sanitation Data'!G120)))</f>
        <v/>
      </c>
      <c r="DC126" s="292" t="str">
        <f ca="true">+IF(OFFSET('Sanitation Data'!$G$31,0,10*ROW('Sanitation Data'!G120))="","",OFFSET('Sanitation Data'!$G$31,0,10*ROW('Sanitation Data'!G120)))</f>
        <v/>
      </c>
      <c r="DD126" s="292" t="str">
        <f ca="true">+IF(OFFSET('Sanitation Data'!$G$32,0,10*ROW('Sanitation Data'!G120))="","",OFFSET('Sanitation Data'!$G$32,0,10*ROW('Sanitation Data'!G120)))</f>
        <v/>
      </c>
      <c r="DE126" s="292" t="str">
        <f ca="true">+IF(OFFSET('Sanitation Data'!$H$28,0,10*ROW('Sanitation Data'!H120))="","",OFFSET('Sanitation Data'!$H$28,0,10*ROW('Sanitation Data'!H120)))</f>
        <v/>
      </c>
      <c r="DF126" s="292" t="str">
        <f ca="true">+IF(OFFSET('Sanitation Data'!$H$29,0,10*ROW('Sanitation Data'!H120))="","",OFFSET('Sanitation Data'!$H$29,0,10*ROW('Sanitation Data'!H120)))</f>
        <v/>
      </c>
      <c r="DG126" s="292" t="str">
        <f ca="true">+IF(OFFSET('Sanitation Data'!$H$30,0,10*ROW('Sanitation Data'!H120))="","",OFFSET('Sanitation Data'!$H$30,0,10*ROW('Sanitation Data'!H120)))</f>
        <v/>
      </c>
      <c r="DH126" s="292" t="str">
        <f ca="true">+IF(OFFSET('Sanitation Data'!$H$31,0,10*ROW('Sanitation Data'!H120))="","",OFFSET('Sanitation Data'!$H$31,0,10*ROW('Sanitation Data'!H120)))</f>
        <v/>
      </c>
      <c r="DI126" s="292" t="str">
        <f ca="true">+IF(OFFSET('Sanitation Data'!$H$32,0,10*ROW('Sanitation Data'!H120))="","",OFFSET('Sanitation Data'!$H$32,0,10*ROW('Sanitation Data'!H120)))</f>
        <v/>
      </c>
      <c r="DJ126" s="292" t="str">
        <f ca="true">+IF(OFFSET('Sanitation Data'!$I$28,0,10*ROW('Sanitation Data'!I120))="","",OFFSET('Sanitation Data'!$I$28,0,10*ROW('Sanitation Data'!I120)))</f>
        <v/>
      </c>
      <c r="DK126" s="292" t="str">
        <f ca="true">+IF(OFFSET('Sanitation Data'!$I$29,0,10*ROW('Sanitation Data'!I120))="","",OFFSET('Sanitation Data'!$I$29,0,10*ROW('Sanitation Data'!I120)))</f>
        <v/>
      </c>
      <c r="DL126" s="292" t="str">
        <f ca="true">+IF(OFFSET('Sanitation Data'!$I$30,0,10*ROW('Sanitation Data'!I120))="","",OFFSET('Sanitation Data'!$I$30,0,10*ROW('Sanitation Data'!I120)))</f>
        <v/>
      </c>
      <c r="DM126" s="292" t="str">
        <f ca="true">+IF(OFFSET('Sanitation Data'!$I$31,0,10*ROW('Sanitation Data'!I120))="","",OFFSET('Sanitation Data'!$I$31,0,10*ROW('Sanitation Data'!I120)))</f>
        <v/>
      </c>
      <c r="DN126" s="292" t="str">
        <f ca="true">+IF(OFFSET('Sanitation Data'!$I$32,0,10*ROW('Sanitation Data'!I120))="","",OFFSET('Sanitation Data'!$I$32,0,10*ROW('Sanitation Data'!I120)))</f>
        <v/>
      </c>
      <c r="DO126" s="292" t="str">
        <f ca="true">+IF(OFFSET('Hygiene Data'!$D$11,0,10*ROW('Hygiene Data'!D120))="","",OFFSET('Hygiene Data'!$D$11,0,10*ROW('Hygiene Data'!D120)))</f>
        <v/>
      </c>
      <c r="DP126" s="292" t="str">
        <f ca="true">+IF(OFFSET('Hygiene Data'!$D$12,0,10*ROW('Hygiene Data'!D120))="","",OFFSET('Hygiene Data'!$D$12,0,10*ROW('Hygiene Data'!D120)))</f>
        <v/>
      </c>
      <c r="DQ126" s="292" t="str">
        <f ca="true">+IF(OFFSET('Hygiene Data'!$D$13,0,10*ROW('Hygiene Data'!D120))="","",OFFSET('Hygiene Data'!$D$13,0,10*ROW('Hygiene Data'!D120)))</f>
        <v/>
      </c>
      <c r="DR126" s="292" t="str">
        <f ca="true">+IF(OFFSET('Hygiene Data'!$E$11,0,10*ROW('Hygiene Data'!E120))="","",OFFSET('Hygiene Data'!$E$11,0,10*ROW('Hygiene Data'!E120)))</f>
        <v/>
      </c>
      <c r="DS126" s="292" t="str">
        <f ca="true">+IF(OFFSET('Hygiene Data'!$E$12,0,10*ROW('Hygiene Data'!E120))="","",OFFSET('Hygiene Data'!$E$12,0,10*ROW('Hygiene Data'!E120)))</f>
        <v/>
      </c>
      <c r="DT126" s="292" t="str">
        <f ca="true">+IF(OFFSET('Hygiene Data'!$E$13,0,10*ROW('Hygiene Data'!E120))="","",OFFSET('Hygiene Data'!$E$13,0,10*ROW('Hygiene Data'!E120)))</f>
        <v/>
      </c>
      <c r="DU126" s="292" t="str">
        <f ca="true">+IF(OFFSET('Hygiene Data'!$F$11,0,10*ROW('Hygiene Data'!F120))="","",OFFSET('Hygiene Data'!$F$11,0,10*ROW('Hygiene Data'!F120)))</f>
        <v/>
      </c>
      <c r="DV126" s="292" t="str">
        <f ca="true">+IF(OFFSET('Hygiene Data'!$F$12,0,10*ROW('Hygiene Data'!F120))="","",OFFSET('Hygiene Data'!$F$12,0,10*ROW('Hygiene Data'!F120)))</f>
        <v/>
      </c>
      <c r="DW126" s="292" t="str">
        <f ca="true">+IF(OFFSET('Hygiene Data'!$F$13,0,10*ROW('Hygiene Data'!F120))="","",OFFSET('Hygiene Data'!$F$13,0,10*ROW('Hygiene Data'!F120)))</f>
        <v/>
      </c>
      <c r="DX126" s="292" t="str">
        <f ca="true">+IF(OFFSET('Hygiene Data'!$G$11,0,10*ROW('Hygiene Data'!G120))="","",OFFSET('Hygiene Data'!$G$11,0,10*ROW('Hygiene Data'!G120)))</f>
        <v/>
      </c>
      <c r="DY126" s="292" t="str">
        <f ca="true">+IF(OFFSET('Hygiene Data'!$G$12,0,10*ROW('Hygiene Data'!G120))="","",OFFSET('Hygiene Data'!$G$12,0,10*ROW('Hygiene Data'!G120)))</f>
        <v/>
      </c>
      <c r="DZ126" s="292" t="str">
        <f ca="true">+IF(OFFSET('Hygiene Data'!$G$13,0,10*ROW('Hygiene Data'!G120))="","",OFFSET('Hygiene Data'!$G$13,0,10*ROW('Hygiene Data'!G120)))</f>
        <v/>
      </c>
      <c r="EA126" s="292" t="str">
        <f ca="true">+IF(OFFSET('Hygiene Data'!$H$11,0,10*ROW('Hygiene Data'!H120))="","",OFFSET('Hygiene Data'!$H$11,0,10*ROW('Hygiene Data'!H120)))</f>
        <v/>
      </c>
      <c r="EB126" s="292" t="str">
        <f ca="true">+IF(OFFSET('Hygiene Data'!$H$12,0,10*ROW('Hygiene Data'!H120))="","",OFFSET('Hygiene Data'!$H$12,0,10*ROW('Hygiene Data'!H120)))</f>
        <v/>
      </c>
      <c r="EC126" s="292" t="str">
        <f ca="true">+IF(OFFSET('Hygiene Data'!$H$13,0,10*ROW('Hygiene Data'!H120))="","",OFFSET('Hygiene Data'!$H$13,0,10*ROW('Hygiene Data'!H120)))</f>
        <v/>
      </c>
      <c r="ED126" s="292" t="str">
        <f ca="true">+IF(OFFSET('Hygiene Data'!$I$11,0,10*ROW('Hygiene Data'!I120))="","",OFFSET('Hygiene Data'!$I$11,0,10*ROW('Hygiene Data'!I120)))</f>
        <v/>
      </c>
      <c r="EE126" s="292" t="str">
        <f ca="true">+IF(OFFSET('Hygiene Data'!$I$12,0,10*ROW('Hygiene Data'!I120))="","",OFFSET('Hygiene Data'!$I$12,0,10*ROW('Hygiene Data'!I120)))</f>
        <v/>
      </c>
      <c r="EF126" s="29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8"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2"/>
      <c r="BS127" s="292" t="str">
        <f ca="true">+IF(OFFSET('Water Data'!$D$27,0,10*ROW('Water Data'!D121))="","",OFFSET('Water Data'!$D$27,0,10*ROW('Water Data'!D121)))</f>
        <v/>
      </c>
      <c r="BT127" s="292" t="str">
        <f ca="true">+IF(OFFSET('Water Data'!$D$28,0,10*ROW('Water Data'!D121))="","",OFFSET('Water Data'!$D$28,0,10*ROW('Water Data'!D121)))</f>
        <v/>
      </c>
      <c r="BU127" s="292" t="str">
        <f ca="true">+IF(OFFSET('Water Data'!$D$29,0,10*ROW('Water Data'!D121))="","",OFFSET('Water Data'!$D$29,0,10*ROW('Water Data'!D121)))</f>
        <v/>
      </c>
      <c r="BV127" s="292" t="str">
        <f ca="true">+IF(OFFSET('Water Data'!$E$27,0,10*ROW('Water Data'!E121))="","",OFFSET('Water Data'!$E$27,0,10*ROW('Water Data'!E121)))</f>
        <v/>
      </c>
      <c r="BW127" s="292" t="str">
        <f ca="true">+IF(OFFSET('Water Data'!$E$28,0,10*ROW('Water Data'!E121))="","",OFFSET('Water Data'!$E$28,0,10*ROW('Water Data'!E121)))</f>
        <v/>
      </c>
      <c r="BX127" s="292" t="str">
        <f ca="true">+IF(OFFSET('Water Data'!$E$29,0,10*ROW('Water Data'!E121))="","",OFFSET('Water Data'!$E$29,0,10*ROW('Water Data'!E121)))</f>
        <v/>
      </c>
      <c r="BY127" s="292" t="str">
        <f ca="true">+IF(OFFSET('Water Data'!$F$27,0,10*ROW('Water Data'!F121))="","",OFFSET('Water Data'!$F$27,0,10*ROW('Water Data'!F121)))</f>
        <v/>
      </c>
      <c r="BZ127" s="292" t="str">
        <f ca="true">+IF(OFFSET('Water Data'!$F$28,0,10*ROW('Water Data'!F121))="","",OFFSET('Water Data'!$F$28,0,10*ROW('Water Data'!F121)))</f>
        <v/>
      </c>
      <c r="CA127" s="292" t="str">
        <f ca="true">+IF(OFFSET('Water Data'!$F$29,0,10*ROW('Water Data'!F121))="","",OFFSET('Water Data'!$F$29,0,10*ROW('Water Data'!F121)))</f>
        <v/>
      </c>
      <c r="CB127" s="292" t="str">
        <f ca="true">+IF(OFFSET('Water Data'!$G$27,0,10*ROW('Water Data'!G121))="","",OFFSET('Water Data'!$G$27,0,10*ROW('Water Data'!G121)))</f>
        <v/>
      </c>
      <c r="CC127" s="292" t="str">
        <f ca="true">+IF(OFFSET('Water Data'!$G$28,0,10*ROW('Water Data'!G121))="","",OFFSET('Water Data'!$G$28,0,10*ROW('Water Data'!G121)))</f>
        <v/>
      </c>
      <c r="CD127" s="292" t="str">
        <f ca="true">+IF(OFFSET('Water Data'!$G$29,0,10*ROW('Water Data'!G121))="","",OFFSET('Water Data'!$G$29,0,10*ROW('Water Data'!G121)))</f>
        <v/>
      </c>
      <c r="CE127" s="292" t="str">
        <f ca="true">+IF(OFFSET('Water Data'!$H$27,0,10*ROW('Water Data'!H121))="","",OFFSET('Water Data'!$H$27,0,10*ROW('Water Data'!H121)))</f>
        <v/>
      </c>
      <c r="CF127" s="292" t="str">
        <f ca="true">+IF(OFFSET('Water Data'!$H$28,0,10*ROW('Water Data'!H121))="","",OFFSET('Water Data'!$H$28,0,10*ROW('Water Data'!H121)))</f>
        <v/>
      </c>
      <c r="CG127" s="292" t="str">
        <f ca="true">+IF(OFFSET('Water Data'!$H$29,0,10*ROW('Water Data'!H121))="","",OFFSET('Water Data'!$H$29,0,10*ROW('Water Data'!H121)))</f>
        <v/>
      </c>
      <c r="CH127" s="292" t="str">
        <f ca="true">+IF(OFFSET('Water Data'!$I$27,0,10*ROW('Water Data'!I121))="","",OFFSET('Water Data'!$I$27,0,10*ROW('Water Data'!I121)))</f>
        <v/>
      </c>
      <c r="CI127" s="292" t="str">
        <f ca="true">+IF(OFFSET('Water Data'!$I$28,0,10*ROW('Water Data'!I121))="","",OFFSET('Water Data'!$I$28,0,10*ROW('Water Data'!I121)))</f>
        <v/>
      </c>
      <c r="CJ127" s="292" t="str">
        <f ca="true">+IF(OFFSET('Water Data'!$I$29,0,10*ROW('Water Data'!I121))="","",OFFSET('Water Data'!$I$29,0,10*ROW('Water Data'!I121)))</f>
        <v/>
      </c>
      <c r="CK127" s="292" t="str">
        <f ca="true">+IF(OFFSET('Sanitation Data'!$D$28,0,10*ROW('Sanitation Data'!D121))="","",OFFSET('Sanitation Data'!$D$28,0,10*ROW('Sanitation Data'!D121)))</f>
        <v/>
      </c>
      <c r="CL127" s="292" t="str">
        <f ca="true">+IF(OFFSET('Sanitation Data'!$D$29,0,10*ROW('Sanitation Data'!D121))="","",OFFSET('Sanitation Data'!$D$29,0,10*ROW('Sanitation Data'!D121)))</f>
        <v/>
      </c>
      <c r="CM127" s="292" t="str">
        <f ca="true">+IF(OFFSET('Sanitation Data'!$D$30,0,10*ROW('Sanitation Data'!D121))="","",OFFSET('Sanitation Data'!$D$30,0,10*ROW('Sanitation Data'!D121)))</f>
        <v/>
      </c>
      <c r="CN127" s="292" t="str">
        <f ca="true">+IF(OFFSET('Sanitation Data'!$D$31,0,10*ROW('Sanitation Data'!D121))="","",OFFSET('Sanitation Data'!$D$31,0,10*ROW('Sanitation Data'!D121)))</f>
        <v/>
      </c>
      <c r="CO127" s="292" t="str">
        <f ca="true">+IF(OFFSET('Sanitation Data'!$D$32,0,10*ROW('Sanitation Data'!D121))="","",OFFSET('Sanitation Data'!$D$32,0,10*ROW('Sanitation Data'!D121)))</f>
        <v/>
      </c>
      <c r="CP127" s="292" t="str">
        <f ca="true">+IF(OFFSET('Sanitation Data'!$E$28,0,10*ROW('Sanitation Data'!E121))="","",OFFSET('Sanitation Data'!$E$28,0,10*ROW('Sanitation Data'!E121)))</f>
        <v/>
      </c>
      <c r="CQ127" s="292" t="str">
        <f ca="true">+IF(OFFSET('Sanitation Data'!$E$29,0,10*ROW('Sanitation Data'!E121))="","",OFFSET('Sanitation Data'!$E$29,0,10*ROW('Sanitation Data'!E121)))</f>
        <v/>
      </c>
      <c r="CR127" s="292" t="str">
        <f ca="true">+IF(OFFSET('Sanitation Data'!$E$30,0,10*ROW('Sanitation Data'!E121))="","",OFFSET('Sanitation Data'!$E$30,0,10*ROW('Sanitation Data'!E121)))</f>
        <v/>
      </c>
      <c r="CS127" s="292" t="str">
        <f ca="true">+IF(OFFSET('Sanitation Data'!$E$31,0,10*ROW('Sanitation Data'!E121))="","",OFFSET('Sanitation Data'!$E$31,0,10*ROW('Sanitation Data'!E121)))</f>
        <v/>
      </c>
      <c r="CT127" s="292" t="str">
        <f ca="true">+IF(OFFSET('Sanitation Data'!$E$32,0,10*ROW('Sanitation Data'!E121))="","",OFFSET('Sanitation Data'!$E$32,0,10*ROW('Sanitation Data'!E121)))</f>
        <v/>
      </c>
      <c r="CU127" s="292" t="str">
        <f ca="true">+IF(OFFSET('Sanitation Data'!$F$28,0,10*ROW('Sanitation Data'!F121))="","",OFFSET('Sanitation Data'!$F$28,0,10*ROW('Sanitation Data'!F121)))</f>
        <v/>
      </c>
      <c r="CV127" s="292" t="str">
        <f ca="true">+IF(OFFSET('Sanitation Data'!$F$29,0,10*ROW('Sanitation Data'!F121))="","",OFFSET('Sanitation Data'!$F$29,0,10*ROW('Sanitation Data'!F121)))</f>
        <v/>
      </c>
      <c r="CW127" s="292" t="str">
        <f ca="true">+IF(OFFSET('Sanitation Data'!$F$30,0,10*ROW('Sanitation Data'!F121))="","",OFFSET('Sanitation Data'!$F$30,0,10*ROW('Sanitation Data'!F121)))</f>
        <v/>
      </c>
      <c r="CX127" s="292" t="str">
        <f ca="true">+IF(OFFSET('Sanitation Data'!$F$31,0,10*ROW('Sanitation Data'!F121))="","",OFFSET('Sanitation Data'!$F$31,0,10*ROW('Sanitation Data'!F121)))</f>
        <v/>
      </c>
      <c r="CY127" s="292" t="str">
        <f ca="true">+IF(OFFSET('Sanitation Data'!$F$32,0,10*ROW('Sanitation Data'!F121))="","",OFFSET('Sanitation Data'!$F$32,0,10*ROW('Sanitation Data'!F121)))</f>
        <v/>
      </c>
      <c r="CZ127" s="292" t="str">
        <f ca="true">+IF(OFFSET('Sanitation Data'!$G$28,0,10*ROW('Sanitation Data'!G121))="","",OFFSET('Sanitation Data'!$G$28,0,10*ROW('Sanitation Data'!G121)))</f>
        <v/>
      </c>
      <c r="DA127" s="292" t="str">
        <f ca="true">+IF(OFFSET('Sanitation Data'!$G$29,0,10*ROW('Sanitation Data'!G121))="","",OFFSET('Sanitation Data'!$G$29,0,10*ROW('Sanitation Data'!G121)))</f>
        <v/>
      </c>
      <c r="DB127" s="292" t="str">
        <f ca="true">+IF(OFFSET('Sanitation Data'!$G$30,0,10*ROW('Sanitation Data'!G121))="","",OFFSET('Sanitation Data'!$G$30,0,10*ROW('Sanitation Data'!G121)))</f>
        <v/>
      </c>
      <c r="DC127" s="292" t="str">
        <f ca="true">+IF(OFFSET('Sanitation Data'!$G$31,0,10*ROW('Sanitation Data'!G121))="","",OFFSET('Sanitation Data'!$G$31,0,10*ROW('Sanitation Data'!G121)))</f>
        <v/>
      </c>
      <c r="DD127" s="292" t="str">
        <f ca="true">+IF(OFFSET('Sanitation Data'!$G$32,0,10*ROW('Sanitation Data'!G121))="","",OFFSET('Sanitation Data'!$G$32,0,10*ROW('Sanitation Data'!G121)))</f>
        <v/>
      </c>
      <c r="DE127" s="292" t="str">
        <f ca="true">+IF(OFFSET('Sanitation Data'!$H$28,0,10*ROW('Sanitation Data'!H121))="","",OFFSET('Sanitation Data'!$H$28,0,10*ROW('Sanitation Data'!H121)))</f>
        <v/>
      </c>
      <c r="DF127" s="292" t="str">
        <f ca="true">+IF(OFFSET('Sanitation Data'!$H$29,0,10*ROW('Sanitation Data'!H121))="","",OFFSET('Sanitation Data'!$H$29,0,10*ROW('Sanitation Data'!H121)))</f>
        <v/>
      </c>
      <c r="DG127" s="292" t="str">
        <f ca="true">+IF(OFFSET('Sanitation Data'!$H$30,0,10*ROW('Sanitation Data'!H121))="","",OFFSET('Sanitation Data'!$H$30,0,10*ROW('Sanitation Data'!H121)))</f>
        <v/>
      </c>
      <c r="DH127" s="292" t="str">
        <f ca="true">+IF(OFFSET('Sanitation Data'!$H$31,0,10*ROW('Sanitation Data'!H121))="","",OFFSET('Sanitation Data'!$H$31,0,10*ROW('Sanitation Data'!H121)))</f>
        <v/>
      </c>
      <c r="DI127" s="292" t="str">
        <f ca="true">+IF(OFFSET('Sanitation Data'!$H$32,0,10*ROW('Sanitation Data'!H121))="","",OFFSET('Sanitation Data'!$H$32,0,10*ROW('Sanitation Data'!H121)))</f>
        <v/>
      </c>
      <c r="DJ127" s="292" t="str">
        <f ca="true">+IF(OFFSET('Sanitation Data'!$I$28,0,10*ROW('Sanitation Data'!I121))="","",OFFSET('Sanitation Data'!$I$28,0,10*ROW('Sanitation Data'!I121)))</f>
        <v/>
      </c>
      <c r="DK127" s="292" t="str">
        <f ca="true">+IF(OFFSET('Sanitation Data'!$I$29,0,10*ROW('Sanitation Data'!I121))="","",OFFSET('Sanitation Data'!$I$29,0,10*ROW('Sanitation Data'!I121)))</f>
        <v/>
      </c>
      <c r="DL127" s="292" t="str">
        <f ca="true">+IF(OFFSET('Sanitation Data'!$I$30,0,10*ROW('Sanitation Data'!I121))="","",OFFSET('Sanitation Data'!$I$30,0,10*ROW('Sanitation Data'!I121)))</f>
        <v/>
      </c>
      <c r="DM127" s="292" t="str">
        <f ca="true">+IF(OFFSET('Sanitation Data'!$I$31,0,10*ROW('Sanitation Data'!I121))="","",OFFSET('Sanitation Data'!$I$31,0,10*ROW('Sanitation Data'!I121)))</f>
        <v/>
      </c>
      <c r="DN127" s="292" t="str">
        <f ca="true">+IF(OFFSET('Sanitation Data'!$I$32,0,10*ROW('Sanitation Data'!I121))="","",OFFSET('Sanitation Data'!$I$32,0,10*ROW('Sanitation Data'!I121)))</f>
        <v/>
      </c>
      <c r="DO127" s="292" t="str">
        <f ca="true">+IF(OFFSET('Hygiene Data'!$D$11,0,10*ROW('Hygiene Data'!D121))="","",OFFSET('Hygiene Data'!$D$11,0,10*ROW('Hygiene Data'!D121)))</f>
        <v/>
      </c>
      <c r="DP127" s="292" t="str">
        <f ca="true">+IF(OFFSET('Hygiene Data'!$D$12,0,10*ROW('Hygiene Data'!D121))="","",OFFSET('Hygiene Data'!$D$12,0,10*ROW('Hygiene Data'!D121)))</f>
        <v/>
      </c>
      <c r="DQ127" s="292" t="str">
        <f ca="true">+IF(OFFSET('Hygiene Data'!$D$13,0,10*ROW('Hygiene Data'!D121))="","",OFFSET('Hygiene Data'!$D$13,0,10*ROW('Hygiene Data'!D121)))</f>
        <v/>
      </c>
      <c r="DR127" s="292" t="str">
        <f ca="true">+IF(OFFSET('Hygiene Data'!$E$11,0,10*ROW('Hygiene Data'!E121))="","",OFFSET('Hygiene Data'!$E$11,0,10*ROW('Hygiene Data'!E121)))</f>
        <v/>
      </c>
      <c r="DS127" s="292" t="str">
        <f ca="true">+IF(OFFSET('Hygiene Data'!$E$12,0,10*ROW('Hygiene Data'!E121))="","",OFFSET('Hygiene Data'!$E$12,0,10*ROW('Hygiene Data'!E121)))</f>
        <v/>
      </c>
      <c r="DT127" s="292" t="str">
        <f ca="true">+IF(OFFSET('Hygiene Data'!$E$13,0,10*ROW('Hygiene Data'!E121))="","",OFFSET('Hygiene Data'!$E$13,0,10*ROW('Hygiene Data'!E121)))</f>
        <v/>
      </c>
      <c r="DU127" s="292" t="str">
        <f ca="true">+IF(OFFSET('Hygiene Data'!$F$11,0,10*ROW('Hygiene Data'!F121))="","",OFFSET('Hygiene Data'!$F$11,0,10*ROW('Hygiene Data'!F121)))</f>
        <v/>
      </c>
      <c r="DV127" s="292" t="str">
        <f ca="true">+IF(OFFSET('Hygiene Data'!$F$12,0,10*ROW('Hygiene Data'!F121))="","",OFFSET('Hygiene Data'!$F$12,0,10*ROW('Hygiene Data'!F121)))</f>
        <v/>
      </c>
      <c r="DW127" s="292" t="str">
        <f ca="true">+IF(OFFSET('Hygiene Data'!$F$13,0,10*ROW('Hygiene Data'!F121))="","",OFFSET('Hygiene Data'!$F$13,0,10*ROW('Hygiene Data'!F121)))</f>
        <v/>
      </c>
      <c r="DX127" s="292" t="str">
        <f ca="true">+IF(OFFSET('Hygiene Data'!$G$11,0,10*ROW('Hygiene Data'!G121))="","",OFFSET('Hygiene Data'!$G$11,0,10*ROW('Hygiene Data'!G121)))</f>
        <v/>
      </c>
      <c r="DY127" s="292" t="str">
        <f ca="true">+IF(OFFSET('Hygiene Data'!$G$12,0,10*ROW('Hygiene Data'!G121))="","",OFFSET('Hygiene Data'!$G$12,0,10*ROW('Hygiene Data'!G121)))</f>
        <v/>
      </c>
      <c r="DZ127" s="292" t="str">
        <f ca="true">+IF(OFFSET('Hygiene Data'!$G$13,0,10*ROW('Hygiene Data'!G121))="","",OFFSET('Hygiene Data'!$G$13,0,10*ROW('Hygiene Data'!G121)))</f>
        <v/>
      </c>
      <c r="EA127" s="292" t="str">
        <f ca="true">+IF(OFFSET('Hygiene Data'!$H$11,0,10*ROW('Hygiene Data'!H121))="","",OFFSET('Hygiene Data'!$H$11,0,10*ROW('Hygiene Data'!H121)))</f>
        <v/>
      </c>
      <c r="EB127" s="292" t="str">
        <f ca="true">+IF(OFFSET('Hygiene Data'!$H$12,0,10*ROW('Hygiene Data'!H121))="","",OFFSET('Hygiene Data'!$H$12,0,10*ROW('Hygiene Data'!H121)))</f>
        <v/>
      </c>
      <c r="EC127" s="292" t="str">
        <f ca="true">+IF(OFFSET('Hygiene Data'!$H$13,0,10*ROW('Hygiene Data'!H121))="","",OFFSET('Hygiene Data'!$H$13,0,10*ROW('Hygiene Data'!H121)))</f>
        <v/>
      </c>
      <c r="ED127" s="292" t="str">
        <f ca="true">+IF(OFFSET('Hygiene Data'!$I$11,0,10*ROW('Hygiene Data'!I121))="","",OFFSET('Hygiene Data'!$I$11,0,10*ROW('Hygiene Data'!I121)))</f>
        <v/>
      </c>
      <c r="EE127" s="292" t="str">
        <f ca="true">+IF(OFFSET('Hygiene Data'!$I$12,0,10*ROW('Hygiene Data'!I121))="","",OFFSET('Hygiene Data'!$I$12,0,10*ROW('Hygiene Data'!I121)))</f>
        <v/>
      </c>
      <c r="EF127" s="29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8"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2"/>
      <c r="BS128" s="292" t="str">
        <f ca="true">+IF(OFFSET('Water Data'!$D$27,0,10*ROW('Water Data'!D122))="","",OFFSET('Water Data'!$D$27,0,10*ROW('Water Data'!D122)))</f>
        <v/>
      </c>
      <c r="BT128" s="292" t="str">
        <f ca="true">+IF(OFFSET('Water Data'!$D$28,0,10*ROW('Water Data'!D122))="","",OFFSET('Water Data'!$D$28,0,10*ROW('Water Data'!D122)))</f>
        <v/>
      </c>
      <c r="BU128" s="292" t="str">
        <f ca="true">+IF(OFFSET('Water Data'!$D$29,0,10*ROW('Water Data'!D122))="","",OFFSET('Water Data'!$D$29,0,10*ROW('Water Data'!D122)))</f>
        <v/>
      </c>
      <c r="BV128" s="292" t="str">
        <f ca="true">+IF(OFFSET('Water Data'!$E$27,0,10*ROW('Water Data'!E122))="","",OFFSET('Water Data'!$E$27,0,10*ROW('Water Data'!E122)))</f>
        <v/>
      </c>
      <c r="BW128" s="292" t="str">
        <f ca="true">+IF(OFFSET('Water Data'!$E$28,0,10*ROW('Water Data'!E122))="","",OFFSET('Water Data'!$E$28,0,10*ROW('Water Data'!E122)))</f>
        <v/>
      </c>
      <c r="BX128" s="292" t="str">
        <f ca="true">+IF(OFFSET('Water Data'!$E$29,0,10*ROW('Water Data'!E122))="","",OFFSET('Water Data'!$E$29,0,10*ROW('Water Data'!E122)))</f>
        <v/>
      </c>
      <c r="BY128" s="292" t="str">
        <f ca="true">+IF(OFFSET('Water Data'!$F$27,0,10*ROW('Water Data'!F122))="","",OFFSET('Water Data'!$F$27,0,10*ROW('Water Data'!F122)))</f>
        <v/>
      </c>
      <c r="BZ128" s="292" t="str">
        <f ca="true">+IF(OFFSET('Water Data'!$F$28,0,10*ROW('Water Data'!F122))="","",OFFSET('Water Data'!$F$28,0,10*ROW('Water Data'!F122)))</f>
        <v/>
      </c>
      <c r="CA128" s="292" t="str">
        <f ca="true">+IF(OFFSET('Water Data'!$F$29,0,10*ROW('Water Data'!F122))="","",OFFSET('Water Data'!$F$29,0,10*ROW('Water Data'!F122)))</f>
        <v/>
      </c>
      <c r="CB128" s="292" t="str">
        <f ca="true">+IF(OFFSET('Water Data'!$G$27,0,10*ROW('Water Data'!G122))="","",OFFSET('Water Data'!$G$27,0,10*ROW('Water Data'!G122)))</f>
        <v/>
      </c>
      <c r="CC128" s="292" t="str">
        <f ca="true">+IF(OFFSET('Water Data'!$G$28,0,10*ROW('Water Data'!G122))="","",OFFSET('Water Data'!$G$28,0,10*ROW('Water Data'!G122)))</f>
        <v/>
      </c>
      <c r="CD128" s="292" t="str">
        <f ca="true">+IF(OFFSET('Water Data'!$G$29,0,10*ROW('Water Data'!G122))="","",OFFSET('Water Data'!$G$29,0,10*ROW('Water Data'!G122)))</f>
        <v/>
      </c>
      <c r="CE128" s="292" t="str">
        <f ca="true">+IF(OFFSET('Water Data'!$H$27,0,10*ROW('Water Data'!H122))="","",OFFSET('Water Data'!$H$27,0,10*ROW('Water Data'!H122)))</f>
        <v/>
      </c>
      <c r="CF128" s="292" t="str">
        <f ca="true">+IF(OFFSET('Water Data'!$H$28,0,10*ROW('Water Data'!H122))="","",OFFSET('Water Data'!$H$28,0,10*ROW('Water Data'!H122)))</f>
        <v/>
      </c>
      <c r="CG128" s="292" t="str">
        <f ca="true">+IF(OFFSET('Water Data'!$H$29,0,10*ROW('Water Data'!H122))="","",OFFSET('Water Data'!$H$29,0,10*ROW('Water Data'!H122)))</f>
        <v/>
      </c>
      <c r="CH128" s="292" t="str">
        <f ca="true">+IF(OFFSET('Water Data'!$I$27,0,10*ROW('Water Data'!I122))="","",OFFSET('Water Data'!$I$27,0,10*ROW('Water Data'!I122)))</f>
        <v/>
      </c>
      <c r="CI128" s="292" t="str">
        <f ca="true">+IF(OFFSET('Water Data'!$I$28,0,10*ROW('Water Data'!I122))="","",OFFSET('Water Data'!$I$28,0,10*ROW('Water Data'!I122)))</f>
        <v/>
      </c>
      <c r="CJ128" s="292" t="str">
        <f ca="true">+IF(OFFSET('Water Data'!$I$29,0,10*ROW('Water Data'!I122))="","",OFFSET('Water Data'!$I$29,0,10*ROW('Water Data'!I122)))</f>
        <v/>
      </c>
      <c r="CK128" s="292" t="str">
        <f ca="true">+IF(OFFSET('Sanitation Data'!$D$28,0,10*ROW('Sanitation Data'!D122))="","",OFFSET('Sanitation Data'!$D$28,0,10*ROW('Sanitation Data'!D122)))</f>
        <v/>
      </c>
      <c r="CL128" s="292" t="str">
        <f ca="true">+IF(OFFSET('Sanitation Data'!$D$29,0,10*ROW('Sanitation Data'!D122))="","",OFFSET('Sanitation Data'!$D$29,0,10*ROW('Sanitation Data'!D122)))</f>
        <v/>
      </c>
      <c r="CM128" s="292" t="str">
        <f ca="true">+IF(OFFSET('Sanitation Data'!$D$30,0,10*ROW('Sanitation Data'!D122))="","",OFFSET('Sanitation Data'!$D$30,0,10*ROW('Sanitation Data'!D122)))</f>
        <v/>
      </c>
      <c r="CN128" s="292" t="str">
        <f ca="true">+IF(OFFSET('Sanitation Data'!$D$31,0,10*ROW('Sanitation Data'!D122))="","",OFFSET('Sanitation Data'!$D$31,0,10*ROW('Sanitation Data'!D122)))</f>
        <v/>
      </c>
      <c r="CO128" s="292" t="str">
        <f ca="true">+IF(OFFSET('Sanitation Data'!$D$32,0,10*ROW('Sanitation Data'!D122))="","",OFFSET('Sanitation Data'!$D$32,0,10*ROW('Sanitation Data'!D122)))</f>
        <v/>
      </c>
      <c r="CP128" s="292" t="str">
        <f ca="true">+IF(OFFSET('Sanitation Data'!$E$28,0,10*ROW('Sanitation Data'!E122))="","",OFFSET('Sanitation Data'!$E$28,0,10*ROW('Sanitation Data'!E122)))</f>
        <v/>
      </c>
      <c r="CQ128" s="292" t="str">
        <f ca="true">+IF(OFFSET('Sanitation Data'!$E$29,0,10*ROW('Sanitation Data'!E122))="","",OFFSET('Sanitation Data'!$E$29,0,10*ROW('Sanitation Data'!E122)))</f>
        <v/>
      </c>
      <c r="CR128" s="292" t="str">
        <f ca="true">+IF(OFFSET('Sanitation Data'!$E$30,0,10*ROW('Sanitation Data'!E122))="","",OFFSET('Sanitation Data'!$E$30,0,10*ROW('Sanitation Data'!E122)))</f>
        <v/>
      </c>
      <c r="CS128" s="292" t="str">
        <f ca="true">+IF(OFFSET('Sanitation Data'!$E$31,0,10*ROW('Sanitation Data'!E122))="","",OFFSET('Sanitation Data'!$E$31,0,10*ROW('Sanitation Data'!E122)))</f>
        <v/>
      </c>
      <c r="CT128" s="292" t="str">
        <f ca="true">+IF(OFFSET('Sanitation Data'!$E$32,0,10*ROW('Sanitation Data'!E122))="","",OFFSET('Sanitation Data'!$E$32,0,10*ROW('Sanitation Data'!E122)))</f>
        <v/>
      </c>
      <c r="CU128" s="292" t="str">
        <f ca="true">+IF(OFFSET('Sanitation Data'!$F$28,0,10*ROW('Sanitation Data'!F122))="","",OFFSET('Sanitation Data'!$F$28,0,10*ROW('Sanitation Data'!F122)))</f>
        <v/>
      </c>
      <c r="CV128" s="292" t="str">
        <f ca="true">+IF(OFFSET('Sanitation Data'!$F$29,0,10*ROW('Sanitation Data'!F122))="","",OFFSET('Sanitation Data'!$F$29,0,10*ROW('Sanitation Data'!F122)))</f>
        <v/>
      </c>
      <c r="CW128" s="292" t="str">
        <f ca="true">+IF(OFFSET('Sanitation Data'!$F$30,0,10*ROW('Sanitation Data'!F122))="","",OFFSET('Sanitation Data'!$F$30,0,10*ROW('Sanitation Data'!F122)))</f>
        <v/>
      </c>
      <c r="CX128" s="292" t="str">
        <f ca="true">+IF(OFFSET('Sanitation Data'!$F$31,0,10*ROW('Sanitation Data'!F122))="","",OFFSET('Sanitation Data'!$F$31,0,10*ROW('Sanitation Data'!F122)))</f>
        <v/>
      </c>
      <c r="CY128" s="292" t="str">
        <f ca="true">+IF(OFFSET('Sanitation Data'!$F$32,0,10*ROW('Sanitation Data'!F122))="","",OFFSET('Sanitation Data'!$F$32,0,10*ROW('Sanitation Data'!F122)))</f>
        <v/>
      </c>
      <c r="CZ128" s="292" t="str">
        <f ca="true">+IF(OFFSET('Sanitation Data'!$G$28,0,10*ROW('Sanitation Data'!G122))="","",OFFSET('Sanitation Data'!$G$28,0,10*ROW('Sanitation Data'!G122)))</f>
        <v/>
      </c>
      <c r="DA128" s="292" t="str">
        <f ca="true">+IF(OFFSET('Sanitation Data'!$G$29,0,10*ROW('Sanitation Data'!G122))="","",OFFSET('Sanitation Data'!$G$29,0,10*ROW('Sanitation Data'!G122)))</f>
        <v/>
      </c>
      <c r="DB128" s="292" t="str">
        <f ca="true">+IF(OFFSET('Sanitation Data'!$G$30,0,10*ROW('Sanitation Data'!G122))="","",OFFSET('Sanitation Data'!$G$30,0,10*ROW('Sanitation Data'!G122)))</f>
        <v/>
      </c>
      <c r="DC128" s="292" t="str">
        <f ca="true">+IF(OFFSET('Sanitation Data'!$G$31,0,10*ROW('Sanitation Data'!G122))="","",OFFSET('Sanitation Data'!$G$31,0,10*ROW('Sanitation Data'!G122)))</f>
        <v/>
      </c>
      <c r="DD128" s="292" t="str">
        <f ca="true">+IF(OFFSET('Sanitation Data'!$G$32,0,10*ROW('Sanitation Data'!G122))="","",OFFSET('Sanitation Data'!$G$32,0,10*ROW('Sanitation Data'!G122)))</f>
        <v/>
      </c>
      <c r="DE128" s="292" t="str">
        <f ca="true">+IF(OFFSET('Sanitation Data'!$H$28,0,10*ROW('Sanitation Data'!H122))="","",OFFSET('Sanitation Data'!$H$28,0,10*ROW('Sanitation Data'!H122)))</f>
        <v/>
      </c>
      <c r="DF128" s="292" t="str">
        <f ca="true">+IF(OFFSET('Sanitation Data'!$H$29,0,10*ROW('Sanitation Data'!H122))="","",OFFSET('Sanitation Data'!$H$29,0,10*ROW('Sanitation Data'!H122)))</f>
        <v/>
      </c>
      <c r="DG128" s="292" t="str">
        <f ca="true">+IF(OFFSET('Sanitation Data'!$H$30,0,10*ROW('Sanitation Data'!H122))="","",OFFSET('Sanitation Data'!$H$30,0,10*ROW('Sanitation Data'!H122)))</f>
        <v/>
      </c>
      <c r="DH128" s="292" t="str">
        <f ca="true">+IF(OFFSET('Sanitation Data'!$H$31,0,10*ROW('Sanitation Data'!H122))="","",OFFSET('Sanitation Data'!$H$31,0,10*ROW('Sanitation Data'!H122)))</f>
        <v/>
      </c>
      <c r="DI128" s="292" t="str">
        <f ca="true">+IF(OFFSET('Sanitation Data'!$H$32,0,10*ROW('Sanitation Data'!H122))="","",OFFSET('Sanitation Data'!$H$32,0,10*ROW('Sanitation Data'!H122)))</f>
        <v/>
      </c>
      <c r="DJ128" s="292" t="str">
        <f ca="true">+IF(OFFSET('Sanitation Data'!$I$28,0,10*ROW('Sanitation Data'!I122))="","",OFFSET('Sanitation Data'!$I$28,0,10*ROW('Sanitation Data'!I122)))</f>
        <v/>
      </c>
      <c r="DK128" s="292" t="str">
        <f ca="true">+IF(OFFSET('Sanitation Data'!$I$29,0,10*ROW('Sanitation Data'!I122))="","",OFFSET('Sanitation Data'!$I$29,0,10*ROW('Sanitation Data'!I122)))</f>
        <v/>
      </c>
      <c r="DL128" s="292" t="str">
        <f ca="true">+IF(OFFSET('Sanitation Data'!$I$30,0,10*ROW('Sanitation Data'!I122))="","",OFFSET('Sanitation Data'!$I$30,0,10*ROW('Sanitation Data'!I122)))</f>
        <v/>
      </c>
      <c r="DM128" s="292" t="str">
        <f ca="true">+IF(OFFSET('Sanitation Data'!$I$31,0,10*ROW('Sanitation Data'!I122))="","",OFFSET('Sanitation Data'!$I$31,0,10*ROW('Sanitation Data'!I122)))</f>
        <v/>
      </c>
      <c r="DN128" s="292" t="str">
        <f ca="true">+IF(OFFSET('Sanitation Data'!$I$32,0,10*ROW('Sanitation Data'!I122))="","",OFFSET('Sanitation Data'!$I$32,0,10*ROW('Sanitation Data'!I122)))</f>
        <v/>
      </c>
      <c r="DO128" s="292" t="str">
        <f ca="true">+IF(OFFSET('Hygiene Data'!$D$11,0,10*ROW('Hygiene Data'!D122))="","",OFFSET('Hygiene Data'!$D$11,0,10*ROW('Hygiene Data'!D122)))</f>
        <v/>
      </c>
      <c r="DP128" s="292" t="str">
        <f ca="true">+IF(OFFSET('Hygiene Data'!$D$12,0,10*ROW('Hygiene Data'!D122))="","",OFFSET('Hygiene Data'!$D$12,0,10*ROW('Hygiene Data'!D122)))</f>
        <v/>
      </c>
      <c r="DQ128" s="292" t="str">
        <f ca="true">+IF(OFFSET('Hygiene Data'!$D$13,0,10*ROW('Hygiene Data'!D122))="","",OFFSET('Hygiene Data'!$D$13,0,10*ROW('Hygiene Data'!D122)))</f>
        <v/>
      </c>
      <c r="DR128" s="292" t="str">
        <f ca="true">+IF(OFFSET('Hygiene Data'!$E$11,0,10*ROW('Hygiene Data'!E122))="","",OFFSET('Hygiene Data'!$E$11,0,10*ROW('Hygiene Data'!E122)))</f>
        <v/>
      </c>
      <c r="DS128" s="292" t="str">
        <f ca="true">+IF(OFFSET('Hygiene Data'!$E$12,0,10*ROW('Hygiene Data'!E122))="","",OFFSET('Hygiene Data'!$E$12,0,10*ROW('Hygiene Data'!E122)))</f>
        <v/>
      </c>
      <c r="DT128" s="292" t="str">
        <f ca="true">+IF(OFFSET('Hygiene Data'!$E$13,0,10*ROW('Hygiene Data'!E122))="","",OFFSET('Hygiene Data'!$E$13,0,10*ROW('Hygiene Data'!E122)))</f>
        <v/>
      </c>
      <c r="DU128" s="292" t="str">
        <f ca="true">+IF(OFFSET('Hygiene Data'!$F$11,0,10*ROW('Hygiene Data'!F122))="","",OFFSET('Hygiene Data'!$F$11,0,10*ROW('Hygiene Data'!F122)))</f>
        <v/>
      </c>
      <c r="DV128" s="292" t="str">
        <f ca="true">+IF(OFFSET('Hygiene Data'!$F$12,0,10*ROW('Hygiene Data'!F122))="","",OFFSET('Hygiene Data'!$F$12,0,10*ROW('Hygiene Data'!F122)))</f>
        <v/>
      </c>
      <c r="DW128" s="292" t="str">
        <f ca="true">+IF(OFFSET('Hygiene Data'!$F$13,0,10*ROW('Hygiene Data'!F122))="","",OFFSET('Hygiene Data'!$F$13,0,10*ROW('Hygiene Data'!F122)))</f>
        <v/>
      </c>
      <c r="DX128" s="292" t="str">
        <f ca="true">+IF(OFFSET('Hygiene Data'!$G$11,0,10*ROW('Hygiene Data'!G122))="","",OFFSET('Hygiene Data'!$G$11,0,10*ROW('Hygiene Data'!G122)))</f>
        <v/>
      </c>
      <c r="DY128" s="292" t="str">
        <f ca="true">+IF(OFFSET('Hygiene Data'!$G$12,0,10*ROW('Hygiene Data'!G122))="","",OFFSET('Hygiene Data'!$G$12,0,10*ROW('Hygiene Data'!G122)))</f>
        <v/>
      </c>
      <c r="DZ128" s="292" t="str">
        <f ca="true">+IF(OFFSET('Hygiene Data'!$G$13,0,10*ROW('Hygiene Data'!G122))="","",OFFSET('Hygiene Data'!$G$13,0,10*ROW('Hygiene Data'!G122)))</f>
        <v/>
      </c>
      <c r="EA128" s="292" t="str">
        <f ca="true">+IF(OFFSET('Hygiene Data'!$H$11,0,10*ROW('Hygiene Data'!H122))="","",OFFSET('Hygiene Data'!$H$11,0,10*ROW('Hygiene Data'!H122)))</f>
        <v/>
      </c>
      <c r="EB128" s="292" t="str">
        <f ca="true">+IF(OFFSET('Hygiene Data'!$H$12,0,10*ROW('Hygiene Data'!H122))="","",OFFSET('Hygiene Data'!$H$12,0,10*ROW('Hygiene Data'!H122)))</f>
        <v/>
      </c>
      <c r="EC128" s="292" t="str">
        <f ca="true">+IF(OFFSET('Hygiene Data'!$H$13,0,10*ROW('Hygiene Data'!H122))="","",OFFSET('Hygiene Data'!$H$13,0,10*ROW('Hygiene Data'!H122)))</f>
        <v/>
      </c>
      <c r="ED128" s="292" t="str">
        <f ca="true">+IF(OFFSET('Hygiene Data'!$I$11,0,10*ROW('Hygiene Data'!I122))="","",OFFSET('Hygiene Data'!$I$11,0,10*ROW('Hygiene Data'!I122)))</f>
        <v/>
      </c>
      <c r="EE128" s="292" t="str">
        <f ca="true">+IF(OFFSET('Hygiene Data'!$I$12,0,10*ROW('Hygiene Data'!I122))="","",OFFSET('Hygiene Data'!$I$12,0,10*ROW('Hygiene Data'!I122)))</f>
        <v/>
      </c>
      <c r="EF128" s="29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8"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2"/>
      <c r="BS129" s="292" t="str">
        <f ca="true">+IF(OFFSET('Water Data'!$D$27,0,10*ROW('Water Data'!D123))="","",OFFSET('Water Data'!$D$27,0,10*ROW('Water Data'!D123)))</f>
        <v/>
      </c>
      <c r="BT129" s="292" t="str">
        <f ca="true">+IF(OFFSET('Water Data'!$D$28,0,10*ROW('Water Data'!D123))="","",OFFSET('Water Data'!$D$28,0,10*ROW('Water Data'!D123)))</f>
        <v/>
      </c>
      <c r="BU129" s="292" t="str">
        <f ca="true">+IF(OFFSET('Water Data'!$D$29,0,10*ROW('Water Data'!D123))="","",OFFSET('Water Data'!$D$29,0,10*ROW('Water Data'!D123)))</f>
        <v/>
      </c>
      <c r="BV129" s="292" t="str">
        <f ca="true">+IF(OFFSET('Water Data'!$E$27,0,10*ROW('Water Data'!E123))="","",OFFSET('Water Data'!$E$27,0,10*ROW('Water Data'!E123)))</f>
        <v/>
      </c>
      <c r="BW129" s="292" t="str">
        <f ca="true">+IF(OFFSET('Water Data'!$E$28,0,10*ROW('Water Data'!E123))="","",OFFSET('Water Data'!$E$28,0,10*ROW('Water Data'!E123)))</f>
        <v/>
      </c>
      <c r="BX129" s="292" t="str">
        <f ca="true">+IF(OFFSET('Water Data'!$E$29,0,10*ROW('Water Data'!E123))="","",OFFSET('Water Data'!$E$29,0,10*ROW('Water Data'!E123)))</f>
        <v/>
      </c>
      <c r="BY129" s="292" t="str">
        <f ca="true">+IF(OFFSET('Water Data'!$F$27,0,10*ROW('Water Data'!F123))="","",OFFSET('Water Data'!$F$27,0,10*ROW('Water Data'!F123)))</f>
        <v/>
      </c>
      <c r="BZ129" s="292" t="str">
        <f ca="true">+IF(OFFSET('Water Data'!$F$28,0,10*ROW('Water Data'!F123))="","",OFFSET('Water Data'!$F$28,0,10*ROW('Water Data'!F123)))</f>
        <v/>
      </c>
      <c r="CA129" s="292" t="str">
        <f ca="true">+IF(OFFSET('Water Data'!$F$29,0,10*ROW('Water Data'!F123))="","",OFFSET('Water Data'!$F$29,0,10*ROW('Water Data'!F123)))</f>
        <v/>
      </c>
      <c r="CB129" s="292" t="str">
        <f ca="true">+IF(OFFSET('Water Data'!$G$27,0,10*ROW('Water Data'!G123))="","",OFFSET('Water Data'!$G$27,0,10*ROW('Water Data'!G123)))</f>
        <v/>
      </c>
      <c r="CC129" s="292" t="str">
        <f ca="true">+IF(OFFSET('Water Data'!$G$28,0,10*ROW('Water Data'!G123))="","",OFFSET('Water Data'!$G$28,0,10*ROW('Water Data'!G123)))</f>
        <v/>
      </c>
      <c r="CD129" s="292" t="str">
        <f ca="true">+IF(OFFSET('Water Data'!$G$29,0,10*ROW('Water Data'!G123))="","",OFFSET('Water Data'!$G$29,0,10*ROW('Water Data'!G123)))</f>
        <v/>
      </c>
      <c r="CE129" s="292" t="str">
        <f ca="true">+IF(OFFSET('Water Data'!$H$27,0,10*ROW('Water Data'!H123))="","",OFFSET('Water Data'!$H$27,0,10*ROW('Water Data'!H123)))</f>
        <v/>
      </c>
      <c r="CF129" s="292" t="str">
        <f ca="true">+IF(OFFSET('Water Data'!$H$28,0,10*ROW('Water Data'!H123))="","",OFFSET('Water Data'!$H$28,0,10*ROW('Water Data'!H123)))</f>
        <v/>
      </c>
      <c r="CG129" s="292" t="str">
        <f ca="true">+IF(OFFSET('Water Data'!$H$29,0,10*ROW('Water Data'!H123))="","",OFFSET('Water Data'!$H$29,0,10*ROW('Water Data'!H123)))</f>
        <v/>
      </c>
      <c r="CH129" s="292" t="str">
        <f ca="true">+IF(OFFSET('Water Data'!$I$27,0,10*ROW('Water Data'!I123))="","",OFFSET('Water Data'!$I$27,0,10*ROW('Water Data'!I123)))</f>
        <v/>
      </c>
      <c r="CI129" s="292" t="str">
        <f ca="true">+IF(OFFSET('Water Data'!$I$28,0,10*ROW('Water Data'!I123))="","",OFFSET('Water Data'!$I$28,0,10*ROW('Water Data'!I123)))</f>
        <v/>
      </c>
      <c r="CJ129" s="292" t="str">
        <f ca="true">+IF(OFFSET('Water Data'!$I$29,0,10*ROW('Water Data'!I123))="","",OFFSET('Water Data'!$I$29,0,10*ROW('Water Data'!I123)))</f>
        <v/>
      </c>
      <c r="CK129" s="292" t="str">
        <f ca="true">+IF(OFFSET('Sanitation Data'!$D$28,0,10*ROW('Sanitation Data'!D123))="","",OFFSET('Sanitation Data'!$D$28,0,10*ROW('Sanitation Data'!D123)))</f>
        <v/>
      </c>
      <c r="CL129" s="292" t="str">
        <f ca="true">+IF(OFFSET('Sanitation Data'!$D$29,0,10*ROW('Sanitation Data'!D123))="","",OFFSET('Sanitation Data'!$D$29,0,10*ROW('Sanitation Data'!D123)))</f>
        <v/>
      </c>
      <c r="CM129" s="292" t="str">
        <f ca="true">+IF(OFFSET('Sanitation Data'!$D$30,0,10*ROW('Sanitation Data'!D123))="","",OFFSET('Sanitation Data'!$D$30,0,10*ROW('Sanitation Data'!D123)))</f>
        <v/>
      </c>
      <c r="CN129" s="292" t="str">
        <f ca="true">+IF(OFFSET('Sanitation Data'!$D$31,0,10*ROW('Sanitation Data'!D123))="","",OFFSET('Sanitation Data'!$D$31,0,10*ROW('Sanitation Data'!D123)))</f>
        <v/>
      </c>
      <c r="CO129" s="292" t="str">
        <f ca="true">+IF(OFFSET('Sanitation Data'!$D$32,0,10*ROW('Sanitation Data'!D123))="","",OFFSET('Sanitation Data'!$D$32,0,10*ROW('Sanitation Data'!D123)))</f>
        <v/>
      </c>
      <c r="CP129" s="292" t="str">
        <f ca="true">+IF(OFFSET('Sanitation Data'!$E$28,0,10*ROW('Sanitation Data'!E123))="","",OFFSET('Sanitation Data'!$E$28,0,10*ROW('Sanitation Data'!E123)))</f>
        <v/>
      </c>
      <c r="CQ129" s="292" t="str">
        <f ca="true">+IF(OFFSET('Sanitation Data'!$E$29,0,10*ROW('Sanitation Data'!E123))="","",OFFSET('Sanitation Data'!$E$29,0,10*ROW('Sanitation Data'!E123)))</f>
        <v/>
      </c>
      <c r="CR129" s="292" t="str">
        <f ca="true">+IF(OFFSET('Sanitation Data'!$E$30,0,10*ROW('Sanitation Data'!E123))="","",OFFSET('Sanitation Data'!$E$30,0,10*ROW('Sanitation Data'!E123)))</f>
        <v/>
      </c>
      <c r="CS129" s="292" t="str">
        <f ca="true">+IF(OFFSET('Sanitation Data'!$E$31,0,10*ROW('Sanitation Data'!E123))="","",OFFSET('Sanitation Data'!$E$31,0,10*ROW('Sanitation Data'!E123)))</f>
        <v/>
      </c>
      <c r="CT129" s="292" t="str">
        <f ca="true">+IF(OFFSET('Sanitation Data'!$E$32,0,10*ROW('Sanitation Data'!E123))="","",OFFSET('Sanitation Data'!$E$32,0,10*ROW('Sanitation Data'!E123)))</f>
        <v/>
      </c>
      <c r="CU129" s="292" t="str">
        <f ca="true">+IF(OFFSET('Sanitation Data'!$F$28,0,10*ROW('Sanitation Data'!F123))="","",OFFSET('Sanitation Data'!$F$28,0,10*ROW('Sanitation Data'!F123)))</f>
        <v/>
      </c>
      <c r="CV129" s="292" t="str">
        <f ca="true">+IF(OFFSET('Sanitation Data'!$F$29,0,10*ROW('Sanitation Data'!F123))="","",OFFSET('Sanitation Data'!$F$29,0,10*ROW('Sanitation Data'!F123)))</f>
        <v/>
      </c>
      <c r="CW129" s="292" t="str">
        <f ca="true">+IF(OFFSET('Sanitation Data'!$F$30,0,10*ROW('Sanitation Data'!F123))="","",OFFSET('Sanitation Data'!$F$30,0,10*ROW('Sanitation Data'!F123)))</f>
        <v/>
      </c>
      <c r="CX129" s="292" t="str">
        <f ca="true">+IF(OFFSET('Sanitation Data'!$F$31,0,10*ROW('Sanitation Data'!F123))="","",OFFSET('Sanitation Data'!$F$31,0,10*ROW('Sanitation Data'!F123)))</f>
        <v/>
      </c>
      <c r="CY129" s="292" t="str">
        <f ca="true">+IF(OFFSET('Sanitation Data'!$F$32,0,10*ROW('Sanitation Data'!F123))="","",OFFSET('Sanitation Data'!$F$32,0,10*ROW('Sanitation Data'!F123)))</f>
        <v/>
      </c>
      <c r="CZ129" s="292" t="str">
        <f ca="true">+IF(OFFSET('Sanitation Data'!$G$28,0,10*ROW('Sanitation Data'!G123))="","",OFFSET('Sanitation Data'!$G$28,0,10*ROW('Sanitation Data'!G123)))</f>
        <v/>
      </c>
      <c r="DA129" s="292" t="str">
        <f ca="true">+IF(OFFSET('Sanitation Data'!$G$29,0,10*ROW('Sanitation Data'!G123))="","",OFFSET('Sanitation Data'!$G$29,0,10*ROW('Sanitation Data'!G123)))</f>
        <v/>
      </c>
      <c r="DB129" s="292" t="str">
        <f ca="true">+IF(OFFSET('Sanitation Data'!$G$30,0,10*ROW('Sanitation Data'!G123))="","",OFFSET('Sanitation Data'!$G$30,0,10*ROW('Sanitation Data'!G123)))</f>
        <v/>
      </c>
      <c r="DC129" s="292" t="str">
        <f ca="true">+IF(OFFSET('Sanitation Data'!$G$31,0,10*ROW('Sanitation Data'!G123))="","",OFFSET('Sanitation Data'!$G$31,0,10*ROW('Sanitation Data'!G123)))</f>
        <v/>
      </c>
      <c r="DD129" s="292" t="str">
        <f ca="true">+IF(OFFSET('Sanitation Data'!$G$32,0,10*ROW('Sanitation Data'!G123))="","",OFFSET('Sanitation Data'!$G$32,0,10*ROW('Sanitation Data'!G123)))</f>
        <v/>
      </c>
      <c r="DE129" s="292" t="str">
        <f ca="true">+IF(OFFSET('Sanitation Data'!$H$28,0,10*ROW('Sanitation Data'!H123))="","",OFFSET('Sanitation Data'!$H$28,0,10*ROW('Sanitation Data'!H123)))</f>
        <v/>
      </c>
      <c r="DF129" s="292" t="str">
        <f ca="true">+IF(OFFSET('Sanitation Data'!$H$29,0,10*ROW('Sanitation Data'!H123))="","",OFFSET('Sanitation Data'!$H$29,0,10*ROW('Sanitation Data'!H123)))</f>
        <v/>
      </c>
      <c r="DG129" s="292" t="str">
        <f ca="true">+IF(OFFSET('Sanitation Data'!$H$30,0,10*ROW('Sanitation Data'!H123))="","",OFFSET('Sanitation Data'!$H$30,0,10*ROW('Sanitation Data'!H123)))</f>
        <v/>
      </c>
      <c r="DH129" s="292" t="str">
        <f ca="true">+IF(OFFSET('Sanitation Data'!$H$31,0,10*ROW('Sanitation Data'!H123))="","",OFFSET('Sanitation Data'!$H$31,0,10*ROW('Sanitation Data'!H123)))</f>
        <v/>
      </c>
      <c r="DI129" s="292" t="str">
        <f ca="true">+IF(OFFSET('Sanitation Data'!$H$32,0,10*ROW('Sanitation Data'!H123))="","",OFFSET('Sanitation Data'!$H$32,0,10*ROW('Sanitation Data'!H123)))</f>
        <v/>
      </c>
      <c r="DJ129" s="292" t="str">
        <f ca="true">+IF(OFFSET('Sanitation Data'!$I$28,0,10*ROW('Sanitation Data'!I123))="","",OFFSET('Sanitation Data'!$I$28,0,10*ROW('Sanitation Data'!I123)))</f>
        <v/>
      </c>
      <c r="DK129" s="292" t="str">
        <f ca="true">+IF(OFFSET('Sanitation Data'!$I$29,0,10*ROW('Sanitation Data'!I123))="","",OFFSET('Sanitation Data'!$I$29,0,10*ROW('Sanitation Data'!I123)))</f>
        <v/>
      </c>
      <c r="DL129" s="292" t="str">
        <f ca="true">+IF(OFFSET('Sanitation Data'!$I$30,0,10*ROW('Sanitation Data'!I123))="","",OFFSET('Sanitation Data'!$I$30,0,10*ROW('Sanitation Data'!I123)))</f>
        <v/>
      </c>
      <c r="DM129" s="292" t="str">
        <f ca="true">+IF(OFFSET('Sanitation Data'!$I$31,0,10*ROW('Sanitation Data'!I123))="","",OFFSET('Sanitation Data'!$I$31,0,10*ROW('Sanitation Data'!I123)))</f>
        <v/>
      </c>
      <c r="DN129" s="292" t="str">
        <f ca="true">+IF(OFFSET('Sanitation Data'!$I$32,0,10*ROW('Sanitation Data'!I123))="","",OFFSET('Sanitation Data'!$I$32,0,10*ROW('Sanitation Data'!I123)))</f>
        <v/>
      </c>
      <c r="DO129" s="292" t="str">
        <f ca="true">+IF(OFFSET('Hygiene Data'!$D$11,0,10*ROW('Hygiene Data'!D123))="","",OFFSET('Hygiene Data'!$D$11,0,10*ROW('Hygiene Data'!D123)))</f>
        <v/>
      </c>
      <c r="DP129" s="292" t="str">
        <f ca="true">+IF(OFFSET('Hygiene Data'!$D$12,0,10*ROW('Hygiene Data'!D123))="","",OFFSET('Hygiene Data'!$D$12,0,10*ROW('Hygiene Data'!D123)))</f>
        <v/>
      </c>
      <c r="DQ129" s="292" t="str">
        <f ca="true">+IF(OFFSET('Hygiene Data'!$D$13,0,10*ROW('Hygiene Data'!D123))="","",OFFSET('Hygiene Data'!$D$13,0,10*ROW('Hygiene Data'!D123)))</f>
        <v/>
      </c>
      <c r="DR129" s="292" t="str">
        <f ca="true">+IF(OFFSET('Hygiene Data'!$E$11,0,10*ROW('Hygiene Data'!E123))="","",OFFSET('Hygiene Data'!$E$11,0,10*ROW('Hygiene Data'!E123)))</f>
        <v/>
      </c>
      <c r="DS129" s="292" t="str">
        <f ca="true">+IF(OFFSET('Hygiene Data'!$E$12,0,10*ROW('Hygiene Data'!E123))="","",OFFSET('Hygiene Data'!$E$12,0,10*ROW('Hygiene Data'!E123)))</f>
        <v/>
      </c>
      <c r="DT129" s="292" t="str">
        <f ca="true">+IF(OFFSET('Hygiene Data'!$E$13,0,10*ROW('Hygiene Data'!E123))="","",OFFSET('Hygiene Data'!$E$13,0,10*ROW('Hygiene Data'!E123)))</f>
        <v/>
      </c>
      <c r="DU129" s="292" t="str">
        <f ca="true">+IF(OFFSET('Hygiene Data'!$F$11,0,10*ROW('Hygiene Data'!F123))="","",OFFSET('Hygiene Data'!$F$11,0,10*ROW('Hygiene Data'!F123)))</f>
        <v/>
      </c>
      <c r="DV129" s="292" t="str">
        <f ca="true">+IF(OFFSET('Hygiene Data'!$F$12,0,10*ROW('Hygiene Data'!F123))="","",OFFSET('Hygiene Data'!$F$12,0,10*ROW('Hygiene Data'!F123)))</f>
        <v/>
      </c>
      <c r="DW129" s="292" t="str">
        <f ca="true">+IF(OFFSET('Hygiene Data'!$F$13,0,10*ROW('Hygiene Data'!F123))="","",OFFSET('Hygiene Data'!$F$13,0,10*ROW('Hygiene Data'!F123)))</f>
        <v/>
      </c>
      <c r="DX129" s="292" t="str">
        <f ca="true">+IF(OFFSET('Hygiene Data'!$G$11,0,10*ROW('Hygiene Data'!G123))="","",OFFSET('Hygiene Data'!$G$11,0,10*ROW('Hygiene Data'!G123)))</f>
        <v/>
      </c>
      <c r="DY129" s="292" t="str">
        <f ca="true">+IF(OFFSET('Hygiene Data'!$G$12,0,10*ROW('Hygiene Data'!G123))="","",OFFSET('Hygiene Data'!$G$12,0,10*ROW('Hygiene Data'!G123)))</f>
        <v/>
      </c>
      <c r="DZ129" s="292" t="str">
        <f ca="true">+IF(OFFSET('Hygiene Data'!$G$13,0,10*ROW('Hygiene Data'!G123))="","",OFFSET('Hygiene Data'!$G$13,0,10*ROW('Hygiene Data'!G123)))</f>
        <v/>
      </c>
      <c r="EA129" s="292" t="str">
        <f ca="true">+IF(OFFSET('Hygiene Data'!$H$11,0,10*ROW('Hygiene Data'!H123))="","",OFFSET('Hygiene Data'!$H$11,0,10*ROW('Hygiene Data'!H123)))</f>
        <v/>
      </c>
      <c r="EB129" s="292" t="str">
        <f ca="true">+IF(OFFSET('Hygiene Data'!$H$12,0,10*ROW('Hygiene Data'!H123))="","",OFFSET('Hygiene Data'!$H$12,0,10*ROW('Hygiene Data'!H123)))</f>
        <v/>
      </c>
      <c r="EC129" s="292" t="str">
        <f ca="true">+IF(OFFSET('Hygiene Data'!$H$13,0,10*ROW('Hygiene Data'!H123))="","",OFFSET('Hygiene Data'!$H$13,0,10*ROW('Hygiene Data'!H123)))</f>
        <v/>
      </c>
      <c r="ED129" s="292" t="str">
        <f ca="true">+IF(OFFSET('Hygiene Data'!$I$11,0,10*ROW('Hygiene Data'!I123))="","",OFFSET('Hygiene Data'!$I$11,0,10*ROW('Hygiene Data'!I123)))</f>
        <v/>
      </c>
      <c r="EE129" s="292" t="str">
        <f ca="true">+IF(OFFSET('Hygiene Data'!$I$12,0,10*ROW('Hygiene Data'!I123))="","",OFFSET('Hygiene Data'!$I$12,0,10*ROW('Hygiene Data'!I123)))</f>
        <v/>
      </c>
      <c r="EF129" s="29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8"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2"/>
      <c r="BS130" s="292" t="str">
        <f ca="true">+IF(OFFSET('Water Data'!$D$27,0,10*ROW('Water Data'!D124))="","",OFFSET('Water Data'!$D$27,0,10*ROW('Water Data'!D124)))</f>
        <v/>
      </c>
      <c r="BT130" s="292" t="str">
        <f ca="true">+IF(OFFSET('Water Data'!$D$28,0,10*ROW('Water Data'!D124))="","",OFFSET('Water Data'!$D$28,0,10*ROW('Water Data'!D124)))</f>
        <v/>
      </c>
      <c r="BU130" s="292" t="str">
        <f ca="true">+IF(OFFSET('Water Data'!$D$29,0,10*ROW('Water Data'!D124))="","",OFFSET('Water Data'!$D$29,0,10*ROW('Water Data'!D124)))</f>
        <v/>
      </c>
      <c r="BV130" s="292" t="str">
        <f ca="true">+IF(OFFSET('Water Data'!$E$27,0,10*ROW('Water Data'!E124))="","",OFFSET('Water Data'!$E$27,0,10*ROW('Water Data'!E124)))</f>
        <v/>
      </c>
      <c r="BW130" s="292" t="str">
        <f ca="true">+IF(OFFSET('Water Data'!$E$28,0,10*ROW('Water Data'!E124))="","",OFFSET('Water Data'!$E$28,0,10*ROW('Water Data'!E124)))</f>
        <v/>
      </c>
      <c r="BX130" s="292" t="str">
        <f ca="true">+IF(OFFSET('Water Data'!$E$29,0,10*ROW('Water Data'!E124))="","",OFFSET('Water Data'!$E$29,0,10*ROW('Water Data'!E124)))</f>
        <v/>
      </c>
      <c r="BY130" s="292" t="str">
        <f ca="true">+IF(OFFSET('Water Data'!$F$27,0,10*ROW('Water Data'!F124))="","",OFFSET('Water Data'!$F$27,0,10*ROW('Water Data'!F124)))</f>
        <v/>
      </c>
      <c r="BZ130" s="292" t="str">
        <f ca="true">+IF(OFFSET('Water Data'!$F$28,0,10*ROW('Water Data'!F124))="","",OFFSET('Water Data'!$F$28,0,10*ROW('Water Data'!F124)))</f>
        <v/>
      </c>
      <c r="CA130" s="292" t="str">
        <f ca="true">+IF(OFFSET('Water Data'!$F$29,0,10*ROW('Water Data'!F124))="","",OFFSET('Water Data'!$F$29,0,10*ROW('Water Data'!F124)))</f>
        <v/>
      </c>
      <c r="CB130" s="292" t="str">
        <f ca="true">+IF(OFFSET('Water Data'!$G$27,0,10*ROW('Water Data'!G124))="","",OFFSET('Water Data'!$G$27,0,10*ROW('Water Data'!G124)))</f>
        <v/>
      </c>
      <c r="CC130" s="292" t="str">
        <f ca="true">+IF(OFFSET('Water Data'!$G$28,0,10*ROW('Water Data'!G124))="","",OFFSET('Water Data'!$G$28,0,10*ROW('Water Data'!G124)))</f>
        <v/>
      </c>
      <c r="CD130" s="292" t="str">
        <f ca="true">+IF(OFFSET('Water Data'!$G$29,0,10*ROW('Water Data'!G124))="","",OFFSET('Water Data'!$G$29,0,10*ROW('Water Data'!G124)))</f>
        <v/>
      </c>
      <c r="CE130" s="292" t="str">
        <f ca="true">+IF(OFFSET('Water Data'!$H$27,0,10*ROW('Water Data'!H124))="","",OFFSET('Water Data'!$H$27,0,10*ROW('Water Data'!H124)))</f>
        <v/>
      </c>
      <c r="CF130" s="292" t="str">
        <f ca="true">+IF(OFFSET('Water Data'!$H$28,0,10*ROW('Water Data'!H124))="","",OFFSET('Water Data'!$H$28,0,10*ROW('Water Data'!H124)))</f>
        <v/>
      </c>
      <c r="CG130" s="292" t="str">
        <f ca="true">+IF(OFFSET('Water Data'!$H$29,0,10*ROW('Water Data'!H124))="","",OFFSET('Water Data'!$H$29,0,10*ROW('Water Data'!H124)))</f>
        <v/>
      </c>
      <c r="CH130" s="292" t="str">
        <f ca="true">+IF(OFFSET('Water Data'!$I$27,0,10*ROW('Water Data'!I124))="","",OFFSET('Water Data'!$I$27,0,10*ROW('Water Data'!I124)))</f>
        <v/>
      </c>
      <c r="CI130" s="292" t="str">
        <f ca="true">+IF(OFFSET('Water Data'!$I$28,0,10*ROW('Water Data'!I124))="","",OFFSET('Water Data'!$I$28,0,10*ROW('Water Data'!I124)))</f>
        <v/>
      </c>
      <c r="CJ130" s="292" t="str">
        <f ca="true">+IF(OFFSET('Water Data'!$I$29,0,10*ROW('Water Data'!I124))="","",OFFSET('Water Data'!$I$29,0,10*ROW('Water Data'!I124)))</f>
        <v/>
      </c>
      <c r="CK130" s="292" t="str">
        <f ca="true">+IF(OFFSET('Sanitation Data'!$D$28,0,10*ROW('Sanitation Data'!D124))="","",OFFSET('Sanitation Data'!$D$28,0,10*ROW('Sanitation Data'!D124)))</f>
        <v/>
      </c>
      <c r="CL130" s="292" t="str">
        <f ca="true">+IF(OFFSET('Sanitation Data'!$D$29,0,10*ROW('Sanitation Data'!D124))="","",OFFSET('Sanitation Data'!$D$29,0,10*ROW('Sanitation Data'!D124)))</f>
        <v/>
      </c>
      <c r="CM130" s="292" t="str">
        <f ca="true">+IF(OFFSET('Sanitation Data'!$D$30,0,10*ROW('Sanitation Data'!D124))="","",OFFSET('Sanitation Data'!$D$30,0,10*ROW('Sanitation Data'!D124)))</f>
        <v/>
      </c>
      <c r="CN130" s="292" t="str">
        <f ca="true">+IF(OFFSET('Sanitation Data'!$D$31,0,10*ROW('Sanitation Data'!D124))="","",OFFSET('Sanitation Data'!$D$31,0,10*ROW('Sanitation Data'!D124)))</f>
        <v/>
      </c>
      <c r="CO130" s="292" t="str">
        <f ca="true">+IF(OFFSET('Sanitation Data'!$D$32,0,10*ROW('Sanitation Data'!D124))="","",OFFSET('Sanitation Data'!$D$32,0,10*ROW('Sanitation Data'!D124)))</f>
        <v/>
      </c>
      <c r="CP130" s="292" t="str">
        <f ca="true">+IF(OFFSET('Sanitation Data'!$E$28,0,10*ROW('Sanitation Data'!E124))="","",OFFSET('Sanitation Data'!$E$28,0,10*ROW('Sanitation Data'!E124)))</f>
        <v/>
      </c>
      <c r="CQ130" s="292" t="str">
        <f ca="true">+IF(OFFSET('Sanitation Data'!$E$29,0,10*ROW('Sanitation Data'!E124))="","",OFFSET('Sanitation Data'!$E$29,0,10*ROW('Sanitation Data'!E124)))</f>
        <v/>
      </c>
      <c r="CR130" s="292" t="str">
        <f ca="true">+IF(OFFSET('Sanitation Data'!$E$30,0,10*ROW('Sanitation Data'!E124))="","",OFFSET('Sanitation Data'!$E$30,0,10*ROW('Sanitation Data'!E124)))</f>
        <v/>
      </c>
      <c r="CS130" s="292" t="str">
        <f ca="true">+IF(OFFSET('Sanitation Data'!$E$31,0,10*ROW('Sanitation Data'!E124))="","",OFFSET('Sanitation Data'!$E$31,0,10*ROW('Sanitation Data'!E124)))</f>
        <v/>
      </c>
      <c r="CT130" s="292" t="str">
        <f ca="true">+IF(OFFSET('Sanitation Data'!$E$32,0,10*ROW('Sanitation Data'!E124))="","",OFFSET('Sanitation Data'!$E$32,0,10*ROW('Sanitation Data'!E124)))</f>
        <v/>
      </c>
      <c r="CU130" s="292" t="str">
        <f ca="true">+IF(OFFSET('Sanitation Data'!$F$28,0,10*ROW('Sanitation Data'!F124))="","",OFFSET('Sanitation Data'!$F$28,0,10*ROW('Sanitation Data'!F124)))</f>
        <v/>
      </c>
      <c r="CV130" s="292" t="str">
        <f ca="true">+IF(OFFSET('Sanitation Data'!$F$29,0,10*ROW('Sanitation Data'!F124))="","",OFFSET('Sanitation Data'!$F$29,0,10*ROW('Sanitation Data'!F124)))</f>
        <v/>
      </c>
      <c r="CW130" s="292" t="str">
        <f ca="true">+IF(OFFSET('Sanitation Data'!$F$30,0,10*ROW('Sanitation Data'!F124))="","",OFFSET('Sanitation Data'!$F$30,0,10*ROW('Sanitation Data'!F124)))</f>
        <v/>
      </c>
      <c r="CX130" s="292" t="str">
        <f ca="true">+IF(OFFSET('Sanitation Data'!$F$31,0,10*ROW('Sanitation Data'!F124))="","",OFFSET('Sanitation Data'!$F$31,0,10*ROW('Sanitation Data'!F124)))</f>
        <v/>
      </c>
      <c r="CY130" s="292" t="str">
        <f ca="true">+IF(OFFSET('Sanitation Data'!$F$32,0,10*ROW('Sanitation Data'!F124))="","",OFFSET('Sanitation Data'!$F$32,0,10*ROW('Sanitation Data'!F124)))</f>
        <v/>
      </c>
      <c r="CZ130" s="292" t="str">
        <f ca="true">+IF(OFFSET('Sanitation Data'!$G$28,0,10*ROW('Sanitation Data'!G124))="","",OFFSET('Sanitation Data'!$G$28,0,10*ROW('Sanitation Data'!G124)))</f>
        <v/>
      </c>
      <c r="DA130" s="292" t="str">
        <f ca="true">+IF(OFFSET('Sanitation Data'!$G$29,0,10*ROW('Sanitation Data'!G124))="","",OFFSET('Sanitation Data'!$G$29,0,10*ROW('Sanitation Data'!G124)))</f>
        <v/>
      </c>
      <c r="DB130" s="292" t="str">
        <f ca="true">+IF(OFFSET('Sanitation Data'!$G$30,0,10*ROW('Sanitation Data'!G124))="","",OFFSET('Sanitation Data'!$G$30,0,10*ROW('Sanitation Data'!G124)))</f>
        <v/>
      </c>
      <c r="DC130" s="292" t="str">
        <f ca="true">+IF(OFFSET('Sanitation Data'!$G$31,0,10*ROW('Sanitation Data'!G124))="","",OFFSET('Sanitation Data'!$G$31,0,10*ROW('Sanitation Data'!G124)))</f>
        <v/>
      </c>
      <c r="DD130" s="292" t="str">
        <f ca="true">+IF(OFFSET('Sanitation Data'!$G$32,0,10*ROW('Sanitation Data'!G124))="","",OFFSET('Sanitation Data'!$G$32,0,10*ROW('Sanitation Data'!G124)))</f>
        <v/>
      </c>
      <c r="DE130" s="292" t="str">
        <f ca="true">+IF(OFFSET('Sanitation Data'!$H$28,0,10*ROW('Sanitation Data'!H124))="","",OFFSET('Sanitation Data'!$H$28,0,10*ROW('Sanitation Data'!H124)))</f>
        <v/>
      </c>
      <c r="DF130" s="292" t="str">
        <f ca="true">+IF(OFFSET('Sanitation Data'!$H$29,0,10*ROW('Sanitation Data'!H124))="","",OFFSET('Sanitation Data'!$H$29,0,10*ROW('Sanitation Data'!H124)))</f>
        <v/>
      </c>
      <c r="DG130" s="292" t="str">
        <f ca="true">+IF(OFFSET('Sanitation Data'!$H$30,0,10*ROW('Sanitation Data'!H124))="","",OFFSET('Sanitation Data'!$H$30,0,10*ROW('Sanitation Data'!H124)))</f>
        <v/>
      </c>
      <c r="DH130" s="292" t="str">
        <f ca="true">+IF(OFFSET('Sanitation Data'!$H$31,0,10*ROW('Sanitation Data'!H124))="","",OFFSET('Sanitation Data'!$H$31,0,10*ROW('Sanitation Data'!H124)))</f>
        <v/>
      </c>
      <c r="DI130" s="292" t="str">
        <f ca="true">+IF(OFFSET('Sanitation Data'!$H$32,0,10*ROW('Sanitation Data'!H124))="","",OFFSET('Sanitation Data'!$H$32,0,10*ROW('Sanitation Data'!H124)))</f>
        <v/>
      </c>
      <c r="DJ130" s="292" t="str">
        <f ca="true">+IF(OFFSET('Sanitation Data'!$I$28,0,10*ROW('Sanitation Data'!I124))="","",OFFSET('Sanitation Data'!$I$28,0,10*ROW('Sanitation Data'!I124)))</f>
        <v/>
      </c>
      <c r="DK130" s="292" t="str">
        <f ca="true">+IF(OFFSET('Sanitation Data'!$I$29,0,10*ROW('Sanitation Data'!I124))="","",OFFSET('Sanitation Data'!$I$29,0,10*ROW('Sanitation Data'!I124)))</f>
        <v/>
      </c>
      <c r="DL130" s="292" t="str">
        <f ca="true">+IF(OFFSET('Sanitation Data'!$I$30,0,10*ROW('Sanitation Data'!I124))="","",OFFSET('Sanitation Data'!$I$30,0,10*ROW('Sanitation Data'!I124)))</f>
        <v/>
      </c>
      <c r="DM130" s="292" t="str">
        <f ca="true">+IF(OFFSET('Sanitation Data'!$I$31,0,10*ROW('Sanitation Data'!I124))="","",OFFSET('Sanitation Data'!$I$31,0,10*ROW('Sanitation Data'!I124)))</f>
        <v/>
      </c>
      <c r="DN130" s="292" t="str">
        <f ca="true">+IF(OFFSET('Sanitation Data'!$I$32,0,10*ROW('Sanitation Data'!I124))="","",OFFSET('Sanitation Data'!$I$32,0,10*ROW('Sanitation Data'!I124)))</f>
        <v/>
      </c>
      <c r="DO130" s="292" t="str">
        <f ca="true">+IF(OFFSET('Hygiene Data'!$D$11,0,10*ROW('Hygiene Data'!D124))="","",OFFSET('Hygiene Data'!$D$11,0,10*ROW('Hygiene Data'!D124)))</f>
        <v/>
      </c>
      <c r="DP130" s="292" t="str">
        <f ca="true">+IF(OFFSET('Hygiene Data'!$D$12,0,10*ROW('Hygiene Data'!D124))="","",OFFSET('Hygiene Data'!$D$12,0,10*ROW('Hygiene Data'!D124)))</f>
        <v/>
      </c>
      <c r="DQ130" s="292" t="str">
        <f ca="true">+IF(OFFSET('Hygiene Data'!$D$13,0,10*ROW('Hygiene Data'!D124))="","",OFFSET('Hygiene Data'!$D$13,0,10*ROW('Hygiene Data'!D124)))</f>
        <v/>
      </c>
      <c r="DR130" s="292" t="str">
        <f ca="true">+IF(OFFSET('Hygiene Data'!$E$11,0,10*ROW('Hygiene Data'!E124))="","",OFFSET('Hygiene Data'!$E$11,0,10*ROW('Hygiene Data'!E124)))</f>
        <v/>
      </c>
      <c r="DS130" s="292" t="str">
        <f ca="true">+IF(OFFSET('Hygiene Data'!$E$12,0,10*ROW('Hygiene Data'!E124))="","",OFFSET('Hygiene Data'!$E$12,0,10*ROW('Hygiene Data'!E124)))</f>
        <v/>
      </c>
      <c r="DT130" s="292" t="str">
        <f ca="true">+IF(OFFSET('Hygiene Data'!$E$13,0,10*ROW('Hygiene Data'!E124))="","",OFFSET('Hygiene Data'!$E$13,0,10*ROW('Hygiene Data'!E124)))</f>
        <v/>
      </c>
      <c r="DU130" s="292" t="str">
        <f ca="true">+IF(OFFSET('Hygiene Data'!$F$11,0,10*ROW('Hygiene Data'!F124))="","",OFFSET('Hygiene Data'!$F$11,0,10*ROW('Hygiene Data'!F124)))</f>
        <v/>
      </c>
      <c r="DV130" s="292" t="str">
        <f ca="true">+IF(OFFSET('Hygiene Data'!$F$12,0,10*ROW('Hygiene Data'!F124))="","",OFFSET('Hygiene Data'!$F$12,0,10*ROW('Hygiene Data'!F124)))</f>
        <v/>
      </c>
      <c r="DW130" s="292" t="str">
        <f ca="true">+IF(OFFSET('Hygiene Data'!$F$13,0,10*ROW('Hygiene Data'!F124))="","",OFFSET('Hygiene Data'!$F$13,0,10*ROW('Hygiene Data'!F124)))</f>
        <v/>
      </c>
      <c r="DX130" s="292" t="str">
        <f ca="true">+IF(OFFSET('Hygiene Data'!$G$11,0,10*ROW('Hygiene Data'!G124))="","",OFFSET('Hygiene Data'!$G$11,0,10*ROW('Hygiene Data'!G124)))</f>
        <v/>
      </c>
      <c r="DY130" s="292" t="str">
        <f ca="true">+IF(OFFSET('Hygiene Data'!$G$12,0,10*ROW('Hygiene Data'!G124))="","",OFFSET('Hygiene Data'!$G$12,0,10*ROW('Hygiene Data'!G124)))</f>
        <v/>
      </c>
      <c r="DZ130" s="292" t="str">
        <f ca="true">+IF(OFFSET('Hygiene Data'!$G$13,0,10*ROW('Hygiene Data'!G124))="","",OFFSET('Hygiene Data'!$G$13,0,10*ROW('Hygiene Data'!G124)))</f>
        <v/>
      </c>
      <c r="EA130" s="292" t="str">
        <f ca="true">+IF(OFFSET('Hygiene Data'!$H$11,0,10*ROW('Hygiene Data'!H124))="","",OFFSET('Hygiene Data'!$H$11,0,10*ROW('Hygiene Data'!H124)))</f>
        <v/>
      </c>
      <c r="EB130" s="292" t="str">
        <f ca="true">+IF(OFFSET('Hygiene Data'!$H$12,0,10*ROW('Hygiene Data'!H124))="","",OFFSET('Hygiene Data'!$H$12,0,10*ROW('Hygiene Data'!H124)))</f>
        <v/>
      </c>
      <c r="EC130" s="292" t="str">
        <f ca="true">+IF(OFFSET('Hygiene Data'!$H$13,0,10*ROW('Hygiene Data'!H124))="","",OFFSET('Hygiene Data'!$H$13,0,10*ROW('Hygiene Data'!H124)))</f>
        <v/>
      </c>
      <c r="ED130" s="292" t="str">
        <f ca="true">+IF(OFFSET('Hygiene Data'!$I$11,0,10*ROW('Hygiene Data'!I124))="","",OFFSET('Hygiene Data'!$I$11,0,10*ROW('Hygiene Data'!I124)))</f>
        <v/>
      </c>
      <c r="EE130" s="292" t="str">
        <f ca="true">+IF(OFFSET('Hygiene Data'!$I$12,0,10*ROW('Hygiene Data'!I124))="","",OFFSET('Hygiene Data'!$I$12,0,10*ROW('Hygiene Data'!I124)))</f>
        <v/>
      </c>
      <c r="EF130" s="29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8"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2"/>
      <c r="BS131" s="292" t="str">
        <f ca="true">+IF(OFFSET('Water Data'!$D$27,0,10*ROW('Water Data'!D125))="","",OFFSET('Water Data'!$D$27,0,10*ROW('Water Data'!D125)))</f>
        <v/>
      </c>
      <c r="BT131" s="292" t="str">
        <f ca="true">+IF(OFFSET('Water Data'!$D$28,0,10*ROW('Water Data'!D125))="","",OFFSET('Water Data'!$D$28,0,10*ROW('Water Data'!D125)))</f>
        <v/>
      </c>
      <c r="BU131" s="292" t="str">
        <f ca="true">+IF(OFFSET('Water Data'!$D$29,0,10*ROW('Water Data'!D125))="","",OFFSET('Water Data'!$D$29,0,10*ROW('Water Data'!D125)))</f>
        <v/>
      </c>
      <c r="BV131" s="292" t="str">
        <f ca="true">+IF(OFFSET('Water Data'!$E$27,0,10*ROW('Water Data'!E125))="","",OFFSET('Water Data'!$E$27,0,10*ROW('Water Data'!E125)))</f>
        <v/>
      </c>
      <c r="BW131" s="292" t="str">
        <f ca="true">+IF(OFFSET('Water Data'!$E$28,0,10*ROW('Water Data'!E125))="","",OFFSET('Water Data'!$E$28,0,10*ROW('Water Data'!E125)))</f>
        <v/>
      </c>
      <c r="BX131" s="292" t="str">
        <f ca="true">+IF(OFFSET('Water Data'!$E$29,0,10*ROW('Water Data'!E125))="","",OFFSET('Water Data'!$E$29,0,10*ROW('Water Data'!E125)))</f>
        <v/>
      </c>
      <c r="BY131" s="292" t="str">
        <f ca="true">+IF(OFFSET('Water Data'!$F$27,0,10*ROW('Water Data'!F125))="","",OFFSET('Water Data'!$F$27,0,10*ROW('Water Data'!F125)))</f>
        <v/>
      </c>
      <c r="BZ131" s="292" t="str">
        <f ca="true">+IF(OFFSET('Water Data'!$F$28,0,10*ROW('Water Data'!F125))="","",OFFSET('Water Data'!$F$28,0,10*ROW('Water Data'!F125)))</f>
        <v/>
      </c>
      <c r="CA131" s="292" t="str">
        <f ca="true">+IF(OFFSET('Water Data'!$F$29,0,10*ROW('Water Data'!F125))="","",OFFSET('Water Data'!$F$29,0,10*ROW('Water Data'!F125)))</f>
        <v/>
      </c>
      <c r="CB131" s="292" t="str">
        <f ca="true">+IF(OFFSET('Water Data'!$G$27,0,10*ROW('Water Data'!G125))="","",OFFSET('Water Data'!$G$27,0,10*ROW('Water Data'!G125)))</f>
        <v/>
      </c>
      <c r="CC131" s="292" t="str">
        <f ca="true">+IF(OFFSET('Water Data'!$G$28,0,10*ROW('Water Data'!G125))="","",OFFSET('Water Data'!$G$28,0,10*ROW('Water Data'!G125)))</f>
        <v/>
      </c>
      <c r="CD131" s="292" t="str">
        <f ca="true">+IF(OFFSET('Water Data'!$G$29,0,10*ROW('Water Data'!G125))="","",OFFSET('Water Data'!$G$29,0,10*ROW('Water Data'!G125)))</f>
        <v/>
      </c>
      <c r="CE131" s="292" t="str">
        <f ca="true">+IF(OFFSET('Water Data'!$H$27,0,10*ROW('Water Data'!H125))="","",OFFSET('Water Data'!$H$27,0,10*ROW('Water Data'!H125)))</f>
        <v/>
      </c>
      <c r="CF131" s="292" t="str">
        <f ca="true">+IF(OFFSET('Water Data'!$H$28,0,10*ROW('Water Data'!H125))="","",OFFSET('Water Data'!$H$28,0,10*ROW('Water Data'!H125)))</f>
        <v/>
      </c>
      <c r="CG131" s="292" t="str">
        <f ca="true">+IF(OFFSET('Water Data'!$H$29,0,10*ROW('Water Data'!H125))="","",OFFSET('Water Data'!$H$29,0,10*ROW('Water Data'!H125)))</f>
        <v/>
      </c>
      <c r="CH131" s="292" t="str">
        <f ca="true">+IF(OFFSET('Water Data'!$I$27,0,10*ROW('Water Data'!I125))="","",OFFSET('Water Data'!$I$27,0,10*ROW('Water Data'!I125)))</f>
        <v/>
      </c>
      <c r="CI131" s="292" t="str">
        <f ca="true">+IF(OFFSET('Water Data'!$I$28,0,10*ROW('Water Data'!I125))="","",OFFSET('Water Data'!$I$28,0,10*ROW('Water Data'!I125)))</f>
        <v/>
      </c>
      <c r="CJ131" s="292" t="str">
        <f ca="true">+IF(OFFSET('Water Data'!$I$29,0,10*ROW('Water Data'!I125))="","",OFFSET('Water Data'!$I$29,0,10*ROW('Water Data'!I125)))</f>
        <v/>
      </c>
      <c r="CK131" s="292" t="str">
        <f ca="true">+IF(OFFSET('Sanitation Data'!$D$28,0,10*ROW('Sanitation Data'!D125))="","",OFFSET('Sanitation Data'!$D$28,0,10*ROW('Sanitation Data'!D125)))</f>
        <v/>
      </c>
      <c r="CL131" s="292" t="str">
        <f ca="true">+IF(OFFSET('Sanitation Data'!$D$29,0,10*ROW('Sanitation Data'!D125))="","",OFFSET('Sanitation Data'!$D$29,0,10*ROW('Sanitation Data'!D125)))</f>
        <v/>
      </c>
      <c r="CM131" s="292" t="str">
        <f ca="true">+IF(OFFSET('Sanitation Data'!$D$30,0,10*ROW('Sanitation Data'!D125))="","",OFFSET('Sanitation Data'!$D$30,0,10*ROW('Sanitation Data'!D125)))</f>
        <v/>
      </c>
      <c r="CN131" s="292" t="str">
        <f ca="true">+IF(OFFSET('Sanitation Data'!$D$31,0,10*ROW('Sanitation Data'!D125))="","",OFFSET('Sanitation Data'!$D$31,0,10*ROW('Sanitation Data'!D125)))</f>
        <v/>
      </c>
      <c r="CO131" s="292" t="str">
        <f ca="true">+IF(OFFSET('Sanitation Data'!$D$32,0,10*ROW('Sanitation Data'!D125))="","",OFFSET('Sanitation Data'!$D$32,0,10*ROW('Sanitation Data'!D125)))</f>
        <v/>
      </c>
      <c r="CP131" s="292" t="str">
        <f ca="true">+IF(OFFSET('Sanitation Data'!$E$28,0,10*ROW('Sanitation Data'!E125))="","",OFFSET('Sanitation Data'!$E$28,0,10*ROW('Sanitation Data'!E125)))</f>
        <v/>
      </c>
      <c r="CQ131" s="292" t="str">
        <f ca="true">+IF(OFFSET('Sanitation Data'!$E$29,0,10*ROW('Sanitation Data'!E125))="","",OFFSET('Sanitation Data'!$E$29,0,10*ROW('Sanitation Data'!E125)))</f>
        <v/>
      </c>
      <c r="CR131" s="292" t="str">
        <f ca="true">+IF(OFFSET('Sanitation Data'!$E$30,0,10*ROW('Sanitation Data'!E125))="","",OFFSET('Sanitation Data'!$E$30,0,10*ROW('Sanitation Data'!E125)))</f>
        <v/>
      </c>
      <c r="CS131" s="292" t="str">
        <f ca="true">+IF(OFFSET('Sanitation Data'!$E$31,0,10*ROW('Sanitation Data'!E125))="","",OFFSET('Sanitation Data'!$E$31,0,10*ROW('Sanitation Data'!E125)))</f>
        <v/>
      </c>
      <c r="CT131" s="292" t="str">
        <f ca="true">+IF(OFFSET('Sanitation Data'!$E$32,0,10*ROW('Sanitation Data'!E125))="","",OFFSET('Sanitation Data'!$E$32,0,10*ROW('Sanitation Data'!E125)))</f>
        <v/>
      </c>
      <c r="CU131" s="292" t="str">
        <f ca="true">+IF(OFFSET('Sanitation Data'!$F$28,0,10*ROW('Sanitation Data'!F125))="","",OFFSET('Sanitation Data'!$F$28,0,10*ROW('Sanitation Data'!F125)))</f>
        <v/>
      </c>
      <c r="CV131" s="292" t="str">
        <f ca="true">+IF(OFFSET('Sanitation Data'!$F$29,0,10*ROW('Sanitation Data'!F125))="","",OFFSET('Sanitation Data'!$F$29,0,10*ROW('Sanitation Data'!F125)))</f>
        <v/>
      </c>
      <c r="CW131" s="292" t="str">
        <f ca="true">+IF(OFFSET('Sanitation Data'!$F$30,0,10*ROW('Sanitation Data'!F125))="","",OFFSET('Sanitation Data'!$F$30,0,10*ROW('Sanitation Data'!F125)))</f>
        <v/>
      </c>
      <c r="CX131" s="292" t="str">
        <f ca="true">+IF(OFFSET('Sanitation Data'!$F$31,0,10*ROW('Sanitation Data'!F125))="","",OFFSET('Sanitation Data'!$F$31,0,10*ROW('Sanitation Data'!F125)))</f>
        <v/>
      </c>
      <c r="CY131" s="292" t="str">
        <f ca="true">+IF(OFFSET('Sanitation Data'!$F$32,0,10*ROW('Sanitation Data'!F125))="","",OFFSET('Sanitation Data'!$F$32,0,10*ROW('Sanitation Data'!F125)))</f>
        <v/>
      </c>
      <c r="CZ131" s="292" t="str">
        <f ca="true">+IF(OFFSET('Sanitation Data'!$G$28,0,10*ROW('Sanitation Data'!G125))="","",OFFSET('Sanitation Data'!$G$28,0,10*ROW('Sanitation Data'!G125)))</f>
        <v/>
      </c>
      <c r="DA131" s="292" t="str">
        <f ca="true">+IF(OFFSET('Sanitation Data'!$G$29,0,10*ROW('Sanitation Data'!G125))="","",OFFSET('Sanitation Data'!$G$29,0,10*ROW('Sanitation Data'!G125)))</f>
        <v/>
      </c>
      <c r="DB131" s="292" t="str">
        <f ca="true">+IF(OFFSET('Sanitation Data'!$G$30,0,10*ROW('Sanitation Data'!G125))="","",OFFSET('Sanitation Data'!$G$30,0,10*ROW('Sanitation Data'!G125)))</f>
        <v/>
      </c>
      <c r="DC131" s="292" t="str">
        <f ca="true">+IF(OFFSET('Sanitation Data'!$G$31,0,10*ROW('Sanitation Data'!G125))="","",OFFSET('Sanitation Data'!$G$31,0,10*ROW('Sanitation Data'!G125)))</f>
        <v/>
      </c>
      <c r="DD131" s="292" t="str">
        <f ca="true">+IF(OFFSET('Sanitation Data'!$G$32,0,10*ROW('Sanitation Data'!G125))="","",OFFSET('Sanitation Data'!$G$32,0,10*ROW('Sanitation Data'!G125)))</f>
        <v/>
      </c>
      <c r="DE131" s="292" t="str">
        <f ca="true">+IF(OFFSET('Sanitation Data'!$H$28,0,10*ROW('Sanitation Data'!H125))="","",OFFSET('Sanitation Data'!$H$28,0,10*ROW('Sanitation Data'!H125)))</f>
        <v/>
      </c>
      <c r="DF131" s="292" t="str">
        <f ca="true">+IF(OFFSET('Sanitation Data'!$H$29,0,10*ROW('Sanitation Data'!H125))="","",OFFSET('Sanitation Data'!$H$29,0,10*ROW('Sanitation Data'!H125)))</f>
        <v/>
      </c>
      <c r="DG131" s="292" t="str">
        <f ca="true">+IF(OFFSET('Sanitation Data'!$H$30,0,10*ROW('Sanitation Data'!H125))="","",OFFSET('Sanitation Data'!$H$30,0,10*ROW('Sanitation Data'!H125)))</f>
        <v/>
      </c>
      <c r="DH131" s="292" t="str">
        <f ca="true">+IF(OFFSET('Sanitation Data'!$H$31,0,10*ROW('Sanitation Data'!H125))="","",OFFSET('Sanitation Data'!$H$31,0,10*ROW('Sanitation Data'!H125)))</f>
        <v/>
      </c>
      <c r="DI131" s="292" t="str">
        <f ca="true">+IF(OFFSET('Sanitation Data'!$H$32,0,10*ROW('Sanitation Data'!H125))="","",OFFSET('Sanitation Data'!$H$32,0,10*ROW('Sanitation Data'!H125)))</f>
        <v/>
      </c>
      <c r="DJ131" s="292" t="str">
        <f ca="true">+IF(OFFSET('Sanitation Data'!$I$28,0,10*ROW('Sanitation Data'!I125))="","",OFFSET('Sanitation Data'!$I$28,0,10*ROW('Sanitation Data'!I125)))</f>
        <v/>
      </c>
      <c r="DK131" s="292" t="str">
        <f ca="true">+IF(OFFSET('Sanitation Data'!$I$29,0,10*ROW('Sanitation Data'!I125))="","",OFFSET('Sanitation Data'!$I$29,0,10*ROW('Sanitation Data'!I125)))</f>
        <v/>
      </c>
      <c r="DL131" s="292" t="str">
        <f ca="true">+IF(OFFSET('Sanitation Data'!$I$30,0,10*ROW('Sanitation Data'!I125))="","",OFFSET('Sanitation Data'!$I$30,0,10*ROW('Sanitation Data'!I125)))</f>
        <v/>
      </c>
      <c r="DM131" s="292" t="str">
        <f ca="true">+IF(OFFSET('Sanitation Data'!$I$31,0,10*ROW('Sanitation Data'!I125))="","",OFFSET('Sanitation Data'!$I$31,0,10*ROW('Sanitation Data'!I125)))</f>
        <v/>
      </c>
      <c r="DN131" s="292" t="str">
        <f ca="true">+IF(OFFSET('Sanitation Data'!$I$32,0,10*ROW('Sanitation Data'!I125))="","",OFFSET('Sanitation Data'!$I$32,0,10*ROW('Sanitation Data'!I125)))</f>
        <v/>
      </c>
      <c r="DO131" s="292" t="str">
        <f ca="true">+IF(OFFSET('Hygiene Data'!$D$11,0,10*ROW('Hygiene Data'!D125))="","",OFFSET('Hygiene Data'!$D$11,0,10*ROW('Hygiene Data'!D125)))</f>
        <v/>
      </c>
      <c r="DP131" s="292" t="str">
        <f ca="true">+IF(OFFSET('Hygiene Data'!$D$12,0,10*ROW('Hygiene Data'!D125))="","",OFFSET('Hygiene Data'!$D$12,0,10*ROW('Hygiene Data'!D125)))</f>
        <v/>
      </c>
      <c r="DQ131" s="292" t="str">
        <f ca="true">+IF(OFFSET('Hygiene Data'!$D$13,0,10*ROW('Hygiene Data'!D125))="","",OFFSET('Hygiene Data'!$D$13,0,10*ROW('Hygiene Data'!D125)))</f>
        <v/>
      </c>
      <c r="DR131" s="292" t="str">
        <f ca="true">+IF(OFFSET('Hygiene Data'!$E$11,0,10*ROW('Hygiene Data'!E125))="","",OFFSET('Hygiene Data'!$E$11,0,10*ROW('Hygiene Data'!E125)))</f>
        <v/>
      </c>
      <c r="DS131" s="292" t="str">
        <f ca="true">+IF(OFFSET('Hygiene Data'!$E$12,0,10*ROW('Hygiene Data'!E125))="","",OFFSET('Hygiene Data'!$E$12,0,10*ROW('Hygiene Data'!E125)))</f>
        <v/>
      </c>
      <c r="DT131" s="292" t="str">
        <f ca="true">+IF(OFFSET('Hygiene Data'!$E$13,0,10*ROW('Hygiene Data'!E125))="","",OFFSET('Hygiene Data'!$E$13,0,10*ROW('Hygiene Data'!E125)))</f>
        <v/>
      </c>
      <c r="DU131" s="292" t="str">
        <f ca="true">+IF(OFFSET('Hygiene Data'!$F$11,0,10*ROW('Hygiene Data'!F125))="","",OFFSET('Hygiene Data'!$F$11,0,10*ROW('Hygiene Data'!F125)))</f>
        <v/>
      </c>
      <c r="DV131" s="292" t="str">
        <f ca="true">+IF(OFFSET('Hygiene Data'!$F$12,0,10*ROW('Hygiene Data'!F125))="","",OFFSET('Hygiene Data'!$F$12,0,10*ROW('Hygiene Data'!F125)))</f>
        <v/>
      </c>
      <c r="DW131" s="292" t="str">
        <f ca="true">+IF(OFFSET('Hygiene Data'!$F$13,0,10*ROW('Hygiene Data'!F125))="","",OFFSET('Hygiene Data'!$F$13,0,10*ROW('Hygiene Data'!F125)))</f>
        <v/>
      </c>
      <c r="DX131" s="292" t="str">
        <f ca="true">+IF(OFFSET('Hygiene Data'!$G$11,0,10*ROW('Hygiene Data'!G125))="","",OFFSET('Hygiene Data'!$G$11,0,10*ROW('Hygiene Data'!G125)))</f>
        <v/>
      </c>
      <c r="DY131" s="292" t="str">
        <f ca="true">+IF(OFFSET('Hygiene Data'!$G$12,0,10*ROW('Hygiene Data'!G125))="","",OFFSET('Hygiene Data'!$G$12,0,10*ROW('Hygiene Data'!G125)))</f>
        <v/>
      </c>
      <c r="DZ131" s="292" t="str">
        <f ca="true">+IF(OFFSET('Hygiene Data'!$G$13,0,10*ROW('Hygiene Data'!G125))="","",OFFSET('Hygiene Data'!$G$13,0,10*ROW('Hygiene Data'!G125)))</f>
        <v/>
      </c>
      <c r="EA131" s="292" t="str">
        <f ca="true">+IF(OFFSET('Hygiene Data'!$H$11,0,10*ROW('Hygiene Data'!H125))="","",OFFSET('Hygiene Data'!$H$11,0,10*ROW('Hygiene Data'!H125)))</f>
        <v/>
      </c>
      <c r="EB131" s="292" t="str">
        <f ca="true">+IF(OFFSET('Hygiene Data'!$H$12,0,10*ROW('Hygiene Data'!H125))="","",OFFSET('Hygiene Data'!$H$12,0,10*ROW('Hygiene Data'!H125)))</f>
        <v/>
      </c>
      <c r="EC131" s="292" t="str">
        <f ca="true">+IF(OFFSET('Hygiene Data'!$H$13,0,10*ROW('Hygiene Data'!H125))="","",OFFSET('Hygiene Data'!$H$13,0,10*ROW('Hygiene Data'!H125)))</f>
        <v/>
      </c>
      <c r="ED131" s="292" t="str">
        <f ca="true">+IF(OFFSET('Hygiene Data'!$I$11,0,10*ROW('Hygiene Data'!I125))="","",OFFSET('Hygiene Data'!$I$11,0,10*ROW('Hygiene Data'!I125)))</f>
        <v/>
      </c>
      <c r="EE131" s="292" t="str">
        <f ca="true">+IF(OFFSET('Hygiene Data'!$I$12,0,10*ROW('Hygiene Data'!I125))="","",OFFSET('Hygiene Data'!$I$12,0,10*ROW('Hygiene Data'!I125)))</f>
        <v/>
      </c>
      <c r="EF131" s="29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8"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2"/>
      <c r="BS132" s="292" t="str">
        <f ca="true">+IF(OFFSET('Water Data'!$D$27,0,10*ROW('Water Data'!D126))="","",OFFSET('Water Data'!$D$27,0,10*ROW('Water Data'!D126)))</f>
        <v/>
      </c>
      <c r="BT132" s="292" t="str">
        <f ca="true">+IF(OFFSET('Water Data'!$D$28,0,10*ROW('Water Data'!D126))="","",OFFSET('Water Data'!$D$28,0,10*ROW('Water Data'!D126)))</f>
        <v/>
      </c>
      <c r="BU132" s="292" t="str">
        <f ca="true">+IF(OFFSET('Water Data'!$D$29,0,10*ROW('Water Data'!D126))="","",OFFSET('Water Data'!$D$29,0,10*ROW('Water Data'!D126)))</f>
        <v/>
      </c>
      <c r="BV132" s="292" t="str">
        <f ca="true">+IF(OFFSET('Water Data'!$E$27,0,10*ROW('Water Data'!E126))="","",OFFSET('Water Data'!$E$27,0,10*ROW('Water Data'!E126)))</f>
        <v/>
      </c>
      <c r="BW132" s="292" t="str">
        <f ca="true">+IF(OFFSET('Water Data'!$E$28,0,10*ROW('Water Data'!E126))="","",OFFSET('Water Data'!$E$28,0,10*ROW('Water Data'!E126)))</f>
        <v/>
      </c>
      <c r="BX132" s="292" t="str">
        <f ca="true">+IF(OFFSET('Water Data'!$E$29,0,10*ROW('Water Data'!E126))="","",OFFSET('Water Data'!$E$29,0,10*ROW('Water Data'!E126)))</f>
        <v/>
      </c>
      <c r="BY132" s="292" t="str">
        <f ca="true">+IF(OFFSET('Water Data'!$F$27,0,10*ROW('Water Data'!F126))="","",OFFSET('Water Data'!$F$27,0,10*ROW('Water Data'!F126)))</f>
        <v/>
      </c>
      <c r="BZ132" s="292" t="str">
        <f ca="true">+IF(OFFSET('Water Data'!$F$28,0,10*ROW('Water Data'!F126))="","",OFFSET('Water Data'!$F$28,0,10*ROW('Water Data'!F126)))</f>
        <v/>
      </c>
      <c r="CA132" s="292" t="str">
        <f ca="true">+IF(OFFSET('Water Data'!$F$29,0,10*ROW('Water Data'!F126))="","",OFFSET('Water Data'!$F$29,0,10*ROW('Water Data'!F126)))</f>
        <v/>
      </c>
      <c r="CB132" s="292" t="str">
        <f ca="true">+IF(OFFSET('Water Data'!$G$27,0,10*ROW('Water Data'!G126))="","",OFFSET('Water Data'!$G$27,0,10*ROW('Water Data'!G126)))</f>
        <v/>
      </c>
      <c r="CC132" s="292" t="str">
        <f ca="true">+IF(OFFSET('Water Data'!$G$28,0,10*ROW('Water Data'!G126))="","",OFFSET('Water Data'!$G$28,0,10*ROW('Water Data'!G126)))</f>
        <v/>
      </c>
      <c r="CD132" s="292" t="str">
        <f ca="true">+IF(OFFSET('Water Data'!$G$29,0,10*ROW('Water Data'!G126))="","",OFFSET('Water Data'!$G$29,0,10*ROW('Water Data'!G126)))</f>
        <v/>
      </c>
      <c r="CE132" s="292" t="str">
        <f ca="true">+IF(OFFSET('Water Data'!$H$27,0,10*ROW('Water Data'!H126))="","",OFFSET('Water Data'!$H$27,0,10*ROW('Water Data'!H126)))</f>
        <v/>
      </c>
      <c r="CF132" s="292" t="str">
        <f ca="true">+IF(OFFSET('Water Data'!$H$28,0,10*ROW('Water Data'!H126))="","",OFFSET('Water Data'!$H$28,0,10*ROW('Water Data'!H126)))</f>
        <v/>
      </c>
      <c r="CG132" s="292" t="str">
        <f ca="true">+IF(OFFSET('Water Data'!$H$29,0,10*ROW('Water Data'!H126))="","",OFFSET('Water Data'!$H$29,0,10*ROW('Water Data'!H126)))</f>
        <v/>
      </c>
      <c r="CH132" s="292" t="str">
        <f ca="true">+IF(OFFSET('Water Data'!$I$27,0,10*ROW('Water Data'!I126))="","",OFFSET('Water Data'!$I$27,0,10*ROW('Water Data'!I126)))</f>
        <v/>
      </c>
      <c r="CI132" s="292" t="str">
        <f ca="true">+IF(OFFSET('Water Data'!$I$28,0,10*ROW('Water Data'!I126))="","",OFFSET('Water Data'!$I$28,0,10*ROW('Water Data'!I126)))</f>
        <v/>
      </c>
      <c r="CJ132" s="292" t="str">
        <f ca="true">+IF(OFFSET('Water Data'!$I$29,0,10*ROW('Water Data'!I126))="","",OFFSET('Water Data'!$I$29,0,10*ROW('Water Data'!I126)))</f>
        <v/>
      </c>
      <c r="CK132" s="292" t="str">
        <f ca="true">+IF(OFFSET('Sanitation Data'!$D$28,0,10*ROW('Sanitation Data'!D126))="","",OFFSET('Sanitation Data'!$D$28,0,10*ROW('Sanitation Data'!D126)))</f>
        <v/>
      </c>
      <c r="CL132" s="292" t="str">
        <f ca="true">+IF(OFFSET('Sanitation Data'!$D$29,0,10*ROW('Sanitation Data'!D126))="","",OFFSET('Sanitation Data'!$D$29,0,10*ROW('Sanitation Data'!D126)))</f>
        <v/>
      </c>
      <c r="CM132" s="292" t="str">
        <f ca="true">+IF(OFFSET('Sanitation Data'!$D$30,0,10*ROW('Sanitation Data'!D126))="","",OFFSET('Sanitation Data'!$D$30,0,10*ROW('Sanitation Data'!D126)))</f>
        <v/>
      </c>
      <c r="CN132" s="292" t="str">
        <f ca="true">+IF(OFFSET('Sanitation Data'!$D$31,0,10*ROW('Sanitation Data'!D126))="","",OFFSET('Sanitation Data'!$D$31,0,10*ROW('Sanitation Data'!D126)))</f>
        <v/>
      </c>
      <c r="CO132" s="292" t="str">
        <f ca="true">+IF(OFFSET('Sanitation Data'!$D$32,0,10*ROW('Sanitation Data'!D126))="","",OFFSET('Sanitation Data'!$D$32,0,10*ROW('Sanitation Data'!D126)))</f>
        <v/>
      </c>
      <c r="CP132" s="292" t="str">
        <f ca="true">+IF(OFFSET('Sanitation Data'!$E$28,0,10*ROW('Sanitation Data'!E126))="","",OFFSET('Sanitation Data'!$E$28,0,10*ROW('Sanitation Data'!E126)))</f>
        <v/>
      </c>
      <c r="CQ132" s="292" t="str">
        <f ca="true">+IF(OFFSET('Sanitation Data'!$E$29,0,10*ROW('Sanitation Data'!E126))="","",OFFSET('Sanitation Data'!$E$29,0,10*ROW('Sanitation Data'!E126)))</f>
        <v/>
      </c>
      <c r="CR132" s="292" t="str">
        <f ca="true">+IF(OFFSET('Sanitation Data'!$E$30,0,10*ROW('Sanitation Data'!E126))="","",OFFSET('Sanitation Data'!$E$30,0,10*ROW('Sanitation Data'!E126)))</f>
        <v/>
      </c>
      <c r="CS132" s="292" t="str">
        <f ca="true">+IF(OFFSET('Sanitation Data'!$E$31,0,10*ROW('Sanitation Data'!E126))="","",OFFSET('Sanitation Data'!$E$31,0,10*ROW('Sanitation Data'!E126)))</f>
        <v/>
      </c>
      <c r="CT132" s="292" t="str">
        <f ca="true">+IF(OFFSET('Sanitation Data'!$E$32,0,10*ROW('Sanitation Data'!E126))="","",OFFSET('Sanitation Data'!$E$32,0,10*ROW('Sanitation Data'!E126)))</f>
        <v/>
      </c>
      <c r="CU132" s="292" t="str">
        <f ca="true">+IF(OFFSET('Sanitation Data'!$F$28,0,10*ROW('Sanitation Data'!F126))="","",OFFSET('Sanitation Data'!$F$28,0,10*ROW('Sanitation Data'!F126)))</f>
        <v/>
      </c>
      <c r="CV132" s="292" t="str">
        <f ca="true">+IF(OFFSET('Sanitation Data'!$F$29,0,10*ROW('Sanitation Data'!F126))="","",OFFSET('Sanitation Data'!$F$29,0,10*ROW('Sanitation Data'!F126)))</f>
        <v/>
      </c>
      <c r="CW132" s="292" t="str">
        <f ca="true">+IF(OFFSET('Sanitation Data'!$F$30,0,10*ROW('Sanitation Data'!F126))="","",OFFSET('Sanitation Data'!$F$30,0,10*ROW('Sanitation Data'!F126)))</f>
        <v/>
      </c>
      <c r="CX132" s="292" t="str">
        <f ca="true">+IF(OFFSET('Sanitation Data'!$F$31,0,10*ROW('Sanitation Data'!F126))="","",OFFSET('Sanitation Data'!$F$31,0,10*ROW('Sanitation Data'!F126)))</f>
        <v/>
      </c>
      <c r="CY132" s="292" t="str">
        <f ca="true">+IF(OFFSET('Sanitation Data'!$F$32,0,10*ROW('Sanitation Data'!F126))="","",OFFSET('Sanitation Data'!$F$32,0,10*ROW('Sanitation Data'!F126)))</f>
        <v/>
      </c>
      <c r="CZ132" s="292" t="str">
        <f ca="true">+IF(OFFSET('Sanitation Data'!$G$28,0,10*ROW('Sanitation Data'!G126))="","",OFFSET('Sanitation Data'!$G$28,0,10*ROW('Sanitation Data'!G126)))</f>
        <v/>
      </c>
      <c r="DA132" s="292" t="str">
        <f ca="true">+IF(OFFSET('Sanitation Data'!$G$29,0,10*ROW('Sanitation Data'!G126))="","",OFFSET('Sanitation Data'!$G$29,0,10*ROW('Sanitation Data'!G126)))</f>
        <v/>
      </c>
      <c r="DB132" s="292" t="str">
        <f ca="true">+IF(OFFSET('Sanitation Data'!$G$30,0,10*ROW('Sanitation Data'!G126))="","",OFFSET('Sanitation Data'!$G$30,0,10*ROW('Sanitation Data'!G126)))</f>
        <v/>
      </c>
      <c r="DC132" s="292" t="str">
        <f ca="true">+IF(OFFSET('Sanitation Data'!$G$31,0,10*ROW('Sanitation Data'!G126))="","",OFFSET('Sanitation Data'!$G$31,0,10*ROW('Sanitation Data'!G126)))</f>
        <v/>
      </c>
      <c r="DD132" s="292" t="str">
        <f ca="true">+IF(OFFSET('Sanitation Data'!$G$32,0,10*ROW('Sanitation Data'!G126))="","",OFFSET('Sanitation Data'!$G$32,0,10*ROW('Sanitation Data'!G126)))</f>
        <v/>
      </c>
      <c r="DE132" s="292" t="str">
        <f ca="true">+IF(OFFSET('Sanitation Data'!$H$28,0,10*ROW('Sanitation Data'!H126))="","",OFFSET('Sanitation Data'!$H$28,0,10*ROW('Sanitation Data'!H126)))</f>
        <v/>
      </c>
      <c r="DF132" s="292" t="str">
        <f ca="true">+IF(OFFSET('Sanitation Data'!$H$29,0,10*ROW('Sanitation Data'!H126))="","",OFFSET('Sanitation Data'!$H$29,0,10*ROW('Sanitation Data'!H126)))</f>
        <v/>
      </c>
      <c r="DG132" s="292" t="str">
        <f ca="true">+IF(OFFSET('Sanitation Data'!$H$30,0,10*ROW('Sanitation Data'!H126))="","",OFFSET('Sanitation Data'!$H$30,0,10*ROW('Sanitation Data'!H126)))</f>
        <v/>
      </c>
      <c r="DH132" s="292" t="str">
        <f ca="true">+IF(OFFSET('Sanitation Data'!$H$31,0,10*ROW('Sanitation Data'!H126))="","",OFFSET('Sanitation Data'!$H$31,0,10*ROW('Sanitation Data'!H126)))</f>
        <v/>
      </c>
      <c r="DI132" s="292" t="str">
        <f ca="true">+IF(OFFSET('Sanitation Data'!$H$32,0,10*ROW('Sanitation Data'!H126))="","",OFFSET('Sanitation Data'!$H$32,0,10*ROW('Sanitation Data'!H126)))</f>
        <v/>
      </c>
      <c r="DJ132" s="292" t="str">
        <f ca="true">+IF(OFFSET('Sanitation Data'!$I$28,0,10*ROW('Sanitation Data'!I126))="","",OFFSET('Sanitation Data'!$I$28,0,10*ROW('Sanitation Data'!I126)))</f>
        <v/>
      </c>
      <c r="DK132" s="292" t="str">
        <f ca="true">+IF(OFFSET('Sanitation Data'!$I$29,0,10*ROW('Sanitation Data'!I126))="","",OFFSET('Sanitation Data'!$I$29,0,10*ROW('Sanitation Data'!I126)))</f>
        <v/>
      </c>
      <c r="DL132" s="292" t="str">
        <f ca="true">+IF(OFFSET('Sanitation Data'!$I$30,0,10*ROW('Sanitation Data'!I126))="","",OFFSET('Sanitation Data'!$I$30,0,10*ROW('Sanitation Data'!I126)))</f>
        <v/>
      </c>
      <c r="DM132" s="292" t="str">
        <f ca="true">+IF(OFFSET('Sanitation Data'!$I$31,0,10*ROW('Sanitation Data'!I126))="","",OFFSET('Sanitation Data'!$I$31,0,10*ROW('Sanitation Data'!I126)))</f>
        <v/>
      </c>
      <c r="DN132" s="292" t="str">
        <f ca="true">+IF(OFFSET('Sanitation Data'!$I$32,0,10*ROW('Sanitation Data'!I126))="","",OFFSET('Sanitation Data'!$I$32,0,10*ROW('Sanitation Data'!I126)))</f>
        <v/>
      </c>
      <c r="DO132" s="292" t="str">
        <f ca="true">+IF(OFFSET('Hygiene Data'!$D$11,0,10*ROW('Hygiene Data'!D126))="","",OFFSET('Hygiene Data'!$D$11,0,10*ROW('Hygiene Data'!D126)))</f>
        <v/>
      </c>
      <c r="DP132" s="292" t="str">
        <f ca="true">+IF(OFFSET('Hygiene Data'!$D$12,0,10*ROW('Hygiene Data'!D126))="","",OFFSET('Hygiene Data'!$D$12,0,10*ROW('Hygiene Data'!D126)))</f>
        <v/>
      </c>
      <c r="DQ132" s="292" t="str">
        <f ca="true">+IF(OFFSET('Hygiene Data'!$D$13,0,10*ROW('Hygiene Data'!D126))="","",OFFSET('Hygiene Data'!$D$13,0,10*ROW('Hygiene Data'!D126)))</f>
        <v/>
      </c>
      <c r="DR132" s="292" t="str">
        <f ca="true">+IF(OFFSET('Hygiene Data'!$E$11,0,10*ROW('Hygiene Data'!E126))="","",OFFSET('Hygiene Data'!$E$11,0,10*ROW('Hygiene Data'!E126)))</f>
        <v/>
      </c>
      <c r="DS132" s="292" t="str">
        <f ca="true">+IF(OFFSET('Hygiene Data'!$E$12,0,10*ROW('Hygiene Data'!E126))="","",OFFSET('Hygiene Data'!$E$12,0,10*ROW('Hygiene Data'!E126)))</f>
        <v/>
      </c>
      <c r="DT132" s="292" t="str">
        <f ca="true">+IF(OFFSET('Hygiene Data'!$E$13,0,10*ROW('Hygiene Data'!E126))="","",OFFSET('Hygiene Data'!$E$13,0,10*ROW('Hygiene Data'!E126)))</f>
        <v/>
      </c>
      <c r="DU132" s="292" t="str">
        <f ca="true">+IF(OFFSET('Hygiene Data'!$F$11,0,10*ROW('Hygiene Data'!F126))="","",OFFSET('Hygiene Data'!$F$11,0,10*ROW('Hygiene Data'!F126)))</f>
        <v/>
      </c>
      <c r="DV132" s="292" t="str">
        <f ca="true">+IF(OFFSET('Hygiene Data'!$F$12,0,10*ROW('Hygiene Data'!F126))="","",OFFSET('Hygiene Data'!$F$12,0,10*ROW('Hygiene Data'!F126)))</f>
        <v/>
      </c>
      <c r="DW132" s="292" t="str">
        <f ca="true">+IF(OFFSET('Hygiene Data'!$F$13,0,10*ROW('Hygiene Data'!F126))="","",OFFSET('Hygiene Data'!$F$13,0,10*ROW('Hygiene Data'!F126)))</f>
        <v/>
      </c>
      <c r="DX132" s="292" t="str">
        <f ca="true">+IF(OFFSET('Hygiene Data'!$G$11,0,10*ROW('Hygiene Data'!G126))="","",OFFSET('Hygiene Data'!$G$11,0,10*ROW('Hygiene Data'!G126)))</f>
        <v/>
      </c>
      <c r="DY132" s="292" t="str">
        <f ca="true">+IF(OFFSET('Hygiene Data'!$G$12,0,10*ROW('Hygiene Data'!G126))="","",OFFSET('Hygiene Data'!$G$12,0,10*ROW('Hygiene Data'!G126)))</f>
        <v/>
      </c>
      <c r="DZ132" s="292" t="str">
        <f ca="true">+IF(OFFSET('Hygiene Data'!$G$13,0,10*ROW('Hygiene Data'!G126))="","",OFFSET('Hygiene Data'!$G$13,0,10*ROW('Hygiene Data'!G126)))</f>
        <v/>
      </c>
      <c r="EA132" s="292" t="str">
        <f ca="true">+IF(OFFSET('Hygiene Data'!$H$11,0,10*ROW('Hygiene Data'!H126))="","",OFFSET('Hygiene Data'!$H$11,0,10*ROW('Hygiene Data'!H126)))</f>
        <v/>
      </c>
      <c r="EB132" s="292" t="str">
        <f ca="true">+IF(OFFSET('Hygiene Data'!$H$12,0,10*ROW('Hygiene Data'!H126))="","",OFFSET('Hygiene Data'!$H$12,0,10*ROW('Hygiene Data'!H126)))</f>
        <v/>
      </c>
      <c r="EC132" s="292" t="str">
        <f ca="true">+IF(OFFSET('Hygiene Data'!$H$13,0,10*ROW('Hygiene Data'!H126))="","",OFFSET('Hygiene Data'!$H$13,0,10*ROW('Hygiene Data'!H126)))</f>
        <v/>
      </c>
      <c r="ED132" s="292" t="str">
        <f ca="true">+IF(OFFSET('Hygiene Data'!$I$11,0,10*ROW('Hygiene Data'!I126))="","",OFFSET('Hygiene Data'!$I$11,0,10*ROW('Hygiene Data'!I126)))</f>
        <v/>
      </c>
      <c r="EE132" s="292" t="str">
        <f ca="true">+IF(OFFSET('Hygiene Data'!$I$12,0,10*ROW('Hygiene Data'!I126))="","",OFFSET('Hygiene Data'!$I$12,0,10*ROW('Hygiene Data'!I126)))</f>
        <v/>
      </c>
      <c r="EF132" s="29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8"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2"/>
      <c r="BS133" s="292" t="str">
        <f ca="true">+IF(OFFSET('Water Data'!$D$27,0,10*ROW('Water Data'!D127))="","",OFFSET('Water Data'!$D$27,0,10*ROW('Water Data'!D127)))</f>
        <v/>
      </c>
      <c r="BT133" s="292" t="str">
        <f ca="true">+IF(OFFSET('Water Data'!$D$28,0,10*ROW('Water Data'!D127))="","",OFFSET('Water Data'!$D$28,0,10*ROW('Water Data'!D127)))</f>
        <v/>
      </c>
      <c r="BU133" s="292" t="str">
        <f ca="true">+IF(OFFSET('Water Data'!$D$29,0,10*ROW('Water Data'!D127))="","",OFFSET('Water Data'!$D$29,0,10*ROW('Water Data'!D127)))</f>
        <v/>
      </c>
      <c r="BV133" s="292" t="str">
        <f ca="true">+IF(OFFSET('Water Data'!$E$27,0,10*ROW('Water Data'!E127))="","",OFFSET('Water Data'!$E$27,0,10*ROW('Water Data'!E127)))</f>
        <v/>
      </c>
      <c r="BW133" s="292" t="str">
        <f ca="true">+IF(OFFSET('Water Data'!$E$28,0,10*ROW('Water Data'!E127))="","",OFFSET('Water Data'!$E$28,0,10*ROW('Water Data'!E127)))</f>
        <v/>
      </c>
      <c r="BX133" s="292" t="str">
        <f ca="true">+IF(OFFSET('Water Data'!$E$29,0,10*ROW('Water Data'!E127))="","",OFFSET('Water Data'!$E$29,0,10*ROW('Water Data'!E127)))</f>
        <v/>
      </c>
      <c r="BY133" s="292" t="str">
        <f ca="true">+IF(OFFSET('Water Data'!$F$27,0,10*ROW('Water Data'!F127))="","",OFFSET('Water Data'!$F$27,0,10*ROW('Water Data'!F127)))</f>
        <v/>
      </c>
      <c r="BZ133" s="292" t="str">
        <f ca="true">+IF(OFFSET('Water Data'!$F$28,0,10*ROW('Water Data'!F127))="","",OFFSET('Water Data'!$F$28,0,10*ROW('Water Data'!F127)))</f>
        <v/>
      </c>
      <c r="CA133" s="292" t="str">
        <f ca="true">+IF(OFFSET('Water Data'!$F$29,0,10*ROW('Water Data'!F127))="","",OFFSET('Water Data'!$F$29,0,10*ROW('Water Data'!F127)))</f>
        <v/>
      </c>
      <c r="CB133" s="292" t="str">
        <f ca="true">+IF(OFFSET('Water Data'!$G$27,0,10*ROW('Water Data'!G127))="","",OFFSET('Water Data'!$G$27,0,10*ROW('Water Data'!G127)))</f>
        <v/>
      </c>
      <c r="CC133" s="292" t="str">
        <f ca="true">+IF(OFFSET('Water Data'!$G$28,0,10*ROW('Water Data'!G127))="","",OFFSET('Water Data'!$G$28,0,10*ROW('Water Data'!G127)))</f>
        <v/>
      </c>
      <c r="CD133" s="292" t="str">
        <f ca="true">+IF(OFFSET('Water Data'!$G$29,0,10*ROW('Water Data'!G127))="","",OFFSET('Water Data'!$G$29,0,10*ROW('Water Data'!G127)))</f>
        <v/>
      </c>
      <c r="CE133" s="292" t="str">
        <f ca="true">+IF(OFFSET('Water Data'!$H$27,0,10*ROW('Water Data'!H127))="","",OFFSET('Water Data'!$H$27,0,10*ROW('Water Data'!H127)))</f>
        <v/>
      </c>
      <c r="CF133" s="292" t="str">
        <f ca="true">+IF(OFFSET('Water Data'!$H$28,0,10*ROW('Water Data'!H127))="","",OFFSET('Water Data'!$H$28,0,10*ROW('Water Data'!H127)))</f>
        <v/>
      </c>
      <c r="CG133" s="292" t="str">
        <f ca="true">+IF(OFFSET('Water Data'!$H$29,0,10*ROW('Water Data'!H127))="","",OFFSET('Water Data'!$H$29,0,10*ROW('Water Data'!H127)))</f>
        <v/>
      </c>
      <c r="CH133" s="292" t="str">
        <f ca="true">+IF(OFFSET('Water Data'!$I$27,0,10*ROW('Water Data'!I127))="","",OFFSET('Water Data'!$I$27,0,10*ROW('Water Data'!I127)))</f>
        <v/>
      </c>
      <c r="CI133" s="292" t="str">
        <f ca="true">+IF(OFFSET('Water Data'!$I$28,0,10*ROW('Water Data'!I127))="","",OFFSET('Water Data'!$I$28,0,10*ROW('Water Data'!I127)))</f>
        <v/>
      </c>
      <c r="CJ133" s="292" t="str">
        <f ca="true">+IF(OFFSET('Water Data'!$I$29,0,10*ROW('Water Data'!I127))="","",OFFSET('Water Data'!$I$29,0,10*ROW('Water Data'!I127)))</f>
        <v/>
      </c>
      <c r="CK133" s="292" t="str">
        <f ca="true">+IF(OFFSET('Sanitation Data'!$D$28,0,10*ROW('Sanitation Data'!D127))="","",OFFSET('Sanitation Data'!$D$28,0,10*ROW('Sanitation Data'!D127)))</f>
        <v/>
      </c>
      <c r="CL133" s="292" t="str">
        <f ca="true">+IF(OFFSET('Sanitation Data'!$D$29,0,10*ROW('Sanitation Data'!D127))="","",OFFSET('Sanitation Data'!$D$29,0,10*ROW('Sanitation Data'!D127)))</f>
        <v/>
      </c>
      <c r="CM133" s="292" t="str">
        <f ca="true">+IF(OFFSET('Sanitation Data'!$D$30,0,10*ROW('Sanitation Data'!D127))="","",OFFSET('Sanitation Data'!$D$30,0,10*ROW('Sanitation Data'!D127)))</f>
        <v/>
      </c>
      <c r="CN133" s="292" t="str">
        <f ca="true">+IF(OFFSET('Sanitation Data'!$D$31,0,10*ROW('Sanitation Data'!D127))="","",OFFSET('Sanitation Data'!$D$31,0,10*ROW('Sanitation Data'!D127)))</f>
        <v/>
      </c>
      <c r="CO133" s="292" t="str">
        <f ca="true">+IF(OFFSET('Sanitation Data'!$D$32,0,10*ROW('Sanitation Data'!D127))="","",OFFSET('Sanitation Data'!$D$32,0,10*ROW('Sanitation Data'!D127)))</f>
        <v/>
      </c>
      <c r="CP133" s="292" t="str">
        <f ca="true">+IF(OFFSET('Sanitation Data'!$E$28,0,10*ROW('Sanitation Data'!E127))="","",OFFSET('Sanitation Data'!$E$28,0,10*ROW('Sanitation Data'!E127)))</f>
        <v/>
      </c>
      <c r="CQ133" s="292" t="str">
        <f ca="true">+IF(OFFSET('Sanitation Data'!$E$29,0,10*ROW('Sanitation Data'!E127))="","",OFFSET('Sanitation Data'!$E$29,0,10*ROW('Sanitation Data'!E127)))</f>
        <v/>
      </c>
      <c r="CR133" s="292" t="str">
        <f ca="true">+IF(OFFSET('Sanitation Data'!$E$30,0,10*ROW('Sanitation Data'!E127))="","",OFFSET('Sanitation Data'!$E$30,0,10*ROW('Sanitation Data'!E127)))</f>
        <v/>
      </c>
      <c r="CS133" s="292" t="str">
        <f ca="true">+IF(OFFSET('Sanitation Data'!$E$31,0,10*ROW('Sanitation Data'!E127))="","",OFFSET('Sanitation Data'!$E$31,0,10*ROW('Sanitation Data'!E127)))</f>
        <v/>
      </c>
      <c r="CT133" s="292" t="str">
        <f ca="true">+IF(OFFSET('Sanitation Data'!$E$32,0,10*ROW('Sanitation Data'!E127))="","",OFFSET('Sanitation Data'!$E$32,0,10*ROW('Sanitation Data'!E127)))</f>
        <v/>
      </c>
      <c r="CU133" s="292" t="str">
        <f ca="true">+IF(OFFSET('Sanitation Data'!$F$28,0,10*ROW('Sanitation Data'!F127))="","",OFFSET('Sanitation Data'!$F$28,0,10*ROW('Sanitation Data'!F127)))</f>
        <v/>
      </c>
      <c r="CV133" s="292" t="str">
        <f ca="true">+IF(OFFSET('Sanitation Data'!$F$29,0,10*ROW('Sanitation Data'!F127))="","",OFFSET('Sanitation Data'!$F$29,0,10*ROW('Sanitation Data'!F127)))</f>
        <v/>
      </c>
      <c r="CW133" s="292" t="str">
        <f ca="true">+IF(OFFSET('Sanitation Data'!$F$30,0,10*ROW('Sanitation Data'!F127))="","",OFFSET('Sanitation Data'!$F$30,0,10*ROW('Sanitation Data'!F127)))</f>
        <v/>
      </c>
      <c r="CX133" s="292" t="str">
        <f ca="true">+IF(OFFSET('Sanitation Data'!$F$31,0,10*ROW('Sanitation Data'!F127))="","",OFFSET('Sanitation Data'!$F$31,0,10*ROW('Sanitation Data'!F127)))</f>
        <v/>
      </c>
      <c r="CY133" s="292" t="str">
        <f ca="true">+IF(OFFSET('Sanitation Data'!$F$32,0,10*ROW('Sanitation Data'!F127))="","",OFFSET('Sanitation Data'!$F$32,0,10*ROW('Sanitation Data'!F127)))</f>
        <v/>
      </c>
      <c r="CZ133" s="292" t="str">
        <f ca="true">+IF(OFFSET('Sanitation Data'!$G$28,0,10*ROW('Sanitation Data'!G127))="","",OFFSET('Sanitation Data'!$G$28,0,10*ROW('Sanitation Data'!G127)))</f>
        <v/>
      </c>
      <c r="DA133" s="292" t="str">
        <f ca="true">+IF(OFFSET('Sanitation Data'!$G$29,0,10*ROW('Sanitation Data'!G127))="","",OFFSET('Sanitation Data'!$G$29,0,10*ROW('Sanitation Data'!G127)))</f>
        <v/>
      </c>
      <c r="DB133" s="292" t="str">
        <f ca="true">+IF(OFFSET('Sanitation Data'!$G$30,0,10*ROW('Sanitation Data'!G127))="","",OFFSET('Sanitation Data'!$G$30,0,10*ROW('Sanitation Data'!G127)))</f>
        <v/>
      </c>
      <c r="DC133" s="292" t="str">
        <f ca="true">+IF(OFFSET('Sanitation Data'!$G$31,0,10*ROW('Sanitation Data'!G127))="","",OFFSET('Sanitation Data'!$G$31,0,10*ROW('Sanitation Data'!G127)))</f>
        <v/>
      </c>
      <c r="DD133" s="292" t="str">
        <f ca="true">+IF(OFFSET('Sanitation Data'!$G$32,0,10*ROW('Sanitation Data'!G127))="","",OFFSET('Sanitation Data'!$G$32,0,10*ROW('Sanitation Data'!G127)))</f>
        <v/>
      </c>
      <c r="DE133" s="292" t="str">
        <f ca="true">+IF(OFFSET('Sanitation Data'!$H$28,0,10*ROW('Sanitation Data'!H127))="","",OFFSET('Sanitation Data'!$H$28,0,10*ROW('Sanitation Data'!H127)))</f>
        <v/>
      </c>
      <c r="DF133" s="292" t="str">
        <f ca="true">+IF(OFFSET('Sanitation Data'!$H$29,0,10*ROW('Sanitation Data'!H127))="","",OFFSET('Sanitation Data'!$H$29,0,10*ROW('Sanitation Data'!H127)))</f>
        <v/>
      </c>
      <c r="DG133" s="292" t="str">
        <f ca="true">+IF(OFFSET('Sanitation Data'!$H$30,0,10*ROW('Sanitation Data'!H127))="","",OFFSET('Sanitation Data'!$H$30,0,10*ROW('Sanitation Data'!H127)))</f>
        <v/>
      </c>
      <c r="DH133" s="292" t="str">
        <f ca="true">+IF(OFFSET('Sanitation Data'!$H$31,0,10*ROW('Sanitation Data'!H127))="","",OFFSET('Sanitation Data'!$H$31,0,10*ROW('Sanitation Data'!H127)))</f>
        <v/>
      </c>
      <c r="DI133" s="292" t="str">
        <f ca="true">+IF(OFFSET('Sanitation Data'!$H$32,0,10*ROW('Sanitation Data'!H127))="","",OFFSET('Sanitation Data'!$H$32,0,10*ROW('Sanitation Data'!H127)))</f>
        <v/>
      </c>
      <c r="DJ133" s="292" t="str">
        <f ca="true">+IF(OFFSET('Sanitation Data'!$I$28,0,10*ROW('Sanitation Data'!I127))="","",OFFSET('Sanitation Data'!$I$28,0,10*ROW('Sanitation Data'!I127)))</f>
        <v/>
      </c>
      <c r="DK133" s="292" t="str">
        <f ca="true">+IF(OFFSET('Sanitation Data'!$I$29,0,10*ROW('Sanitation Data'!I127))="","",OFFSET('Sanitation Data'!$I$29,0,10*ROW('Sanitation Data'!I127)))</f>
        <v/>
      </c>
      <c r="DL133" s="292" t="str">
        <f ca="true">+IF(OFFSET('Sanitation Data'!$I$30,0,10*ROW('Sanitation Data'!I127))="","",OFFSET('Sanitation Data'!$I$30,0,10*ROW('Sanitation Data'!I127)))</f>
        <v/>
      </c>
      <c r="DM133" s="292" t="str">
        <f ca="true">+IF(OFFSET('Sanitation Data'!$I$31,0,10*ROW('Sanitation Data'!I127))="","",OFFSET('Sanitation Data'!$I$31,0,10*ROW('Sanitation Data'!I127)))</f>
        <v/>
      </c>
      <c r="DN133" s="292" t="str">
        <f ca="true">+IF(OFFSET('Sanitation Data'!$I$32,0,10*ROW('Sanitation Data'!I127))="","",OFFSET('Sanitation Data'!$I$32,0,10*ROW('Sanitation Data'!I127)))</f>
        <v/>
      </c>
      <c r="DO133" s="292" t="str">
        <f ca="true">+IF(OFFSET('Hygiene Data'!$D$11,0,10*ROW('Hygiene Data'!D127))="","",OFFSET('Hygiene Data'!$D$11,0,10*ROW('Hygiene Data'!D127)))</f>
        <v/>
      </c>
      <c r="DP133" s="292" t="str">
        <f ca="true">+IF(OFFSET('Hygiene Data'!$D$12,0,10*ROW('Hygiene Data'!D127))="","",OFFSET('Hygiene Data'!$D$12,0,10*ROW('Hygiene Data'!D127)))</f>
        <v/>
      </c>
      <c r="DQ133" s="292" t="str">
        <f ca="true">+IF(OFFSET('Hygiene Data'!$D$13,0,10*ROW('Hygiene Data'!D127))="","",OFFSET('Hygiene Data'!$D$13,0,10*ROW('Hygiene Data'!D127)))</f>
        <v/>
      </c>
      <c r="DR133" s="292" t="str">
        <f ca="true">+IF(OFFSET('Hygiene Data'!$E$11,0,10*ROW('Hygiene Data'!E127))="","",OFFSET('Hygiene Data'!$E$11,0,10*ROW('Hygiene Data'!E127)))</f>
        <v/>
      </c>
      <c r="DS133" s="292" t="str">
        <f ca="true">+IF(OFFSET('Hygiene Data'!$E$12,0,10*ROW('Hygiene Data'!E127))="","",OFFSET('Hygiene Data'!$E$12,0,10*ROW('Hygiene Data'!E127)))</f>
        <v/>
      </c>
      <c r="DT133" s="292" t="str">
        <f ca="true">+IF(OFFSET('Hygiene Data'!$E$13,0,10*ROW('Hygiene Data'!E127))="","",OFFSET('Hygiene Data'!$E$13,0,10*ROW('Hygiene Data'!E127)))</f>
        <v/>
      </c>
      <c r="DU133" s="292" t="str">
        <f ca="true">+IF(OFFSET('Hygiene Data'!$F$11,0,10*ROW('Hygiene Data'!F127))="","",OFFSET('Hygiene Data'!$F$11,0,10*ROW('Hygiene Data'!F127)))</f>
        <v/>
      </c>
      <c r="DV133" s="292" t="str">
        <f ca="true">+IF(OFFSET('Hygiene Data'!$F$12,0,10*ROW('Hygiene Data'!F127))="","",OFFSET('Hygiene Data'!$F$12,0,10*ROW('Hygiene Data'!F127)))</f>
        <v/>
      </c>
      <c r="DW133" s="292" t="str">
        <f ca="true">+IF(OFFSET('Hygiene Data'!$F$13,0,10*ROW('Hygiene Data'!F127))="","",OFFSET('Hygiene Data'!$F$13,0,10*ROW('Hygiene Data'!F127)))</f>
        <v/>
      </c>
      <c r="DX133" s="292" t="str">
        <f ca="true">+IF(OFFSET('Hygiene Data'!$G$11,0,10*ROW('Hygiene Data'!G127))="","",OFFSET('Hygiene Data'!$G$11,0,10*ROW('Hygiene Data'!G127)))</f>
        <v/>
      </c>
      <c r="DY133" s="292" t="str">
        <f ca="true">+IF(OFFSET('Hygiene Data'!$G$12,0,10*ROW('Hygiene Data'!G127))="","",OFFSET('Hygiene Data'!$G$12,0,10*ROW('Hygiene Data'!G127)))</f>
        <v/>
      </c>
      <c r="DZ133" s="292" t="str">
        <f ca="true">+IF(OFFSET('Hygiene Data'!$G$13,0,10*ROW('Hygiene Data'!G127))="","",OFFSET('Hygiene Data'!$G$13,0,10*ROW('Hygiene Data'!G127)))</f>
        <v/>
      </c>
      <c r="EA133" s="292" t="str">
        <f ca="true">+IF(OFFSET('Hygiene Data'!$H$11,0,10*ROW('Hygiene Data'!H127))="","",OFFSET('Hygiene Data'!$H$11,0,10*ROW('Hygiene Data'!H127)))</f>
        <v/>
      </c>
      <c r="EB133" s="292" t="str">
        <f ca="true">+IF(OFFSET('Hygiene Data'!$H$12,0,10*ROW('Hygiene Data'!H127))="","",OFFSET('Hygiene Data'!$H$12,0,10*ROW('Hygiene Data'!H127)))</f>
        <v/>
      </c>
      <c r="EC133" s="292" t="str">
        <f ca="true">+IF(OFFSET('Hygiene Data'!$H$13,0,10*ROW('Hygiene Data'!H127))="","",OFFSET('Hygiene Data'!$H$13,0,10*ROW('Hygiene Data'!H127)))</f>
        <v/>
      </c>
      <c r="ED133" s="292" t="str">
        <f ca="true">+IF(OFFSET('Hygiene Data'!$I$11,0,10*ROW('Hygiene Data'!I127))="","",OFFSET('Hygiene Data'!$I$11,0,10*ROW('Hygiene Data'!I127)))</f>
        <v/>
      </c>
      <c r="EE133" s="292" t="str">
        <f ca="true">+IF(OFFSET('Hygiene Data'!$I$12,0,10*ROW('Hygiene Data'!I127))="","",OFFSET('Hygiene Data'!$I$12,0,10*ROW('Hygiene Data'!I127)))</f>
        <v/>
      </c>
      <c r="EF133" s="29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8"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2"/>
      <c r="BS134" s="292" t="str">
        <f ca="true">+IF(OFFSET('Water Data'!$D$27,0,10*ROW('Water Data'!D128))="","",OFFSET('Water Data'!$D$27,0,10*ROW('Water Data'!D128)))</f>
        <v/>
      </c>
      <c r="BT134" s="292" t="str">
        <f ca="true">+IF(OFFSET('Water Data'!$D$28,0,10*ROW('Water Data'!D128))="","",OFFSET('Water Data'!$D$28,0,10*ROW('Water Data'!D128)))</f>
        <v/>
      </c>
      <c r="BU134" s="292" t="str">
        <f ca="true">+IF(OFFSET('Water Data'!$D$29,0,10*ROW('Water Data'!D128))="","",OFFSET('Water Data'!$D$29,0,10*ROW('Water Data'!D128)))</f>
        <v/>
      </c>
      <c r="BV134" s="292" t="str">
        <f ca="true">+IF(OFFSET('Water Data'!$E$27,0,10*ROW('Water Data'!E128))="","",OFFSET('Water Data'!$E$27,0,10*ROW('Water Data'!E128)))</f>
        <v/>
      </c>
      <c r="BW134" s="292" t="str">
        <f ca="true">+IF(OFFSET('Water Data'!$E$28,0,10*ROW('Water Data'!E128))="","",OFFSET('Water Data'!$E$28,0,10*ROW('Water Data'!E128)))</f>
        <v/>
      </c>
      <c r="BX134" s="292" t="str">
        <f ca="true">+IF(OFFSET('Water Data'!$E$29,0,10*ROW('Water Data'!E128))="","",OFFSET('Water Data'!$E$29,0,10*ROW('Water Data'!E128)))</f>
        <v/>
      </c>
      <c r="BY134" s="292" t="str">
        <f ca="true">+IF(OFFSET('Water Data'!$F$27,0,10*ROW('Water Data'!F128))="","",OFFSET('Water Data'!$F$27,0,10*ROW('Water Data'!F128)))</f>
        <v/>
      </c>
      <c r="BZ134" s="292" t="str">
        <f ca="true">+IF(OFFSET('Water Data'!$F$28,0,10*ROW('Water Data'!F128))="","",OFFSET('Water Data'!$F$28,0,10*ROW('Water Data'!F128)))</f>
        <v/>
      </c>
      <c r="CA134" s="292" t="str">
        <f ca="true">+IF(OFFSET('Water Data'!$F$29,0,10*ROW('Water Data'!F128))="","",OFFSET('Water Data'!$F$29,0,10*ROW('Water Data'!F128)))</f>
        <v/>
      </c>
      <c r="CB134" s="292" t="str">
        <f ca="true">+IF(OFFSET('Water Data'!$G$27,0,10*ROW('Water Data'!G128))="","",OFFSET('Water Data'!$G$27,0,10*ROW('Water Data'!G128)))</f>
        <v/>
      </c>
      <c r="CC134" s="292" t="str">
        <f ca="true">+IF(OFFSET('Water Data'!$G$28,0,10*ROW('Water Data'!G128))="","",OFFSET('Water Data'!$G$28,0,10*ROW('Water Data'!G128)))</f>
        <v/>
      </c>
      <c r="CD134" s="292" t="str">
        <f ca="true">+IF(OFFSET('Water Data'!$G$29,0,10*ROW('Water Data'!G128))="","",OFFSET('Water Data'!$G$29,0,10*ROW('Water Data'!G128)))</f>
        <v/>
      </c>
      <c r="CE134" s="292" t="str">
        <f ca="true">+IF(OFFSET('Water Data'!$H$27,0,10*ROW('Water Data'!H128))="","",OFFSET('Water Data'!$H$27,0,10*ROW('Water Data'!H128)))</f>
        <v/>
      </c>
      <c r="CF134" s="292" t="str">
        <f ca="true">+IF(OFFSET('Water Data'!$H$28,0,10*ROW('Water Data'!H128))="","",OFFSET('Water Data'!$H$28,0,10*ROW('Water Data'!H128)))</f>
        <v/>
      </c>
      <c r="CG134" s="292" t="str">
        <f ca="true">+IF(OFFSET('Water Data'!$H$29,0,10*ROW('Water Data'!H128))="","",OFFSET('Water Data'!$H$29,0,10*ROW('Water Data'!H128)))</f>
        <v/>
      </c>
      <c r="CH134" s="292" t="str">
        <f ca="true">+IF(OFFSET('Water Data'!$I$27,0,10*ROW('Water Data'!I128))="","",OFFSET('Water Data'!$I$27,0,10*ROW('Water Data'!I128)))</f>
        <v/>
      </c>
      <c r="CI134" s="292" t="str">
        <f ca="true">+IF(OFFSET('Water Data'!$I$28,0,10*ROW('Water Data'!I128))="","",OFFSET('Water Data'!$I$28,0,10*ROW('Water Data'!I128)))</f>
        <v/>
      </c>
      <c r="CJ134" s="292" t="str">
        <f ca="true">+IF(OFFSET('Water Data'!$I$29,0,10*ROW('Water Data'!I128))="","",OFFSET('Water Data'!$I$29,0,10*ROW('Water Data'!I128)))</f>
        <v/>
      </c>
      <c r="CK134" s="292" t="str">
        <f ca="true">+IF(OFFSET('Sanitation Data'!$D$28,0,10*ROW('Sanitation Data'!D128))="","",OFFSET('Sanitation Data'!$D$28,0,10*ROW('Sanitation Data'!D128)))</f>
        <v/>
      </c>
      <c r="CL134" s="292" t="str">
        <f ca="true">+IF(OFFSET('Sanitation Data'!$D$29,0,10*ROW('Sanitation Data'!D128))="","",OFFSET('Sanitation Data'!$D$29,0,10*ROW('Sanitation Data'!D128)))</f>
        <v/>
      </c>
      <c r="CM134" s="292" t="str">
        <f ca="true">+IF(OFFSET('Sanitation Data'!$D$30,0,10*ROW('Sanitation Data'!D128))="","",OFFSET('Sanitation Data'!$D$30,0,10*ROW('Sanitation Data'!D128)))</f>
        <v/>
      </c>
      <c r="CN134" s="292" t="str">
        <f ca="true">+IF(OFFSET('Sanitation Data'!$D$31,0,10*ROW('Sanitation Data'!D128))="","",OFFSET('Sanitation Data'!$D$31,0,10*ROW('Sanitation Data'!D128)))</f>
        <v/>
      </c>
      <c r="CO134" s="292" t="str">
        <f ca="true">+IF(OFFSET('Sanitation Data'!$D$32,0,10*ROW('Sanitation Data'!D128))="","",OFFSET('Sanitation Data'!$D$32,0,10*ROW('Sanitation Data'!D128)))</f>
        <v/>
      </c>
      <c r="CP134" s="292" t="str">
        <f ca="true">+IF(OFFSET('Sanitation Data'!$E$28,0,10*ROW('Sanitation Data'!E128))="","",OFFSET('Sanitation Data'!$E$28,0,10*ROW('Sanitation Data'!E128)))</f>
        <v/>
      </c>
      <c r="CQ134" s="292" t="str">
        <f ca="true">+IF(OFFSET('Sanitation Data'!$E$29,0,10*ROW('Sanitation Data'!E128))="","",OFFSET('Sanitation Data'!$E$29,0,10*ROW('Sanitation Data'!E128)))</f>
        <v/>
      </c>
      <c r="CR134" s="292" t="str">
        <f ca="true">+IF(OFFSET('Sanitation Data'!$E$30,0,10*ROW('Sanitation Data'!E128))="","",OFFSET('Sanitation Data'!$E$30,0,10*ROW('Sanitation Data'!E128)))</f>
        <v/>
      </c>
      <c r="CS134" s="292" t="str">
        <f ca="true">+IF(OFFSET('Sanitation Data'!$E$31,0,10*ROW('Sanitation Data'!E128))="","",OFFSET('Sanitation Data'!$E$31,0,10*ROW('Sanitation Data'!E128)))</f>
        <v/>
      </c>
      <c r="CT134" s="292" t="str">
        <f ca="true">+IF(OFFSET('Sanitation Data'!$E$32,0,10*ROW('Sanitation Data'!E128))="","",OFFSET('Sanitation Data'!$E$32,0,10*ROW('Sanitation Data'!E128)))</f>
        <v/>
      </c>
      <c r="CU134" s="292" t="str">
        <f ca="true">+IF(OFFSET('Sanitation Data'!$F$28,0,10*ROW('Sanitation Data'!F128))="","",OFFSET('Sanitation Data'!$F$28,0,10*ROW('Sanitation Data'!F128)))</f>
        <v/>
      </c>
      <c r="CV134" s="292" t="str">
        <f ca="true">+IF(OFFSET('Sanitation Data'!$F$29,0,10*ROW('Sanitation Data'!F128))="","",OFFSET('Sanitation Data'!$F$29,0,10*ROW('Sanitation Data'!F128)))</f>
        <v/>
      </c>
      <c r="CW134" s="292" t="str">
        <f ca="true">+IF(OFFSET('Sanitation Data'!$F$30,0,10*ROW('Sanitation Data'!F128))="","",OFFSET('Sanitation Data'!$F$30,0,10*ROW('Sanitation Data'!F128)))</f>
        <v/>
      </c>
      <c r="CX134" s="292" t="str">
        <f ca="true">+IF(OFFSET('Sanitation Data'!$F$31,0,10*ROW('Sanitation Data'!F128))="","",OFFSET('Sanitation Data'!$F$31,0,10*ROW('Sanitation Data'!F128)))</f>
        <v/>
      </c>
      <c r="CY134" s="292" t="str">
        <f ca="true">+IF(OFFSET('Sanitation Data'!$F$32,0,10*ROW('Sanitation Data'!F128))="","",OFFSET('Sanitation Data'!$F$32,0,10*ROW('Sanitation Data'!F128)))</f>
        <v/>
      </c>
      <c r="CZ134" s="292" t="str">
        <f ca="true">+IF(OFFSET('Sanitation Data'!$G$28,0,10*ROW('Sanitation Data'!G128))="","",OFFSET('Sanitation Data'!$G$28,0,10*ROW('Sanitation Data'!G128)))</f>
        <v/>
      </c>
      <c r="DA134" s="292" t="str">
        <f ca="true">+IF(OFFSET('Sanitation Data'!$G$29,0,10*ROW('Sanitation Data'!G128))="","",OFFSET('Sanitation Data'!$G$29,0,10*ROW('Sanitation Data'!G128)))</f>
        <v/>
      </c>
      <c r="DB134" s="292" t="str">
        <f ca="true">+IF(OFFSET('Sanitation Data'!$G$30,0,10*ROW('Sanitation Data'!G128))="","",OFFSET('Sanitation Data'!$G$30,0,10*ROW('Sanitation Data'!G128)))</f>
        <v/>
      </c>
      <c r="DC134" s="292" t="str">
        <f ca="true">+IF(OFFSET('Sanitation Data'!$G$31,0,10*ROW('Sanitation Data'!G128))="","",OFFSET('Sanitation Data'!$G$31,0,10*ROW('Sanitation Data'!G128)))</f>
        <v/>
      </c>
      <c r="DD134" s="292" t="str">
        <f ca="true">+IF(OFFSET('Sanitation Data'!$G$32,0,10*ROW('Sanitation Data'!G128))="","",OFFSET('Sanitation Data'!$G$32,0,10*ROW('Sanitation Data'!G128)))</f>
        <v/>
      </c>
      <c r="DE134" s="292" t="str">
        <f ca="true">+IF(OFFSET('Sanitation Data'!$H$28,0,10*ROW('Sanitation Data'!H128))="","",OFFSET('Sanitation Data'!$H$28,0,10*ROW('Sanitation Data'!H128)))</f>
        <v/>
      </c>
      <c r="DF134" s="292" t="str">
        <f ca="true">+IF(OFFSET('Sanitation Data'!$H$29,0,10*ROW('Sanitation Data'!H128))="","",OFFSET('Sanitation Data'!$H$29,0,10*ROW('Sanitation Data'!H128)))</f>
        <v/>
      </c>
      <c r="DG134" s="292" t="str">
        <f ca="true">+IF(OFFSET('Sanitation Data'!$H$30,0,10*ROW('Sanitation Data'!H128))="","",OFFSET('Sanitation Data'!$H$30,0,10*ROW('Sanitation Data'!H128)))</f>
        <v/>
      </c>
      <c r="DH134" s="292" t="str">
        <f ca="true">+IF(OFFSET('Sanitation Data'!$H$31,0,10*ROW('Sanitation Data'!H128))="","",OFFSET('Sanitation Data'!$H$31,0,10*ROW('Sanitation Data'!H128)))</f>
        <v/>
      </c>
      <c r="DI134" s="292" t="str">
        <f ca="true">+IF(OFFSET('Sanitation Data'!$H$32,0,10*ROW('Sanitation Data'!H128))="","",OFFSET('Sanitation Data'!$H$32,0,10*ROW('Sanitation Data'!H128)))</f>
        <v/>
      </c>
      <c r="DJ134" s="292" t="str">
        <f ca="true">+IF(OFFSET('Sanitation Data'!$I$28,0,10*ROW('Sanitation Data'!I128))="","",OFFSET('Sanitation Data'!$I$28,0,10*ROW('Sanitation Data'!I128)))</f>
        <v/>
      </c>
      <c r="DK134" s="292" t="str">
        <f ca="true">+IF(OFFSET('Sanitation Data'!$I$29,0,10*ROW('Sanitation Data'!I128))="","",OFFSET('Sanitation Data'!$I$29,0,10*ROW('Sanitation Data'!I128)))</f>
        <v/>
      </c>
      <c r="DL134" s="292" t="str">
        <f ca="true">+IF(OFFSET('Sanitation Data'!$I$30,0,10*ROW('Sanitation Data'!I128))="","",OFFSET('Sanitation Data'!$I$30,0,10*ROW('Sanitation Data'!I128)))</f>
        <v/>
      </c>
      <c r="DM134" s="292" t="str">
        <f ca="true">+IF(OFFSET('Sanitation Data'!$I$31,0,10*ROW('Sanitation Data'!I128))="","",OFFSET('Sanitation Data'!$I$31,0,10*ROW('Sanitation Data'!I128)))</f>
        <v/>
      </c>
      <c r="DN134" s="292" t="str">
        <f ca="true">+IF(OFFSET('Sanitation Data'!$I$32,0,10*ROW('Sanitation Data'!I128))="","",OFFSET('Sanitation Data'!$I$32,0,10*ROW('Sanitation Data'!I128)))</f>
        <v/>
      </c>
      <c r="DO134" s="292" t="str">
        <f ca="true">+IF(OFFSET('Hygiene Data'!$D$11,0,10*ROW('Hygiene Data'!D128))="","",OFFSET('Hygiene Data'!$D$11,0,10*ROW('Hygiene Data'!D128)))</f>
        <v/>
      </c>
      <c r="DP134" s="292" t="str">
        <f ca="true">+IF(OFFSET('Hygiene Data'!$D$12,0,10*ROW('Hygiene Data'!D128))="","",OFFSET('Hygiene Data'!$D$12,0,10*ROW('Hygiene Data'!D128)))</f>
        <v/>
      </c>
      <c r="DQ134" s="292" t="str">
        <f ca="true">+IF(OFFSET('Hygiene Data'!$D$13,0,10*ROW('Hygiene Data'!D128))="","",OFFSET('Hygiene Data'!$D$13,0,10*ROW('Hygiene Data'!D128)))</f>
        <v/>
      </c>
      <c r="DR134" s="292" t="str">
        <f ca="true">+IF(OFFSET('Hygiene Data'!$E$11,0,10*ROW('Hygiene Data'!E128))="","",OFFSET('Hygiene Data'!$E$11,0,10*ROW('Hygiene Data'!E128)))</f>
        <v/>
      </c>
      <c r="DS134" s="292" t="str">
        <f ca="true">+IF(OFFSET('Hygiene Data'!$E$12,0,10*ROW('Hygiene Data'!E128))="","",OFFSET('Hygiene Data'!$E$12,0,10*ROW('Hygiene Data'!E128)))</f>
        <v/>
      </c>
      <c r="DT134" s="292" t="str">
        <f ca="true">+IF(OFFSET('Hygiene Data'!$E$13,0,10*ROW('Hygiene Data'!E128))="","",OFFSET('Hygiene Data'!$E$13,0,10*ROW('Hygiene Data'!E128)))</f>
        <v/>
      </c>
      <c r="DU134" s="292" t="str">
        <f ca="true">+IF(OFFSET('Hygiene Data'!$F$11,0,10*ROW('Hygiene Data'!F128))="","",OFFSET('Hygiene Data'!$F$11,0,10*ROW('Hygiene Data'!F128)))</f>
        <v/>
      </c>
      <c r="DV134" s="292" t="str">
        <f ca="true">+IF(OFFSET('Hygiene Data'!$F$12,0,10*ROW('Hygiene Data'!F128))="","",OFFSET('Hygiene Data'!$F$12,0,10*ROW('Hygiene Data'!F128)))</f>
        <v/>
      </c>
      <c r="DW134" s="292" t="str">
        <f ca="true">+IF(OFFSET('Hygiene Data'!$F$13,0,10*ROW('Hygiene Data'!F128))="","",OFFSET('Hygiene Data'!$F$13,0,10*ROW('Hygiene Data'!F128)))</f>
        <v/>
      </c>
      <c r="DX134" s="292" t="str">
        <f ca="true">+IF(OFFSET('Hygiene Data'!$G$11,0,10*ROW('Hygiene Data'!G128))="","",OFFSET('Hygiene Data'!$G$11,0,10*ROW('Hygiene Data'!G128)))</f>
        <v/>
      </c>
      <c r="DY134" s="292" t="str">
        <f ca="true">+IF(OFFSET('Hygiene Data'!$G$12,0,10*ROW('Hygiene Data'!G128))="","",OFFSET('Hygiene Data'!$G$12,0,10*ROW('Hygiene Data'!G128)))</f>
        <v/>
      </c>
      <c r="DZ134" s="292" t="str">
        <f ca="true">+IF(OFFSET('Hygiene Data'!$G$13,0,10*ROW('Hygiene Data'!G128))="","",OFFSET('Hygiene Data'!$G$13,0,10*ROW('Hygiene Data'!G128)))</f>
        <v/>
      </c>
      <c r="EA134" s="292" t="str">
        <f ca="true">+IF(OFFSET('Hygiene Data'!$H$11,0,10*ROW('Hygiene Data'!H128))="","",OFFSET('Hygiene Data'!$H$11,0,10*ROW('Hygiene Data'!H128)))</f>
        <v/>
      </c>
      <c r="EB134" s="292" t="str">
        <f ca="true">+IF(OFFSET('Hygiene Data'!$H$12,0,10*ROW('Hygiene Data'!H128))="","",OFFSET('Hygiene Data'!$H$12,0,10*ROW('Hygiene Data'!H128)))</f>
        <v/>
      </c>
      <c r="EC134" s="292" t="str">
        <f ca="true">+IF(OFFSET('Hygiene Data'!$H$13,0,10*ROW('Hygiene Data'!H128))="","",OFFSET('Hygiene Data'!$H$13,0,10*ROW('Hygiene Data'!H128)))</f>
        <v/>
      </c>
      <c r="ED134" s="292" t="str">
        <f ca="true">+IF(OFFSET('Hygiene Data'!$I$11,0,10*ROW('Hygiene Data'!I128))="","",OFFSET('Hygiene Data'!$I$11,0,10*ROW('Hygiene Data'!I128)))</f>
        <v/>
      </c>
      <c r="EE134" s="292" t="str">
        <f ca="true">+IF(OFFSET('Hygiene Data'!$I$12,0,10*ROW('Hygiene Data'!I128))="","",OFFSET('Hygiene Data'!$I$12,0,10*ROW('Hygiene Data'!I128)))</f>
        <v/>
      </c>
      <c r="EF134" s="29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8"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2"/>
      <c r="BS135" s="292" t="str">
        <f ca="true">+IF(OFFSET('Water Data'!$D$27,0,10*ROW('Water Data'!D129))="","",OFFSET('Water Data'!$D$27,0,10*ROW('Water Data'!D129)))</f>
        <v/>
      </c>
      <c r="BT135" s="292" t="str">
        <f ca="true">+IF(OFFSET('Water Data'!$D$28,0,10*ROW('Water Data'!D129))="","",OFFSET('Water Data'!$D$28,0,10*ROW('Water Data'!D129)))</f>
        <v/>
      </c>
      <c r="BU135" s="292" t="str">
        <f ca="true">+IF(OFFSET('Water Data'!$D$29,0,10*ROW('Water Data'!D129))="","",OFFSET('Water Data'!$D$29,0,10*ROW('Water Data'!D129)))</f>
        <v/>
      </c>
      <c r="BV135" s="292" t="str">
        <f ca="true">+IF(OFFSET('Water Data'!$E$27,0,10*ROW('Water Data'!E129))="","",OFFSET('Water Data'!$E$27,0,10*ROW('Water Data'!E129)))</f>
        <v/>
      </c>
      <c r="BW135" s="292" t="str">
        <f ca="true">+IF(OFFSET('Water Data'!$E$28,0,10*ROW('Water Data'!E129))="","",OFFSET('Water Data'!$E$28,0,10*ROW('Water Data'!E129)))</f>
        <v/>
      </c>
      <c r="BX135" s="292" t="str">
        <f ca="true">+IF(OFFSET('Water Data'!$E$29,0,10*ROW('Water Data'!E129))="","",OFFSET('Water Data'!$E$29,0,10*ROW('Water Data'!E129)))</f>
        <v/>
      </c>
      <c r="BY135" s="292" t="str">
        <f ca="true">+IF(OFFSET('Water Data'!$F$27,0,10*ROW('Water Data'!F129))="","",OFFSET('Water Data'!$F$27,0,10*ROW('Water Data'!F129)))</f>
        <v/>
      </c>
      <c r="BZ135" s="292" t="str">
        <f ca="true">+IF(OFFSET('Water Data'!$F$28,0,10*ROW('Water Data'!F129))="","",OFFSET('Water Data'!$F$28,0,10*ROW('Water Data'!F129)))</f>
        <v/>
      </c>
      <c r="CA135" s="292" t="str">
        <f ca="true">+IF(OFFSET('Water Data'!$F$29,0,10*ROW('Water Data'!F129))="","",OFFSET('Water Data'!$F$29,0,10*ROW('Water Data'!F129)))</f>
        <v/>
      </c>
      <c r="CB135" s="292" t="str">
        <f ca="true">+IF(OFFSET('Water Data'!$G$27,0,10*ROW('Water Data'!G129))="","",OFFSET('Water Data'!$G$27,0,10*ROW('Water Data'!G129)))</f>
        <v/>
      </c>
      <c r="CC135" s="292" t="str">
        <f ca="true">+IF(OFFSET('Water Data'!$G$28,0,10*ROW('Water Data'!G129))="","",OFFSET('Water Data'!$G$28,0,10*ROW('Water Data'!G129)))</f>
        <v/>
      </c>
      <c r="CD135" s="292" t="str">
        <f ca="true">+IF(OFFSET('Water Data'!$G$29,0,10*ROW('Water Data'!G129))="","",OFFSET('Water Data'!$G$29,0,10*ROW('Water Data'!G129)))</f>
        <v/>
      </c>
      <c r="CE135" s="292" t="str">
        <f ca="true">+IF(OFFSET('Water Data'!$H$27,0,10*ROW('Water Data'!H129))="","",OFFSET('Water Data'!$H$27,0,10*ROW('Water Data'!H129)))</f>
        <v/>
      </c>
      <c r="CF135" s="292" t="str">
        <f ca="true">+IF(OFFSET('Water Data'!$H$28,0,10*ROW('Water Data'!H129))="","",OFFSET('Water Data'!$H$28,0,10*ROW('Water Data'!H129)))</f>
        <v/>
      </c>
      <c r="CG135" s="292" t="str">
        <f ca="true">+IF(OFFSET('Water Data'!$H$29,0,10*ROW('Water Data'!H129))="","",OFFSET('Water Data'!$H$29,0,10*ROW('Water Data'!H129)))</f>
        <v/>
      </c>
      <c r="CH135" s="292" t="str">
        <f ca="true">+IF(OFFSET('Water Data'!$I$27,0,10*ROW('Water Data'!I129))="","",OFFSET('Water Data'!$I$27,0,10*ROW('Water Data'!I129)))</f>
        <v/>
      </c>
      <c r="CI135" s="292" t="str">
        <f ca="true">+IF(OFFSET('Water Data'!$I$28,0,10*ROW('Water Data'!I129))="","",OFFSET('Water Data'!$I$28,0,10*ROW('Water Data'!I129)))</f>
        <v/>
      </c>
      <c r="CJ135" s="292" t="str">
        <f ca="true">+IF(OFFSET('Water Data'!$I$29,0,10*ROW('Water Data'!I129))="","",OFFSET('Water Data'!$I$29,0,10*ROW('Water Data'!I129)))</f>
        <v/>
      </c>
      <c r="CK135" s="292" t="str">
        <f ca="true">+IF(OFFSET('Sanitation Data'!$D$28,0,10*ROW('Sanitation Data'!D129))="","",OFFSET('Sanitation Data'!$D$28,0,10*ROW('Sanitation Data'!D129)))</f>
        <v/>
      </c>
      <c r="CL135" s="292" t="str">
        <f ca="true">+IF(OFFSET('Sanitation Data'!$D$29,0,10*ROW('Sanitation Data'!D129))="","",OFFSET('Sanitation Data'!$D$29,0,10*ROW('Sanitation Data'!D129)))</f>
        <v/>
      </c>
      <c r="CM135" s="292" t="str">
        <f ca="true">+IF(OFFSET('Sanitation Data'!$D$30,0,10*ROW('Sanitation Data'!D129))="","",OFFSET('Sanitation Data'!$D$30,0,10*ROW('Sanitation Data'!D129)))</f>
        <v/>
      </c>
      <c r="CN135" s="292" t="str">
        <f ca="true">+IF(OFFSET('Sanitation Data'!$D$31,0,10*ROW('Sanitation Data'!D129))="","",OFFSET('Sanitation Data'!$D$31,0,10*ROW('Sanitation Data'!D129)))</f>
        <v/>
      </c>
      <c r="CO135" s="292" t="str">
        <f ca="true">+IF(OFFSET('Sanitation Data'!$D$32,0,10*ROW('Sanitation Data'!D129))="","",OFFSET('Sanitation Data'!$D$32,0,10*ROW('Sanitation Data'!D129)))</f>
        <v/>
      </c>
      <c r="CP135" s="292" t="str">
        <f ca="true">+IF(OFFSET('Sanitation Data'!$E$28,0,10*ROW('Sanitation Data'!E129))="","",OFFSET('Sanitation Data'!$E$28,0,10*ROW('Sanitation Data'!E129)))</f>
        <v/>
      </c>
      <c r="CQ135" s="292" t="str">
        <f ca="true">+IF(OFFSET('Sanitation Data'!$E$29,0,10*ROW('Sanitation Data'!E129))="","",OFFSET('Sanitation Data'!$E$29,0,10*ROW('Sanitation Data'!E129)))</f>
        <v/>
      </c>
      <c r="CR135" s="292" t="str">
        <f ca="true">+IF(OFFSET('Sanitation Data'!$E$30,0,10*ROW('Sanitation Data'!E129))="","",OFFSET('Sanitation Data'!$E$30,0,10*ROW('Sanitation Data'!E129)))</f>
        <v/>
      </c>
      <c r="CS135" s="292" t="str">
        <f ca="true">+IF(OFFSET('Sanitation Data'!$E$31,0,10*ROW('Sanitation Data'!E129))="","",OFFSET('Sanitation Data'!$E$31,0,10*ROW('Sanitation Data'!E129)))</f>
        <v/>
      </c>
      <c r="CT135" s="292" t="str">
        <f ca="true">+IF(OFFSET('Sanitation Data'!$E$32,0,10*ROW('Sanitation Data'!E129))="","",OFFSET('Sanitation Data'!$E$32,0,10*ROW('Sanitation Data'!E129)))</f>
        <v/>
      </c>
      <c r="CU135" s="292" t="str">
        <f ca="true">+IF(OFFSET('Sanitation Data'!$F$28,0,10*ROW('Sanitation Data'!F129))="","",OFFSET('Sanitation Data'!$F$28,0,10*ROW('Sanitation Data'!F129)))</f>
        <v/>
      </c>
      <c r="CV135" s="292" t="str">
        <f ca="true">+IF(OFFSET('Sanitation Data'!$F$29,0,10*ROW('Sanitation Data'!F129))="","",OFFSET('Sanitation Data'!$F$29,0,10*ROW('Sanitation Data'!F129)))</f>
        <v/>
      </c>
      <c r="CW135" s="292" t="str">
        <f ca="true">+IF(OFFSET('Sanitation Data'!$F$30,0,10*ROW('Sanitation Data'!F129))="","",OFFSET('Sanitation Data'!$F$30,0,10*ROW('Sanitation Data'!F129)))</f>
        <v/>
      </c>
      <c r="CX135" s="292" t="str">
        <f ca="true">+IF(OFFSET('Sanitation Data'!$F$31,0,10*ROW('Sanitation Data'!F129))="","",OFFSET('Sanitation Data'!$F$31,0,10*ROW('Sanitation Data'!F129)))</f>
        <v/>
      </c>
      <c r="CY135" s="292" t="str">
        <f ca="true">+IF(OFFSET('Sanitation Data'!$F$32,0,10*ROW('Sanitation Data'!F129))="","",OFFSET('Sanitation Data'!$F$32,0,10*ROW('Sanitation Data'!F129)))</f>
        <v/>
      </c>
      <c r="CZ135" s="292" t="str">
        <f ca="true">+IF(OFFSET('Sanitation Data'!$G$28,0,10*ROW('Sanitation Data'!G129))="","",OFFSET('Sanitation Data'!$G$28,0,10*ROW('Sanitation Data'!G129)))</f>
        <v/>
      </c>
      <c r="DA135" s="292" t="str">
        <f ca="true">+IF(OFFSET('Sanitation Data'!$G$29,0,10*ROW('Sanitation Data'!G129))="","",OFFSET('Sanitation Data'!$G$29,0,10*ROW('Sanitation Data'!G129)))</f>
        <v/>
      </c>
      <c r="DB135" s="292" t="str">
        <f ca="true">+IF(OFFSET('Sanitation Data'!$G$30,0,10*ROW('Sanitation Data'!G129))="","",OFFSET('Sanitation Data'!$G$30,0,10*ROW('Sanitation Data'!G129)))</f>
        <v/>
      </c>
      <c r="DC135" s="292" t="str">
        <f ca="true">+IF(OFFSET('Sanitation Data'!$G$31,0,10*ROW('Sanitation Data'!G129))="","",OFFSET('Sanitation Data'!$G$31,0,10*ROW('Sanitation Data'!G129)))</f>
        <v/>
      </c>
      <c r="DD135" s="292" t="str">
        <f ca="true">+IF(OFFSET('Sanitation Data'!$G$32,0,10*ROW('Sanitation Data'!G129))="","",OFFSET('Sanitation Data'!$G$32,0,10*ROW('Sanitation Data'!G129)))</f>
        <v/>
      </c>
      <c r="DE135" s="292" t="str">
        <f ca="true">+IF(OFFSET('Sanitation Data'!$H$28,0,10*ROW('Sanitation Data'!H129))="","",OFFSET('Sanitation Data'!$H$28,0,10*ROW('Sanitation Data'!H129)))</f>
        <v/>
      </c>
      <c r="DF135" s="292" t="str">
        <f ca="true">+IF(OFFSET('Sanitation Data'!$H$29,0,10*ROW('Sanitation Data'!H129))="","",OFFSET('Sanitation Data'!$H$29,0,10*ROW('Sanitation Data'!H129)))</f>
        <v/>
      </c>
      <c r="DG135" s="292" t="str">
        <f ca="true">+IF(OFFSET('Sanitation Data'!$H$30,0,10*ROW('Sanitation Data'!H129))="","",OFFSET('Sanitation Data'!$H$30,0,10*ROW('Sanitation Data'!H129)))</f>
        <v/>
      </c>
      <c r="DH135" s="292" t="str">
        <f ca="true">+IF(OFFSET('Sanitation Data'!$H$31,0,10*ROW('Sanitation Data'!H129))="","",OFFSET('Sanitation Data'!$H$31,0,10*ROW('Sanitation Data'!H129)))</f>
        <v/>
      </c>
      <c r="DI135" s="292" t="str">
        <f ca="true">+IF(OFFSET('Sanitation Data'!$H$32,0,10*ROW('Sanitation Data'!H129))="","",OFFSET('Sanitation Data'!$H$32,0,10*ROW('Sanitation Data'!H129)))</f>
        <v/>
      </c>
      <c r="DJ135" s="292" t="str">
        <f ca="true">+IF(OFFSET('Sanitation Data'!$I$28,0,10*ROW('Sanitation Data'!I129))="","",OFFSET('Sanitation Data'!$I$28,0,10*ROW('Sanitation Data'!I129)))</f>
        <v/>
      </c>
      <c r="DK135" s="292" t="str">
        <f ca="true">+IF(OFFSET('Sanitation Data'!$I$29,0,10*ROW('Sanitation Data'!I129))="","",OFFSET('Sanitation Data'!$I$29,0,10*ROW('Sanitation Data'!I129)))</f>
        <v/>
      </c>
      <c r="DL135" s="292" t="str">
        <f ca="true">+IF(OFFSET('Sanitation Data'!$I$30,0,10*ROW('Sanitation Data'!I129))="","",OFFSET('Sanitation Data'!$I$30,0,10*ROW('Sanitation Data'!I129)))</f>
        <v/>
      </c>
      <c r="DM135" s="292" t="str">
        <f ca="true">+IF(OFFSET('Sanitation Data'!$I$31,0,10*ROW('Sanitation Data'!I129))="","",OFFSET('Sanitation Data'!$I$31,0,10*ROW('Sanitation Data'!I129)))</f>
        <v/>
      </c>
      <c r="DN135" s="292" t="str">
        <f ca="true">+IF(OFFSET('Sanitation Data'!$I$32,0,10*ROW('Sanitation Data'!I129))="","",OFFSET('Sanitation Data'!$I$32,0,10*ROW('Sanitation Data'!I129)))</f>
        <v/>
      </c>
      <c r="DO135" s="292" t="str">
        <f ca="true">+IF(OFFSET('Hygiene Data'!$D$11,0,10*ROW('Hygiene Data'!D129))="","",OFFSET('Hygiene Data'!$D$11,0,10*ROW('Hygiene Data'!D129)))</f>
        <v/>
      </c>
      <c r="DP135" s="292" t="str">
        <f ca="true">+IF(OFFSET('Hygiene Data'!$D$12,0,10*ROW('Hygiene Data'!D129))="","",OFFSET('Hygiene Data'!$D$12,0,10*ROW('Hygiene Data'!D129)))</f>
        <v/>
      </c>
      <c r="DQ135" s="292" t="str">
        <f ca="true">+IF(OFFSET('Hygiene Data'!$D$13,0,10*ROW('Hygiene Data'!D129))="","",OFFSET('Hygiene Data'!$D$13,0,10*ROW('Hygiene Data'!D129)))</f>
        <v/>
      </c>
      <c r="DR135" s="292" t="str">
        <f ca="true">+IF(OFFSET('Hygiene Data'!$E$11,0,10*ROW('Hygiene Data'!E129))="","",OFFSET('Hygiene Data'!$E$11,0,10*ROW('Hygiene Data'!E129)))</f>
        <v/>
      </c>
      <c r="DS135" s="292" t="str">
        <f ca="true">+IF(OFFSET('Hygiene Data'!$E$12,0,10*ROW('Hygiene Data'!E129))="","",OFFSET('Hygiene Data'!$E$12,0,10*ROW('Hygiene Data'!E129)))</f>
        <v/>
      </c>
      <c r="DT135" s="292" t="str">
        <f ca="true">+IF(OFFSET('Hygiene Data'!$E$13,0,10*ROW('Hygiene Data'!E129))="","",OFFSET('Hygiene Data'!$E$13,0,10*ROW('Hygiene Data'!E129)))</f>
        <v/>
      </c>
      <c r="DU135" s="292" t="str">
        <f ca="true">+IF(OFFSET('Hygiene Data'!$F$11,0,10*ROW('Hygiene Data'!F129))="","",OFFSET('Hygiene Data'!$F$11,0,10*ROW('Hygiene Data'!F129)))</f>
        <v/>
      </c>
      <c r="DV135" s="292" t="str">
        <f ca="true">+IF(OFFSET('Hygiene Data'!$F$12,0,10*ROW('Hygiene Data'!F129))="","",OFFSET('Hygiene Data'!$F$12,0,10*ROW('Hygiene Data'!F129)))</f>
        <v/>
      </c>
      <c r="DW135" s="292" t="str">
        <f ca="true">+IF(OFFSET('Hygiene Data'!$F$13,0,10*ROW('Hygiene Data'!F129))="","",OFFSET('Hygiene Data'!$F$13,0,10*ROW('Hygiene Data'!F129)))</f>
        <v/>
      </c>
      <c r="DX135" s="292" t="str">
        <f ca="true">+IF(OFFSET('Hygiene Data'!$G$11,0,10*ROW('Hygiene Data'!G129))="","",OFFSET('Hygiene Data'!$G$11,0,10*ROW('Hygiene Data'!G129)))</f>
        <v/>
      </c>
      <c r="DY135" s="292" t="str">
        <f ca="true">+IF(OFFSET('Hygiene Data'!$G$12,0,10*ROW('Hygiene Data'!G129))="","",OFFSET('Hygiene Data'!$G$12,0,10*ROW('Hygiene Data'!G129)))</f>
        <v/>
      </c>
      <c r="DZ135" s="292" t="str">
        <f ca="true">+IF(OFFSET('Hygiene Data'!$G$13,0,10*ROW('Hygiene Data'!G129))="","",OFFSET('Hygiene Data'!$G$13,0,10*ROW('Hygiene Data'!G129)))</f>
        <v/>
      </c>
      <c r="EA135" s="292" t="str">
        <f ca="true">+IF(OFFSET('Hygiene Data'!$H$11,0,10*ROW('Hygiene Data'!H129))="","",OFFSET('Hygiene Data'!$H$11,0,10*ROW('Hygiene Data'!H129)))</f>
        <v/>
      </c>
      <c r="EB135" s="292" t="str">
        <f ca="true">+IF(OFFSET('Hygiene Data'!$H$12,0,10*ROW('Hygiene Data'!H129))="","",OFFSET('Hygiene Data'!$H$12,0,10*ROW('Hygiene Data'!H129)))</f>
        <v/>
      </c>
      <c r="EC135" s="292" t="str">
        <f ca="true">+IF(OFFSET('Hygiene Data'!$H$13,0,10*ROW('Hygiene Data'!H129))="","",OFFSET('Hygiene Data'!$H$13,0,10*ROW('Hygiene Data'!H129)))</f>
        <v/>
      </c>
      <c r="ED135" s="292" t="str">
        <f ca="true">+IF(OFFSET('Hygiene Data'!$I$11,0,10*ROW('Hygiene Data'!I129))="","",OFFSET('Hygiene Data'!$I$11,0,10*ROW('Hygiene Data'!I129)))</f>
        <v/>
      </c>
      <c r="EE135" s="292" t="str">
        <f ca="true">+IF(OFFSET('Hygiene Data'!$I$12,0,10*ROW('Hygiene Data'!I129))="","",OFFSET('Hygiene Data'!$I$12,0,10*ROW('Hygiene Data'!I129)))</f>
        <v/>
      </c>
      <c r="EF135" s="29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8"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2"/>
      <c r="BS136" s="292" t="str">
        <f ca="true">+IF(OFFSET('Water Data'!$D$27,0,10*ROW('Water Data'!D130))="","",OFFSET('Water Data'!$D$27,0,10*ROW('Water Data'!D130)))</f>
        <v/>
      </c>
      <c r="BT136" s="292" t="str">
        <f ca="true">+IF(OFFSET('Water Data'!$D$28,0,10*ROW('Water Data'!D130))="","",OFFSET('Water Data'!$D$28,0,10*ROW('Water Data'!D130)))</f>
        <v/>
      </c>
      <c r="BU136" s="292" t="str">
        <f ca="true">+IF(OFFSET('Water Data'!$D$29,0,10*ROW('Water Data'!D130))="","",OFFSET('Water Data'!$D$29,0,10*ROW('Water Data'!D130)))</f>
        <v/>
      </c>
      <c r="BV136" s="292" t="str">
        <f ca="true">+IF(OFFSET('Water Data'!$E$27,0,10*ROW('Water Data'!E130))="","",OFFSET('Water Data'!$E$27,0,10*ROW('Water Data'!E130)))</f>
        <v/>
      </c>
      <c r="BW136" s="292" t="str">
        <f ca="true">+IF(OFFSET('Water Data'!$E$28,0,10*ROW('Water Data'!E130))="","",OFFSET('Water Data'!$E$28,0,10*ROW('Water Data'!E130)))</f>
        <v/>
      </c>
      <c r="BX136" s="292" t="str">
        <f ca="true">+IF(OFFSET('Water Data'!$E$29,0,10*ROW('Water Data'!E130))="","",OFFSET('Water Data'!$E$29,0,10*ROW('Water Data'!E130)))</f>
        <v/>
      </c>
      <c r="BY136" s="292" t="str">
        <f ca="true">+IF(OFFSET('Water Data'!$F$27,0,10*ROW('Water Data'!F130))="","",OFFSET('Water Data'!$F$27,0,10*ROW('Water Data'!F130)))</f>
        <v/>
      </c>
      <c r="BZ136" s="292" t="str">
        <f ca="true">+IF(OFFSET('Water Data'!$F$28,0,10*ROW('Water Data'!F130))="","",OFFSET('Water Data'!$F$28,0,10*ROW('Water Data'!F130)))</f>
        <v/>
      </c>
      <c r="CA136" s="292" t="str">
        <f ca="true">+IF(OFFSET('Water Data'!$F$29,0,10*ROW('Water Data'!F130))="","",OFFSET('Water Data'!$F$29,0,10*ROW('Water Data'!F130)))</f>
        <v/>
      </c>
      <c r="CB136" s="292" t="str">
        <f ca="true">+IF(OFFSET('Water Data'!$G$27,0,10*ROW('Water Data'!G130))="","",OFFSET('Water Data'!$G$27,0,10*ROW('Water Data'!G130)))</f>
        <v/>
      </c>
      <c r="CC136" s="292" t="str">
        <f ca="true">+IF(OFFSET('Water Data'!$G$28,0,10*ROW('Water Data'!G130))="","",OFFSET('Water Data'!$G$28,0,10*ROW('Water Data'!G130)))</f>
        <v/>
      </c>
      <c r="CD136" s="292" t="str">
        <f ca="true">+IF(OFFSET('Water Data'!$G$29,0,10*ROW('Water Data'!G130))="","",OFFSET('Water Data'!$G$29,0,10*ROW('Water Data'!G130)))</f>
        <v/>
      </c>
      <c r="CE136" s="292" t="str">
        <f ca="true">+IF(OFFSET('Water Data'!$H$27,0,10*ROW('Water Data'!H130))="","",OFFSET('Water Data'!$H$27,0,10*ROW('Water Data'!H130)))</f>
        <v/>
      </c>
      <c r="CF136" s="292" t="str">
        <f ca="true">+IF(OFFSET('Water Data'!$H$28,0,10*ROW('Water Data'!H130))="","",OFFSET('Water Data'!$H$28,0,10*ROW('Water Data'!H130)))</f>
        <v/>
      </c>
      <c r="CG136" s="292" t="str">
        <f ca="true">+IF(OFFSET('Water Data'!$H$29,0,10*ROW('Water Data'!H130))="","",OFFSET('Water Data'!$H$29,0,10*ROW('Water Data'!H130)))</f>
        <v/>
      </c>
      <c r="CH136" s="292" t="str">
        <f ca="true">+IF(OFFSET('Water Data'!$I$27,0,10*ROW('Water Data'!I130))="","",OFFSET('Water Data'!$I$27,0,10*ROW('Water Data'!I130)))</f>
        <v/>
      </c>
      <c r="CI136" s="292" t="str">
        <f ca="true">+IF(OFFSET('Water Data'!$I$28,0,10*ROW('Water Data'!I130))="","",OFFSET('Water Data'!$I$28,0,10*ROW('Water Data'!I130)))</f>
        <v/>
      </c>
      <c r="CJ136" s="292" t="str">
        <f ca="true">+IF(OFFSET('Water Data'!$I$29,0,10*ROW('Water Data'!I130))="","",OFFSET('Water Data'!$I$29,0,10*ROW('Water Data'!I130)))</f>
        <v/>
      </c>
      <c r="CK136" s="292" t="str">
        <f ca="true">+IF(OFFSET('Sanitation Data'!$D$28,0,10*ROW('Sanitation Data'!D130))="","",OFFSET('Sanitation Data'!$D$28,0,10*ROW('Sanitation Data'!D130)))</f>
        <v/>
      </c>
      <c r="CL136" s="292" t="str">
        <f ca="true">+IF(OFFSET('Sanitation Data'!$D$29,0,10*ROW('Sanitation Data'!D130))="","",OFFSET('Sanitation Data'!$D$29,0,10*ROW('Sanitation Data'!D130)))</f>
        <v/>
      </c>
      <c r="CM136" s="292" t="str">
        <f ca="true">+IF(OFFSET('Sanitation Data'!$D$30,0,10*ROW('Sanitation Data'!D130))="","",OFFSET('Sanitation Data'!$D$30,0,10*ROW('Sanitation Data'!D130)))</f>
        <v/>
      </c>
      <c r="CN136" s="292" t="str">
        <f ca="true">+IF(OFFSET('Sanitation Data'!$D$31,0,10*ROW('Sanitation Data'!D130))="","",OFFSET('Sanitation Data'!$D$31,0,10*ROW('Sanitation Data'!D130)))</f>
        <v/>
      </c>
      <c r="CO136" s="292" t="str">
        <f ca="true">+IF(OFFSET('Sanitation Data'!$D$32,0,10*ROW('Sanitation Data'!D130))="","",OFFSET('Sanitation Data'!$D$32,0,10*ROW('Sanitation Data'!D130)))</f>
        <v/>
      </c>
      <c r="CP136" s="292" t="str">
        <f ca="true">+IF(OFFSET('Sanitation Data'!$E$28,0,10*ROW('Sanitation Data'!E130))="","",OFFSET('Sanitation Data'!$E$28,0,10*ROW('Sanitation Data'!E130)))</f>
        <v/>
      </c>
      <c r="CQ136" s="292" t="str">
        <f ca="true">+IF(OFFSET('Sanitation Data'!$E$29,0,10*ROW('Sanitation Data'!E130))="","",OFFSET('Sanitation Data'!$E$29,0,10*ROW('Sanitation Data'!E130)))</f>
        <v/>
      </c>
      <c r="CR136" s="292" t="str">
        <f ca="true">+IF(OFFSET('Sanitation Data'!$E$30,0,10*ROW('Sanitation Data'!E130))="","",OFFSET('Sanitation Data'!$E$30,0,10*ROW('Sanitation Data'!E130)))</f>
        <v/>
      </c>
      <c r="CS136" s="292" t="str">
        <f ca="true">+IF(OFFSET('Sanitation Data'!$E$31,0,10*ROW('Sanitation Data'!E130))="","",OFFSET('Sanitation Data'!$E$31,0,10*ROW('Sanitation Data'!E130)))</f>
        <v/>
      </c>
      <c r="CT136" s="292" t="str">
        <f ca="true">+IF(OFFSET('Sanitation Data'!$E$32,0,10*ROW('Sanitation Data'!E130))="","",OFFSET('Sanitation Data'!$E$32,0,10*ROW('Sanitation Data'!E130)))</f>
        <v/>
      </c>
      <c r="CU136" s="292" t="str">
        <f ca="true">+IF(OFFSET('Sanitation Data'!$F$28,0,10*ROW('Sanitation Data'!F130))="","",OFFSET('Sanitation Data'!$F$28,0,10*ROW('Sanitation Data'!F130)))</f>
        <v/>
      </c>
      <c r="CV136" s="292" t="str">
        <f ca="true">+IF(OFFSET('Sanitation Data'!$F$29,0,10*ROW('Sanitation Data'!F130))="","",OFFSET('Sanitation Data'!$F$29,0,10*ROW('Sanitation Data'!F130)))</f>
        <v/>
      </c>
      <c r="CW136" s="292" t="str">
        <f ca="true">+IF(OFFSET('Sanitation Data'!$F$30,0,10*ROW('Sanitation Data'!F130))="","",OFFSET('Sanitation Data'!$F$30,0,10*ROW('Sanitation Data'!F130)))</f>
        <v/>
      </c>
      <c r="CX136" s="292" t="str">
        <f ca="true">+IF(OFFSET('Sanitation Data'!$F$31,0,10*ROW('Sanitation Data'!F130))="","",OFFSET('Sanitation Data'!$F$31,0,10*ROW('Sanitation Data'!F130)))</f>
        <v/>
      </c>
      <c r="CY136" s="292" t="str">
        <f ca="true">+IF(OFFSET('Sanitation Data'!$F$32,0,10*ROW('Sanitation Data'!F130))="","",OFFSET('Sanitation Data'!$F$32,0,10*ROW('Sanitation Data'!F130)))</f>
        <v/>
      </c>
      <c r="CZ136" s="292" t="str">
        <f ca="true">+IF(OFFSET('Sanitation Data'!$G$28,0,10*ROW('Sanitation Data'!G130))="","",OFFSET('Sanitation Data'!$G$28,0,10*ROW('Sanitation Data'!G130)))</f>
        <v/>
      </c>
      <c r="DA136" s="292" t="str">
        <f ca="true">+IF(OFFSET('Sanitation Data'!$G$29,0,10*ROW('Sanitation Data'!G130))="","",OFFSET('Sanitation Data'!$G$29,0,10*ROW('Sanitation Data'!G130)))</f>
        <v/>
      </c>
      <c r="DB136" s="292" t="str">
        <f ca="true">+IF(OFFSET('Sanitation Data'!$G$30,0,10*ROW('Sanitation Data'!G130))="","",OFFSET('Sanitation Data'!$G$30,0,10*ROW('Sanitation Data'!G130)))</f>
        <v/>
      </c>
      <c r="DC136" s="292" t="str">
        <f ca="true">+IF(OFFSET('Sanitation Data'!$G$31,0,10*ROW('Sanitation Data'!G130))="","",OFFSET('Sanitation Data'!$G$31,0,10*ROW('Sanitation Data'!G130)))</f>
        <v/>
      </c>
      <c r="DD136" s="292" t="str">
        <f ca="true">+IF(OFFSET('Sanitation Data'!$G$32,0,10*ROW('Sanitation Data'!G130))="","",OFFSET('Sanitation Data'!$G$32,0,10*ROW('Sanitation Data'!G130)))</f>
        <v/>
      </c>
      <c r="DE136" s="292" t="str">
        <f ca="true">+IF(OFFSET('Sanitation Data'!$H$28,0,10*ROW('Sanitation Data'!H130))="","",OFFSET('Sanitation Data'!$H$28,0,10*ROW('Sanitation Data'!H130)))</f>
        <v/>
      </c>
      <c r="DF136" s="292" t="str">
        <f ca="true">+IF(OFFSET('Sanitation Data'!$H$29,0,10*ROW('Sanitation Data'!H130))="","",OFFSET('Sanitation Data'!$H$29,0,10*ROW('Sanitation Data'!H130)))</f>
        <v/>
      </c>
      <c r="DG136" s="292" t="str">
        <f ca="true">+IF(OFFSET('Sanitation Data'!$H$30,0,10*ROW('Sanitation Data'!H130))="","",OFFSET('Sanitation Data'!$H$30,0,10*ROW('Sanitation Data'!H130)))</f>
        <v/>
      </c>
      <c r="DH136" s="292" t="str">
        <f ca="true">+IF(OFFSET('Sanitation Data'!$H$31,0,10*ROW('Sanitation Data'!H130))="","",OFFSET('Sanitation Data'!$H$31,0,10*ROW('Sanitation Data'!H130)))</f>
        <v/>
      </c>
      <c r="DI136" s="292" t="str">
        <f ca="true">+IF(OFFSET('Sanitation Data'!$H$32,0,10*ROW('Sanitation Data'!H130))="","",OFFSET('Sanitation Data'!$H$32,0,10*ROW('Sanitation Data'!H130)))</f>
        <v/>
      </c>
      <c r="DJ136" s="292" t="str">
        <f ca="true">+IF(OFFSET('Sanitation Data'!$I$28,0,10*ROW('Sanitation Data'!I130))="","",OFFSET('Sanitation Data'!$I$28,0,10*ROW('Sanitation Data'!I130)))</f>
        <v/>
      </c>
      <c r="DK136" s="292" t="str">
        <f ca="true">+IF(OFFSET('Sanitation Data'!$I$29,0,10*ROW('Sanitation Data'!I130))="","",OFFSET('Sanitation Data'!$I$29,0,10*ROW('Sanitation Data'!I130)))</f>
        <v/>
      </c>
      <c r="DL136" s="292" t="str">
        <f ca="true">+IF(OFFSET('Sanitation Data'!$I$30,0,10*ROW('Sanitation Data'!I130))="","",OFFSET('Sanitation Data'!$I$30,0,10*ROW('Sanitation Data'!I130)))</f>
        <v/>
      </c>
      <c r="DM136" s="292" t="str">
        <f ca="true">+IF(OFFSET('Sanitation Data'!$I$31,0,10*ROW('Sanitation Data'!I130))="","",OFFSET('Sanitation Data'!$I$31,0,10*ROW('Sanitation Data'!I130)))</f>
        <v/>
      </c>
      <c r="DN136" s="292" t="str">
        <f ca="true">+IF(OFFSET('Sanitation Data'!$I$32,0,10*ROW('Sanitation Data'!I130))="","",OFFSET('Sanitation Data'!$I$32,0,10*ROW('Sanitation Data'!I130)))</f>
        <v/>
      </c>
      <c r="DO136" s="292" t="str">
        <f ca="true">+IF(OFFSET('Hygiene Data'!$D$11,0,10*ROW('Hygiene Data'!D130))="","",OFFSET('Hygiene Data'!$D$11,0,10*ROW('Hygiene Data'!D130)))</f>
        <v/>
      </c>
      <c r="DP136" s="292" t="str">
        <f ca="true">+IF(OFFSET('Hygiene Data'!$D$12,0,10*ROW('Hygiene Data'!D130))="","",OFFSET('Hygiene Data'!$D$12,0,10*ROW('Hygiene Data'!D130)))</f>
        <v/>
      </c>
      <c r="DQ136" s="292" t="str">
        <f ca="true">+IF(OFFSET('Hygiene Data'!$D$13,0,10*ROW('Hygiene Data'!D130))="","",OFFSET('Hygiene Data'!$D$13,0,10*ROW('Hygiene Data'!D130)))</f>
        <v/>
      </c>
      <c r="DR136" s="292" t="str">
        <f ca="true">+IF(OFFSET('Hygiene Data'!$E$11,0,10*ROW('Hygiene Data'!E130))="","",OFFSET('Hygiene Data'!$E$11,0,10*ROW('Hygiene Data'!E130)))</f>
        <v/>
      </c>
      <c r="DS136" s="292" t="str">
        <f ca="true">+IF(OFFSET('Hygiene Data'!$E$12,0,10*ROW('Hygiene Data'!E130))="","",OFFSET('Hygiene Data'!$E$12,0,10*ROW('Hygiene Data'!E130)))</f>
        <v/>
      </c>
      <c r="DT136" s="292" t="str">
        <f ca="true">+IF(OFFSET('Hygiene Data'!$E$13,0,10*ROW('Hygiene Data'!E130))="","",OFFSET('Hygiene Data'!$E$13,0,10*ROW('Hygiene Data'!E130)))</f>
        <v/>
      </c>
      <c r="DU136" s="292" t="str">
        <f ca="true">+IF(OFFSET('Hygiene Data'!$F$11,0,10*ROW('Hygiene Data'!F130))="","",OFFSET('Hygiene Data'!$F$11,0,10*ROW('Hygiene Data'!F130)))</f>
        <v/>
      </c>
      <c r="DV136" s="292" t="str">
        <f ca="true">+IF(OFFSET('Hygiene Data'!$F$12,0,10*ROW('Hygiene Data'!F130))="","",OFFSET('Hygiene Data'!$F$12,0,10*ROW('Hygiene Data'!F130)))</f>
        <v/>
      </c>
      <c r="DW136" s="292" t="str">
        <f ca="true">+IF(OFFSET('Hygiene Data'!$F$13,0,10*ROW('Hygiene Data'!F130))="","",OFFSET('Hygiene Data'!$F$13,0,10*ROW('Hygiene Data'!F130)))</f>
        <v/>
      </c>
      <c r="DX136" s="292" t="str">
        <f ca="true">+IF(OFFSET('Hygiene Data'!$G$11,0,10*ROW('Hygiene Data'!G130))="","",OFFSET('Hygiene Data'!$G$11,0,10*ROW('Hygiene Data'!G130)))</f>
        <v/>
      </c>
      <c r="DY136" s="292" t="str">
        <f ca="true">+IF(OFFSET('Hygiene Data'!$G$12,0,10*ROW('Hygiene Data'!G130))="","",OFFSET('Hygiene Data'!$G$12,0,10*ROW('Hygiene Data'!G130)))</f>
        <v/>
      </c>
      <c r="DZ136" s="292" t="str">
        <f ca="true">+IF(OFFSET('Hygiene Data'!$G$13,0,10*ROW('Hygiene Data'!G130))="","",OFFSET('Hygiene Data'!$G$13,0,10*ROW('Hygiene Data'!G130)))</f>
        <v/>
      </c>
      <c r="EA136" s="292" t="str">
        <f ca="true">+IF(OFFSET('Hygiene Data'!$H$11,0,10*ROW('Hygiene Data'!H130))="","",OFFSET('Hygiene Data'!$H$11,0,10*ROW('Hygiene Data'!H130)))</f>
        <v/>
      </c>
      <c r="EB136" s="292" t="str">
        <f ca="true">+IF(OFFSET('Hygiene Data'!$H$12,0,10*ROW('Hygiene Data'!H130))="","",OFFSET('Hygiene Data'!$H$12,0,10*ROW('Hygiene Data'!H130)))</f>
        <v/>
      </c>
      <c r="EC136" s="292" t="str">
        <f ca="true">+IF(OFFSET('Hygiene Data'!$H$13,0,10*ROW('Hygiene Data'!H130))="","",OFFSET('Hygiene Data'!$H$13,0,10*ROW('Hygiene Data'!H130)))</f>
        <v/>
      </c>
      <c r="ED136" s="292" t="str">
        <f ca="true">+IF(OFFSET('Hygiene Data'!$I$11,0,10*ROW('Hygiene Data'!I130))="","",OFFSET('Hygiene Data'!$I$11,0,10*ROW('Hygiene Data'!I130)))</f>
        <v/>
      </c>
      <c r="EE136" s="292" t="str">
        <f ca="true">+IF(OFFSET('Hygiene Data'!$I$12,0,10*ROW('Hygiene Data'!I130))="","",OFFSET('Hygiene Data'!$I$12,0,10*ROW('Hygiene Data'!I130)))</f>
        <v/>
      </c>
      <c r="EF136" s="29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8"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2"/>
      <c r="BS137" s="292" t="str">
        <f ca="true">+IF(OFFSET('Water Data'!$D$27,0,10*ROW('Water Data'!D131))="","",OFFSET('Water Data'!$D$27,0,10*ROW('Water Data'!D131)))</f>
        <v/>
      </c>
      <c r="BT137" s="292" t="str">
        <f ca="true">+IF(OFFSET('Water Data'!$D$28,0,10*ROW('Water Data'!D131))="","",OFFSET('Water Data'!$D$28,0,10*ROW('Water Data'!D131)))</f>
        <v/>
      </c>
      <c r="BU137" s="292" t="str">
        <f ca="true">+IF(OFFSET('Water Data'!$D$29,0,10*ROW('Water Data'!D131))="","",OFFSET('Water Data'!$D$29,0,10*ROW('Water Data'!D131)))</f>
        <v/>
      </c>
      <c r="BV137" s="292" t="str">
        <f ca="true">+IF(OFFSET('Water Data'!$E$27,0,10*ROW('Water Data'!E131))="","",OFFSET('Water Data'!$E$27,0,10*ROW('Water Data'!E131)))</f>
        <v/>
      </c>
      <c r="BW137" s="292" t="str">
        <f ca="true">+IF(OFFSET('Water Data'!$E$28,0,10*ROW('Water Data'!E131))="","",OFFSET('Water Data'!$E$28,0,10*ROW('Water Data'!E131)))</f>
        <v/>
      </c>
      <c r="BX137" s="292" t="str">
        <f ca="true">+IF(OFFSET('Water Data'!$E$29,0,10*ROW('Water Data'!E131))="","",OFFSET('Water Data'!$E$29,0,10*ROW('Water Data'!E131)))</f>
        <v/>
      </c>
      <c r="BY137" s="292" t="str">
        <f ca="true">+IF(OFFSET('Water Data'!$F$27,0,10*ROW('Water Data'!F131))="","",OFFSET('Water Data'!$F$27,0,10*ROW('Water Data'!F131)))</f>
        <v/>
      </c>
      <c r="BZ137" s="292" t="str">
        <f ca="true">+IF(OFFSET('Water Data'!$F$28,0,10*ROW('Water Data'!F131))="","",OFFSET('Water Data'!$F$28,0,10*ROW('Water Data'!F131)))</f>
        <v/>
      </c>
      <c r="CA137" s="292" t="str">
        <f ca="true">+IF(OFFSET('Water Data'!$F$29,0,10*ROW('Water Data'!F131))="","",OFFSET('Water Data'!$F$29,0,10*ROW('Water Data'!F131)))</f>
        <v/>
      </c>
      <c r="CB137" s="292" t="str">
        <f ca="true">+IF(OFFSET('Water Data'!$G$27,0,10*ROW('Water Data'!G131))="","",OFFSET('Water Data'!$G$27,0,10*ROW('Water Data'!G131)))</f>
        <v/>
      </c>
      <c r="CC137" s="292" t="str">
        <f ca="true">+IF(OFFSET('Water Data'!$G$28,0,10*ROW('Water Data'!G131))="","",OFFSET('Water Data'!$G$28,0,10*ROW('Water Data'!G131)))</f>
        <v/>
      </c>
      <c r="CD137" s="292" t="str">
        <f ca="true">+IF(OFFSET('Water Data'!$G$29,0,10*ROW('Water Data'!G131))="","",OFFSET('Water Data'!$G$29,0,10*ROW('Water Data'!G131)))</f>
        <v/>
      </c>
      <c r="CE137" s="292" t="str">
        <f ca="true">+IF(OFFSET('Water Data'!$H$27,0,10*ROW('Water Data'!H131))="","",OFFSET('Water Data'!$H$27,0,10*ROW('Water Data'!H131)))</f>
        <v/>
      </c>
      <c r="CF137" s="292" t="str">
        <f ca="true">+IF(OFFSET('Water Data'!$H$28,0,10*ROW('Water Data'!H131))="","",OFFSET('Water Data'!$H$28,0,10*ROW('Water Data'!H131)))</f>
        <v/>
      </c>
      <c r="CG137" s="292" t="str">
        <f ca="true">+IF(OFFSET('Water Data'!$H$29,0,10*ROW('Water Data'!H131))="","",OFFSET('Water Data'!$H$29,0,10*ROW('Water Data'!H131)))</f>
        <v/>
      </c>
      <c r="CH137" s="292" t="str">
        <f ca="true">+IF(OFFSET('Water Data'!$I$27,0,10*ROW('Water Data'!I131))="","",OFFSET('Water Data'!$I$27,0,10*ROW('Water Data'!I131)))</f>
        <v/>
      </c>
      <c r="CI137" s="292" t="str">
        <f ca="true">+IF(OFFSET('Water Data'!$I$28,0,10*ROW('Water Data'!I131))="","",OFFSET('Water Data'!$I$28,0,10*ROW('Water Data'!I131)))</f>
        <v/>
      </c>
      <c r="CJ137" s="292" t="str">
        <f ca="true">+IF(OFFSET('Water Data'!$I$29,0,10*ROW('Water Data'!I131))="","",OFFSET('Water Data'!$I$29,0,10*ROW('Water Data'!I131)))</f>
        <v/>
      </c>
      <c r="CK137" s="292" t="str">
        <f ca="true">+IF(OFFSET('Sanitation Data'!$D$28,0,10*ROW('Sanitation Data'!D131))="","",OFFSET('Sanitation Data'!$D$28,0,10*ROW('Sanitation Data'!D131)))</f>
        <v/>
      </c>
      <c r="CL137" s="292" t="str">
        <f ca="true">+IF(OFFSET('Sanitation Data'!$D$29,0,10*ROW('Sanitation Data'!D131))="","",OFFSET('Sanitation Data'!$D$29,0,10*ROW('Sanitation Data'!D131)))</f>
        <v/>
      </c>
      <c r="CM137" s="292" t="str">
        <f ca="true">+IF(OFFSET('Sanitation Data'!$D$30,0,10*ROW('Sanitation Data'!D131))="","",OFFSET('Sanitation Data'!$D$30,0,10*ROW('Sanitation Data'!D131)))</f>
        <v/>
      </c>
      <c r="CN137" s="292" t="str">
        <f ca="true">+IF(OFFSET('Sanitation Data'!$D$31,0,10*ROW('Sanitation Data'!D131))="","",OFFSET('Sanitation Data'!$D$31,0,10*ROW('Sanitation Data'!D131)))</f>
        <v/>
      </c>
      <c r="CO137" s="292" t="str">
        <f ca="true">+IF(OFFSET('Sanitation Data'!$D$32,0,10*ROW('Sanitation Data'!D131))="","",OFFSET('Sanitation Data'!$D$32,0,10*ROW('Sanitation Data'!D131)))</f>
        <v/>
      </c>
      <c r="CP137" s="292" t="str">
        <f ca="true">+IF(OFFSET('Sanitation Data'!$E$28,0,10*ROW('Sanitation Data'!E131))="","",OFFSET('Sanitation Data'!$E$28,0,10*ROW('Sanitation Data'!E131)))</f>
        <v/>
      </c>
      <c r="CQ137" s="292" t="str">
        <f ca="true">+IF(OFFSET('Sanitation Data'!$E$29,0,10*ROW('Sanitation Data'!E131))="","",OFFSET('Sanitation Data'!$E$29,0,10*ROW('Sanitation Data'!E131)))</f>
        <v/>
      </c>
      <c r="CR137" s="292" t="str">
        <f ca="true">+IF(OFFSET('Sanitation Data'!$E$30,0,10*ROW('Sanitation Data'!E131))="","",OFFSET('Sanitation Data'!$E$30,0,10*ROW('Sanitation Data'!E131)))</f>
        <v/>
      </c>
      <c r="CS137" s="292" t="str">
        <f ca="true">+IF(OFFSET('Sanitation Data'!$E$31,0,10*ROW('Sanitation Data'!E131))="","",OFFSET('Sanitation Data'!$E$31,0,10*ROW('Sanitation Data'!E131)))</f>
        <v/>
      </c>
      <c r="CT137" s="292" t="str">
        <f ca="true">+IF(OFFSET('Sanitation Data'!$E$32,0,10*ROW('Sanitation Data'!E131))="","",OFFSET('Sanitation Data'!$E$32,0,10*ROW('Sanitation Data'!E131)))</f>
        <v/>
      </c>
      <c r="CU137" s="292" t="str">
        <f ca="true">+IF(OFFSET('Sanitation Data'!$F$28,0,10*ROW('Sanitation Data'!F131))="","",OFFSET('Sanitation Data'!$F$28,0,10*ROW('Sanitation Data'!F131)))</f>
        <v/>
      </c>
      <c r="CV137" s="292" t="str">
        <f ca="true">+IF(OFFSET('Sanitation Data'!$F$29,0,10*ROW('Sanitation Data'!F131))="","",OFFSET('Sanitation Data'!$F$29,0,10*ROW('Sanitation Data'!F131)))</f>
        <v/>
      </c>
      <c r="CW137" s="292" t="str">
        <f ca="true">+IF(OFFSET('Sanitation Data'!$F$30,0,10*ROW('Sanitation Data'!F131))="","",OFFSET('Sanitation Data'!$F$30,0,10*ROW('Sanitation Data'!F131)))</f>
        <v/>
      </c>
      <c r="CX137" s="292" t="str">
        <f ca="true">+IF(OFFSET('Sanitation Data'!$F$31,0,10*ROW('Sanitation Data'!F131))="","",OFFSET('Sanitation Data'!$F$31,0,10*ROW('Sanitation Data'!F131)))</f>
        <v/>
      </c>
      <c r="CY137" s="292" t="str">
        <f ca="true">+IF(OFFSET('Sanitation Data'!$F$32,0,10*ROW('Sanitation Data'!F131))="","",OFFSET('Sanitation Data'!$F$32,0,10*ROW('Sanitation Data'!F131)))</f>
        <v/>
      </c>
      <c r="CZ137" s="292" t="str">
        <f ca="true">+IF(OFFSET('Sanitation Data'!$G$28,0,10*ROW('Sanitation Data'!G131))="","",OFFSET('Sanitation Data'!$G$28,0,10*ROW('Sanitation Data'!G131)))</f>
        <v/>
      </c>
      <c r="DA137" s="292" t="str">
        <f ca="true">+IF(OFFSET('Sanitation Data'!$G$29,0,10*ROW('Sanitation Data'!G131))="","",OFFSET('Sanitation Data'!$G$29,0,10*ROW('Sanitation Data'!G131)))</f>
        <v/>
      </c>
      <c r="DB137" s="292" t="str">
        <f ca="true">+IF(OFFSET('Sanitation Data'!$G$30,0,10*ROW('Sanitation Data'!G131))="","",OFFSET('Sanitation Data'!$G$30,0,10*ROW('Sanitation Data'!G131)))</f>
        <v/>
      </c>
      <c r="DC137" s="292" t="str">
        <f ca="true">+IF(OFFSET('Sanitation Data'!$G$31,0,10*ROW('Sanitation Data'!G131))="","",OFFSET('Sanitation Data'!$G$31,0,10*ROW('Sanitation Data'!G131)))</f>
        <v/>
      </c>
      <c r="DD137" s="292" t="str">
        <f ca="true">+IF(OFFSET('Sanitation Data'!$G$32,0,10*ROW('Sanitation Data'!G131))="","",OFFSET('Sanitation Data'!$G$32,0,10*ROW('Sanitation Data'!G131)))</f>
        <v/>
      </c>
      <c r="DE137" s="292" t="str">
        <f ca="true">+IF(OFFSET('Sanitation Data'!$H$28,0,10*ROW('Sanitation Data'!H131))="","",OFFSET('Sanitation Data'!$H$28,0,10*ROW('Sanitation Data'!H131)))</f>
        <v/>
      </c>
      <c r="DF137" s="292" t="str">
        <f ca="true">+IF(OFFSET('Sanitation Data'!$H$29,0,10*ROW('Sanitation Data'!H131))="","",OFFSET('Sanitation Data'!$H$29,0,10*ROW('Sanitation Data'!H131)))</f>
        <v/>
      </c>
      <c r="DG137" s="292" t="str">
        <f ca="true">+IF(OFFSET('Sanitation Data'!$H$30,0,10*ROW('Sanitation Data'!H131))="","",OFFSET('Sanitation Data'!$H$30,0,10*ROW('Sanitation Data'!H131)))</f>
        <v/>
      </c>
      <c r="DH137" s="292" t="str">
        <f ca="true">+IF(OFFSET('Sanitation Data'!$H$31,0,10*ROW('Sanitation Data'!H131))="","",OFFSET('Sanitation Data'!$H$31,0,10*ROW('Sanitation Data'!H131)))</f>
        <v/>
      </c>
      <c r="DI137" s="292" t="str">
        <f ca="true">+IF(OFFSET('Sanitation Data'!$H$32,0,10*ROW('Sanitation Data'!H131))="","",OFFSET('Sanitation Data'!$H$32,0,10*ROW('Sanitation Data'!H131)))</f>
        <v/>
      </c>
      <c r="DJ137" s="292" t="str">
        <f ca="true">+IF(OFFSET('Sanitation Data'!$I$28,0,10*ROW('Sanitation Data'!I131))="","",OFFSET('Sanitation Data'!$I$28,0,10*ROW('Sanitation Data'!I131)))</f>
        <v/>
      </c>
      <c r="DK137" s="292" t="str">
        <f ca="true">+IF(OFFSET('Sanitation Data'!$I$29,0,10*ROW('Sanitation Data'!I131))="","",OFFSET('Sanitation Data'!$I$29,0,10*ROW('Sanitation Data'!I131)))</f>
        <v/>
      </c>
      <c r="DL137" s="292" t="str">
        <f ca="true">+IF(OFFSET('Sanitation Data'!$I$30,0,10*ROW('Sanitation Data'!I131))="","",OFFSET('Sanitation Data'!$I$30,0,10*ROW('Sanitation Data'!I131)))</f>
        <v/>
      </c>
      <c r="DM137" s="292" t="str">
        <f ca="true">+IF(OFFSET('Sanitation Data'!$I$31,0,10*ROW('Sanitation Data'!I131))="","",OFFSET('Sanitation Data'!$I$31,0,10*ROW('Sanitation Data'!I131)))</f>
        <v/>
      </c>
      <c r="DN137" s="292" t="str">
        <f ca="true">+IF(OFFSET('Sanitation Data'!$I$32,0,10*ROW('Sanitation Data'!I131))="","",OFFSET('Sanitation Data'!$I$32,0,10*ROW('Sanitation Data'!I131)))</f>
        <v/>
      </c>
      <c r="DO137" s="292" t="str">
        <f ca="true">+IF(OFFSET('Hygiene Data'!$D$11,0,10*ROW('Hygiene Data'!D131))="","",OFFSET('Hygiene Data'!$D$11,0,10*ROW('Hygiene Data'!D131)))</f>
        <v/>
      </c>
      <c r="DP137" s="292" t="str">
        <f ca="true">+IF(OFFSET('Hygiene Data'!$D$12,0,10*ROW('Hygiene Data'!D131))="","",OFFSET('Hygiene Data'!$D$12,0,10*ROW('Hygiene Data'!D131)))</f>
        <v/>
      </c>
      <c r="DQ137" s="292" t="str">
        <f ca="true">+IF(OFFSET('Hygiene Data'!$D$13,0,10*ROW('Hygiene Data'!D131))="","",OFFSET('Hygiene Data'!$D$13,0,10*ROW('Hygiene Data'!D131)))</f>
        <v/>
      </c>
      <c r="DR137" s="292" t="str">
        <f ca="true">+IF(OFFSET('Hygiene Data'!$E$11,0,10*ROW('Hygiene Data'!E131))="","",OFFSET('Hygiene Data'!$E$11,0,10*ROW('Hygiene Data'!E131)))</f>
        <v/>
      </c>
      <c r="DS137" s="292" t="str">
        <f ca="true">+IF(OFFSET('Hygiene Data'!$E$12,0,10*ROW('Hygiene Data'!E131))="","",OFFSET('Hygiene Data'!$E$12,0,10*ROW('Hygiene Data'!E131)))</f>
        <v/>
      </c>
      <c r="DT137" s="292" t="str">
        <f ca="true">+IF(OFFSET('Hygiene Data'!$E$13,0,10*ROW('Hygiene Data'!E131))="","",OFFSET('Hygiene Data'!$E$13,0,10*ROW('Hygiene Data'!E131)))</f>
        <v/>
      </c>
      <c r="DU137" s="292" t="str">
        <f ca="true">+IF(OFFSET('Hygiene Data'!$F$11,0,10*ROW('Hygiene Data'!F131))="","",OFFSET('Hygiene Data'!$F$11,0,10*ROW('Hygiene Data'!F131)))</f>
        <v/>
      </c>
      <c r="DV137" s="292" t="str">
        <f ca="true">+IF(OFFSET('Hygiene Data'!$F$12,0,10*ROW('Hygiene Data'!F131))="","",OFFSET('Hygiene Data'!$F$12,0,10*ROW('Hygiene Data'!F131)))</f>
        <v/>
      </c>
      <c r="DW137" s="292" t="str">
        <f ca="true">+IF(OFFSET('Hygiene Data'!$F$13,0,10*ROW('Hygiene Data'!F131))="","",OFFSET('Hygiene Data'!$F$13,0,10*ROW('Hygiene Data'!F131)))</f>
        <v/>
      </c>
      <c r="DX137" s="292" t="str">
        <f ca="true">+IF(OFFSET('Hygiene Data'!$G$11,0,10*ROW('Hygiene Data'!G131))="","",OFFSET('Hygiene Data'!$G$11,0,10*ROW('Hygiene Data'!G131)))</f>
        <v/>
      </c>
      <c r="DY137" s="292" t="str">
        <f ca="true">+IF(OFFSET('Hygiene Data'!$G$12,0,10*ROW('Hygiene Data'!G131))="","",OFFSET('Hygiene Data'!$G$12,0,10*ROW('Hygiene Data'!G131)))</f>
        <v/>
      </c>
      <c r="DZ137" s="292" t="str">
        <f ca="true">+IF(OFFSET('Hygiene Data'!$G$13,0,10*ROW('Hygiene Data'!G131))="","",OFFSET('Hygiene Data'!$G$13,0,10*ROW('Hygiene Data'!G131)))</f>
        <v/>
      </c>
      <c r="EA137" s="292" t="str">
        <f ca="true">+IF(OFFSET('Hygiene Data'!$H$11,0,10*ROW('Hygiene Data'!H131))="","",OFFSET('Hygiene Data'!$H$11,0,10*ROW('Hygiene Data'!H131)))</f>
        <v/>
      </c>
      <c r="EB137" s="292" t="str">
        <f ca="true">+IF(OFFSET('Hygiene Data'!$H$12,0,10*ROW('Hygiene Data'!H131))="","",OFFSET('Hygiene Data'!$H$12,0,10*ROW('Hygiene Data'!H131)))</f>
        <v/>
      </c>
      <c r="EC137" s="292" t="str">
        <f ca="true">+IF(OFFSET('Hygiene Data'!$H$13,0,10*ROW('Hygiene Data'!H131))="","",OFFSET('Hygiene Data'!$H$13,0,10*ROW('Hygiene Data'!H131)))</f>
        <v/>
      </c>
      <c r="ED137" s="292" t="str">
        <f ca="true">+IF(OFFSET('Hygiene Data'!$I$11,0,10*ROW('Hygiene Data'!I131))="","",OFFSET('Hygiene Data'!$I$11,0,10*ROW('Hygiene Data'!I131)))</f>
        <v/>
      </c>
      <c r="EE137" s="292" t="str">
        <f ca="true">+IF(OFFSET('Hygiene Data'!$I$12,0,10*ROW('Hygiene Data'!I131))="","",OFFSET('Hygiene Data'!$I$12,0,10*ROW('Hygiene Data'!I131)))</f>
        <v/>
      </c>
      <c r="EF137" s="29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8"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2"/>
      <c r="BS138" s="292" t="str">
        <f ca="true">+IF(OFFSET('Water Data'!$D$27,0,10*ROW('Water Data'!D132))="","",OFFSET('Water Data'!$D$27,0,10*ROW('Water Data'!D132)))</f>
        <v/>
      </c>
      <c r="BT138" s="292" t="str">
        <f ca="true">+IF(OFFSET('Water Data'!$D$28,0,10*ROW('Water Data'!D132))="","",OFFSET('Water Data'!$D$28,0,10*ROW('Water Data'!D132)))</f>
        <v/>
      </c>
      <c r="BU138" s="292" t="str">
        <f ca="true">+IF(OFFSET('Water Data'!$D$29,0,10*ROW('Water Data'!D132))="","",OFFSET('Water Data'!$D$29,0,10*ROW('Water Data'!D132)))</f>
        <v/>
      </c>
      <c r="BV138" s="292" t="str">
        <f ca="true">+IF(OFFSET('Water Data'!$E$27,0,10*ROW('Water Data'!E132))="","",OFFSET('Water Data'!$E$27,0,10*ROW('Water Data'!E132)))</f>
        <v/>
      </c>
      <c r="BW138" s="292" t="str">
        <f ca="true">+IF(OFFSET('Water Data'!$E$28,0,10*ROW('Water Data'!E132))="","",OFFSET('Water Data'!$E$28,0,10*ROW('Water Data'!E132)))</f>
        <v/>
      </c>
      <c r="BX138" s="292" t="str">
        <f ca="true">+IF(OFFSET('Water Data'!$E$29,0,10*ROW('Water Data'!E132))="","",OFFSET('Water Data'!$E$29,0,10*ROW('Water Data'!E132)))</f>
        <v/>
      </c>
      <c r="BY138" s="292" t="str">
        <f ca="true">+IF(OFFSET('Water Data'!$F$27,0,10*ROW('Water Data'!F132))="","",OFFSET('Water Data'!$F$27,0,10*ROW('Water Data'!F132)))</f>
        <v/>
      </c>
      <c r="BZ138" s="292" t="str">
        <f ca="true">+IF(OFFSET('Water Data'!$F$28,0,10*ROW('Water Data'!F132))="","",OFFSET('Water Data'!$F$28,0,10*ROW('Water Data'!F132)))</f>
        <v/>
      </c>
      <c r="CA138" s="292" t="str">
        <f ca="true">+IF(OFFSET('Water Data'!$F$29,0,10*ROW('Water Data'!F132))="","",OFFSET('Water Data'!$F$29,0,10*ROW('Water Data'!F132)))</f>
        <v/>
      </c>
      <c r="CB138" s="292" t="str">
        <f ca="true">+IF(OFFSET('Water Data'!$G$27,0,10*ROW('Water Data'!G132))="","",OFFSET('Water Data'!$G$27,0,10*ROW('Water Data'!G132)))</f>
        <v/>
      </c>
      <c r="CC138" s="292" t="str">
        <f ca="true">+IF(OFFSET('Water Data'!$G$28,0,10*ROW('Water Data'!G132))="","",OFFSET('Water Data'!$G$28,0,10*ROW('Water Data'!G132)))</f>
        <v/>
      </c>
      <c r="CD138" s="292" t="str">
        <f ca="true">+IF(OFFSET('Water Data'!$G$29,0,10*ROW('Water Data'!G132))="","",OFFSET('Water Data'!$G$29,0,10*ROW('Water Data'!G132)))</f>
        <v/>
      </c>
      <c r="CE138" s="292" t="str">
        <f ca="true">+IF(OFFSET('Water Data'!$H$27,0,10*ROW('Water Data'!H132))="","",OFFSET('Water Data'!$H$27,0,10*ROW('Water Data'!H132)))</f>
        <v/>
      </c>
      <c r="CF138" s="292" t="str">
        <f ca="true">+IF(OFFSET('Water Data'!$H$28,0,10*ROW('Water Data'!H132))="","",OFFSET('Water Data'!$H$28,0,10*ROW('Water Data'!H132)))</f>
        <v/>
      </c>
      <c r="CG138" s="292" t="str">
        <f ca="true">+IF(OFFSET('Water Data'!$H$29,0,10*ROW('Water Data'!H132))="","",OFFSET('Water Data'!$H$29,0,10*ROW('Water Data'!H132)))</f>
        <v/>
      </c>
      <c r="CH138" s="292" t="str">
        <f ca="true">+IF(OFFSET('Water Data'!$I$27,0,10*ROW('Water Data'!I132))="","",OFFSET('Water Data'!$I$27,0,10*ROW('Water Data'!I132)))</f>
        <v/>
      </c>
      <c r="CI138" s="292" t="str">
        <f ca="true">+IF(OFFSET('Water Data'!$I$28,0,10*ROW('Water Data'!I132))="","",OFFSET('Water Data'!$I$28,0,10*ROW('Water Data'!I132)))</f>
        <v/>
      </c>
      <c r="CJ138" s="292" t="str">
        <f ca="true">+IF(OFFSET('Water Data'!$I$29,0,10*ROW('Water Data'!I132))="","",OFFSET('Water Data'!$I$29,0,10*ROW('Water Data'!I132)))</f>
        <v/>
      </c>
      <c r="CK138" s="292" t="str">
        <f ca="true">+IF(OFFSET('Sanitation Data'!$D$28,0,10*ROW('Sanitation Data'!D132))="","",OFFSET('Sanitation Data'!$D$28,0,10*ROW('Sanitation Data'!D132)))</f>
        <v/>
      </c>
      <c r="CL138" s="292" t="str">
        <f ca="true">+IF(OFFSET('Sanitation Data'!$D$29,0,10*ROW('Sanitation Data'!D132))="","",OFFSET('Sanitation Data'!$D$29,0,10*ROW('Sanitation Data'!D132)))</f>
        <v/>
      </c>
      <c r="CM138" s="292" t="str">
        <f ca="true">+IF(OFFSET('Sanitation Data'!$D$30,0,10*ROW('Sanitation Data'!D132))="","",OFFSET('Sanitation Data'!$D$30,0,10*ROW('Sanitation Data'!D132)))</f>
        <v/>
      </c>
      <c r="CN138" s="292" t="str">
        <f ca="true">+IF(OFFSET('Sanitation Data'!$D$31,0,10*ROW('Sanitation Data'!D132))="","",OFFSET('Sanitation Data'!$D$31,0,10*ROW('Sanitation Data'!D132)))</f>
        <v/>
      </c>
      <c r="CO138" s="292" t="str">
        <f ca="true">+IF(OFFSET('Sanitation Data'!$D$32,0,10*ROW('Sanitation Data'!D132))="","",OFFSET('Sanitation Data'!$D$32,0,10*ROW('Sanitation Data'!D132)))</f>
        <v/>
      </c>
      <c r="CP138" s="292" t="str">
        <f ca="true">+IF(OFFSET('Sanitation Data'!$E$28,0,10*ROW('Sanitation Data'!E132))="","",OFFSET('Sanitation Data'!$E$28,0,10*ROW('Sanitation Data'!E132)))</f>
        <v/>
      </c>
      <c r="CQ138" s="292" t="str">
        <f ca="true">+IF(OFFSET('Sanitation Data'!$E$29,0,10*ROW('Sanitation Data'!E132))="","",OFFSET('Sanitation Data'!$E$29,0,10*ROW('Sanitation Data'!E132)))</f>
        <v/>
      </c>
      <c r="CR138" s="292" t="str">
        <f ca="true">+IF(OFFSET('Sanitation Data'!$E$30,0,10*ROW('Sanitation Data'!E132))="","",OFFSET('Sanitation Data'!$E$30,0,10*ROW('Sanitation Data'!E132)))</f>
        <v/>
      </c>
      <c r="CS138" s="292" t="str">
        <f ca="true">+IF(OFFSET('Sanitation Data'!$E$31,0,10*ROW('Sanitation Data'!E132))="","",OFFSET('Sanitation Data'!$E$31,0,10*ROW('Sanitation Data'!E132)))</f>
        <v/>
      </c>
      <c r="CT138" s="292" t="str">
        <f ca="true">+IF(OFFSET('Sanitation Data'!$E$32,0,10*ROW('Sanitation Data'!E132))="","",OFFSET('Sanitation Data'!$E$32,0,10*ROW('Sanitation Data'!E132)))</f>
        <v/>
      </c>
      <c r="CU138" s="292" t="str">
        <f ca="true">+IF(OFFSET('Sanitation Data'!$F$28,0,10*ROW('Sanitation Data'!F132))="","",OFFSET('Sanitation Data'!$F$28,0,10*ROW('Sanitation Data'!F132)))</f>
        <v/>
      </c>
      <c r="CV138" s="292" t="str">
        <f ca="true">+IF(OFFSET('Sanitation Data'!$F$29,0,10*ROW('Sanitation Data'!F132))="","",OFFSET('Sanitation Data'!$F$29,0,10*ROW('Sanitation Data'!F132)))</f>
        <v/>
      </c>
      <c r="CW138" s="292" t="str">
        <f ca="true">+IF(OFFSET('Sanitation Data'!$F$30,0,10*ROW('Sanitation Data'!F132))="","",OFFSET('Sanitation Data'!$F$30,0,10*ROW('Sanitation Data'!F132)))</f>
        <v/>
      </c>
      <c r="CX138" s="292" t="str">
        <f ca="true">+IF(OFFSET('Sanitation Data'!$F$31,0,10*ROW('Sanitation Data'!F132))="","",OFFSET('Sanitation Data'!$F$31,0,10*ROW('Sanitation Data'!F132)))</f>
        <v/>
      </c>
      <c r="CY138" s="292" t="str">
        <f ca="true">+IF(OFFSET('Sanitation Data'!$F$32,0,10*ROW('Sanitation Data'!F132))="","",OFFSET('Sanitation Data'!$F$32,0,10*ROW('Sanitation Data'!F132)))</f>
        <v/>
      </c>
      <c r="CZ138" s="292" t="str">
        <f ca="true">+IF(OFFSET('Sanitation Data'!$G$28,0,10*ROW('Sanitation Data'!G132))="","",OFFSET('Sanitation Data'!$G$28,0,10*ROW('Sanitation Data'!G132)))</f>
        <v/>
      </c>
      <c r="DA138" s="292" t="str">
        <f ca="true">+IF(OFFSET('Sanitation Data'!$G$29,0,10*ROW('Sanitation Data'!G132))="","",OFFSET('Sanitation Data'!$G$29,0,10*ROW('Sanitation Data'!G132)))</f>
        <v/>
      </c>
      <c r="DB138" s="292" t="str">
        <f ca="true">+IF(OFFSET('Sanitation Data'!$G$30,0,10*ROW('Sanitation Data'!G132))="","",OFFSET('Sanitation Data'!$G$30,0,10*ROW('Sanitation Data'!G132)))</f>
        <v/>
      </c>
      <c r="DC138" s="292" t="str">
        <f ca="true">+IF(OFFSET('Sanitation Data'!$G$31,0,10*ROW('Sanitation Data'!G132))="","",OFFSET('Sanitation Data'!$G$31,0,10*ROW('Sanitation Data'!G132)))</f>
        <v/>
      </c>
      <c r="DD138" s="292" t="str">
        <f ca="true">+IF(OFFSET('Sanitation Data'!$G$32,0,10*ROW('Sanitation Data'!G132))="","",OFFSET('Sanitation Data'!$G$32,0,10*ROW('Sanitation Data'!G132)))</f>
        <v/>
      </c>
      <c r="DE138" s="292" t="str">
        <f ca="true">+IF(OFFSET('Sanitation Data'!$H$28,0,10*ROW('Sanitation Data'!H132))="","",OFFSET('Sanitation Data'!$H$28,0,10*ROW('Sanitation Data'!H132)))</f>
        <v/>
      </c>
      <c r="DF138" s="292" t="str">
        <f ca="true">+IF(OFFSET('Sanitation Data'!$H$29,0,10*ROW('Sanitation Data'!H132))="","",OFFSET('Sanitation Data'!$H$29,0,10*ROW('Sanitation Data'!H132)))</f>
        <v/>
      </c>
      <c r="DG138" s="292" t="str">
        <f ca="true">+IF(OFFSET('Sanitation Data'!$H$30,0,10*ROW('Sanitation Data'!H132))="","",OFFSET('Sanitation Data'!$H$30,0,10*ROW('Sanitation Data'!H132)))</f>
        <v/>
      </c>
      <c r="DH138" s="292" t="str">
        <f ca="true">+IF(OFFSET('Sanitation Data'!$H$31,0,10*ROW('Sanitation Data'!H132))="","",OFFSET('Sanitation Data'!$H$31,0,10*ROW('Sanitation Data'!H132)))</f>
        <v/>
      </c>
      <c r="DI138" s="292" t="str">
        <f ca="true">+IF(OFFSET('Sanitation Data'!$H$32,0,10*ROW('Sanitation Data'!H132))="","",OFFSET('Sanitation Data'!$H$32,0,10*ROW('Sanitation Data'!H132)))</f>
        <v/>
      </c>
      <c r="DJ138" s="292" t="str">
        <f ca="true">+IF(OFFSET('Sanitation Data'!$I$28,0,10*ROW('Sanitation Data'!I132))="","",OFFSET('Sanitation Data'!$I$28,0,10*ROW('Sanitation Data'!I132)))</f>
        <v/>
      </c>
      <c r="DK138" s="292" t="str">
        <f ca="true">+IF(OFFSET('Sanitation Data'!$I$29,0,10*ROW('Sanitation Data'!I132))="","",OFFSET('Sanitation Data'!$I$29,0,10*ROW('Sanitation Data'!I132)))</f>
        <v/>
      </c>
      <c r="DL138" s="292" t="str">
        <f ca="true">+IF(OFFSET('Sanitation Data'!$I$30,0,10*ROW('Sanitation Data'!I132))="","",OFFSET('Sanitation Data'!$I$30,0,10*ROW('Sanitation Data'!I132)))</f>
        <v/>
      </c>
      <c r="DM138" s="292" t="str">
        <f ca="true">+IF(OFFSET('Sanitation Data'!$I$31,0,10*ROW('Sanitation Data'!I132))="","",OFFSET('Sanitation Data'!$I$31,0,10*ROW('Sanitation Data'!I132)))</f>
        <v/>
      </c>
      <c r="DN138" s="292" t="str">
        <f ca="true">+IF(OFFSET('Sanitation Data'!$I$32,0,10*ROW('Sanitation Data'!I132))="","",OFFSET('Sanitation Data'!$I$32,0,10*ROW('Sanitation Data'!I132)))</f>
        <v/>
      </c>
      <c r="DO138" s="292" t="str">
        <f ca="true">+IF(OFFSET('Hygiene Data'!$D$11,0,10*ROW('Hygiene Data'!D132))="","",OFFSET('Hygiene Data'!$D$11,0,10*ROW('Hygiene Data'!D132)))</f>
        <v/>
      </c>
      <c r="DP138" s="292" t="str">
        <f ca="true">+IF(OFFSET('Hygiene Data'!$D$12,0,10*ROW('Hygiene Data'!D132))="","",OFFSET('Hygiene Data'!$D$12,0,10*ROW('Hygiene Data'!D132)))</f>
        <v/>
      </c>
      <c r="DQ138" s="292" t="str">
        <f ca="true">+IF(OFFSET('Hygiene Data'!$D$13,0,10*ROW('Hygiene Data'!D132))="","",OFFSET('Hygiene Data'!$D$13,0,10*ROW('Hygiene Data'!D132)))</f>
        <v/>
      </c>
      <c r="DR138" s="292" t="str">
        <f ca="true">+IF(OFFSET('Hygiene Data'!$E$11,0,10*ROW('Hygiene Data'!E132))="","",OFFSET('Hygiene Data'!$E$11,0,10*ROW('Hygiene Data'!E132)))</f>
        <v/>
      </c>
      <c r="DS138" s="292" t="str">
        <f ca="true">+IF(OFFSET('Hygiene Data'!$E$12,0,10*ROW('Hygiene Data'!E132))="","",OFFSET('Hygiene Data'!$E$12,0,10*ROW('Hygiene Data'!E132)))</f>
        <v/>
      </c>
      <c r="DT138" s="292" t="str">
        <f ca="true">+IF(OFFSET('Hygiene Data'!$E$13,0,10*ROW('Hygiene Data'!E132))="","",OFFSET('Hygiene Data'!$E$13,0,10*ROW('Hygiene Data'!E132)))</f>
        <v/>
      </c>
      <c r="DU138" s="292" t="str">
        <f ca="true">+IF(OFFSET('Hygiene Data'!$F$11,0,10*ROW('Hygiene Data'!F132))="","",OFFSET('Hygiene Data'!$F$11,0,10*ROW('Hygiene Data'!F132)))</f>
        <v/>
      </c>
      <c r="DV138" s="292" t="str">
        <f ca="true">+IF(OFFSET('Hygiene Data'!$F$12,0,10*ROW('Hygiene Data'!F132))="","",OFFSET('Hygiene Data'!$F$12,0,10*ROW('Hygiene Data'!F132)))</f>
        <v/>
      </c>
      <c r="DW138" s="292" t="str">
        <f ca="true">+IF(OFFSET('Hygiene Data'!$F$13,0,10*ROW('Hygiene Data'!F132))="","",OFFSET('Hygiene Data'!$F$13,0,10*ROW('Hygiene Data'!F132)))</f>
        <v/>
      </c>
      <c r="DX138" s="292" t="str">
        <f ca="true">+IF(OFFSET('Hygiene Data'!$G$11,0,10*ROW('Hygiene Data'!G132))="","",OFFSET('Hygiene Data'!$G$11,0,10*ROW('Hygiene Data'!G132)))</f>
        <v/>
      </c>
      <c r="DY138" s="292" t="str">
        <f ca="true">+IF(OFFSET('Hygiene Data'!$G$12,0,10*ROW('Hygiene Data'!G132))="","",OFFSET('Hygiene Data'!$G$12,0,10*ROW('Hygiene Data'!G132)))</f>
        <v/>
      </c>
      <c r="DZ138" s="292" t="str">
        <f ca="true">+IF(OFFSET('Hygiene Data'!$G$13,0,10*ROW('Hygiene Data'!G132))="","",OFFSET('Hygiene Data'!$G$13,0,10*ROW('Hygiene Data'!G132)))</f>
        <v/>
      </c>
      <c r="EA138" s="292" t="str">
        <f ca="true">+IF(OFFSET('Hygiene Data'!$H$11,0,10*ROW('Hygiene Data'!H132))="","",OFFSET('Hygiene Data'!$H$11,0,10*ROW('Hygiene Data'!H132)))</f>
        <v/>
      </c>
      <c r="EB138" s="292" t="str">
        <f ca="true">+IF(OFFSET('Hygiene Data'!$H$12,0,10*ROW('Hygiene Data'!H132))="","",OFFSET('Hygiene Data'!$H$12,0,10*ROW('Hygiene Data'!H132)))</f>
        <v/>
      </c>
      <c r="EC138" s="292" t="str">
        <f ca="true">+IF(OFFSET('Hygiene Data'!$H$13,0,10*ROW('Hygiene Data'!H132))="","",OFFSET('Hygiene Data'!$H$13,0,10*ROW('Hygiene Data'!H132)))</f>
        <v/>
      </c>
      <c r="ED138" s="292" t="str">
        <f ca="true">+IF(OFFSET('Hygiene Data'!$I$11,0,10*ROW('Hygiene Data'!I132))="","",OFFSET('Hygiene Data'!$I$11,0,10*ROW('Hygiene Data'!I132)))</f>
        <v/>
      </c>
      <c r="EE138" s="292" t="str">
        <f ca="true">+IF(OFFSET('Hygiene Data'!$I$12,0,10*ROW('Hygiene Data'!I132))="","",OFFSET('Hygiene Data'!$I$12,0,10*ROW('Hygiene Data'!I132)))</f>
        <v/>
      </c>
      <c r="EF138" s="29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8"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2"/>
      <c r="BS139" s="292" t="str">
        <f ca="true">+IF(OFFSET('Water Data'!$D$27,0,10*ROW('Water Data'!D133))="","",OFFSET('Water Data'!$D$27,0,10*ROW('Water Data'!D133)))</f>
        <v/>
      </c>
      <c r="BT139" s="292" t="str">
        <f ca="true">+IF(OFFSET('Water Data'!$D$28,0,10*ROW('Water Data'!D133))="","",OFFSET('Water Data'!$D$28,0,10*ROW('Water Data'!D133)))</f>
        <v/>
      </c>
      <c r="BU139" s="292" t="str">
        <f ca="true">+IF(OFFSET('Water Data'!$D$29,0,10*ROW('Water Data'!D133))="","",OFFSET('Water Data'!$D$29,0,10*ROW('Water Data'!D133)))</f>
        <v/>
      </c>
      <c r="BV139" s="292" t="str">
        <f ca="true">+IF(OFFSET('Water Data'!$E$27,0,10*ROW('Water Data'!E133))="","",OFFSET('Water Data'!$E$27,0,10*ROW('Water Data'!E133)))</f>
        <v/>
      </c>
      <c r="BW139" s="292" t="str">
        <f ca="true">+IF(OFFSET('Water Data'!$E$28,0,10*ROW('Water Data'!E133))="","",OFFSET('Water Data'!$E$28,0,10*ROW('Water Data'!E133)))</f>
        <v/>
      </c>
      <c r="BX139" s="292" t="str">
        <f ca="true">+IF(OFFSET('Water Data'!$E$29,0,10*ROW('Water Data'!E133))="","",OFFSET('Water Data'!$E$29,0,10*ROW('Water Data'!E133)))</f>
        <v/>
      </c>
      <c r="BY139" s="292" t="str">
        <f ca="true">+IF(OFFSET('Water Data'!$F$27,0,10*ROW('Water Data'!F133))="","",OFFSET('Water Data'!$F$27,0,10*ROW('Water Data'!F133)))</f>
        <v/>
      </c>
      <c r="BZ139" s="292" t="str">
        <f ca="true">+IF(OFFSET('Water Data'!$F$28,0,10*ROW('Water Data'!F133))="","",OFFSET('Water Data'!$F$28,0,10*ROW('Water Data'!F133)))</f>
        <v/>
      </c>
      <c r="CA139" s="292" t="str">
        <f ca="true">+IF(OFFSET('Water Data'!$F$29,0,10*ROW('Water Data'!F133))="","",OFFSET('Water Data'!$F$29,0,10*ROW('Water Data'!F133)))</f>
        <v/>
      </c>
      <c r="CB139" s="292" t="str">
        <f ca="true">+IF(OFFSET('Water Data'!$G$27,0,10*ROW('Water Data'!G133))="","",OFFSET('Water Data'!$G$27,0,10*ROW('Water Data'!G133)))</f>
        <v/>
      </c>
      <c r="CC139" s="292" t="str">
        <f ca="true">+IF(OFFSET('Water Data'!$G$28,0,10*ROW('Water Data'!G133))="","",OFFSET('Water Data'!$G$28,0,10*ROW('Water Data'!G133)))</f>
        <v/>
      </c>
      <c r="CD139" s="292" t="str">
        <f ca="true">+IF(OFFSET('Water Data'!$G$29,0,10*ROW('Water Data'!G133))="","",OFFSET('Water Data'!$G$29,0,10*ROW('Water Data'!G133)))</f>
        <v/>
      </c>
      <c r="CE139" s="292" t="str">
        <f ca="true">+IF(OFFSET('Water Data'!$H$27,0,10*ROW('Water Data'!H133))="","",OFFSET('Water Data'!$H$27,0,10*ROW('Water Data'!H133)))</f>
        <v/>
      </c>
      <c r="CF139" s="292" t="str">
        <f ca="true">+IF(OFFSET('Water Data'!$H$28,0,10*ROW('Water Data'!H133))="","",OFFSET('Water Data'!$H$28,0,10*ROW('Water Data'!H133)))</f>
        <v/>
      </c>
      <c r="CG139" s="292" t="str">
        <f ca="true">+IF(OFFSET('Water Data'!$H$29,0,10*ROW('Water Data'!H133))="","",OFFSET('Water Data'!$H$29,0,10*ROW('Water Data'!H133)))</f>
        <v/>
      </c>
      <c r="CH139" s="292" t="str">
        <f ca="true">+IF(OFFSET('Water Data'!$I$27,0,10*ROW('Water Data'!I133))="","",OFFSET('Water Data'!$I$27,0,10*ROW('Water Data'!I133)))</f>
        <v/>
      </c>
      <c r="CI139" s="292" t="str">
        <f ca="true">+IF(OFFSET('Water Data'!$I$28,0,10*ROW('Water Data'!I133))="","",OFFSET('Water Data'!$I$28,0,10*ROW('Water Data'!I133)))</f>
        <v/>
      </c>
      <c r="CJ139" s="292" t="str">
        <f ca="true">+IF(OFFSET('Water Data'!$I$29,0,10*ROW('Water Data'!I133))="","",OFFSET('Water Data'!$I$29,0,10*ROW('Water Data'!I133)))</f>
        <v/>
      </c>
      <c r="CK139" s="292" t="str">
        <f ca="true">+IF(OFFSET('Sanitation Data'!$D$28,0,10*ROW('Sanitation Data'!D133))="","",OFFSET('Sanitation Data'!$D$28,0,10*ROW('Sanitation Data'!D133)))</f>
        <v/>
      </c>
      <c r="CL139" s="292" t="str">
        <f ca="true">+IF(OFFSET('Sanitation Data'!$D$29,0,10*ROW('Sanitation Data'!D133))="","",OFFSET('Sanitation Data'!$D$29,0,10*ROW('Sanitation Data'!D133)))</f>
        <v/>
      </c>
      <c r="CM139" s="292" t="str">
        <f ca="true">+IF(OFFSET('Sanitation Data'!$D$30,0,10*ROW('Sanitation Data'!D133))="","",OFFSET('Sanitation Data'!$D$30,0,10*ROW('Sanitation Data'!D133)))</f>
        <v/>
      </c>
      <c r="CN139" s="292" t="str">
        <f ca="true">+IF(OFFSET('Sanitation Data'!$D$31,0,10*ROW('Sanitation Data'!D133))="","",OFFSET('Sanitation Data'!$D$31,0,10*ROW('Sanitation Data'!D133)))</f>
        <v/>
      </c>
      <c r="CO139" s="292" t="str">
        <f ca="true">+IF(OFFSET('Sanitation Data'!$D$32,0,10*ROW('Sanitation Data'!D133))="","",OFFSET('Sanitation Data'!$D$32,0,10*ROW('Sanitation Data'!D133)))</f>
        <v/>
      </c>
      <c r="CP139" s="292" t="str">
        <f ca="true">+IF(OFFSET('Sanitation Data'!$E$28,0,10*ROW('Sanitation Data'!E133))="","",OFFSET('Sanitation Data'!$E$28,0,10*ROW('Sanitation Data'!E133)))</f>
        <v/>
      </c>
      <c r="CQ139" s="292" t="str">
        <f ca="true">+IF(OFFSET('Sanitation Data'!$E$29,0,10*ROW('Sanitation Data'!E133))="","",OFFSET('Sanitation Data'!$E$29,0,10*ROW('Sanitation Data'!E133)))</f>
        <v/>
      </c>
      <c r="CR139" s="292" t="str">
        <f ca="true">+IF(OFFSET('Sanitation Data'!$E$30,0,10*ROW('Sanitation Data'!E133))="","",OFFSET('Sanitation Data'!$E$30,0,10*ROW('Sanitation Data'!E133)))</f>
        <v/>
      </c>
      <c r="CS139" s="292" t="str">
        <f ca="true">+IF(OFFSET('Sanitation Data'!$E$31,0,10*ROW('Sanitation Data'!E133))="","",OFFSET('Sanitation Data'!$E$31,0,10*ROW('Sanitation Data'!E133)))</f>
        <v/>
      </c>
      <c r="CT139" s="292" t="str">
        <f ca="true">+IF(OFFSET('Sanitation Data'!$E$32,0,10*ROW('Sanitation Data'!E133))="","",OFFSET('Sanitation Data'!$E$32,0,10*ROW('Sanitation Data'!E133)))</f>
        <v/>
      </c>
      <c r="CU139" s="292" t="str">
        <f ca="true">+IF(OFFSET('Sanitation Data'!$F$28,0,10*ROW('Sanitation Data'!F133))="","",OFFSET('Sanitation Data'!$F$28,0,10*ROW('Sanitation Data'!F133)))</f>
        <v/>
      </c>
      <c r="CV139" s="292" t="str">
        <f ca="true">+IF(OFFSET('Sanitation Data'!$F$29,0,10*ROW('Sanitation Data'!F133))="","",OFFSET('Sanitation Data'!$F$29,0,10*ROW('Sanitation Data'!F133)))</f>
        <v/>
      </c>
      <c r="CW139" s="292" t="str">
        <f ca="true">+IF(OFFSET('Sanitation Data'!$F$30,0,10*ROW('Sanitation Data'!F133))="","",OFFSET('Sanitation Data'!$F$30,0,10*ROW('Sanitation Data'!F133)))</f>
        <v/>
      </c>
      <c r="CX139" s="292" t="str">
        <f ca="true">+IF(OFFSET('Sanitation Data'!$F$31,0,10*ROW('Sanitation Data'!F133))="","",OFFSET('Sanitation Data'!$F$31,0,10*ROW('Sanitation Data'!F133)))</f>
        <v/>
      </c>
      <c r="CY139" s="292" t="str">
        <f ca="true">+IF(OFFSET('Sanitation Data'!$F$32,0,10*ROW('Sanitation Data'!F133))="","",OFFSET('Sanitation Data'!$F$32,0,10*ROW('Sanitation Data'!F133)))</f>
        <v/>
      </c>
      <c r="CZ139" s="292" t="str">
        <f ca="true">+IF(OFFSET('Sanitation Data'!$G$28,0,10*ROW('Sanitation Data'!G133))="","",OFFSET('Sanitation Data'!$G$28,0,10*ROW('Sanitation Data'!G133)))</f>
        <v/>
      </c>
      <c r="DA139" s="292" t="str">
        <f ca="true">+IF(OFFSET('Sanitation Data'!$G$29,0,10*ROW('Sanitation Data'!G133))="","",OFFSET('Sanitation Data'!$G$29,0,10*ROW('Sanitation Data'!G133)))</f>
        <v/>
      </c>
      <c r="DB139" s="292" t="str">
        <f ca="true">+IF(OFFSET('Sanitation Data'!$G$30,0,10*ROW('Sanitation Data'!G133))="","",OFFSET('Sanitation Data'!$G$30,0,10*ROW('Sanitation Data'!G133)))</f>
        <v/>
      </c>
      <c r="DC139" s="292" t="str">
        <f ca="true">+IF(OFFSET('Sanitation Data'!$G$31,0,10*ROW('Sanitation Data'!G133))="","",OFFSET('Sanitation Data'!$G$31,0,10*ROW('Sanitation Data'!G133)))</f>
        <v/>
      </c>
      <c r="DD139" s="292" t="str">
        <f ca="true">+IF(OFFSET('Sanitation Data'!$G$32,0,10*ROW('Sanitation Data'!G133))="","",OFFSET('Sanitation Data'!$G$32,0,10*ROW('Sanitation Data'!G133)))</f>
        <v/>
      </c>
      <c r="DE139" s="292" t="str">
        <f ca="true">+IF(OFFSET('Sanitation Data'!$H$28,0,10*ROW('Sanitation Data'!H133))="","",OFFSET('Sanitation Data'!$H$28,0,10*ROW('Sanitation Data'!H133)))</f>
        <v/>
      </c>
      <c r="DF139" s="292" t="str">
        <f ca="true">+IF(OFFSET('Sanitation Data'!$H$29,0,10*ROW('Sanitation Data'!H133))="","",OFFSET('Sanitation Data'!$H$29,0,10*ROW('Sanitation Data'!H133)))</f>
        <v/>
      </c>
      <c r="DG139" s="292" t="str">
        <f ca="true">+IF(OFFSET('Sanitation Data'!$H$30,0,10*ROW('Sanitation Data'!H133))="","",OFFSET('Sanitation Data'!$H$30,0,10*ROW('Sanitation Data'!H133)))</f>
        <v/>
      </c>
      <c r="DH139" s="292" t="str">
        <f ca="true">+IF(OFFSET('Sanitation Data'!$H$31,0,10*ROW('Sanitation Data'!H133))="","",OFFSET('Sanitation Data'!$H$31,0,10*ROW('Sanitation Data'!H133)))</f>
        <v/>
      </c>
      <c r="DI139" s="292" t="str">
        <f ca="true">+IF(OFFSET('Sanitation Data'!$H$32,0,10*ROW('Sanitation Data'!H133))="","",OFFSET('Sanitation Data'!$H$32,0,10*ROW('Sanitation Data'!H133)))</f>
        <v/>
      </c>
      <c r="DJ139" s="292" t="str">
        <f ca="true">+IF(OFFSET('Sanitation Data'!$I$28,0,10*ROW('Sanitation Data'!I133))="","",OFFSET('Sanitation Data'!$I$28,0,10*ROW('Sanitation Data'!I133)))</f>
        <v/>
      </c>
      <c r="DK139" s="292" t="str">
        <f ca="true">+IF(OFFSET('Sanitation Data'!$I$29,0,10*ROW('Sanitation Data'!I133))="","",OFFSET('Sanitation Data'!$I$29,0,10*ROW('Sanitation Data'!I133)))</f>
        <v/>
      </c>
      <c r="DL139" s="292" t="str">
        <f ca="true">+IF(OFFSET('Sanitation Data'!$I$30,0,10*ROW('Sanitation Data'!I133))="","",OFFSET('Sanitation Data'!$I$30,0,10*ROW('Sanitation Data'!I133)))</f>
        <v/>
      </c>
      <c r="DM139" s="292" t="str">
        <f ca="true">+IF(OFFSET('Sanitation Data'!$I$31,0,10*ROW('Sanitation Data'!I133))="","",OFFSET('Sanitation Data'!$I$31,0,10*ROW('Sanitation Data'!I133)))</f>
        <v/>
      </c>
      <c r="DN139" s="292" t="str">
        <f ca="true">+IF(OFFSET('Sanitation Data'!$I$32,0,10*ROW('Sanitation Data'!I133))="","",OFFSET('Sanitation Data'!$I$32,0,10*ROW('Sanitation Data'!I133)))</f>
        <v/>
      </c>
      <c r="DO139" s="292" t="str">
        <f ca="true">+IF(OFFSET('Hygiene Data'!$D$11,0,10*ROW('Hygiene Data'!D133))="","",OFFSET('Hygiene Data'!$D$11,0,10*ROW('Hygiene Data'!D133)))</f>
        <v/>
      </c>
      <c r="DP139" s="292" t="str">
        <f ca="true">+IF(OFFSET('Hygiene Data'!$D$12,0,10*ROW('Hygiene Data'!D133))="","",OFFSET('Hygiene Data'!$D$12,0,10*ROW('Hygiene Data'!D133)))</f>
        <v/>
      </c>
      <c r="DQ139" s="292" t="str">
        <f ca="true">+IF(OFFSET('Hygiene Data'!$D$13,0,10*ROW('Hygiene Data'!D133))="","",OFFSET('Hygiene Data'!$D$13,0,10*ROW('Hygiene Data'!D133)))</f>
        <v/>
      </c>
      <c r="DR139" s="292" t="str">
        <f ca="true">+IF(OFFSET('Hygiene Data'!$E$11,0,10*ROW('Hygiene Data'!E133))="","",OFFSET('Hygiene Data'!$E$11,0,10*ROW('Hygiene Data'!E133)))</f>
        <v/>
      </c>
      <c r="DS139" s="292" t="str">
        <f ca="true">+IF(OFFSET('Hygiene Data'!$E$12,0,10*ROW('Hygiene Data'!E133))="","",OFFSET('Hygiene Data'!$E$12,0,10*ROW('Hygiene Data'!E133)))</f>
        <v/>
      </c>
      <c r="DT139" s="292" t="str">
        <f ca="true">+IF(OFFSET('Hygiene Data'!$E$13,0,10*ROW('Hygiene Data'!E133))="","",OFFSET('Hygiene Data'!$E$13,0,10*ROW('Hygiene Data'!E133)))</f>
        <v/>
      </c>
      <c r="DU139" s="292" t="str">
        <f ca="true">+IF(OFFSET('Hygiene Data'!$F$11,0,10*ROW('Hygiene Data'!F133))="","",OFFSET('Hygiene Data'!$F$11,0,10*ROW('Hygiene Data'!F133)))</f>
        <v/>
      </c>
      <c r="DV139" s="292" t="str">
        <f ca="true">+IF(OFFSET('Hygiene Data'!$F$12,0,10*ROW('Hygiene Data'!F133))="","",OFFSET('Hygiene Data'!$F$12,0,10*ROW('Hygiene Data'!F133)))</f>
        <v/>
      </c>
      <c r="DW139" s="292" t="str">
        <f ca="true">+IF(OFFSET('Hygiene Data'!$F$13,0,10*ROW('Hygiene Data'!F133))="","",OFFSET('Hygiene Data'!$F$13,0,10*ROW('Hygiene Data'!F133)))</f>
        <v/>
      </c>
      <c r="DX139" s="292" t="str">
        <f ca="true">+IF(OFFSET('Hygiene Data'!$G$11,0,10*ROW('Hygiene Data'!G133))="","",OFFSET('Hygiene Data'!$G$11,0,10*ROW('Hygiene Data'!G133)))</f>
        <v/>
      </c>
      <c r="DY139" s="292" t="str">
        <f ca="true">+IF(OFFSET('Hygiene Data'!$G$12,0,10*ROW('Hygiene Data'!G133))="","",OFFSET('Hygiene Data'!$G$12,0,10*ROW('Hygiene Data'!G133)))</f>
        <v/>
      </c>
      <c r="DZ139" s="292" t="str">
        <f ca="true">+IF(OFFSET('Hygiene Data'!$G$13,0,10*ROW('Hygiene Data'!G133))="","",OFFSET('Hygiene Data'!$G$13,0,10*ROW('Hygiene Data'!G133)))</f>
        <v/>
      </c>
      <c r="EA139" s="292" t="str">
        <f ca="true">+IF(OFFSET('Hygiene Data'!$H$11,0,10*ROW('Hygiene Data'!H133))="","",OFFSET('Hygiene Data'!$H$11,0,10*ROW('Hygiene Data'!H133)))</f>
        <v/>
      </c>
      <c r="EB139" s="292" t="str">
        <f ca="true">+IF(OFFSET('Hygiene Data'!$H$12,0,10*ROW('Hygiene Data'!H133))="","",OFFSET('Hygiene Data'!$H$12,0,10*ROW('Hygiene Data'!H133)))</f>
        <v/>
      </c>
      <c r="EC139" s="292" t="str">
        <f ca="true">+IF(OFFSET('Hygiene Data'!$H$13,0,10*ROW('Hygiene Data'!H133))="","",OFFSET('Hygiene Data'!$H$13,0,10*ROW('Hygiene Data'!H133)))</f>
        <v/>
      </c>
      <c r="ED139" s="292" t="str">
        <f ca="true">+IF(OFFSET('Hygiene Data'!$I$11,0,10*ROW('Hygiene Data'!I133))="","",OFFSET('Hygiene Data'!$I$11,0,10*ROW('Hygiene Data'!I133)))</f>
        <v/>
      </c>
      <c r="EE139" s="292" t="str">
        <f ca="true">+IF(OFFSET('Hygiene Data'!$I$12,0,10*ROW('Hygiene Data'!I133))="","",OFFSET('Hygiene Data'!$I$12,0,10*ROW('Hygiene Data'!I133)))</f>
        <v/>
      </c>
      <c r="EF139" s="29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8"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2"/>
      <c r="BS140" s="292" t="str">
        <f ca="true">+IF(OFFSET('Water Data'!$D$27,0,10*ROW('Water Data'!D134))="","",OFFSET('Water Data'!$D$27,0,10*ROW('Water Data'!D134)))</f>
        <v/>
      </c>
      <c r="BT140" s="292" t="str">
        <f ca="true">+IF(OFFSET('Water Data'!$D$28,0,10*ROW('Water Data'!D134))="","",OFFSET('Water Data'!$D$28,0,10*ROW('Water Data'!D134)))</f>
        <v/>
      </c>
      <c r="BU140" s="292" t="str">
        <f ca="true">+IF(OFFSET('Water Data'!$D$29,0,10*ROW('Water Data'!D134))="","",OFFSET('Water Data'!$D$29,0,10*ROW('Water Data'!D134)))</f>
        <v/>
      </c>
      <c r="BV140" s="292" t="str">
        <f ca="true">+IF(OFFSET('Water Data'!$E$27,0,10*ROW('Water Data'!E134))="","",OFFSET('Water Data'!$E$27,0,10*ROW('Water Data'!E134)))</f>
        <v/>
      </c>
      <c r="BW140" s="292" t="str">
        <f ca="true">+IF(OFFSET('Water Data'!$E$28,0,10*ROW('Water Data'!E134))="","",OFFSET('Water Data'!$E$28,0,10*ROW('Water Data'!E134)))</f>
        <v/>
      </c>
      <c r="BX140" s="292" t="str">
        <f ca="true">+IF(OFFSET('Water Data'!$E$29,0,10*ROW('Water Data'!E134))="","",OFFSET('Water Data'!$E$29,0,10*ROW('Water Data'!E134)))</f>
        <v/>
      </c>
      <c r="BY140" s="292" t="str">
        <f ca="true">+IF(OFFSET('Water Data'!$F$27,0,10*ROW('Water Data'!F134))="","",OFFSET('Water Data'!$F$27,0,10*ROW('Water Data'!F134)))</f>
        <v/>
      </c>
      <c r="BZ140" s="292" t="str">
        <f ca="true">+IF(OFFSET('Water Data'!$F$28,0,10*ROW('Water Data'!F134))="","",OFFSET('Water Data'!$F$28,0,10*ROW('Water Data'!F134)))</f>
        <v/>
      </c>
      <c r="CA140" s="292" t="str">
        <f ca="true">+IF(OFFSET('Water Data'!$F$29,0,10*ROW('Water Data'!F134))="","",OFFSET('Water Data'!$F$29,0,10*ROW('Water Data'!F134)))</f>
        <v/>
      </c>
      <c r="CB140" s="292" t="str">
        <f ca="true">+IF(OFFSET('Water Data'!$G$27,0,10*ROW('Water Data'!G134))="","",OFFSET('Water Data'!$G$27,0,10*ROW('Water Data'!G134)))</f>
        <v/>
      </c>
      <c r="CC140" s="292" t="str">
        <f ca="true">+IF(OFFSET('Water Data'!$G$28,0,10*ROW('Water Data'!G134))="","",OFFSET('Water Data'!$G$28,0,10*ROW('Water Data'!G134)))</f>
        <v/>
      </c>
      <c r="CD140" s="292" t="str">
        <f ca="true">+IF(OFFSET('Water Data'!$G$29,0,10*ROW('Water Data'!G134))="","",OFFSET('Water Data'!$G$29,0,10*ROW('Water Data'!G134)))</f>
        <v/>
      </c>
      <c r="CE140" s="292" t="str">
        <f ca="true">+IF(OFFSET('Water Data'!$H$27,0,10*ROW('Water Data'!H134))="","",OFFSET('Water Data'!$H$27,0,10*ROW('Water Data'!H134)))</f>
        <v/>
      </c>
      <c r="CF140" s="292" t="str">
        <f ca="true">+IF(OFFSET('Water Data'!$H$28,0,10*ROW('Water Data'!H134))="","",OFFSET('Water Data'!$H$28,0,10*ROW('Water Data'!H134)))</f>
        <v/>
      </c>
      <c r="CG140" s="292" t="str">
        <f ca="true">+IF(OFFSET('Water Data'!$H$29,0,10*ROW('Water Data'!H134))="","",OFFSET('Water Data'!$H$29,0,10*ROW('Water Data'!H134)))</f>
        <v/>
      </c>
      <c r="CH140" s="292" t="str">
        <f ca="true">+IF(OFFSET('Water Data'!$I$27,0,10*ROW('Water Data'!I134))="","",OFFSET('Water Data'!$I$27,0,10*ROW('Water Data'!I134)))</f>
        <v/>
      </c>
      <c r="CI140" s="292" t="str">
        <f ca="true">+IF(OFFSET('Water Data'!$I$28,0,10*ROW('Water Data'!I134))="","",OFFSET('Water Data'!$I$28,0,10*ROW('Water Data'!I134)))</f>
        <v/>
      </c>
      <c r="CJ140" s="292" t="str">
        <f ca="true">+IF(OFFSET('Water Data'!$I$29,0,10*ROW('Water Data'!I134))="","",OFFSET('Water Data'!$I$29,0,10*ROW('Water Data'!I134)))</f>
        <v/>
      </c>
      <c r="CK140" s="292" t="str">
        <f ca="true">+IF(OFFSET('Sanitation Data'!$D$28,0,10*ROW('Sanitation Data'!D134))="","",OFFSET('Sanitation Data'!$D$28,0,10*ROW('Sanitation Data'!D134)))</f>
        <v/>
      </c>
      <c r="CL140" s="292" t="str">
        <f ca="true">+IF(OFFSET('Sanitation Data'!$D$29,0,10*ROW('Sanitation Data'!D134))="","",OFFSET('Sanitation Data'!$D$29,0,10*ROW('Sanitation Data'!D134)))</f>
        <v/>
      </c>
      <c r="CM140" s="292" t="str">
        <f ca="true">+IF(OFFSET('Sanitation Data'!$D$30,0,10*ROW('Sanitation Data'!D134))="","",OFFSET('Sanitation Data'!$D$30,0,10*ROW('Sanitation Data'!D134)))</f>
        <v/>
      </c>
      <c r="CN140" s="292" t="str">
        <f ca="true">+IF(OFFSET('Sanitation Data'!$D$31,0,10*ROW('Sanitation Data'!D134))="","",OFFSET('Sanitation Data'!$D$31,0,10*ROW('Sanitation Data'!D134)))</f>
        <v/>
      </c>
      <c r="CO140" s="292" t="str">
        <f ca="true">+IF(OFFSET('Sanitation Data'!$D$32,0,10*ROW('Sanitation Data'!D134))="","",OFFSET('Sanitation Data'!$D$32,0,10*ROW('Sanitation Data'!D134)))</f>
        <v/>
      </c>
      <c r="CP140" s="292" t="str">
        <f ca="true">+IF(OFFSET('Sanitation Data'!$E$28,0,10*ROW('Sanitation Data'!E134))="","",OFFSET('Sanitation Data'!$E$28,0,10*ROW('Sanitation Data'!E134)))</f>
        <v/>
      </c>
      <c r="CQ140" s="292" t="str">
        <f ca="true">+IF(OFFSET('Sanitation Data'!$E$29,0,10*ROW('Sanitation Data'!E134))="","",OFFSET('Sanitation Data'!$E$29,0,10*ROW('Sanitation Data'!E134)))</f>
        <v/>
      </c>
      <c r="CR140" s="292" t="str">
        <f ca="true">+IF(OFFSET('Sanitation Data'!$E$30,0,10*ROW('Sanitation Data'!E134))="","",OFFSET('Sanitation Data'!$E$30,0,10*ROW('Sanitation Data'!E134)))</f>
        <v/>
      </c>
      <c r="CS140" s="292" t="str">
        <f ca="true">+IF(OFFSET('Sanitation Data'!$E$31,0,10*ROW('Sanitation Data'!E134))="","",OFFSET('Sanitation Data'!$E$31,0,10*ROW('Sanitation Data'!E134)))</f>
        <v/>
      </c>
      <c r="CT140" s="292" t="str">
        <f ca="true">+IF(OFFSET('Sanitation Data'!$E$32,0,10*ROW('Sanitation Data'!E134))="","",OFFSET('Sanitation Data'!$E$32,0,10*ROW('Sanitation Data'!E134)))</f>
        <v/>
      </c>
      <c r="CU140" s="292" t="str">
        <f ca="true">+IF(OFFSET('Sanitation Data'!$F$28,0,10*ROW('Sanitation Data'!F134))="","",OFFSET('Sanitation Data'!$F$28,0,10*ROW('Sanitation Data'!F134)))</f>
        <v/>
      </c>
      <c r="CV140" s="292" t="str">
        <f ca="true">+IF(OFFSET('Sanitation Data'!$F$29,0,10*ROW('Sanitation Data'!F134))="","",OFFSET('Sanitation Data'!$F$29,0,10*ROW('Sanitation Data'!F134)))</f>
        <v/>
      </c>
      <c r="CW140" s="292" t="str">
        <f ca="true">+IF(OFFSET('Sanitation Data'!$F$30,0,10*ROW('Sanitation Data'!F134))="","",OFFSET('Sanitation Data'!$F$30,0,10*ROW('Sanitation Data'!F134)))</f>
        <v/>
      </c>
      <c r="CX140" s="292" t="str">
        <f ca="true">+IF(OFFSET('Sanitation Data'!$F$31,0,10*ROW('Sanitation Data'!F134))="","",OFFSET('Sanitation Data'!$F$31,0,10*ROW('Sanitation Data'!F134)))</f>
        <v/>
      </c>
      <c r="CY140" s="292" t="str">
        <f ca="true">+IF(OFFSET('Sanitation Data'!$F$32,0,10*ROW('Sanitation Data'!F134))="","",OFFSET('Sanitation Data'!$F$32,0,10*ROW('Sanitation Data'!F134)))</f>
        <v/>
      </c>
      <c r="CZ140" s="292" t="str">
        <f ca="true">+IF(OFFSET('Sanitation Data'!$G$28,0,10*ROW('Sanitation Data'!G134))="","",OFFSET('Sanitation Data'!$G$28,0,10*ROW('Sanitation Data'!G134)))</f>
        <v/>
      </c>
      <c r="DA140" s="292" t="str">
        <f ca="true">+IF(OFFSET('Sanitation Data'!$G$29,0,10*ROW('Sanitation Data'!G134))="","",OFFSET('Sanitation Data'!$G$29,0,10*ROW('Sanitation Data'!G134)))</f>
        <v/>
      </c>
      <c r="DB140" s="292" t="str">
        <f ca="true">+IF(OFFSET('Sanitation Data'!$G$30,0,10*ROW('Sanitation Data'!G134))="","",OFFSET('Sanitation Data'!$G$30,0,10*ROW('Sanitation Data'!G134)))</f>
        <v/>
      </c>
      <c r="DC140" s="292" t="str">
        <f ca="true">+IF(OFFSET('Sanitation Data'!$G$31,0,10*ROW('Sanitation Data'!G134))="","",OFFSET('Sanitation Data'!$G$31,0,10*ROW('Sanitation Data'!G134)))</f>
        <v/>
      </c>
      <c r="DD140" s="292" t="str">
        <f ca="true">+IF(OFFSET('Sanitation Data'!$G$32,0,10*ROW('Sanitation Data'!G134))="","",OFFSET('Sanitation Data'!$G$32,0,10*ROW('Sanitation Data'!G134)))</f>
        <v/>
      </c>
      <c r="DE140" s="292" t="str">
        <f ca="true">+IF(OFFSET('Sanitation Data'!$H$28,0,10*ROW('Sanitation Data'!H134))="","",OFFSET('Sanitation Data'!$H$28,0,10*ROW('Sanitation Data'!H134)))</f>
        <v/>
      </c>
      <c r="DF140" s="292" t="str">
        <f ca="true">+IF(OFFSET('Sanitation Data'!$H$29,0,10*ROW('Sanitation Data'!H134))="","",OFFSET('Sanitation Data'!$H$29,0,10*ROW('Sanitation Data'!H134)))</f>
        <v/>
      </c>
      <c r="DG140" s="292" t="str">
        <f ca="true">+IF(OFFSET('Sanitation Data'!$H$30,0,10*ROW('Sanitation Data'!H134))="","",OFFSET('Sanitation Data'!$H$30,0,10*ROW('Sanitation Data'!H134)))</f>
        <v/>
      </c>
      <c r="DH140" s="292" t="str">
        <f ca="true">+IF(OFFSET('Sanitation Data'!$H$31,0,10*ROW('Sanitation Data'!H134))="","",OFFSET('Sanitation Data'!$H$31,0,10*ROW('Sanitation Data'!H134)))</f>
        <v/>
      </c>
      <c r="DI140" s="292" t="str">
        <f ca="true">+IF(OFFSET('Sanitation Data'!$H$32,0,10*ROW('Sanitation Data'!H134))="","",OFFSET('Sanitation Data'!$H$32,0,10*ROW('Sanitation Data'!H134)))</f>
        <v/>
      </c>
      <c r="DJ140" s="292" t="str">
        <f ca="true">+IF(OFFSET('Sanitation Data'!$I$28,0,10*ROW('Sanitation Data'!I134))="","",OFFSET('Sanitation Data'!$I$28,0,10*ROW('Sanitation Data'!I134)))</f>
        <v/>
      </c>
      <c r="DK140" s="292" t="str">
        <f ca="true">+IF(OFFSET('Sanitation Data'!$I$29,0,10*ROW('Sanitation Data'!I134))="","",OFFSET('Sanitation Data'!$I$29,0,10*ROW('Sanitation Data'!I134)))</f>
        <v/>
      </c>
      <c r="DL140" s="292" t="str">
        <f ca="true">+IF(OFFSET('Sanitation Data'!$I$30,0,10*ROW('Sanitation Data'!I134))="","",OFFSET('Sanitation Data'!$I$30,0,10*ROW('Sanitation Data'!I134)))</f>
        <v/>
      </c>
      <c r="DM140" s="292" t="str">
        <f ca="true">+IF(OFFSET('Sanitation Data'!$I$31,0,10*ROW('Sanitation Data'!I134))="","",OFFSET('Sanitation Data'!$I$31,0,10*ROW('Sanitation Data'!I134)))</f>
        <v/>
      </c>
      <c r="DN140" s="292" t="str">
        <f ca="true">+IF(OFFSET('Sanitation Data'!$I$32,0,10*ROW('Sanitation Data'!I134))="","",OFFSET('Sanitation Data'!$I$32,0,10*ROW('Sanitation Data'!I134)))</f>
        <v/>
      </c>
      <c r="DO140" s="292" t="str">
        <f ca="true">+IF(OFFSET('Hygiene Data'!$D$11,0,10*ROW('Hygiene Data'!D134))="","",OFFSET('Hygiene Data'!$D$11,0,10*ROW('Hygiene Data'!D134)))</f>
        <v/>
      </c>
      <c r="DP140" s="292" t="str">
        <f ca="true">+IF(OFFSET('Hygiene Data'!$D$12,0,10*ROW('Hygiene Data'!D134))="","",OFFSET('Hygiene Data'!$D$12,0,10*ROW('Hygiene Data'!D134)))</f>
        <v/>
      </c>
      <c r="DQ140" s="292" t="str">
        <f ca="true">+IF(OFFSET('Hygiene Data'!$D$13,0,10*ROW('Hygiene Data'!D134))="","",OFFSET('Hygiene Data'!$D$13,0,10*ROW('Hygiene Data'!D134)))</f>
        <v/>
      </c>
      <c r="DR140" s="292" t="str">
        <f ca="true">+IF(OFFSET('Hygiene Data'!$E$11,0,10*ROW('Hygiene Data'!E134))="","",OFFSET('Hygiene Data'!$E$11,0,10*ROW('Hygiene Data'!E134)))</f>
        <v/>
      </c>
      <c r="DS140" s="292" t="str">
        <f ca="true">+IF(OFFSET('Hygiene Data'!$E$12,0,10*ROW('Hygiene Data'!E134))="","",OFFSET('Hygiene Data'!$E$12,0,10*ROW('Hygiene Data'!E134)))</f>
        <v/>
      </c>
      <c r="DT140" s="292" t="str">
        <f ca="true">+IF(OFFSET('Hygiene Data'!$E$13,0,10*ROW('Hygiene Data'!E134))="","",OFFSET('Hygiene Data'!$E$13,0,10*ROW('Hygiene Data'!E134)))</f>
        <v/>
      </c>
      <c r="DU140" s="292" t="str">
        <f ca="true">+IF(OFFSET('Hygiene Data'!$F$11,0,10*ROW('Hygiene Data'!F134))="","",OFFSET('Hygiene Data'!$F$11,0,10*ROW('Hygiene Data'!F134)))</f>
        <v/>
      </c>
      <c r="DV140" s="292" t="str">
        <f ca="true">+IF(OFFSET('Hygiene Data'!$F$12,0,10*ROW('Hygiene Data'!F134))="","",OFFSET('Hygiene Data'!$F$12,0,10*ROW('Hygiene Data'!F134)))</f>
        <v/>
      </c>
      <c r="DW140" s="292" t="str">
        <f ca="true">+IF(OFFSET('Hygiene Data'!$F$13,0,10*ROW('Hygiene Data'!F134))="","",OFFSET('Hygiene Data'!$F$13,0,10*ROW('Hygiene Data'!F134)))</f>
        <v/>
      </c>
      <c r="DX140" s="292" t="str">
        <f ca="true">+IF(OFFSET('Hygiene Data'!$G$11,0,10*ROW('Hygiene Data'!G134))="","",OFFSET('Hygiene Data'!$G$11,0,10*ROW('Hygiene Data'!G134)))</f>
        <v/>
      </c>
      <c r="DY140" s="292" t="str">
        <f ca="true">+IF(OFFSET('Hygiene Data'!$G$12,0,10*ROW('Hygiene Data'!G134))="","",OFFSET('Hygiene Data'!$G$12,0,10*ROW('Hygiene Data'!G134)))</f>
        <v/>
      </c>
      <c r="DZ140" s="292" t="str">
        <f ca="true">+IF(OFFSET('Hygiene Data'!$G$13,0,10*ROW('Hygiene Data'!G134))="","",OFFSET('Hygiene Data'!$G$13,0,10*ROW('Hygiene Data'!G134)))</f>
        <v/>
      </c>
      <c r="EA140" s="292" t="str">
        <f ca="true">+IF(OFFSET('Hygiene Data'!$H$11,0,10*ROW('Hygiene Data'!H134))="","",OFFSET('Hygiene Data'!$H$11,0,10*ROW('Hygiene Data'!H134)))</f>
        <v/>
      </c>
      <c r="EB140" s="292" t="str">
        <f ca="true">+IF(OFFSET('Hygiene Data'!$H$12,0,10*ROW('Hygiene Data'!H134))="","",OFFSET('Hygiene Data'!$H$12,0,10*ROW('Hygiene Data'!H134)))</f>
        <v/>
      </c>
      <c r="EC140" s="292" t="str">
        <f ca="true">+IF(OFFSET('Hygiene Data'!$H$13,0,10*ROW('Hygiene Data'!H134))="","",OFFSET('Hygiene Data'!$H$13,0,10*ROW('Hygiene Data'!H134)))</f>
        <v/>
      </c>
      <c r="ED140" s="292" t="str">
        <f ca="true">+IF(OFFSET('Hygiene Data'!$I$11,0,10*ROW('Hygiene Data'!I134))="","",OFFSET('Hygiene Data'!$I$11,0,10*ROW('Hygiene Data'!I134)))</f>
        <v/>
      </c>
      <c r="EE140" s="292" t="str">
        <f ca="true">+IF(OFFSET('Hygiene Data'!$I$12,0,10*ROW('Hygiene Data'!I134))="","",OFFSET('Hygiene Data'!$I$12,0,10*ROW('Hygiene Data'!I134)))</f>
        <v/>
      </c>
      <c r="EF140" s="29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8"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2"/>
      <c r="BS141" s="292" t="str">
        <f ca="true">+IF(OFFSET('Water Data'!$D$27,0,10*ROW('Water Data'!D135))="","",OFFSET('Water Data'!$D$27,0,10*ROW('Water Data'!D135)))</f>
        <v/>
      </c>
      <c r="BT141" s="292" t="str">
        <f ca="true">+IF(OFFSET('Water Data'!$D$28,0,10*ROW('Water Data'!D135))="","",OFFSET('Water Data'!$D$28,0,10*ROW('Water Data'!D135)))</f>
        <v/>
      </c>
      <c r="BU141" s="292" t="str">
        <f ca="true">+IF(OFFSET('Water Data'!$D$29,0,10*ROW('Water Data'!D135))="","",OFFSET('Water Data'!$D$29,0,10*ROW('Water Data'!D135)))</f>
        <v/>
      </c>
      <c r="BV141" s="292" t="str">
        <f ca="true">+IF(OFFSET('Water Data'!$E$27,0,10*ROW('Water Data'!E135))="","",OFFSET('Water Data'!$E$27,0,10*ROW('Water Data'!E135)))</f>
        <v/>
      </c>
      <c r="BW141" s="292" t="str">
        <f ca="true">+IF(OFFSET('Water Data'!$E$28,0,10*ROW('Water Data'!E135))="","",OFFSET('Water Data'!$E$28,0,10*ROW('Water Data'!E135)))</f>
        <v/>
      </c>
      <c r="BX141" s="292" t="str">
        <f ca="true">+IF(OFFSET('Water Data'!$E$29,0,10*ROW('Water Data'!E135))="","",OFFSET('Water Data'!$E$29,0,10*ROW('Water Data'!E135)))</f>
        <v/>
      </c>
      <c r="BY141" s="292" t="str">
        <f ca="true">+IF(OFFSET('Water Data'!$F$27,0,10*ROW('Water Data'!F135))="","",OFFSET('Water Data'!$F$27,0,10*ROW('Water Data'!F135)))</f>
        <v/>
      </c>
      <c r="BZ141" s="292" t="str">
        <f ca="true">+IF(OFFSET('Water Data'!$F$28,0,10*ROW('Water Data'!F135))="","",OFFSET('Water Data'!$F$28,0,10*ROW('Water Data'!F135)))</f>
        <v/>
      </c>
      <c r="CA141" s="292" t="str">
        <f ca="true">+IF(OFFSET('Water Data'!$F$29,0,10*ROW('Water Data'!F135))="","",OFFSET('Water Data'!$F$29,0,10*ROW('Water Data'!F135)))</f>
        <v/>
      </c>
      <c r="CB141" s="292" t="str">
        <f ca="true">+IF(OFFSET('Water Data'!$G$27,0,10*ROW('Water Data'!G135))="","",OFFSET('Water Data'!$G$27,0,10*ROW('Water Data'!G135)))</f>
        <v/>
      </c>
      <c r="CC141" s="292" t="str">
        <f ca="true">+IF(OFFSET('Water Data'!$G$28,0,10*ROW('Water Data'!G135))="","",OFFSET('Water Data'!$G$28,0,10*ROW('Water Data'!G135)))</f>
        <v/>
      </c>
      <c r="CD141" s="292" t="str">
        <f ca="true">+IF(OFFSET('Water Data'!$G$29,0,10*ROW('Water Data'!G135))="","",OFFSET('Water Data'!$G$29,0,10*ROW('Water Data'!G135)))</f>
        <v/>
      </c>
      <c r="CE141" s="292" t="str">
        <f ca="true">+IF(OFFSET('Water Data'!$H$27,0,10*ROW('Water Data'!H135))="","",OFFSET('Water Data'!$H$27,0,10*ROW('Water Data'!H135)))</f>
        <v/>
      </c>
      <c r="CF141" s="292" t="str">
        <f ca="true">+IF(OFFSET('Water Data'!$H$28,0,10*ROW('Water Data'!H135))="","",OFFSET('Water Data'!$H$28,0,10*ROW('Water Data'!H135)))</f>
        <v/>
      </c>
      <c r="CG141" s="292" t="str">
        <f ca="true">+IF(OFFSET('Water Data'!$H$29,0,10*ROW('Water Data'!H135))="","",OFFSET('Water Data'!$H$29,0,10*ROW('Water Data'!H135)))</f>
        <v/>
      </c>
      <c r="CH141" s="292" t="str">
        <f ca="true">+IF(OFFSET('Water Data'!$I$27,0,10*ROW('Water Data'!I135))="","",OFFSET('Water Data'!$I$27,0,10*ROW('Water Data'!I135)))</f>
        <v/>
      </c>
      <c r="CI141" s="292" t="str">
        <f ca="true">+IF(OFFSET('Water Data'!$I$28,0,10*ROW('Water Data'!I135))="","",OFFSET('Water Data'!$I$28,0,10*ROW('Water Data'!I135)))</f>
        <v/>
      </c>
      <c r="CJ141" s="292" t="str">
        <f ca="true">+IF(OFFSET('Water Data'!$I$29,0,10*ROW('Water Data'!I135))="","",OFFSET('Water Data'!$I$29,0,10*ROW('Water Data'!I135)))</f>
        <v/>
      </c>
      <c r="CK141" s="292" t="str">
        <f ca="true">+IF(OFFSET('Sanitation Data'!$D$28,0,10*ROW('Sanitation Data'!D135))="","",OFFSET('Sanitation Data'!$D$28,0,10*ROW('Sanitation Data'!D135)))</f>
        <v/>
      </c>
      <c r="CL141" s="292" t="str">
        <f ca="true">+IF(OFFSET('Sanitation Data'!$D$29,0,10*ROW('Sanitation Data'!D135))="","",OFFSET('Sanitation Data'!$D$29,0,10*ROW('Sanitation Data'!D135)))</f>
        <v/>
      </c>
      <c r="CM141" s="292" t="str">
        <f ca="true">+IF(OFFSET('Sanitation Data'!$D$30,0,10*ROW('Sanitation Data'!D135))="","",OFFSET('Sanitation Data'!$D$30,0,10*ROW('Sanitation Data'!D135)))</f>
        <v/>
      </c>
      <c r="CN141" s="292" t="str">
        <f ca="true">+IF(OFFSET('Sanitation Data'!$D$31,0,10*ROW('Sanitation Data'!D135))="","",OFFSET('Sanitation Data'!$D$31,0,10*ROW('Sanitation Data'!D135)))</f>
        <v/>
      </c>
      <c r="CO141" s="292" t="str">
        <f ca="true">+IF(OFFSET('Sanitation Data'!$D$32,0,10*ROW('Sanitation Data'!D135))="","",OFFSET('Sanitation Data'!$D$32,0,10*ROW('Sanitation Data'!D135)))</f>
        <v/>
      </c>
      <c r="CP141" s="292" t="str">
        <f ca="true">+IF(OFFSET('Sanitation Data'!$E$28,0,10*ROW('Sanitation Data'!E135))="","",OFFSET('Sanitation Data'!$E$28,0,10*ROW('Sanitation Data'!E135)))</f>
        <v/>
      </c>
      <c r="CQ141" s="292" t="str">
        <f ca="true">+IF(OFFSET('Sanitation Data'!$E$29,0,10*ROW('Sanitation Data'!E135))="","",OFFSET('Sanitation Data'!$E$29,0,10*ROW('Sanitation Data'!E135)))</f>
        <v/>
      </c>
      <c r="CR141" s="292" t="str">
        <f ca="true">+IF(OFFSET('Sanitation Data'!$E$30,0,10*ROW('Sanitation Data'!E135))="","",OFFSET('Sanitation Data'!$E$30,0,10*ROW('Sanitation Data'!E135)))</f>
        <v/>
      </c>
      <c r="CS141" s="292" t="str">
        <f ca="true">+IF(OFFSET('Sanitation Data'!$E$31,0,10*ROW('Sanitation Data'!E135))="","",OFFSET('Sanitation Data'!$E$31,0,10*ROW('Sanitation Data'!E135)))</f>
        <v/>
      </c>
      <c r="CT141" s="292" t="str">
        <f ca="true">+IF(OFFSET('Sanitation Data'!$E$32,0,10*ROW('Sanitation Data'!E135))="","",OFFSET('Sanitation Data'!$E$32,0,10*ROW('Sanitation Data'!E135)))</f>
        <v/>
      </c>
      <c r="CU141" s="292" t="str">
        <f ca="true">+IF(OFFSET('Sanitation Data'!$F$28,0,10*ROW('Sanitation Data'!F135))="","",OFFSET('Sanitation Data'!$F$28,0,10*ROW('Sanitation Data'!F135)))</f>
        <v/>
      </c>
      <c r="CV141" s="292" t="str">
        <f ca="true">+IF(OFFSET('Sanitation Data'!$F$29,0,10*ROW('Sanitation Data'!F135))="","",OFFSET('Sanitation Data'!$F$29,0,10*ROW('Sanitation Data'!F135)))</f>
        <v/>
      </c>
      <c r="CW141" s="292" t="str">
        <f ca="true">+IF(OFFSET('Sanitation Data'!$F$30,0,10*ROW('Sanitation Data'!F135))="","",OFFSET('Sanitation Data'!$F$30,0,10*ROW('Sanitation Data'!F135)))</f>
        <v/>
      </c>
      <c r="CX141" s="292" t="str">
        <f ca="true">+IF(OFFSET('Sanitation Data'!$F$31,0,10*ROW('Sanitation Data'!F135))="","",OFFSET('Sanitation Data'!$F$31,0,10*ROW('Sanitation Data'!F135)))</f>
        <v/>
      </c>
      <c r="CY141" s="292" t="str">
        <f ca="true">+IF(OFFSET('Sanitation Data'!$F$32,0,10*ROW('Sanitation Data'!F135))="","",OFFSET('Sanitation Data'!$F$32,0,10*ROW('Sanitation Data'!F135)))</f>
        <v/>
      </c>
      <c r="CZ141" s="292" t="str">
        <f ca="true">+IF(OFFSET('Sanitation Data'!$G$28,0,10*ROW('Sanitation Data'!G135))="","",OFFSET('Sanitation Data'!$G$28,0,10*ROW('Sanitation Data'!G135)))</f>
        <v/>
      </c>
      <c r="DA141" s="292" t="str">
        <f ca="true">+IF(OFFSET('Sanitation Data'!$G$29,0,10*ROW('Sanitation Data'!G135))="","",OFFSET('Sanitation Data'!$G$29,0,10*ROW('Sanitation Data'!G135)))</f>
        <v/>
      </c>
      <c r="DB141" s="292" t="str">
        <f ca="true">+IF(OFFSET('Sanitation Data'!$G$30,0,10*ROW('Sanitation Data'!G135))="","",OFFSET('Sanitation Data'!$G$30,0,10*ROW('Sanitation Data'!G135)))</f>
        <v/>
      </c>
      <c r="DC141" s="292" t="str">
        <f ca="true">+IF(OFFSET('Sanitation Data'!$G$31,0,10*ROW('Sanitation Data'!G135))="","",OFFSET('Sanitation Data'!$G$31,0,10*ROW('Sanitation Data'!G135)))</f>
        <v/>
      </c>
      <c r="DD141" s="292" t="str">
        <f ca="true">+IF(OFFSET('Sanitation Data'!$G$32,0,10*ROW('Sanitation Data'!G135))="","",OFFSET('Sanitation Data'!$G$32,0,10*ROW('Sanitation Data'!G135)))</f>
        <v/>
      </c>
      <c r="DE141" s="292" t="str">
        <f ca="true">+IF(OFFSET('Sanitation Data'!$H$28,0,10*ROW('Sanitation Data'!H135))="","",OFFSET('Sanitation Data'!$H$28,0,10*ROW('Sanitation Data'!H135)))</f>
        <v/>
      </c>
      <c r="DF141" s="292" t="str">
        <f ca="true">+IF(OFFSET('Sanitation Data'!$H$29,0,10*ROW('Sanitation Data'!H135))="","",OFFSET('Sanitation Data'!$H$29,0,10*ROW('Sanitation Data'!H135)))</f>
        <v/>
      </c>
      <c r="DG141" s="292" t="str">
        <f ca="true">+IF(OFFSET('Sanitation Data'!$H$30,0,10*ROW('Sanitation Data'!H135))="","",OFFSET('Sanitation Data'!$H$30,0,10*ROW('Sanitation Data'!H135)))</f>
        <v/>
      </c>
      <c r="DH141" s="292" t="str">
        <f ca="true">+IF(OFFSET('Sanitation Data'!$H$31,0,10*ROW('Sanitation Data'!H135))="","",OFFSET('Sanitation Data'!$H$31,0,10*ROW('Sanitation Data'!H135)))</f>
        <v/>
      </c>
      <c r="DI141" s="292" t="str">
        <f ca="true">+IF(OFFSET('Sanitation Data'!$H$32,0,10*ROW('Sanitation Data'!H135))="","",OFFSET('Sanitation Data'!$H$32,0,10*ROW('Sanitation Data'!H135)))</f>
        <v/>
      </c>
      <c r="DJ141" s="292" t="str">
        <f ca="true">+IF(OFFSET('Sanitation Data'!$I$28,0,10*ROW('Sanitation Data'!I135))="","",OFFSET('Sanitation Data'!$I$28,0,10*ROW('Sanitation Data'!I135)))</f>
        <v/>
      </c>
      <c r="DK141" s="292" t="str">
        <f ca="true">+IF(OFFSET('Sanitation Data'!$I$29,0,10*ROW('Sanitation Data'!I135))="","",OFFSET('Sanitation Data'!$I$29,0,10*ROW('Sanitation Data'!I135)))</f>
        <v/>
      </c>
      <c r="DL141" s="292" t="str">
        <f ca="true">+IF(OFFSET('Sanitation Data'!$I$30,0,10*ROW('Sanitation Data'!I135))="","",OFFSET('Sanitation Data'!$I$30,0,10*ROW('Sanitation Data'!I135)))</f>
        <v/>
      </c>
      <c r="DM141" s="292" t="str">
        <f ca="true">+IF(OFFSET('Sanitation Data'!$I$31,0,10*ROW('Sanitation Data'!I135))="","",OFFSET('Sanitation Data'!$I$31,0,10*ROW('Sanitation Data'!I135)))</f>
        <v/>
      </c>
      <c r="DN141" s="292" t="str">
        <f ca="true">+IF(OFFSET('Sanitation Data'!$I$32,0,10*ROW('Sanitation Data'!I135))="","",OFFSET('Sanitation Data'!$I$32,0,10*ROW('Sanitation Data'!I135)))</f>
        <v/>
      </c>
      <c r="DO141" s="292" t="str">
        <f ca="true">+IF(OFFSET('Hygiene Data'!$D$11,0,10*ROW('Hygiene Data'!D135))="","",OFFSET('Hygiene Data'!$D$11,0,10*ROW('Hygiene Data'!D135)))</f>
        <v/>
      </c>
      <c r="DP141" s="292" t="str">
        <f ca="true">+IF(OFFSET('Hygiene Data'!$D$12,0,10*ROW('Hygiene Data'!D135))="","",OFFSET('Hygiene Data'!$D$12,0,10*ROW('Hygiene Data'!D135)))</f>
        <v/>
      </c>
      <c r="DQ141" s="292" t="str">
        <f ca="true">+IF(OFFSET('Hygiene Data'!$D$13,0,10*ROW('Hygiene Data'!D135))="","",OFFSET('Hygiene Data'!$D$13,0,10*ROW('Hygiene Data'!D135)))</f>
        <v/>
      </c>
      <c r="DR141" s="292" t="str">
        <f ca="true">+IF(OFFSET('Hygiene Data'!$E$11,0,10*ROW('Hygiene Data'!E135))="","",OFFSET('Hygiene Data'!$E$11,0,10*ROW('Hygiene Data'!E135)))</f>
        <v/>
      </c>
      <c r="DS141" s="292" t="str">
        <f ca="true">+IF(OFFSET('Hygiene Data'!$E$12,0,10*ROW('Hygiene Data'!E135))="","",OFFSET('Hygiene Data'!$E$12,0,10*ROW('Hygiene Data'!E135)))</f>
        <v/>
      </c>
      <c r="DT141" s="292" t="str">
        <f ca="true">+IF(OFFSET('Hygiene Data'!$E$13,0,10*ROW('Hygiene Data'!E135))="","",OFFSET('Hygiene Data'!$E$13,0,10*ROW('Hygiene Data'!E135)))</f>
        <v/>
      </c>
      <c r="DU141" s="292" t="str">
        <f ca="true">+IF(OFFSET('Hygiene Data'!$F$11,0,10*ROW('Hygiene Data'!F135))="","",OFFSET('Hygiene Data'!$F$11,0,10*ROW('Hygiene Data'!F135)))</f>
        <v/>
      </c>
      <c r="DV141" s="292" t="str">
        <f ca="true">+IF(OFFSET('Hygiene Data'!$F$12,0,10*ROW('Hygiene Data'!F135))="","",OFFSET('Hygiene Data'!$F$12,0,10*ROW('Hygiene Data'!F135)))</f>
        <v/>
      </c>
      <c r="DW141" s="292" t="str">
        <f ca="true">+IF(OFFSET('Hygiene Data'!$F$13,0,10*ROW('Hygiene Data'!F135))="","",OFFSET('Hygiene Data'!$F$13,0,10*ROW('Hygiene Data'!F135)))</f>
        <v/>
      </c>
      <c r="DX141" s="292" t="str">
        <f ca="true">+IF(OFFSET('Hygiene Data'!$G$11,0,10*ROW('Hygiene Data'!G135))="","",OFFSET('Hygiene Data'!$G$11,0,10*ROW('Hygiene Data'!G135)))</f>
        <v/>
      </c>
      <c r="DY141" s="292" t="str">
        <f ca="true">+IF(OFFSET('Hygiene Data'!$G$12,0,10*ROW('Hygiene Data'!G135))="","",OFFSET('Hygiene Data'!$G$12,0,10*ROW('Hygiene Data'!G135)))</f>
        <v/>
      </c>
      <c r="DZ141" s="292" t="str">
        <f ca="true">+IF(OFFSET('Hygiene Data'!$G$13,0,10*ROW('Hygiene Data'!G135))="","",OFFSET('Hygiene Data'!$G$13,0,10*ROW('Hygiene Data'!G135)))</f>
        <v/>
      </c>
      <c r="EA141" s="292" t="str">
        <f ca="true">+IF(OFFSET('Hygiene Data'!$H$11,0,10*ROW('Hygiene Data'!H135))="","",OFFSET('Hygiene Data'!$H$11,0,10*ROW('Hygiene Data'!H135)))</f>
        <v/>
      </c>
      <c r="EB141" s="292" t="str">
        <f ca="true">+IF(OFFSET('Hygiene Data'!$H$12,0,10*ROW('Hygiene Data'!H135))="","",OFFSET('Hygiene Data'!$H$12,0,10*ROW('Hygiene Data'!H135)))</f>
        <v/>
      </c>
      <c r="EC141" s="292" t="str">
        <f ca="true">+IF(OFFSET('Hygiene Data'!$H$13,0,10*ROW('Hygiene Data'!H135))="","",OFFSET('Hygiene Data'!$H$13,0,10*ROW('Hygiene Data'!H135)))</f>
        <v/>
      </c>
      <c r="ED141" s="292" t="str">
        <f ca="true">+IF(OFFSET('Hygiene Data'!$I$11,0,10*ROW('Hygiene Data'!I135))="","",OFFSET('Hygiene Data'!$I$11,0,10*ROW('Hygiene Data'!I135)))</f>
        <v/>
      </c>
      <c r="EE141" s="292" t="str">
        <f ca="true">+IF(OFFSET('Hygiene Data'!$I$12,0,10*ROW('Hygiene Data'!I135))="","",OFFSET('Hygiene Data'!$I$12,0,10*ROW('Hygiene Data'!I135)))</f>
        <v/>
      </c>
      <c r="EF141" s="29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8"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2"/>
      <c r="BS142" s="292" t="str">
        <f ca="true">+IF(OFFSET('Water Data'!$D$27,0,10*ROW('Water Data'!D136))="","",OFFSET('Water Data'!$D$27,0,10*ROW('Water Data'!D136)))</f>
        <v/>
      </c>
      <c r="BT142" s="292" t="str">
        <f ca="true">+IF(OFFSET('Water Data'!$D$28,0,10*ROW('Water Data'!D136))="","",OFFSET('Water Data'!$D$28,0,10*ROW('Water Data'!D136)))</f>
        <v/>
      </c>
      <c r="BU142" s="292" t="str">
        <f ca="true">+IF(OFFSET('Water Data'!$D$29,0,10*ROW('Water Data'!D136))="","",OFFSET('Water Data'!$D$29,0,10*ROW('Water Data'!D136)))</f>
        <v/>
      </c>
      <c r="BV142" s="292" t="str">
        <f ca="true">+IF(OFFSET('Water Data'!$E$27,0,10*ROW('Water Data'!E136))="","",OFFSET('Water Data'!$E$27,0,10*ROW('Water Data'!E136)))</f>
        <v/>
      </c>
      <c r="BW142" s="292" t="str">
        <f ca="true">+IF(OFFSET('Water Data'!$E$28,0,10*ROW('Water Data'!E136))="","",OFFSET('Water Data'!$E$28,0,10*ROW('Water Data'!E136)))</f>
        <v/>
      </c>
      <c r="BX142" s="292" t="str">
        <f ca="true">+IF(OFFSET('Water Data'!$E$29,0,10*ROW('Water Data'!E136))="","",OFFSET('Water Data'!$E$29,0,10*ROW('Water Data'!E136)))</f>
        <v/>
      </c>
      <c r="BY142" s="292" t="str">
        <f ca="true">+IF(OFFSET('Water Data'!$F$27,0,10*ROW('Water Data'!F136))="","",OFFSET('Water Data'!$F$27,0,10*ROW('Water Data'!F136)))</f>
        <v/>
      </c>
      <c r="BZ142" s="292" t="str">
        <f ca="true">+IF(OFFSET('Water Data'!$F$28,0,10*ROW('Water Data'!F136))="","",OFFSET('Water Data'!$F$28,0,10*ROW('Water Data'!F136)))</f>
        <v/>
      </c>
      <c r="CA142" s="292" t="str">
        <f ca="true">+IF(OFFSET('Water Data'!$F$29,0,10*ROW('Water Data'!F136))="","",OFFSET('Water Data'!$F$29,0,10*ROW('Water Data'!F136)))</f>
        <v/>
      </c>
      <c r="CB142" s="292" t="str">
        <f ca="true">+IF(OFFSET('Water Data'!$G$27,0,10*ROW('Water Data'!G136))="","",OFFSET('Water Data'!$G$27,0,10*ROW('Water Data'!G136)))</f>
        <v/>
      </c>
      <c r="CC142" s="292" t="str">
        <f ca="true">+IF(OFFSET('Water Data'!$G$28,0,10*ROW('Water Data'!G136))="","",OFFSET('Water Data'!$G$28,0,10*ROW('Water Data'!G136)))</f>
        <v/>
      </c>
      <c r="CD142" s="292" t="str">
        <f ca="true">+IF(OFFSET('Water Data'!$G$29,0,10*ROW('Water Data'!G136))="","",OFFSET('Water Data'!$G$29,0,10*ROW('Water Data'!G136)))</f>
        <v/>
      </c>
      <c r="CE142" s="292" t="str">
        <f ca="true">+IF(OFFSET('Water Data'!$H$27,0,10*ROW('Water Data'!H136))="","",OFFSET('Water Data'!$H$27,0,10*ROW('Water Data'!H136)))</f>
        <v/>
      </c>
      <c r="CF142" s="292" t="str">
        <f ca="true">+IF(OFFSET('Water Data'!$H$28,0,10*ROW('Water Data'!H136))="","",OFFSET('Water Data'!$H$28,0,10*ROW('Water Data'!H136)))</f>
        <v/>
      </c>
      <c r="CG142" s="292" t="str">
        <f ca="true">+IF(OFFSET('Water Data'!$H$29,0,10*ROW('Water Data'!H136))="","",OFFSET('Water Data'!$H$29,0,10*ROW('Water Data'!H136)))</f>
        <v/>
      </c>
      <c r="CH142" s="292" t="str">
        <f ca="true">+IF(OFFSET('Water Data'!$I$27,0,10*ROW('Water Data'!I136))="","",OFFSET('Water Data'!$I$27,0,10*ROW('Water Data'!I136)))</f>
        <v/>
      </c>
      <c r="CI142" s="292" t="str">
        <f ca="true">+IF(OFFSET('Water Data'!$I$28,0,10*ROW('Water Data'!I136))="","",OFFSET('Water Data'!$I$28,0,10*ROW('Water Data'!I136)))</f>
        <v/>
      </c>
      <c r="CJ142" s="292" t="str">
        <f ca="true">+IF(OFFSET('Water Data'!$I$29,0,10*ROW('Water Data'!I136))="","",OFFSET('Water Data'!$I$29,0,10*ROW('Water Data'!I136)))</f>
        <v/>
      </c>
      <c r="CK142" s="292" t="str">
        <f ca="true">+IF(OFFSET('Sanitation Data'!$D$28,0,10*ROW('Sanitation Data'!D136))="","",OFFSET('Sanitation Data'!$D$28,0,10*ROW('Sanitation Data'!D136)))</f>
        <v/>
      </c>
      <c r="CL142" s="292" t="str">
        <f ca="true">+IF(OFFSET('Sanitation Data'!$D$29,0,10*ROW('Sanitation Data'!D136))="","",OFFSET('Sanitation Data'!$D$29,0,10*ROW('Sanitation Data'!D136)))</f>
        <v/>
      </c>
      <c r="CM142" s="292" t="str">
        <f ca="true">+IF(OFFSET('Sanitation Data'!$D$30,0,10*ROW('Sanitation Data'!D136))="","",OFFSET('Sanitation Data'!$D$30,0,10*ROW('Sanitation Data'!D136)))</f>
        <v/>
      </c>
      <c r="CN142" s="292" t="str">
        <f ca="true">+IF(OFFSET('Sanitation Data'!$D$31,0,10*ROW('Sanitation Data'!D136))="","",OFFSET('Sanitation Data'!$D$31,0,10*ROW('Sanitation Data'!D136)))</f>
        <v/>
      </c>
      <c r="CO142" s="292" t="str">
        <f ca="true">+IF(OFFSET('Sanitation Data'!$D$32,0,10*ROW('Sanitation Data'!D136))="","",OFFSET('Sanitation Data'!$D$32,0,10*ROW('Sanitation Data'!D136)))</f>
        <v/>
      </c>
      <c r="CP142" s="292" t="str">
        <f ca="true">+IF(OFFSET('Sanitation Data'!$E$28,0,10*ROW('Sanitation Data'!E136))="","",OFFSET('Sanitation Data'!$E$28,0,10*ROW('Sanitation Data'!E136)))</f>
        <v/>
      </c>
      <c r="CQ142" s="292" t="str">
        <f ca="true">+IF(OFFSET('Sanitation Data'!$E$29,0,10*ROW('Sanitation Data'!E136))="","",OFFSET('Sanitation Data'!$E$29,0,10*ROW('Sanitation Data'!E136)))</f>
        <v/>
      </c>
      <c r="CR142" s="292" t="str">
        <f ca="true">+IF(OFFSET('Sanitation Data'!$E$30,0,10*ROW('Sanitation Data'!E136))="","",OFFSET('Sanitation Data'!$E$30,0,10*ROW('Sanitation Data'!E136)))</f>
        <v/>
      </c>
      <c r="CS142" s="292" t="str">
        <f ca="true">+IF(OFFSET('Sanitation Data'!$E$31,0,10*ROW('Sanitation Data'!E136))="","",OFFSET('Sanitation Data'!$E$31,0,10*ROW('Sanitation Data'!E136)))</f>
        <v/>
      </c>
      <c r="CT142" s="292" t="str">
        <f ca="true">+IF(OFFSET('Sanitation Data'!$E$32,0,10*ROW('Sanitation Data'!E136))="","",OFFSET('Sanitation Data'!$E$32,0,10*ROW('Sanitation Data'!E136)))</f>
        <v/>
      </c>
      <c r="CU142" s="292" t="str">
        <f ca="true">+IF(OFFSET('Sanitation Data'!$F$28,0,10*ROW('Sanitation Data'!F136))="","",OFFSET('Sanitation Data'!$F$28,0,10*ROW('Sanitation Data'!F136)))</f>
        <v/>
      </c>
      <c r="CV142" s="292" t="str">
        <f ca="true">+IF(OFFSET('Sanitation Data'!$F$29,0,10*ROW('Sanitation Data'!F136))="","",OFFSET('Sanitation Data'!$F$29,0,10*ROW('Sanitation Data'!F136)))</f>
        <v/>
      </c>
      <c r="CW142" s="292" t="str">
        <f ca="true">+IF(OFFSET('Sanitation Data'!$F$30,0,10*ROW('Sanitation Data'!F136))="","",OFFSET('Sanitation Data'!$F$30,0,10*ROW('Sanitation Data'!F136)))</f>
        <v/>
      </c>
      <c r="CX142" s="292" t="str">
        <f ca="true">+IF(OFFSET('Sanitation Data'!$F$31,0,10*ROW('Sanitation Data'!F136))="","",OFFSET('Sanitation Data'!$F$31,0,10*ROW('Sanitation Data'!F136)))</f>
        <v/>
      </c>
      <c r="CY142" s="292" t="str">
        <f ca="true">+IF(OFFSET('Sanitation Data'!$F$32,0,10*ROW('Sanitation Data'!F136))="","",OFFSET('Sanitation Data'!$F$32,0,10*ROW('Sanitation Data'!F136)))</f>
        <v/>
      </c>
      <c r="CZ142" s="292" t="str">
        <f ca="true">+IF(OFFSET('Sanitation Data'!$G$28,0,10*ROW('Sanitation Data'!G136))="","",OFFSET('Sanitation Data'!$G$28,0,10*ROW('Sanitation Data'!G136)))</f>
        <v/>
      </c>
      <c r="DA142" s="292" t="str">
        <f ca="true">+IF(OFFSET('Sanitation Data'!$G$29,0,10*ROW('Sanitation Data'!G136))="","",OFFSET('Sanitation Data'!$G$29,0,10*ROW('Sanitation Data'!G136)))</f>
        <v/>
      </c>
      <c r="DB142" s="292" t="str">
        <f ca="true">+IF(OFFSET('Sanitation Data'!$G$30,0,10*ROW('Sanitation Data'!G136))="","",OFFSET('Sanitation Data'!$G$30,0,10*ROW('Sanitation Data'!G136)))</f>
        <v/>
      </c>
      <c r="DC142" s="292" t="str">
        <f ca="true">+IF(OFFSET('Sanitation Data'!$G$31,0,10*ROW('Sanitation Data'!G136))="","",OFFSET('Sanitation Data'!$G$31,0,10*ROW('Sanitation Data'!G136)))</f>
        <v/>
      </c>
      <c r="DD142" s="292" t="str">
        <f ca="true">+IF(OFFSET('Sanitation Data'!$G$32,0,10*ROW('Sanitation Data'!G136))="","",OFFSET('Sanitation Data'!$G$32,0,10*ROW('Sanitation Data'!G136)))</f>
        <v/>
      </c>
      <c r="DE142" s="292" t="str">
        <f ca="true">+IF(OFFSET('Sanitation Data'!$H$28,0,10*ROW('Sanitation Data'!H136))="","",OFFSET('Sanitation Data'!$H$28,0,10*ROW('Sanitation Data'!H136)))</f>
        <v/>
      </c>
      <c r="DF142" s="292" t="str">
        <f ca="true">+IF(OFFSET('Sanitation Data'!$H$29,0,10*ROW('Sanitation Data'!H136))="","",OFFSET('Sanitation Data'!$H$29,0,10*ROW('Sanitation Data'!H136)))</f>
        <v/>
      </c>
      <c r="DG142" s="292" t="str">
        <f ca="true">+IF(OFFSET('Sanitation Data'!$H$30,0,10*ROW('Sanitation Data'!H136))="","",OFFSET('Sanitation Data'!$H$30,0,10*ROW('Sanitation Data'!H136)))</f>
        <v/>
      </c>
      <c r="DH142" s="292" t="str">
        <f ca="true">+IF(OFFSET('Sanitation Data'!$H$31,0,10*ROW('Sanitation Data'!H136))="","",OFFSET('Sanitation Data'!$H$31,0,10*ROW('Sanitation Data'!H136)))</f>
        <v/>
      </c>
      <c r="DI142" s="292" t="str">
        <f ca="true">+IF(OFFSET('Sanitation Data'!$H$32,0,10*ROW('Sanitation Data'!H136))="","",OFFSET('Sanitation Data'!$H$32,0,10*ROW('Sanitation Data'!H136)))</f>
        <v/>
      </c>
      <c r="DJ142" s="292" t="str">
        <f ca="true">+IF(OFFSET('Sanitation Data'!$I$28,0,10*ROW('Sanitation Data'!I136))="","",OFFSET('Sanitation Data'!$I$28,0,10*ROW('Sanitation Data'!I136)))</f>
        <v/>
      </c>
      <c r="DK142" s="292" t="str">
        <f ca="true">+IF(OFFSET('Sanitation Data'!$I$29,0,10*ROW('Sanitation Data'!I136))="","",OFFSET('Sanitation Data'!$I$29,0,10*ROW('Sanitation Data'!I136)))</f>
        <v/>
      </c>
      <c r="DL142" s="292" t="str">
        <f ca="true">+IF(OFFSET('Sanitation Data'!$I$30,0,10*ROW('Sanitation Data'!I136))="","",OFFSET('Sanitation Data'!$I$30,0,10*ROW('Sanitation Data'!I136)))</f>
        <v/>
      </c>
      <c r="DM142" s="292" t="str">
        <f ca="true">+IF(OFFSET('Sanitation Data'!$I$31,0,10*ROW('Sanitation Data'!I136))="","",OFFSET('Sanitation Data'!$I$31,0,10*ROW('Sanitation Data'!I136)))</f>
        <v/>
      </c>
      <c r="DN142" s="292" t="str">
        <f ca="true">+IF(OFFSET('Sanitation Data'!$I$32,0,10*ROW('Sanitation Data'!I136))="","",OFFSET('Sanitation Data'!$I$32,0,10*ROW('Sanitation Data'!I136)))</f>
        <v/>
      </c>
      <c r="DO142" s="292" t="str">
        <f ca="true">+IF(OFFSET('Hygiene Data'!$D$11,0,10*ROW('Hygiene Data'!D136))="","",OFFSET('Hygiene Data'!$D$11,0,10*ROW('Hygiene Data'!D136)))</f>
        <v/>
      </c>
      <c r="DP142" s="292" t="str">
        <f ca="true">+IF(OFFSET('Hygiene Data'!$D$12,0,10*ROW('Hygiene Data'!D136))="","",OFFSET('Hygiene Data'!$D$12,0,10*ROW('Hygiene Data'!D136)))</f>
        <v/>
      </c>
      <c r="DQ142" s="292" t="str">
        <f ca="true">+IF(OFFSET('Hygiene Data'!$D$13,0,10*ROW('Hygiene Data'!D136))="","",OFFSET('Hygiene Data'!$D$13,0,10*ROW('Hygiene Data'!D136)))</f>
        <v/>
      </c>
      <c r="DR142" s="292" t="str">
        <f ca="true">+IF(OFFSET('Hygiene Data'!$E$11,0,10*ROW('Hygiene Data'!E136))="","",OFFSET('Hygiene Data'!$E$11,0,10*ROW('Hygiene Data'!E136)))</f>
        <v/>
      </c>
      <c r="DS142" s="292" t="str">
        <f ca="true">+IF(OFFSET('Hygiene Data'!$E$12,0,10*ROW('Hygiene Data'!E136))="","",OFFSET('Hygiene Data'!$E$12,0,10*ROW('Hygiene Data'!E136)))</f>
        <v/>
      </c>
      <c r="DT142" s="292" t="str">
        <f ca="true">+IF(OFFSET('Hygiene Data'!$E$13,0,10*ROW('Hygiene Data'!E136))="","",OFFSET('Hygiene Data'!$E$13,0,10*ROW('Hygiene Data'!E136)))</f>
        <v/>
      </c>
      <c r="DU142" s="292" t="str">
        <f ca="true">+IF(OFFSET('Hygiene Data'!$F$11,0,10*ROW('Hygiene Data'!F136))="","",OFFSET('Hygiene Data'!$F$11,0,10*ROW('Hygiene Data'!F136)))</f>
        <v/>
      </c>
      <c r="DV142" s="292" t="str">
        <f ca="true">+IF(OFFSET('Hygiene Data'!$F$12,0,10*ROW('Hygiene Data'!F136))="","",OFFSET('Hygiene Data'!$F$12,0,10*ROW('Hygiene Data'!F136)))</f>
        <v/>
      </c>
      <c r="DW142" s="292" t="str">
        <f ca="true">+IF(OFFSET('Hygiene Data'!$F$13,0,10*ROW('Hygiene Data'!F136))="","",OFFSET('Hygiene Data'!$F$13,0,10*ROW('Hygiene Data'!F136)))</f>
        <v/>
      </c>
      <c r="DX142" s="292" t="str">
        <f ca="true">+IF(OFFSET('Hygiene Data'!$G$11,0,10*ROW('Hygiene Data'!G136))="","",OFFSET('Hygiene Data'!$G$11,0,10*ROW('Hygiene Data'!G136)))</f>
        <v/>
      </c>
      <c r="DY142" s="292" t="str">
        <f ca="true">+IF(OFFSET('Hygiene Data'!$G$12,0,10*ROW('Hygiene Data'!G136))="","",OFFSET('Hygiene Data'!$G$12,0,10*ROW('Hygiene Data'!G136)))</f>
        <v/>
      </c>
      <c r="DZ142" s="292" t="str">
        <f ca="true">+IF(OFFSET('Hygiene Data'!$G$13,0,10*ROW('Hygiene Data'!G136))="","",OFFSET('Hygiene Data'!$G$13,0,10*ROW('Hygiene Data'!G136)))</f>
        <v/>
      </c>
      <c r="EA142" s="292" t="str">
        <f ca="true">+IF(OFFSET('Hygiene Data'!$H$11,0,10*ROW('Hygiene Data'!H136))="","",OFFSET('Hygiene Data'!$H$11,0,10*ROW('Hygiene Data'!H136)))</f>
        <v/>
      </c>
      <c r="EB142" s="292" t="str">
        <f ca="true">+IF(OFFSET('Hygiene Data'!$H$12,0,10*ROW('Hygiene Data'!H136))="","",OFFSET('Hygiene Data'!$H$12,0,10*ROW('Hygiene Data'!H136)))</f>
        <v/>
      </c>
      <c r="EC142" s="292" t="str">
        <f ca="true">+IF(OFFSET('Hygiene Data'!$H$13,0,10*ROW('Hygiene Data'!H136))="","",OFFSET('Hygiene Data'!$H$13,0,10*ROW('Hygiene Data'!H136)))</f>
        <v/>
      </c>
      <c r="ED142" s="292" t="str">
        <f ca="true">+IF(OFFSET('Hygiene Data'!$I$11,0,10*ROW('Hygiene Data'!I136))="","",OFFSET('Hygiene Data'!$I$11,0,10*ROW('Hygiene Data'!I136)))</f>
        <v/>
      </c>
      <c r="EE142" s="292" t="str">
        <f ca="true">+IF(OFFSET('Hygiene Data'!$I$12,0,10*ROW('Hygiene Data'!I136))="","",OFFSET('Hygiene Data'!$I$12,0,10*ROW('Hygiene Data'!I136)))</f>
        <v/>
      </c>
      <c r="EF142" s="29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8"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2"/>
      <c r="BS143" s="292" t="str">
        <f ca="true">+IF(OFFSET('Water Data'!$D$27,0,10*ROW('Water Data'!D137))="","",OFFSET('Water Data'!$D$27,0,10*ROW('Water Data'!D137)))</f>
        <v/>
      </c>
      <c r="BT143" s="292" t="str">
        <f ca="true">+IF(OFFSET('Water Data'!$D$28,0,10*ROW('Water Data'!D137))="","",OFFSET('Water Data'!$D$28,0,10*ROW('Water Data'!D137)))</f>
        <v/>
      </c>
      <c r="BU143" s="292" t="str">
        <f ca="true">+IF(OFFSET('Water Data'!$D$29,0,10*ROW('Water Data'!D137))="","",OFFSET('Water Data'!$D$29,0,10*ROW('Water Data'!D137)))</f>
        <v/>
      </c>
      <c r="BV143" s="292" t="str">
        <f ca="true">+IF(OFFSET('Water Data'!$E$27,0,10*ROW('Water Data'!E137))="","",OFFSET('Water Data'!$E$27,0,10*ROW('Water Data'!E137)))</f>
        <v/>
      </c>
      <c r="BW143" s="292" t="str">
        <f ca="true">+IF(OFFSET('Water Data'!$E$28,0,10*ROW('Water Data'!E137))="","",OFFSET('Water Data'!$E$28,0,10*ROW('Water Data'!E137)))</f>
        <v/>
      </c>
      <c r="BX143" s="292" t="str">
        <f ca="true">+IF(OFFSET('Water Data'!$E$29,0,10*ROW('Water Data'!E137))="","",OFFSET('Water Data'!$E$29,0,10*ROW('Water Data'!E137)))</f>
        <v/>
      </c>
      <c r="BY143" s="292" t="str">
        <f ca="true">+IF(OFFSET('Water Data'!$F$27,0,10*ROW('Water Data'!F137))="","",OFFSET('Water Data'!$F$27,0,10*ROW('Water Data'!F137)))</f>
        <v/>
      </c>
      <c r="BZ143" s="292" t="str">
        <f ca="true">+IF(OFFSET('Water Data'!$F$28,0,10*ROW('Water Data'!F137))="","",OFFSET('Water Data'!$F$28,0,10*ROW('Water Data'!F137)))</f>
        <v/>
      </c>
      <c r="CA143" s="292" t="str">
        <f ca="true">+IF(OFFSET('Water Data'!$F$29,0,10*ROW('Water Data'!F137))="","",OFFSET('Water Data'!$F$29,0,10*ROW('Water Data'!F137)))</f>
        <v/>
      </c>
      <c r="CB143" s="292" t="str">
        <f ca="true">+IF(OFFSET('Water Data'!$G$27,0,10*ROW('Water Data'!G137))="","",OFFSET('Water Data'!$G$27,0,10*ROW('Water Data'!G137)))</f>
        <v/>
      </c>
      <c r="CC143" s="292" t="str">
        <f ca="true">+IF(OFFSET('Water Data'!$G$28,0,10*ROW('Water Data'!G137))="","",OFFSET('Water Data'!$G$28,0,10*ROW('Water Data'!G137)))</f>
        <v/>
      </c>
      <c r="CD143" s="292" t="str">
        <f ca="true">+IF(OFFSET('Water Data'!$G$29,0,10*ROW('Water Data'!G137))="","",OFFSET('Water Data'!$G$29,0,10*ROW('Water Data'!G137)))</f>
        <v/>
      </c>
      <c r="CE143" s="292" t="str">
        <f ca="true">+IF(OFFSET('Water Data'!$H$27,0,10*ROW('Water Data'!H137))="","",OFFSET('Water Data'!$H$27,0,10*ROW('Water Data'!H137)))</f>
        <v/>
      </c>
      <c r="CF143" s="292" t="str">
        <f ca="true">+IF(OFFSET('Water Data'!$H$28,0,10*ROW('Water Data'!H137))="","",OFFSET('Water Data'!$H$28,0,10*ROW('Water Data'!H137)))</f>
        <v/>
      </c>
      <c r="CG143" s="292" t="str">
        <f ca="true">+IF(OFFSET('Water Data'!$H$29,0,10*ROW('Water Data'!H137))="","",OFFSET('Water Data'!$H$29,0,10*ROW('Water Data'!H137)))</f>
        <v/>
      </c>
      <c r="CH143" s="292" t="str">
        <f ca="true">+IF(OFFSET('Water Data'!$I$27,0,10*ROW('Water Data'!I137))="","",OFFSET('Water Data'!$I$27,0,10*ROW('Water Data'!I137)))</f>
        <v/>
      </c>
      <c r="CI143" s="292" t="str">
        <f ca="true">+IF(OFFSET('Water Data'!$I$28,0,10*ROW('Water Data'!I137))="","",OFFSET('Water Data'!$I$28,0,10*ROW('Water Data'!I137)))</f>
        <v/>
      </c>
      <c r="CJ143" s="292" t="str">
        <f ca="true">+IF(OFFSET('Water Data'!$I$29,0,10*ROW('Water Data'!I137))="","",OFFSET('Water Data'!$I$29,0,10*ROW('Water Data'!I137)))</f>
        <v/>
      </c>
      <c r="CK143" s="292" t="str">
        <f ca="true">+IF(OFFSET('Sanitation Data'!$D$28,0,10*ROW('Sanitation Data'!D137))="","",OFFSET('Sanitation Data'!$D$28,0,10*ROW('Sanitation Data'!D137)))</f>
        <v/>
      </c>
      <c r="CL143" s="292" t="str">
        <f ca="true">+IF(OFFSET('Sanitation Data'!$D$29,0,10*ROW('Sanitation Data'!D137))="","",OFFSET('Sanitation Data'!$D$29,0,10*ROW('Sanitation Data'!D137)))</f>
        <v/>
      </c>
      <c r="CM143" s="292" t="str">
        <f ca="true">+IF(OFFSET('Sanitation Data'!$D$30,0,10*ROW('Sanitation Data'!D137))="","",OFFSET('Sanitation Data'!$D$30,0,10*ROW('Sanitation Data'!D137)))</f>
        <v/>
      </c>
      <c r="CN143" s="292" t="str">
        <f ca="true">+IF(OFFSET('Sanitation Data'!$D$31,0,10*ROW('Sanitation Data'!D137))="","",OFFSET('Sanitation Data'!$D$31,0,10*ROW('Sanitation Data'!D137)))</f>
        <v/>
      </c>
      <c r="CO143" s="292" t="str">
        <f ca="true">+IF(OFFSET('Sanitation Data'!$D$32,0,10*ROW('Sanitation Data'!D137))="","",OFFSET('Sanitation Data'!$D$32,0,10*ROW('Sanitation Data'!D137)))</f>
        <v/>
      </c>
      <c r="CP143" s="292" t="str">
        <f ca="true">+IF(OFFSET('Sanitation Data'!$E$28,0,10*ROW('Sanitation Data'!E137))="","",OFFSET('Sanitation Data'!$E$28,0,10*ROW('Sanitation Data'!E137)))</f>
        <v/>
      </c>
      <c r="CQ143" s="292" t="str">
        <f ca="true">+IF(OFFSET('Sanitation Data'!$E$29,0,10*ROW('Sanitation Data'!E137))="","",OFFSET('Sanitation Data'!$E$29,0,10*ROW('Sanitation Data'!E137)))</f>
        <v/>
      </c>
      <c r="CR143" s="292" t="str">
        <f ca="true">+IF(OFFSET('Sanitation Data'!$E$30,0,10*ROW('Sanitation Data'!E137))="","",OFFSET('Sanitation Data'!$E$30,0,10*ROW('Sanitation Data'!E137)))</f>
        <v/>
      </c>
      <c r="CS143" s="292" t="str">
        <f ca="true">+IF(OFFSET('Sanitation Data'!$E$31,0,10*ROW('Sanitation Data'!E137))="","",OFFSET('Sanitation Data'!$E$31,0,10*ROW('Sanitation Data'!E137)))</f>
        <v/>
      </c>
      <c r="CT143" s="292" t="str">
        <f ca="true">+IF(OFFSET('Sanitation Data'!$E$32,0,10*ROW('Sanitation Data'!E137))="","",OFFSET('Sanitation Data'!$E$32,0,10*ROW('Sanitation Data'!E137)))</f>
        <v/>
      </c>
      <c r="CU143" s="292" t="str">
        <f ca="true">+IF(OFFSET('Sanitation Data'!$F$28,0,10*ROW('Sanitation Data'!F137))="","",OFFSET('Sanitation Data'!$F$28,0,10*ROW('Sanitation Data'!F137)))</f>
        <v/>
      </c>
      <c r="CV143" s="292" t="str">
        <f ca="true">+IF(OFFSET('Sanitation Data'!$F$29,0,10*ROW('Sanitation Data'!F137))="","",OFFSET('Sanitation Data'!$F$29,0,10*ROW('Sanitation Data'!F137)))</f>
        <v/>
      </c>
      <c r="CW143" s="292" t="str">
        <f ca="true">+IF(OFFSET('Sanitation Data'!$F$30,0,10*ROW('Sanitation Data'!F137))="","",OFFSET('Sanitation Data'!$F$30,0,10*ROW('Sanitation Data'!F137)))</f>
        <v/>
      </c>
      <c r="CX143" s="292" t="str">
        <f ca="true">+IF(OFFSET('Sanitation Data'!$F$31,0,10*ROW('Sanitation Data'!F137))="","",OFFSET('Sanitation Data'!$F$31,0,10*ROW('Sanitation Data'!F137)))</f>
        <v/>
      </c>
      <c r="CY143" s="292" t="str">
        <f ca="true">+IF(OFFSET('Sanitation Data'!$F$32,0,10*ROW('Sanitation Data'!F137))="","",OFFSET('Sanitation Data'!$F$32,0,10*ROW('Sanitation Data'!F137)))</f>
        <v/>
      </c>
      <c r="CZ143" s="292" t="str">
        <f ca="true">+IF(OFFSET('Sanitation Data'!$G$28,0,10*ROW('Sanitation Data'!G137))="","",OFFSET('Sanitation Data'!$G$28,0,10*ROW('Sanitation Data'!G137)))</f>
        <v/>
      </c>
      <c r="DA143" s="292" t="str">
        <f ca="true">+IF(OFFSET('Sanitation Data'!$G$29,0,10*ROW('Sanitation Data'!G137))="","",OFFSET('Sanitation Data'!$G$29,0,10*ROW('Sanitation Data'!G137)))</f>
        <v/>
      </c>
      <c r="DB143" s="292" t="str">
        <f ca="true">+IF(OFFSET('Sanitation Data'!$G$30,0,10*ROW('Sanitation Data'!G137))="","",OFFSET('Sanitation Data'!$G$30,0,10*ROW('Sanitation Data'!G137)))</f>
        <v/>
      </c>
      <c r="DC143" s="292" t="str">
        <f ca="true">+IF(OFFSET('Sanitation Data'!$G$31,0,10*ROW('Sanitation Data'!G137))="","",OFFSET('Sanitation Data'!$G$31,0,10*ROW('Sanitation Data'!G137)))</f>
        <v/>
      </c>
      <c r="DD143" s="292" t="str">
        <f ca="true">+IF(OFFSET('Sanitation Data'!$G$32,0,10*ROW('Sanitation Data'!G137))="","",OFFSET('Sanitation Data'!$G$32,0,10*ROW('Sanitation Data'!G137)))</f>
        <v/>
      </c>
      <c r="DE143" s="292" t="str">
        <f ca="true">+IF(OFFSET('Sanitation Data'!$H$28,0,10*ROW('Sanitation Data'!H137))="","",OFFSET('Sanitation Data'!$H$28,0,10*ROW('Sanitation Data'!H137)))</f>
        <v/>
      </c>
      <c r="DF143" s="292" t="str">
        <f ca="true">+IF(OFFSET('Sanitation Data'!$H$29,0,10*ROW('Sanitation Data'!H137))="","",OFFSET('Sanitation Data'!$H$29,0,10*ROW('Sanitation Data'!H137)))</f>
        <v/>
      </c>
      <c r="DG143" s="292" t="str">
        <f ca="true">+IF(OFFSET('Sanitation Data'!$H$30,0,10*ROW('Sanitation Data'!H137))="","",OFFSET('Sanitation Data'!$H$30,0,10*ROW('Sanitation Data'!H137)))</f>
        <v/>
      </c>
      <c r="DH143" s="292" t="str">
        <f ca="true">+IF(OFFSET('Sanitation Data'!$H$31,0,10*ROW('Sanitation Data'!H137))="","",OFFSET('Sanitation Data'!$H$31,0,10*ROW('Sanitation Data'!H137)))</f>
        <v/>
      </c>
      <c r="DI143" s="292" t="str">
        <f ca="true">+IF(OFFSET('Sanitation Data'!$H$32,0,10*ROW('Sanitation Data'!H137))="","",OFFSET('Sanitation Data'!$H$32,0,10*ROW('Sanitation Data'!H137)))</f>
        <v/>
      </c>
      <c r="DJ143" s="292" t="str">
        <f ca="true">+IF(OFFSET('Sanitation Data'!$I$28,0,10*ROW('Sanitation Data'!I137))="","",OFFSET('Sanitation Data'!$I$28,0,10*ROW('Sanitation Data'!I137)))</f>
        <v/>
      </c>
      <c r="DK143" s="292" t="str">
        <f ca="true">+IF(OFFSET('Sanitation Data'!$I$29,0,10*ROW('Sanitation Data'!I137))="","",OFFSET('Sanitation Data'!$I$29,0,10*ROW('Sanitation Data'!I137)))</f>
        <v/>
      </c>
      <c r="DL143" s="292" t="str">
        <f ca="true">+IF(OFFSET('Sanitation Data'!$I$30,0,10*ROW('Sanitation Data'!I137))="","",OFFSET('Sanitation Data'!$I$30,0,10*ROW('Sanitation Data'!I137)))</f>
        <v/>
      </c>
      <c r="DM143" s="292" t="str">
        <f ca="true">+IF(OFFSET('Sanitation Data'!$I$31,0,10*ROW('Sanitation Data'!I137))="","",OFFSET('Sanitation Data'!$I$31,0,10*ROW('Sanitation Data'!I137)))</f>
        <v/>
      </c>
      <c r="DN143" s="292" t="str">
        <f ca="true">+IF(OFFSET('Sanitation Data'!$I$32,0,10*ROW('Sanitation Data'!I137))="","",OFFSET('Sanitation Data'!$I$32,0,10*ROW('Sanitation Data'!I137)))</f>
        <v/>
      </c>
      <c r="DO143" s="292" t="str">
        <f ca="true">+IF(OFFSET('Hygiene Data'!$D$11,0,10*ROW('Hygiene Data'!D137))="","",OFFSET('Hygiene Data'!$D$11,0,10*ROW('Hygiene Data'!D137)))</f>
        <v/>
      </c>
      <c r="DP143" s="292" t="str">
        <f ca="true">+IF(OFFSET('Hygiene Data'!$D$12,0,10*ROW('Hygiene Data'!D137))="","",OFFSET('Hygiene Data'!$D$12,0,10*ROW('Hygiene Data'!D137)))</f>
        <v/>
      </c>
      <c r="DQ143" s="292" t="str">
        <f ca="true">+IF(OFFSET('Hygiene Data'!$D$13,0,10*ROW('Hygiene Data'!D137))="","",OFFSET('Hygiene Data'!$D$13,0,10*ROW('Hygiene Data'!D137)))</f>
        <v/>
      </c>
      <c r="DR143" s="292" t="str">
        <f ca="true">+IF(OFFSET('Hygiene Data'!$E$11,0,10*ROW('Hygiene Data'!E137))="","",OFFSET('Hygiene Data'!$E$11,0,10*ROW('Hygiene Data'!E137)))</f>
        <v/>
      </c>
      <c r="DS143" s="292" t="str">
        <f ca="true">+IF(OFFSET('Hygiene Data'!$E$12,0,10*ROW('Hygiene Data'!E137))="","",OFFSET('Hygiene Data'!$E$12,0,10*ROW('Hygiene Data'!E137)))</f>
        <v/>
      </c>
      <c r="DT143" s="292" t="str">
        <f ca="true">+IF(OFFSET('Hygiene Data'!$E$13,0,10*ROW('Hygiene Data'!E137))="","",OFFSET('Hygiene Data'!$E$13,0,10*ROW('Hygiene Data'!E137)))</f>
        <v/>
      </c>
      <c r="DU143" s="292" t="str">
        <f ca="true">+IF(OFFSET('Hygiene Data'!$F$11,0,10*ROW('Hygiene Data'!F137))="","",OFFSET('Hygiene Data'!$F$11,0,10*ROW('Hygiene Data'!F137)))</f>
        <v/>
      </c>
      <c r="DV143" s="292" t="str">
        <f ca="true">+IF(OFFSET('Hygiene Data'!$F$12,0,10*ROW('Hygiene Data'!F137))="","",OFFSET('Hygiene Data'!$F$12,0,10*ROW('Hygiene Data'!F137)))</f>
        <v/>
      </c>
      <c r="DW143" s="292" t="str">
        <f ca="true">+IF(OFFSET('Hygiene Data'!$F$13,0,10*ROW('Hygiene Data'!F137))="","",OFFSET('Hygiene Data'!$F$13,0,10*ROW('Hygiene Data'!F137)))</f>
        <v/>
      </c>
      <c r="DX143" s="292" t="str">
        <f ca="true">+IF(OFFSET('Hygiene Data'!$G$11,0,10*ROW('Hygiene Data'!G137))="","",OFFSET('Hygiene Data'!$G$11,0,10*ROW('Hygiene Data'!G137)))</f>
        <v/>
      </c>
      <c r="DY143" s="292" t="str">
        <f ca="true">+IF(OFFSET('Hygiene Data'!$G$12,0,10*ROW('Hygiene Data'!G137))="","",OFFSET('Hygiene Data'!$G$12,0,10*ROW('Hygiene Data'!G137)))</f>
        <v/>
      </c>
      <c r="DZ143" s="292" t="str">
        <f ca="true">+IF(OFFSET('Hygiene Data'!$G$13,0,10*ROW('Hygiene Data'!G137))="","",OFFSET('Hygiene Data'!$G$13,0,10*ROW('Hygiene Data'!G137)))</f>
        <v/>
      </c>
      <c r="EA143" s="292" t="str">
        <f ca="true">+IF(OFFSET('Hygiene Data'!$H$11,0,10*ROW('Hygiene Data'!H137))="","",OFFSET('Hygiene Data'!$H$11,0,10*ROW('Hygiene Data'!H137)))</f>
        <v/>
      </c>
      <c r="EB143" s="292" t="str">
        <f ca="true">+IF(OFFSET('Hygiene Data'!$H$12,0,10*ROW('Hygiene Data'!H137))="","",OFFSET('Hygiene Data'!$H$12,0,10*ROW('Hygiene Data'!H137)))</f>
        <v/>
      </c>
      <c r="EC143" s="292" t="str">
        <f ca="true">+IF(OFFSET('Hygiene Data'!$H$13,0,10*ROW('Hygiene Data'!H137))="","",OFFSET('Hygiene Data'!$H$13,0,10*ROW('Hygiene Data'!H137)))</f>
        <v/>
      </c>
      <c r="ED143" s="292" t="str">
        <f ca="true">+IF(OFFSET('Hygiene Data'!$I$11,0,10*ROW('Hygiene Data'!I137))="","",OFFSET('Hygiene Data'!$I$11,0,10*ROW('Hygiene Data'!I137)))</f>
        <v/>
      </c>
      <c r="EE143" s="292" t="str">
        <f ca="true">+IF(OFFSET('Hygiene Data'!$I$12,0,10*ROW('Hygiene Data'!I137))="","",OFFSET('Hygiene Data'!$I$12,0,10*ROW('Hygiene Data'!I137)))</f>
        <v/>
      </c>
      <c r="EF143" s="29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8"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2"/>
      <c r="BS144" s="292" t="str">
        <f ca="true">+IF(OFFSET('Water Data'!$D$27,0,10*ROW('Water Data'!D138))="","",OFFSET('Water Data'!$D$27,0,10*ROW('Water Data'!D138)))</f>
        <v/>
      </c>
      <c r="BT144" s="292" t="str">
        <f ca="true">+IF(OFFSET('Water Data'!$D$28,0,10*ROW('Water Data'!D138))="","",OFFSET('Water Data'!$D$28,0,10*ROW('Water Data'!D138)))</f>
        <v/>
      </c>
      <c r="BU144" s="292" t="str">
        <f ca="true">+IF(OFFSET('Water Data'!$D$29,0,10*ROW('Water Data'!D138))="","",OFFSET('Water Data'!$D$29,0,10*ROW('Water Data'!D138)))</f>
        <v/>
      </c>
      <c r="BV144" s="292" t="str">
        <f ca="true">+IF(OFFSET('Water Data'!$E$27,0,10*ROW('Water Data'!E138))="","",OFFSET('Water Data'!$E$27,0,10*ROW('Water Data'!E138)))</f>
        <v/>
      </c>
      <c r="BW144" s="292" t="str">
        <f ca="true">+IF(OFFSET('Water Data'!$E$28,0,10*ROW('Water Data'!E138))="","",OFFSET('Water Data'!$E$28,0,10*ROW('Water Data'!E138)))</f>
        <v/>
      </c>
      <c r="BX144" s="292" t="str">
        <f ca="true">+IF(OFFSET('Water Data'!$E$29,0,10*ROW('Water Data'!E138))="","",OFFSET('Water Data'!$E$29,0,10*ROW('Water Data'!E138)))</f>
        <v/>
      </c>
      <c r="BY144" s="292" t="str">
        <f ca="true">+IF(OFFSET('Water Data'!$F$27,0,10*ROW('Water Data'!F138))="","",OFFSET('Water Data'!$F$27,0,10*ROW('Water Data'!F138)))</f>
        <v/>
      </c>
      <c r="BZ144" s="292" t="str">
        <f ca="true">+IF(OFFSET('Water Data'!$F$28,0,10*ROW('Water Data'!F138))="","",OFFSET('Water Data'!$F$28,0,10*ROW('Water Data'!F138)))</f>
        <v/>
      </c>
      <c r="CA144" s="292" t="str">
        <f ca="true">+IF(OFFSET('Water Data'!$F$29,0,10*ROW('Water Data'!F138))="","",OFFSET('Water Data'!$F$29,0,10*ROW('Water Data'!F138)))</f>
        <v/>
      </c>
      <c r="CB144" s="292" t="str">
        <f ca="true">+IF(OFFSET('Water Data'!$G$27,0,10*ROW('Water Data'!G138))="","",OFFSET('Water Data'!$G$27,0,10*ROW('Water Data'!G138)))</f>
        <v/>
      </c>
      <c r="CC144" s="292" t="str">
        <f ca="true">+IF(OFFSET('Water Data'!$G$28,0,10*ROW('Water Data'!G138))="","",OFFSET('Water Data'!$G$28,0,10*ROW('Water Data'!G138)))</f>
        <v/>
      </c>
      <c r="CD144" s="292" t="str">
        <f ca="true">+IF(OFFSET('Water Data'!$G$29,0,10*ROW('Water Data'!G138))="","",OFFSET('Water Data'!$G$29,0,10*ROW('Water Data'!G138)))</f>
        <v/>
      </c>
      <c r="CE144" s="292" t="str">
        <f ca="true">+IF(OFFSET('Water Data'!$H$27,0,10*ROW('Water Data'!H138))="","",OFFSET('Water Data'!$H$27,0,10*ROW('Water Data'!H138)))</f>
        <v/>
      </c>
      <c r="CF144" s="292" t="str">
        <f ca="true">+IF(OFFSET('Water Data'!$H$28,0,10*ROW('Water Data'!H138))="","",OFFSET('Water Data'!$H$28,0,10*ROW('Water Data'!H138)))</f>
        <v/>
      </c>
      <c r="CG144" s="292" t="str">
        <f ca="true">+IF(OFFSET('Water Data'!$H$29,0,10*ROW('Water Data'!H138))="","",OFFSET('Water Data'!$H$29,0,10*ROW('Water Data'!H138)))</f>
        <v/>
      </c>
      <c r="CH144" s="292" t="str">
        <f ca="true">+IF(OFFSET('Water Data'!$I$27,0,10*ROW('Water Data'!I138))="","",OFFSET('Water Data'!$I$27,0,10*ROW('Water Data'!I138)))</f>
        <v/>
      </c>
      <c r="CI144" s="292" t="str">
        <f ca="true">+IF(OFFSET('Water Data'!$I$28,0,10*ROW('Water Data'!I138))="","",OFFSET('Water Data'!$I$28,0,10*ROW('Water Data'!I138)))</f>
        <v/>
      </c>
      <c r="CJ144" s="292" t="str">
        <f ca="true">+IF(OFFSET('Water Data'!$I$29,0,10*ROW('Water Data'!I138))="","",OFFSET('Water Data'!$I$29,0,10*ROW('Water Data'!I138)))</f>
        <v/>
      </c>
      <c r="CK144" s="292" t="str">
        <f ca="true">+IF(OFFSET('Sanitation Data'!$D$28,0,10*ROW('Sanitation Data'!D138))="","",OFFSET('Sanitation Data'!$D$28,0,10*ROW('Sanitation Data'!D138)))</f>
        <v/>
      </c>
      <c r="CL144" s="292" t="str">
        <f ca="true">+IF(OFFSET('Sanitation Data'!$D$29,0,10*ROW('Sanitation Data'!D138))="","",OFFSET('Sanitation Data'!$D$29,0,10*ROW('Sanitation Data'!D138)))</f>
        <v/>
      </c>
      <c r="CM144" s="292" t="str">
        <f ca="true">+IF(OFFSET('Sanitation Data'!$D$30,0,10*ROW('Sanitation Data'!D138))="","",OFFSET('Sanitation Data'!$D$30,0,10*ROW('Sanitation Data'!D138)))</f>
        <v/>
      </c>
      <c r="CN144" s="292" t="str">
        <f ca="true">+IF(OFFSET('Sanitation Data'!$D$31,0,10*ROW('Sanitation Data'!D138))="","",OFFSET('Sanitation Data'!$D$31,0,10*ROW('Sanitation Data'!D138)))</f>
        <v/>
      </c>
      <c r="CO144" s="292" t="str">
        <f ca="true">+IF(OFFSET('Sanitation Data'!$D$32,0,10*ROW('Sanitation Data'!D138))="","",OFFSET('Sanitation Data'!$D$32,0,10*ROW('Sanitation Data'!D138)))</f>
        <v/>
      </c>
      <c r="CP144" s="292" t="str">
        <f ca="true">+IF(OFFSET('Sanitation Data'!$E$28,0,10*ROW('Sanitation Data'!E138))="","",OFFSET('Sanitation Data'!$E$28,0,10*ROW('Sanitation Data'!E138)))</f>
        <v/>
      </c>
      <c r="CQ144" s="292" t="str">
        <f ca="true">+IF(OFFSET('Sanitation Data'!$E$29,0,10*ROW('Sanitation Data'!E138))="","",OFFSET('Sanitation Data'!$E$29,0,10*ROW('Sanitation Data'!E138)))</f>
        <v/>
      </c>
      <c r="CR144" s="292" t="str">
        <f ca="true">+IF(OFFSET('Sanitation Data'!$E$30,0,10*ROW('Sanitation Data'!E138))="","",OFFSET('Sanitation Data'!$E$30,0,10*ROW('Sanitation Data'!E138)))</f>
        <v/>
      </c>
      <c r="CS144" s="292" t="str">
        <f ca="true">+IF(OFFSET('Sanitation Data'!$E$31,0,10*ROW('Sanitation Data'!E138))="","",OFFSET('Sanitation Data'!$E$31,0,10*ROW('Sanitation Data'!E138)))</f>
        <v/>
      </c>
      <c r="CT144" s="292" t="str">
        <f ca="true">+IF(OFFSET('Sanitation Data'!$E$32,0,10*ROW('Sanitation Data'!E138))="","",OFFSET('Sanitation Data'!$E$32,0,10*ROW('Sanitation Data'!E138)))</f>
        <v/>
      </c>
      <c r="CU144" s="292" t="str">
        <f ca="true">+IF(OFFSET('Sanitation Data'!$F$28,0,10*ROW('Sanitation Data'!F138))="","",OFFSET('Sanitation Data'!$F$28,0,10*ROW('Sanitation Data'!F138)))</f>
        <v/>
      </c>
      <c r="CV144" s="292" t="str">
        <f ca="true">+IF(OFFSET('Sanitation Data'!$F$29,0,10*ROW('Sanitation Data'!F138))="","",OFFSET('Sanitation Data'!$F$29,0,10*ROW('Sanitation Data'!F138)))</f>
        <v/>
      </c>
      <c r="CW144" s="292" t="str">
        <f ca="true">+IF(OFFSET('Sanitation Data'!$F$30,0,10*ROW('Sanitation Data'!F138))="","",OFFSET('Sanitation Data'!$F$30,0,10*ROW('Sanitation Data'!F138)))</f>
        <v/>
      </c>
      <c r="CX144" s="292" t="str">
        <f ca="true">+IF(OFFSET('Sanitation Data'!$F$31,0,10*ROW('Sanitation Data'!F138))="","",OFFSET('Sanitation Data'!$F$31,0,10*ROW('Sanitation Data'!F138)))</f>
        <v/>
      </c>
      <c r="CY144" s="292" t="str">
        <f ca="true">+IF(OFFSET('Sanitation Data'!$F$32,0,10*ROW('Sanitation Data'!F138))="","",OFFSET('Sanitation Data'!$F$32,0,10*ROW('Sanitation Data'!F138)))</f>
        <v/>
      </c>
      <c r="CZ144" s="292" t="str">
        <f ca="true">+IF(OFFSET('Sanitation Data'!$G$28,0,10*ROW('Sanitation Data'!G138))="","",OFFSET('Sanitation Data'!$G$28,0,10*ROW('Sanitation Data'!G138)))</f>
        <v/>
      </c>
      <c r="DA144" s="292" t="str">
        <f ca="true">+IF(OFFSET('Sanitation Data'!$G$29,0,10*ROW('Sanitation Data'!G138))="","",OFFSET('Sanitation Data'!$G$29,0,10*ROW('Sanitation Data'!G138)))</f>
        <v/>
      </c>
      <c r="DB144" s="292" t="str">
        <f ca="true">+IF(OFFSET('Sanitation Data'!$G$30,0,10*ROW('Sanitation Data'!G138))="","",OFFSET('Sanitation Data'!$G$30,0,10*ROW('Sanitation Data'!G138)))</f>
        <v/>
      </c>
      <c r="DC144" s="292" t="str">
        <f ca="true">+IF(OFFSET('Sanitation Data'!$G$31,0,10*ROW('Sanitation Data'!G138))="","",OFFSET('Sanitation Data'!$G$31,0,10*ROW('Sanitation Data'!G138)))</f>
        <v/>
      </c>
      <c r="DD144" s="292" t="str">
        <f ca="true">+IF(OFFSET('Sanitation Data'!$G$32,0,10*ROW('Sanitation Data'!G138))="","",OFFSET('Sanitation Data'!$G$32,0,10*ROW('Sanitation Data'!G138)))</f>
        <v/>
      </c>
      <c r="DE144" s="292" t="str">
        <f ca="true">+IF(OFFSET('Sanitation Data'!$H$28,0,10*ROW('Sanitation Data'!H138))="","",OFFSET('Sanitation Data'!$H$28,0,10*ROW('Sanitation Data'!H138)))</f>
        <v/>
      </c>
      <c r="DF144" s="292" t="str">
        <f ca="true">+IF(OFFSET('Sanitation Data'!$H$29,0,10*ROW('Sanitation Data'!H138))="","",OFFSET('Sanitation Data'!$H$29,0,10*ROW('Sanitation Data'!H138)))</f>
        <v/>
      </c>
      <c r="DG144" s="292" t="str">
        <f ca="true">+IF(OFFSET('Sanitation Data'!$H$30,0,10*ROW('Sanitation Data'!H138))="","",OFFSET('Sanitation Data'!$H$30,0,10*ROW('Sanitation Data'!H138)))</f>
        <v/>
      </c>
      <c r="DH144" s="292" t="str">
        <f ca="true">+IF(OFFSET('Sanitation Data'!$H$31,0,10*ROW('Sanitation Data'!H138))="","",OFFSET('Sanitation Data'!$H$31,0,10*ROW('Sanitation Data'!H138)))</f>
        <v/>
      </c>
      <c r="DI144" s="292" t="str">
        <f ca="true">+IF(OFFSET('Sanitation Data'!$H$32,0,10*ROW('Sanitation Data'!H138))="","",OFFSET('Sanitation Data'!$H$32,0,10*ROW('Sanitation Data'!H138)))</f>
        <v/>
      </c>
      <c r="DJ144" s="292" t="str">
        <f ca="true">+IF(OFFSET('Sanitation Data'!$I$28,0,10*ROW('Sanitation Data'!I138))="","",OFFSET('Sanitation Data'!$I$28,0,10*ROW('Sanitation Data'!I138)))</f>
        <v/>
      </c>
      <c r="DK144" s="292" t="str">
        <f ca="true">+IF(OFFSET('Sanitation Data'!$I$29,0,10*ROW('Sanitation Data'!I138))="","",OFFSET('Sanitation Data'!$I$29,0,10*ROW('Sanitation Data'!I138)))</f>
        <v/>
      </c>
      <c r="DL144" s="292" t="str">
        <f ca="true">+IF(OFFSET('Sanitation Data'!$I$30,0,10*ROW('Sanitation Data'!I138))="","",OFFSET('Sanitation Data'!$I$30,0,10*ROW('Sanitation Data'!I138)))</f>
        <v/>
      </c>
      <c r="DM144" s="292" t="str">
        <f ca="true">+IF(OFFSET('Sanitation Data'!$I$31,0,10*ROW('Sanitation Data'!I138))="","",OFFSET('Sanitation Data'!$I$31,0,10*ROW('Sanitation Data'!I138)))</f>
        <v/>
      </c>
      <c r="DN144" s="292" t="str">
        <f ca="true">+IF(OFFSET('Sanitation Data'!$I$32,0,10*ROW('Sanitation Data'!I138))="","",OFFSET('Sanitation Data'!$I$32,0,10*ROW('Sanitation Data'!I138)))</f>
        <v/>
      </c>
      <c r="DO144" s="292" t="str">
        <f ca="true">+IF(OFFSET('Hygiene Data'!$D$11,0,10*ROW('Hygiene Data'!D138))="","",OFFSET('Hygiene Data'!$D$11,0,10*ROW('Hygiene Data'!D138)))</f>
        <v/>
      </c>
      <c r="DP144" s="292" t="str">
        <f ca="true">+IF(OFFSET('Hygiene Data'!$D$12,0,10*ROW('Hygiene Data'!D138))="","",OFFSET('Hygiene Data'!$D$12,0,10*ROW('Hygiene Data'!D138)))</f>
        <v/>
      </c>
      <c r="DQ144" s="292" t="str">
        <f ca="true">+IF(OFFSET('Hygiene Data'!$D$13,0,10*ROW('Hygiene Data'!D138))="","",OFFSET('Hygiene Data'!$D$13,0,10*ROW('Hygiene Data'!D138)))</f>
        <v/>
      </c>
      <c r="DR144" s="292" t="str">
        <f ca="true">+IF(OFFSET('Hygiene Data'!$E$11,0,10*ROW('Hygiene Data'!E138))="","",OFFSET('Hygiene Data'!$E$11,0,10*ROW('Hygiene Data'!E138)))</f>
        <v/>
      </c>
      <c r="DS144" s="292" t="str">
        <f ca="true">+IF(OFFSET('Hygiene Data'!$E$12,0,10*ROW('Hygiene Data'!E138))="","",OFFSET('Hygiene Data'!$E$12,0,10*ROW('Hygiene Data'!E138)))</f>
        <v/>
      </c>
      <c r="DT144" s="292" t="str">
        <f ca="true">+IF(OFFSET('Hygiene Data'!$E$13,0,10*ROW('Hygiene Data'!E138))="","",OFFSET('Hygiene Data'!$E$13,0,10*ROW('Hygiene Data'!E138)))</f>
        <v/>
      </c>
      <c r="DU144" s="292" t="str">
        <f ca="true">+IF(OFFSET('Hygiene Data'!$F$11,0,10*ROW('Hygiene Data'!F138))="","",OFFSET('Hygiene Data'!$F$11,0,10*ROW('Hygiene Data'!F138)))</f>
        <v/>
      </c>
      <c r="DV144" s="292" t="str">
        <f ca="true">+IF(OFFSET('Hygiene Data'!$F$12,0,10*ROW('Hygiene Data'!F138))="","",OFFSET('Hygiene Data'!$F$12,0,10*ROW('Hygiene Data'!F138)))</f>
        <v/>
      </c>
      <c r="DW144" s="292" t="str">
        <f ca="true">+IF(OFFSET('Hygiene Data'!$F$13,0,10*ROW('Hygiene Data'!F138))="","",OFFSET('Hygiene Data'!$F$13,0,10*ROW('Hygiene Data'!F138)))</f>
        <v/>
      </c>
      <c r="DX144" s="292" t="str">
        <f ca="true">+IF(OFFSET('Hygiene Data'!$G$11,0,10*ROW('Hygiene Data'!G138))="","",OFFSET('Hygiene Data'!$G$11,0,10*ROW('Hygiene Data'!G138)))</f>
        <v/>
      </c>
      <c r="DY144" s="292" t="str">
        <f ca="true">+IF(OFFSET('Hygiene Data'!$G$12,0,10*ROW('Hygiene Data'!G138))="","",OFFSET('Hygiene Data'!$G$12,0,10*ROW('Hygiene Data'!G138)))</f>
        <v/>
      </c>
      <c r="DZ144" s="292" t="str">
        <f ca="true">+IF(OFFSET('Hygiene Data'!$G$13,0,10*ROW('Hygiene Data'!G138))="","",OFFSET('Hygiene Data'!$G$13,0,10*ROW('Hygiene Data'!G138)))</f>
        <v/>
      </c>
      <c r="EA144" s="292" t="str">
        <f ca="true">+IF(OFFSET('Hygiene Data'!$H$11,0,10*ROW('Hygiene Data'!H138))="","",OFFSET('Hygiene Data'!$H$11,0,10*ROW('Hygiene Data'!H138)))</f>
        <v/>
      </c>
      <c r="EB144" s="292" t="str">
        <f ca="true">+IF(OFFSET('Hygiene Data'!$H$12,0,10*ROW('Hygiene Data'!H138))="","",OFFSET('Hygiene Data'!$H$12,0,10*ROW('Hygiene Data'!H138)))</f>
        <v/>
      </c>
      <c r="EC144" s="292" t="str">
        <f ca="true">+IF(OFFSET('Hygiene Data'!$H$13,0,10*ROW('Hygiene Data'!H138))="","",OFFSET('Hygiene Data'!$H$13,0,10*ROW('Hygiene Data'!H138)))</f>
        <v/>
      </c>
      <c r="ED144" s="292" t="str">
        <f ca="true">+IF(OFFSET('Hygiene Data'!$I$11,0,10*ROW('Hygiene Data'!I138))="","",OFFSET('Hygiene Data'!$I$11,0,10*ROW('Hygiene Data'!I138)))</f>
        <v/>
      </c>
      <c r="EE144" s="292" t="str">
        <f ca="true">+IF(OFFSET('Hygiene Data'!$I$12,0,10*ROW('Hygiene Data'!I138))="","",OFFSET('Hygiene Data'!$I$12,0,10*ROW('Hygiene Data'!I138)))</f>
        <v/>
      </c>
      <c r="EF144" s="29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8"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2"/>
      <c r="BS145" s="292" t="str">
        <f ca="true">+IF(OFFSET('Water Data'!$D$27,0,10*ROW('Water Data'!D139))="","",OFFSET('Water Data'!$D$27,0,10*ROW('Water Data'!D139)))</f>
        <v/>
      </c>
      <c r="BT145" s="292" t="str">
        <f ca="true">+IF(OFFSET('Water Data'!$D$28,0,10*ROW('Water Data'!D139))="","",OFFSET('Water Data'!$D$28,0,10*ROW('Water Data'!D139)))</f>
        <v/>
      </c>
      <c r="BU145" s="292" t="str">
        <f ca="true">+IF(OFFSET('Water Data'!$D$29,0,10*ROW('Water Data'!D139))="","",OFFSET('Water Data'!$D$29,0,10*ROW('Water Data'!D139)))</f>
        <v/>
      </c>
      <c r="BV145" s="292" t="str">
        <f ca="true">+IF(OFFSET('Water Data'!$E$27,0,10*ROW('Water Data'!E139))="","",OFFSET('Water Data'!$E$27,0,10*ROW('Water Data'!E139)))</f>
        <v/>
      </c>
      <c r="BW145" s="292" t="str">
        <f ca="true">+IF(OFFSET('Water Data'!$E$28,0,10*ROW('Water Data'!E139))="","",OFFSET('Water Data'!$E$28,0,10*ROW('Water Data'!E139)))</f>
        <v/>
      </c>
      <c r="BX145" s="292" t="str">
        <f ca="true">+IF(OFFSET('Water Data'!$E$29,0,10*ROW('Water Data'!E139))="","",OFFSET('Water Data'!$E$29,0,10*ROW('Water Data'!E139)))</f>
        <v/>
      </c>
      <c r="BY145" s="292" t="str">
        <f ca="true">+IF(OFFSET('Water Data'!$F$27,0,10*ROW('Water Data'!F139))="","",OFFSET('Water Data'!$F$27,0,10*ROW('Water Data'!F139)))</f>
        <v/>
      </c>
      <c r="BZ145" s="292" t="str">
        <f ca="true">+IF(OFFSET('Water Data'!$F$28,0,10*ROW('Water Data'!F139))="","",OFFSET('Water Data'!$F$28,0,10*ROW('Water Data'!F139)))</f>
        <v/>
      </c>
      <c r="CA145" s="292" t="str">
        <f ca="true">+IF(OFFSET('Water Data'!$F$29,0,10*ROW('Water Data'!F139))="","",OFFSET('Water Data'!$F$29,0,10*ROW('Water Data'!F139)))</f>
        <v/>
      </c>
      <c r="CB145" s="292" t="str">
        <f ca="true">+IF(OFFSET('Water Data'!$G$27,0,10*ROW('Water Data'!G139))="","",OFFSET('Water Data'!$G$27,0,10*ROW('Water Data'!G139)))</f>
        <v/>
      </c>
      <c r="CC145" s="292" t="str">
        <f ca="true">+IF(OFFSET('Water Data'!$G$28,0,10*ROW('Water Data'!G139))="","",OFFSET('Water Data'!$G$28,0,10*ROW('Water Data'!G139)))</f>
        <v/>
      </c>
      <c r="CD145" s="292" t="str">
        <f ca="true">+IF(OFFSET('Water Data'!$G$29,0,10*ROW('Water Data'!G139))="","",OFFSET('Water Data'!$G$29,0,10*ROW('Water Data'!G139)))</f>
        <v/>
      </c>
      <c r="CE145" s="292" t="str">
        <f ca="true">+IF(OFFSET('Water Data'!$H$27,0,10*ROW('Water Data'!H139))="","",OFFSET('Water Data'!$H$27,0,10*ROW('Water Data'!H139)))</f>
        <v/>
      </c>
      <c r="CF145" s="292" t="str">
        <f ca="true">+IF(OFFSET('Water Data'!$H$28,0,10*ROW('Water Data'!H139))="","",OFFSET('Water Data'!$H$28,0,10*ROW('Water Data'!H139)))</f>
        <v/>
      </c>
      <c r="CG145" s="292" t="str">
        <f ca="true">+IF(OFFSET('Water Data'!$H$29,0,10*ROW('Water Data'!H139))="","",OFFSET('Water Data'!$H$29,0,10*ROW('Water Data'!H139)))</f>
        <v/>
      </c>
      <c r="CH145" s="292" t="str">
        <f ca="true">+IF(OFFSET('Water Data'!$I$27,0,10*ROW('Water Data'!I139))="","",OFFSET('Water Data'!$I$27,0,10*ROW('Water Data'!I139)))</f>
        <v/>
      </c>
      <c r="CI145" s="292" t="str">
        <f ca="true">+IF(OFFSET('Water Data'!$I$28,0,10*ROW('Water Data'!I139))="","",OFFSET('Water Data'!$I$28,0,10*ROW('Water Data'!I139)))</f>
        <v/>
      </c>
      <c r="CJ145" s="292" t="str">
        <f ca="true">+IF(OFFSET('Water Data'!$I$29,0,10*ROW('Water Data'!I139))="","",OFFSET('Water Data'!$I$29,0,10*ROW('Water Data'!I139)))</f>
        <v/>
      </c>
      <c r="CK145" s="292" t="str">
        <f ca="true">+IF(OFFSET('Sanitation Data'!$D$28,0,10*ROW('Sanitation Data'!D139))="","",OFFSET('Sanitation Data'!$D$28,0,10*ROW('Sanitation Data'!D139)))</f>
        <v/>
      </c>
      <c r="CL145" s="292" t="str">
        <f ca="true">+IF(OFFSET('Sanitation Data'!$D$29,0,10*ROW('Sanitation Data'!D139))="","",OFFSET('Sanitation Data'!$D$29,0,10*ROW('Sanitation Data'!D139)))</f>
        <v/>
      </c>
      <c r="CM145" s="292" t="str">
        <f ca="true">+IF(OFFSET('Sanitation Data'!$D$30,0,10*ROW('Sanitation Data'!D139))="","",OFFSET('Sanitation Data'!$D$30,0,10*ROW('Sanitation Data'!D139)))</f>
        <v/>
      </c>
      <c r="CN145" s="292" t="str">
        <f ca="true">+IF(OFFSET('Sanitation Data'!$D$31,0,10*ROW('Sanitation Data'!D139))="","",OFFSET('Sanitation Data'!$D$31,0,10*ROW('Sanitation Data'!D139)))</f>
        <v/>
      </c>
      <c r="CO145" s="292" t="str">
        <f ca="true">+IF(OFFSET('Sanitation Data'!$D$32,0,10*ROW('Sanitation Data'!D139))="","",OFFSET('Sanitation Data'!$D$32,0,10*ROW('Sanitation Data'!D139)))</f>
        <v/>
      </c>
      <c r="CP145" s="292" t="str">
        <f ca="true">+IF(OFFSET('Sanitation Data'!$E$28,0,10*ROW('Sanitation Data'!E139))="","",OFFSET('Sanitation Data'!$E$28,0,10*ROW('Sanitation Data'!E139)))</f>
        <v/>
      </c>
      <c r="CQ145" s="292" t="str">
        <f ca="true">+IF(OFFSET('Sanitation Data'!$E$29,0,10*ROW('Sanitation Data'!E139))="","",OFFSET('Sanitation Data'!$E$29,0,10*ROW('Sanitation Data'!E139)))</f>
        <v/>
      </c>
      <c r="CR145" s="292" t="str">
        <f ca="true">+IF(OFFSET('Sanitation Data'!$E$30,0,10*ROW('Sanitation Data'!E139))="","",OFFSET('Sanitation Data'!$E$30,0,10*ROW('Sanitation Data'!E139)))</f>
        <v/>
      </c>
      <c r="CS145" s="292" t="str">
        <f ca="true">+IF(OFFSET('Sanitation Data'!$E$31,0,10*ROW('Sanitation Data'!E139))="","",OFFSET('Sanitation Data'!$E$31,0,10*ROW('Sanitation Data'!E139)))</f>
        <v/>
      </c>
      <c r="CT145" s="292" t="str">
        <f ca="true">+IF(OFFSET('Sanitation Data'!$E$32,0,10*ROW('Sanitation Data'!E139))="","",OFFSET('Sanitation Data'!$E$32,0,10*ROW('Sanitation Data'!E139)))</f>
        <v/>
      </c>
      <c r="CU145" s="292" t="str">
        <f ca="true">+IF(OFFSET('Sanitation Data'!$F$28,0,10*ROW('Sanitation Data'!F139))="","",OFFSET('Sanitation Data'!$F$28,0,10*ROW('Sanitation Data'!F139)))</f>
        <v/>
      </c>
      <c r="CV145" s="292" t="str">
        <f ca="true">+IF(OFFSET('Sanitation Data'!$F$29,0,10*ROW('Sanitation Data'!F139))="","",OFFSET('Sanitation Data'!$F$29,0,10*ROW('Sanitation Data'!F139)))</f>
        <v/>
      </c>
      <c r="CW145" s="292" t="str">
        <f ca="true">+IF(OFFSET('Sanitation Data'!$F$30,0,10*ROW('Sanitation Data'!F139))="","",OFFSET('Sanitation Data'!$F$30,0,10*ROW('Sanitation Data'!F139)))</f>
        <v/>
      </c>
      <c r="CX145" s="292" t="str">
        <f ca="true">+IF(OFFSET('Sanitation Data'!$F$31,0,10*ROW('Sanitation Data'!F139))="","",OFFSET('Sanitation Data'!$F$31,0,10*ROW('Sanitation Data'!F139)))</f>
        <v/>
      </c>
      <c r="CY145" s="292" t="str">
        <f ca="true">+IF(OFFSET('Sanitation Data'!$F$32,0,10*ROW('Sanitation Data'!F139))="","",OFFSET('Sanitation Data'!$F$32,0,10*ROW('Sanitation Data'!F139)))</f>
        <v/>
      </c>
      <c r="CZ145" s="292" t="str">
        <f ca="true">+IF(OFFSET('Sanitation Data'!$G$28,0,10*ROW('Sanitation Data'!G139))="","",OFFSET('Sanitation Data'!$G$28,0,10*ROW('Sanitation Data'!G139)))</f>
        <v/>
      </c>
      <c r="DA145" s="292" t="str">
        <f ca="true">+IF(OFFSET('Sanitation Data'!$G$29,0,10*ROW('Sanitation Data'!G139))="","",OFFSET('Sanitation Data'!$G$29,0,10*ROW('Sanitation Data'!G139)))</f>
        <v/>
      </c>
      <c r="DB145" s="292" t="str">
        <f ca="true">+IF(OFFSET('Sanitation Data'!$G$30,0,10*ROW('Sanitation Data'!G139))="","",OFFSET('Sanitation Data'!$G$30,0,10*ROW('Sanitation Data'!G139)))</f>
        <v/>
      </c>
      <c r="DC145" s="292" t="str">
        <f ca="true">+IF(OFFSET('Sanitation Data'!$G$31,0,10*ROW('Sanitation Data'!G139))="","",OFFSET('Sanitation Data'!$G$31,0,10*ROW('Sanitation Data'!G139)))</f>
        <v/>
      </c>
      <c r="DD145" s="292" t="str">
        <f ca="true">+IF(OFFSET('Sanitation Data'!$G$32,0,10*ROW('Sanitation Data'!G139))="","",OFFSET('Sanitation Data'!$G$32,0,10*ROW('Sanitation Data'!G139)))</f>
        <v/>
      </c>
      <c r="DE145" s="292" t="str">
        <f ca="true">+IF(OFFSET('Sanitation Data'!$H$28,0,10*ROW('Sanitation Data'!H139))="","",OFFSET('Sanitation Data'!$H$28,0,10*ROW('Sanitation Data'!H139)))</f>
        <v/>
      </c>
      <c r="DF145" s="292" t="str">
        <f ca="true">+IF(OFFSET('Sanitation Data'!$H$29,0,10*ROW('Sanitation Data'!H139))="","",OFFSET('Sanitation Data'!$H$29,0,10*ROW('Sanitation Data'!H139)))</f>
        <v/>
      </c>
      <c r="DG145" s="292" t="str">
        <f ca="true">+IF(OFFSET('Sanitation Data'!$H$30,0,10*ROW('Sanitation Data'!H139))="","",OFFSET('Sanitation Data'!$H$30,0,10*ROW('Sanitation Data'!H139)))</f>
        <v/>
      </c>
      <c r="DH145" s="292" t="str">
        <f ca="true">+IF(OFFSET('Sanitation Data'!$H$31,0,10*ROW('Sanitation Data'!H139))="","",OFFSET('Sanitation Data'!$H$31,0,10*ROW('Sanitation Data'!H139)))</f>
        <v/>
      </c>
      <c r="DI145" s="292" t="str">
        <f ca="true">+IF(OFFSET('Sanitation Data'!$H$32,0,10*ROW('Sanitation Data'!H139))="","",OFFSET('Sanitation Data'!$H$32,0,10*ROW('Sanitation Data'!H139)))</f>
        <v/>
      </c>
      <c r="DJ145" s="292" t="str">
        <f ca="true">+IF(OFFSET('Sanitation Data'!$I$28,0,10*ROW('Sanitation Data'!I139))="","",OFFSET('Sanitation Data'!$I$28,0,10*ROW('Sanitation Data'!I139)))</f>
        <v/>
      </c>
      <c r="DK145" s="292" t="str">
        <f ca="true">+IF(OFFSET('Sanitation Data'!$I$29,0,10*ROW('Sanitation Data'!I139))="","",OFFSET('Sanitation Data'!$I$29,0,10*ROW('Sanitation Data'!I139)))</f>
        <v/>
      </c>
      <c r="DL145" s="292" t="str">
        <f ca="true">+IF(OFFSET('Sanitation Data'!$I$30,0,10*ROW('Sanitation Data'!I139))="","",OFFSET('Sanitation Data'!$I$30,0,10*ROW('Sanitation Data'!I139)))</f>
        <v/>
      </c>
      <c r="DM145" s="292" t="str">
        <f ca="true">+IF(OFFSET('Sanitation Data'!$I$31,0,10*ROW('Sanitation Data'!I139))="","",OFFSET('Sanitation Data'!$I$31,0,10*ROW('Sanitation Data'!I139)))</f>
        <v/>
      </c>
      <c r="DN145" s="292" t="str">
        <f ca="true">+IF(OFFSET('Sanitation Data'!$I$32,0,10*ROW('Sanitation Data'!I139))="","",OFFSET('Sanitation Data'!$I$32,0,10*ROW('Sanitation Data'!I139)))</f>
        <v/>
      </c>
      <c r="DO145" s="292" t="str">
        <f ca="true">+IF(OFFSET('Hygiene Data'!$D$11,0,10*ROW('Hygiene Data'!D139))="","",OFFSET('Hygiene Data'!$D$11,0,10*ROW('Hygiene Data'!D139)))</f>
        <v/>
      </c>
      <c r="DP145" s="292" t="str">
        <f ca="true">+IF(OFFSET('Hygiene Data'!$D$12,0,10*ROW('Hygiene Data'!D139))="","",OFFSET('Hygiene Data'!$D$12,0,10*ROW('Hygiene Data'!D139)))</f>
        <v/>
      </c>
      <c r="DQ145" s="292" t="str">
        <f ca="true">+IF(OFFSET('Hygiene Data'!$D$13,0,10*ROW('Hygiene Data'!D139))="","",OFFSET('Hygiene Data'!$D$13,0,10*ROW('Hygiene Data'!D139)))</f>
        <v/>
      </c>
      <c r="DR145" s="292" t="str">
        <f ca="true">+IF(OFFSET('Hygiene Data'!$E$11,0,10*ROW('Hygiene Data'!E139))="","",OFFSET('Hygiene Data'!$E$11,0,10*ROW('Hygiene Data'!E139)))</f>
        <v/>
      </c>
      <c r="DS145" s="292" t="str">
        <f ca="true">+IF(OFFSET('Hygiene Data'!$E$12,0,10*ROW('Hygiene Data'!E139))="","",OFFSET('Hygiene Data'!$E$12,0,10*ROW('Hygiene Data'!E139)))</f>
        <v/>
      </c>
      <c r="DT145" s="292" t="str">
        <f ca="true">+IF(OFFSET('Hygiene Data'!$E$13,0,10*ROW('Hygiene Data'!E139))="","",OFFSET('Hygiene Data'!$E$13,0,10*ROW('Hygiene Data'!E139)))</f>
        <v/>
      </c>
      <c r="DU145" s="292" t="str">
        <f ca="true">+IF(OFFSET('Hygiene Data'!$F$11,0,10*ROW('Hygiene Data'!F139))="","",OFFSET('Hygiene Data'!$F$11,0,10*ROW('Hygiene Data'!F139)))</f>
        <v/>
      </c>
      <c r="DV145" s="292" t="str">
        <f ca="true">+IF(OFFSET('Hygiene Data'!$F$12,0,10*ROW('Hygiene Data'!F139))="","",OFFSET('Hygiene Data'!$F$12,0,10*ROW('Hygiene Data'!F139)))</f>
        <v/>
      </c>
      <c r="DW145" s="292" t="str">
        <f ca="true">+IF(OFFSET('Hygiene Data'!$F$13,0,10*ROW('Hygiene Data'!F139))="","",OFFSET('Hygiene Data'!$F$13,0,10*ROW('Hygiene Data'!F139)))</f>
        <v/>
      </c>
      <c r="DX145" s="292" t="str">
        <f ca="true">+IF(OFFSET('Hygiene Data'!$G$11,0,10*ROW('Hygiene Data'!G139))="","",OFFSET('Hygiene Data'!$G$11,0,10*ROW('Hygiene Data'!G139)))</f>
        <v/>
      </c>
      <c r="DY145" s="292" t="str">
        <f ca="true">+IF(OFFSET('Hygiene Data'!$G$12,0,10*ROW('Hygiene Data'!G139))="","",OFFSET('Hygiene Data'!$G$12,0,10*ROW('Hygiene Data'!G139)))</f>
        <v/>
      </c>
      <c r="DZ145" s="292" t="str">
        <f ca="true">+IF(OFFSET('Hygiene Data'!$G$13,0,10*ROW('Hygiene Data'!G139))="","",OFFSET('Hygiene Data'!$G$13,0,10*ROW('Hygiene Data'!G139)))</f>
        <v/>
      </c>
      <c r="EA145" s="292" t="str">
        <f ca="true">+IF(OFFSET('Hygiene Data'!$H$11,0,10*ROW('Hygiene Data'!H139))="","",OFFSET('Hygiene Data'!$H$11,0,10*ROW('Hygiene Data'!H139)))</f>
        <v/>
      </c>
      <c r="EB145" s="292" t="str">
        <f ca="true">+IF(OFFSET('Hygiene Data'!$H$12,0,10*ROW('Hygiene Data'!H139))="","",OFFSET('Hygiene Data'!$H$12,0,10*ROW('Hygiene Data'!H139)))</f>
        <v/>
      </c>
      <c r="EC145" s="292" t="str">
        <f ca="true">+IF(OFFSET('Hygiene Data'!$H$13,0,10*ROW('Hygiene Data'!H139))="","",OFFSET('Hygiene Data'!$H$13,0,10*ROW('Hygiene Data'!H139)))</f>
        <v/>
      </c>
      <c r="ED145" s="292" t="str">
        <f ca="true">+IF(OFFSET('Hygiene Data'!$I$11,0,10*ROW('Hygiene Data'!I139))="","",OFFSET('Hygiene Data'!$I$11,0,10*ROW('Hygiene Data'!I139)))</f>
        <v/>
      </c>
      <c r="EE145" s="292" t="str">
        <f ca="true">+IF(OFFSET('Hygiene Data'!$I$12,0,10*ROW('Hygiene Data'!I139))="","",OFFSET('Hygiene Data'!$I$12,0,10*ROW('Hygiene Data'!I139)))</f>
        <v/>
      </c>
      <c r="EF145" s="29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8"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2"/>
      <c r="BS146" s="292" t="str">
        <f ca="true">+IF(OFFSET('Water Data'!$D$27,0,10*ROW('Water Data'!D140))="","",OFFSET('Water Data'!$D$27,0,10*ROW('Water Data'!D140)))</f>
        <v/>
      </c>
      <c r="BT146" s="292" t="str">
        <f ca="true">+IF(OFFSET('Water Data'!$D$28,0,10*ROW('Water Data'!D140))="","",OFFSET('Water Data'!$D$28,0,10*ROW('Water Data'!D140)))</f>
        <v/>
      </c>
      <c r="BU146" s="292" t="str">
        <f ca="true">+IF(OFFSET('Water Data'!$D$29,0,10*ROW('Water Data'!D140))="","",OFFSET('Water Data'!$D$29,0,10*ROW('Water Data'!D140)))</f>
        <v/>
      </c>
      <c r="BV146" s="292" t="str">
        <f ca="true">+IF(OFFSET('Water Data'!$E$27,0,10*ROW('Water Data'!E140))="","",OFFSET('Water Data'!$E$27,0,10*ROW('Water Data'!E140)))</f>
        <v/>
      </c>
      <c r="BW146" s="292" t="str">
        <f ca="true">+IF(OFFSET('Water Data'!$E$28,0,10*ROW('Water Data'!E140))="","",OFFSET('Water Data'!$E$28,0,10*ROW('Water Data'!E140)))</f>
        <v/>
      </c>
      <c r="BX146" s="292" t="str">
        <f ca="true">+IF(OFFSET('Water Data'!$E$29,0,10*ROW('Water Data'!E140))="","",OFFSET('Water Data'!$E$29,0,10*ROW('Water Data'!E140)))</f>
        <v/>
      </c>
      <c r="BY146" s="292" t="str">
        <f ca="true">+IF(OFFSET('Water Data'!$F$27,0,10*ROW('Water Data'!F140))="","",OFFSET('Water Data'!$F$27,0,10*ROW('Water Data'!F140)))</f>
        <v/>
      </c>
      <c r="BZ146" s="292" t="str">
        <f ca="true">+IF(OFFSET('Water Data'!$F$28,0,10*ROW('Water Data'!F140))="","",OFFSET('Water Data'!$F$28,0,10*ROW('Water Data'!F140)))</f>
        <v/>
      </c>
      <c r="CA146" s="292" t="str">
        <f ca="true">+IF(OFFSET('Water Data'!$F$29,0,10*ROW('Water Data'!F140))="","",OFFSET('Water Data'!$F$29,0,10*ROW('Water Data'!F140)))</f>
        <v/>
      </c>
      <c r="CB146" s="292" t="str">
        <f ca="true">+IF(OFFSET('Water Data'!$G$27,0,10*ROW('Water Data'!G140))="","",OFFSET('Water Data'!$G$27,0,10*ROW('Water Data'!G140)))</f>
        <v/>
      </c>
      <c r="CC146" s="292" t="str">
        <f ca="true">+IF(OFFSET('Water Data'!$G$28,0,10*ROW('Water Data'!G140))="","",OFFSET('Water Data'!$G$28,0,10*ROW('Water Data'!G140)))</f>
        <v/>
      </c>
      <c r="CD146" s="292" t="str">
        <f ca="true">+IF(OFFSET('Water Data'!$G$29,0,10*ROW('Water Data'!G140))="","",OFFSET('Water Data'!$G$29,0,10*ROW('Water Data'!G140)))</f>
        <v/>
      </c>
      <c r="CE146" s="292" t="str">
        <f ca="true">+IF(OFFSET('Water Data'!$H$27,0,10*ROW('Water Data'!H140))="","",OFFSET('Water Data'!$H$27,0,10*ROW('Water Data'!H140)))</f>
        <v/>
      </c>
      <c r="CF146" s="292" t="str">
        <f ca="true">+IF(OFFSET('Water Data'!$H$28,0,10*ROW('Water Data'!H140))="","",OFFSET('Water Data'!$H$28,0,10*ROW('Water Data'!H140)))</f>
        <v/>
      </c>
      <c r="CG146" s="292" t="str">
        <f ca="true">+IF(OFFSET('Water Data'!$H$29,0,10*ROW('Water Data'!H140))="","",OFFSET('Water Data'!$H$29,0,10*ROW('Water Data'!H140)))</f>
        <v/>
      </c>
      <c r="CH146" s="292" t="str">
        <f ca="true">+IF(OFFSET('Water Data'!$I$27,0,10*ROW('Water Data'!I140))="","",OFFSET('Water Data'!$I$27,0,10*ROW('Water Data'!I140)))</f>
        <v/>
      </c>
      <c r="CI146" s="292" t="str">
        <f ca="true">+IF(OFFSET('Water Data'!$I$28,0,10*ROW('Water Data'!I140))="","",OFFSET('Water Data'!$I$28,0,10*ROW('Water Data'!I140)))</f>
        <v/>
      </c>
      <c r="CJ146" s="292" t="str">
        <f ca="true">+IF(OFFSET('Water Data'!$I$29,0,10*ROW('Water Data'!I140))="","",OFFSET('Water Data'!$I$29,0,10*ROW('Water Data'!I140)))</f>
        <v/>
      </c>
      <c r="CK146" s="292" t="str">
        <f ca="true">+IF(OFFSET('Sanitation Data'!$D$28,0,10*ROW('Sanitation Data'!D140))="","",OFFSET('Sanitation Data'!$D$28,0,10*ROW('Sanitation Data'!D140)))</f>
        <v/>
      </c>
      <c r="CL146" s="292" t="str">
        <f ca="true">+IF(OFFSET('Sanitation Data'!$D$29,0,10*ROW('Sanitation Data'!D140))="","",OFFSET('Sanitation Data'!$D$29,0,10*ROW('Sanitation Data'!D140)))</f>
        <v/>
      </c>
      <c r="CM146" s="292" t="str">
        <f ca="true">+IF(OFFSET('Sanitation Data'!$D$30,0,10*ROW('Sanitation Data'!D140))="","",OFFSET('Sanitation Data'!$D$30,0,10*ROW('Sanitation Data'!D140)))</f>
        <v/>
      </c>
      <c r="CN146" s="292" t="str">
        <f ca="true">+IF(OFFSET('Sanitation Data'!$D$31,0,10*ROW('Sanitation Data'!D140))="","",OFFSET('Sanitation Data'!$D$31,0,10*ROW('Sanitation Data'!D140)))</f>
        <v/>
      </c>
      <c r="CO146" s="292" t="str">
        <f ca="true">+IF(OFFSET('Sanitation Data'!$D$32,0,10*ROW('Sanitation Data'!D140))="","",OFFSET('Sanitation Data'!$D$32,0,10*ROW('Sanitation Data'!D140)))</f>
        <v/>
      </c>
      <c r="CP146" s="292" t="str">
        <f ca="true">+IF(OFFSET('Sanitation Data'!$E$28,0,10*ROW('Sanitation Data'!E140))="","",OFFSET('Sanitation Data'!$E$28,0,10*ROW('Sanitation Data'!E140)))</f>
        <v/>
      </c>
      <c r="CQ146" s="292" t="str">
        <f ca="true">+IF(OFFSET('Sanitation Data'!$E$29,0,10*ROW('Sanitation Data'!E140))="","",OFFSET('Sanitation Data'!$E$29,0,10*ROW('Sanitation Data'!E140)))</f>
        <v/>
      </c>
      <c r="CR146" s="292" t="str">
        <f ca="true">+IF(OFFSET('Sanitation Data'!$E$30,0,10*ROW('Sanitation Data'!E140))="","",OFFSET('Sanitation Data'!$E$30,0,10*ROW('Sanitation Data'!E140)))</f>
        <v/>
      </c>
      <c r="CS146" s="292" t="str">
        <f ca="true">+IF(OFFSET('Sanitation Data'!$E$31,0,10*ROW('Sanitation Data'!E140))="","",OFFSET('Sanitation Data'!$E$31,0,10*ROW('Sanitation Data'!E140)))</f>
        <v/>
      </c>
      <c r="CT146" s="292" t="str">
        <f ca="true">+IF(OFFSET('Sanitation Data'!$E$32,0,10*ROW('Sanitation Data'!E140))="","",OFFSET('Sanitation Data'!$E$32,0,10*ROW('Sanitation Data'!E140)))</f>
        <v/>
      </c>
      <c r="CU146" s="292" t="str">
        <f ca="true">+IF(OFFSET('Sanitation Data'!$F$28,0,10*ROW('Sanitation Data'!F140))="","",OFFSET('Sanitation Data'!$F$28,0,10*ROW('Sanitation Data'!F140)))</f>
        <v/>
      </c>
      <c r="CV146" s="292" t="str">
        <f ca="true">+IF(OFFSET('Sanitation Data'!$F$29,0,10*ROW('Sanitation Data'!F140))="","",OFFSET('Sanitation Data'!$F$29,0,10*ROW('Sanitation Data'!F140)))</f>
        <v/>
      </c>
      <c r="CW146" s="292" t="str">
        <f ca="true">+IF(OFFSET('Sanitation Data'!$F$30,0,10*ROW('Sanitation Data'!F140))="","",OFFSET('Sanitation Data'!$F$30,0,10*ROW('Sanitation Data'!F140)))</f>
        <v/>
      </c>
      <c r="CX146" s="292" t="str">
        <f ca="true">+IF(OFFSET('Sanitation Data'!$F$31,0,10*ROW('Sanitation Data'!F140))="","",OFFSET('Sanitation Data'!$F$31,0,10*ROW('Sanitation Data'!F140)))</f>
        <v/>
      </c>
      <c r="CY146" s="292" t="str">
        <f ca="true">+IF(OFFSET('Sanitation Data'!$F$32,0,10*ROW('Sanitation Data'!F140))="","",OFFSET('Sanitation Data'!$F$32,0,10*ROW('Sanitation Data'!F140)))</f>
        <v/>
      </c>
      <c r="CZ146" s="292" t="str">
        <f ca="true">+IF(OFFSET('Sanitation Data'!$G$28,0,10*ROW('Sanitation Data'!G140))="","",OFFSET('Sanitation Data'!$G$28,0,10*ROW('Sanitation Data'!G140)))</f>
        <v/>
      </c>
      <c r="DA146" s="292" t="str">
        <f ca="true">+IF(OFFSET('Sanitation Data'!$G$29,0,10*ROW('Sanitation Data'!G140))="","",OFFSET('Sanitation Data'!$G$29,0,10*ROW('Sanitation Data'!G140)))</f>
        <v/>
      </c>
      <c r="DB146" s="292" t="str">
        <f ca="true">+IF(OFFSET('Sanitation Data'!$G$30,0,10*ROW('Sanitation Data'!G140))="","",OFFSET('Sanitation Data'!$G$30,0,10*ROW('Sanitation Data'!G140)))</f>
        <v/>
      </c>
      <c r="DC146" s="292" t="str">
        <f ca="true">+IF(OFFSET('Sanitation Data'!$G$31,0,10*ROW('Sanitation Data'!G140))="","",OFFSET('Sanitation Data'!$G$31,0,10*ROW('Sanitation Data'!G140)))</f>
        <v/>
      </c>
      <c r="DD146" s="292" t="str">
        <f ca="true">+IF(OFFSET('Sanitation Data'!$G$32,0,10*ROW('Sanitation Data'!G140))="","",OFFSET('Sanitation Data'!$G$32,0,10*ROW('Sanitation Data'!G140)))</f>
        <v/>
      </c>
      <c r="DE146" s="292" t="str">
        <f ca="true">+IF(OFFSET('Sanitation Data'!$H$28,0,10*ROW('Sanitation Data'!H140))="","",OFFSET('Sanitation Data'!$H$28,0,10*ROW('Sanitation Data'!H140)))</f>
        <v/>
      </c>
      <c r="DF146" s="292" t="str">
        <f ca="true">+IF(OFFSET('Sanitation Data'!$H$29,0,10*ROW('Sanitation Data'!H140))="","",OFFSET('Sanitation Data'!$H$29,0,10*ROW('Sanitation Data'!H140)))</f>
        <v/>
      </c>
      <c r="DG146" s="292" t="str">
        <f ca="true">+IF(OFFSET('Sanitation Data'!$H$30,0,10*ROW('Sanitation Data'!H140))="","",OFFSET('Sanitation Data'!$H$30,0,10*ROW('Sanitation Data'!H140)))</f>
        <v/>
      </c>
      <c r="DH146" s="292" t="str">
        <f ca="true">+IF(OFFSET('Sanitation Data'!$H$31,0,10*ROW('Sanitation Data'!H140))="","",OFFSET('Sanitation Data'!$H$31,0,10*ROW('Sanitation Data'!H140)))</f>
        <v/>
      </c>
      <c r="DI146" s="292" t="str">
        <f ca="true">+IF(OFFSET('Sanitation Data'!$H$32,0,10*ROW('Sanitation Data'!H140))="","",OFFSET('Sanitation Data'!$H$32,0,10*ROW('Sanitation Data'!H140)))</f>
        <v/>
      </c>
      <c r="DJ146" s="292" t="str">
        <f ca="true">+IF(OFFSET('Sanitation Data'!$I$28,0,10*ROW('Sanitation Data'!I140))="","",OFFSET('Sanitation Data'!$I$28,0,10*ROW('Sanitation Data'!I140)))</f>
        <v/>
      </c>
      <c r="DK146" s="292" t="str">
        <f ca="true">+IF(OFFSET('Sanitation Data'!$I$29,0,10*ROW('Sanitation Data'!I140))="","",OFFSET('Sanitation Data'!$I$29,0,10*ROW('Sanitation Data'!I140)))</f>
        <v/>
      </c>
      <c r="DL146" s="292" t="str">
        <f ca="true">+IF(OFFSET('Sanitation Data'!$I$30,0,10*ROW('Sanitation Data'!I140))="","",OFFSET('Sanitation Data'!$I$30,0,10*ROW('Sanitation Data'!I140)))</f>
        <v/>
      </c>
      <c r="DM146" s="292" t="str">
        <f ca="true">+IF(OFFSET('Sanitation Data'!$I$31,0,10*ROW('Sanitation Data'!I140))="","",OFFSET('Sanitation Data'!$I$31,0,10*ROW('Sanitation Data'!I140)))</f>
        <v/>
      </c>
      <c r="DN146" s="292" t="str">
        <f ca="true">+IF(OFFSET('Sanitation Data'!$I$32,0,10*ROW('Sanitation Data'!I140))="","",OFFSET('Sanitation Data'!$I$32,0,10*ROW('Sanitation Data'!I140)))</f>
        <v/>
      </c>
      <c r="DO146" s="292" t="str">
        <f ca="true">+IF(OFFSET('Hygiene Data'!$D$11,0,10*ROW('Hygiene Data'!D140))="","",OFFSET('Hygiene Data'!$D$11,0,10*ROW('Hygiene Data'!D140)))</f>
        <v/>
      </c>
      <c r="DP146" s="292" t="str">
        <f ca="true">+IF(OFFSET('Hygiene Data'!$D$12,0,10*ROW('Hygiene Data'!D140))="","",OFFSET('Hygiene Data'!$D$12,0,10*ROW('Hygiene Data'!D140)))</f>
        <v/>
      </c>
      <c r="DQ146" s="292" t="str">
        <f ca="true">+IF(OFFSET('Hygiene Data'!$D$13,0,10*ROW('Hygiene Data'!D140))="","",OFFSET('Hygiene Data'!$D$13,0,10*ROW('Hygiene Data'!D140)))</f>
        <v/>
      </c>
      <c r="DR146" s="292" t="str">
        <f ca="true">+IF(OFFSET('Hygiene Data'!$E$11,0,10*ROW('Hygiene Data'!E140))="","",OFFSET('Hygiene Data'!$E$11,0,10*ROW('Hygiene Data'!E140)))</f>
        <v/>
      </c>
      <c r="DS146" s="292" t="str">
        <f ca="true">+IF(OFFSET('Hygiene Data'!$E$12,0,10*ROW('Hygiene Data'!E140))="","",OFFSET('Hygiene Data'!$E$12,0,10*ROW('Hygiene Data'!E140)))</f>
        <v/>
      </c>
      <c r="DT146" s="292" t="str">
        <f ca="true">+IF(OFFSET('Hygiene Data'!$E$13,0,10*ROW('Hygiene Data'!E140))="","",OFFSET('Hygiene Data'!$E$13,0,10*ROW('Hygiene Data'!E140)))</f>
        <v/>
      </c>
      <c r="DU146" s="292" t="str">
        <f ca="true">+IF(OFFSET('Hygiene Data'!$F$11,0,10*ROW('Hygiene Data'!F140))="","",OFFSET('Hygiene Data'!$F$11,0,10*ROW('Hygiene Data'!F140)))</f>
        <v/>
      </c>
      <c r="DV146" s="292" t="str">
        <f ca="true">+IF(OFFSET('Hygiene Data'!$F$12,0,10*ROW('Hygiene Data'!F140))="","",OFFSET('Hygiene Data'!$F$12,0,10*ROW('Hygiene Data'!F140)))</f>
        <v/>
      </c>
      <c r="DW146" s="292" t="str">
        <f ca="true">+IF(OFFSET('Hygiene Data'!$F$13,0,10*ROW('Hygiene Data'!F140))="","",OFFSET('Hygiene Data'!$F$13,0,10*ROW('Hygiene Data'!F140)))</f>
        <v/>
      </c>
      <c r="DX146" s="292" t="str">
        <f ca="true">+IF(OFFSET('Hygiene Data'!$G$11,0,10*ROW('Hygiene Data'!G140))="","",OFFSET('Hygiene Data'!$G$11,0,10*ROW('Hygiene Data'!G140)))</f>
        <v/>
      </c>
      <c r="DY146" s="292" t="str">
        <f ca="true">+IF(OFFSET('Hygiene Data'!$G$12,0,10*ROW('Hygiene Data'!G140))="","",OFFSET('Hygiene Data'!$G$12,0,10*ROW('Hygiene Data'!G140)))</f>
        <v/>
      </c>
      <c r="DZ146" s="292" t="str">
        <f ca="true">+IF(OFFSET('Hygiene Data'!$G$13,0,10*ROW('Hygiene Data'!G140))="","",OFFSET('Hygiene Data'!$G$13,0,10*ROW('Hygiene Data'!G140)))</f>
        <v/>
      </c>
      <c r="EA146" s="292" t="str">
        <f ca="true">+IF(OFFSET('Hygiene Data'!$H$11,0,10*ROW('Hygiene Data'!H140))="","",OFFSET('Hygiene Data'!$H$11,0,10*ROW('Hygiene Data'!H140)))</f>
        <v/>
      </c>
      <c r="EB146" s="292" t="str">
        <f ca="true">+IF(OFFSET('Hygiene Data'!$H$12,0,10*ROW('Hygiene Data'!H140))="","",OFFSET('Hygiene Data'!$H$12,0,10*ROW('Hygiene Data'!H140)))</f>
        <v/>
      </c>
      <c r="EC146" s="292" t="str">
        <f ca="true">+IF(OFFSET('Hygiene Data'!$H$13,0,10*ROW('Hygiene Data'!H140))="","",OFFSET('Hygiene Data'!$H$13,0,10*ROW('Hygiene Data'!H140)))</f>
        <v/>
      </c>
      <c r="ED146" s="292" t="str">
        <f ca="true">+IF(OFFSET('Hygiene Data'!$I$11,0,10*ROW('Hygiene Data'!I140))="","",OFFSET('Hygiene Data'!$I$11,0,10*ROW('Hygiene Data'!I140)))</f>
        <v/>
      </c>
      <c r="EE146" s="292" t="str">
        <f ca="true">+IF(OFFSET('Hygiene Data'!$I$12,0,10*ROW('Hygiene Data'!I140))="","",OFFSET('Hygiene Data'!$I$12,0,10*ROW('Hygiene Data'!I140)))</f>
        <v/>
      </c>
      <c r="EF146" s="29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8"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2"/>
      <c r="BS147" s="292" t="str">
        <f ca="true">+IF(OFFSET('Water Data'!$D$27,0,10*ROW('Water Data'!D141))="","",OFFSET('Water Data'!$D$27,0,10*ROW('Water Data'!D141)))</f>
        <v/>
      </c>
      <c r="BT147" s="292" t="str">
        <f ca="true">+IF(OFFSET('Water Data'!$D$28,0,10*ROW('Water Data'!D141))="","",OFFSET('Water Data'!$D$28,0,10*ROW('Water Data'!D141)))</f>
        <v/>
      </c>
      <c r="BU147" s="292" t="str">
        <f ca="true">+IF(OFFSET('Water Data'!$D$29,0,10*ROW('Water Data'!D141))="","",OFFSET('Water Data'!$D$29,0,10*ROW('Water Data'!D141)))</f>
        <v/>
      </c>
      <c r="BV147" s="292" t="str">
        <f ca="true">+IF(OFFSET('Water Data'!$E$27,0,10*ROW('Water Data'!E141))="","",OFFSET('Water Data'!$E$27,0,10*ROW('Water Data'!E141)))</f>
        <v/>
      </c>
      <c r="BW147" s="292" t="str">
        <f ca="true">+IF(OFFSET('Water Data'!$E$28,0,10*ROW('Water Data'!E141))="","",OFFSET('Water Data'!$E$28,0,10*ROW('Water Data'!E141)))</f>
        <v/>
      </c>
      <c r="BX147" s="292" t="str">
        <f ca="true">+IF(OFFSET('Water Data'!$E$29,0,10*ROW('Water Data'!E141))="","",OFFSET('Water Data'!$E$29,0,10*ROW('Water Data'!E141)))</f>
        <v/>
      </c>
      <c r="BY147" s="292" t="str">
        <f ca="true">+IF(OFFSET('Water Data'!$F$27,0,10*ROW('Water Data'!F141))="","",OFFSET('Water Data'!$F$27,0,10*ROW('Water Data'!F141)))</f>
        <v/>
      </c>
      <c r="BZ147" s="292" t="str">
        <f ca="true">+IF(OFFSET('Water Data'!$F$28,0,10*ROW('Water Data'!F141))="","",OFFSET('Water Data'!$F$28,0,10*ROW('Water Data'!F141)))</f>
        <v/>
      </c>
      <c r="CA147" s="292" t="str">
        <f ca="true">+IF(OFFSET('Water Data'!$F$29,0,10*ROW('Water Data'!F141))="","",OFFSET('Water Data'!$F$29,0,10*ROW('Water Data'!F141)))</f>
        <v/>
      </c>
      <c r="CB147" s="292" t="str">
        <f ca="true">+IF(OFFSET('Water Data'!$G$27,0,10*ROW('Water Data'!G141))="","",OFFSET('Water Data'!$G$27,0,10*ROW('Water Data'!G141)))</f>
        <v/>
      </c>
      <c r="CC147" s="292" t="str">
        <f ca="true">+IF(OFFSET('Water Data'!$G$28,0,10*ROW('Water Data'!G141))="","",OFFSET('Water Data'!$G$28,0,10*ROW('Water Data'!G141)))</f>
        <v/>
      </c>
      <c r="CD147" s="292" t="str">
        <f ca="true">+IF(OFFSET('Water Data'!$G$29,0,10*ROW('Water Data'!G141))="","",OFFSET('Water Data'!$G$29,0,10*ROW('Water Data'!G141)))</f>
        <v/>
      </c>
      <c r="CE147" s="292" t="str">
        <f ca="true">+IF(OFFSET('Water Data'!$H$27,0,10*ROW('Water Data'!H141))="","",OFFSET('Water Data'!$H$27,0,10*ROW('Water Data'!H141)))</f>
        <v/>
      </c>
      <c r="CF147" s="292" t="str">
        <f ca="true">+IF(OFFSET('Water Data'!$H$28,0,10*ROW('Water Data'!H141))="","",OFFSET('Water Data'!$H$28,0,10*ROW('Water Data'!H141)))</f>
        <v/>
      </c>
      <c r="CG147" s="292" t="str">
        <f ca="true">+IF(OFFSET('Water Data'!$H$29,0,10*ROW('Water Data'!H141))="","",OFFSET('Water Data'!$H$29,0,10*ROW('Water Data'!H141)))</f>
        <v/>
      </c>
      <c r="CH147" s="292" t="str">
        <f ca="true">+IF(OFFSET('Water Data'!$I$27,0,10*ROW('Water Data'!I141))="","",OFFSET('Water Data'!$I$27,0,10*ROW('Water Data'!I141)))</f>
        <v/>
      </c>
      <c r="CI147" s="292" t="str">
        <f ca="true">+IF(OFFSET('Water Data'!$I$28,0,10*ROW('Water Data'!I141))="","",OFFSET('Water Data'!$I$28,0,10*ROW('Water Data'!I141)))</f>
        <v/>
      </c>
      <c r="CJ147" s="292" t="str">
        <f ca="true">+IF(OFFSET('Water Data'!$I$29,0,10*ROW('Water Data'!I141))="","",OFFSET('Water Data'!$I$29,0,10*ROW('Water Data'!I141)))</f>
        <v/>
      </c>
      <c r="CK147" s="292" t="str">
        <f ca="true">+IF(OFFSET('Sanitation Data'!$D$28,0,10*ROW('Sanitation Data'!D141))="","",OFFSET('Sanitation Data'!$D$28,0,10*ROW('Sanitation Data'!D141)))</f>
        <v/>
      </c>
      <c r="CL147" s="292" t="str">
        <f ca="true">+IF(OFFSET('Sanitation Data'!$D$29,0,10*ROW('Sanitation Data'!D141))="","",OFFSET('Sanitation Data'!$D$29,0,10*ROW('Sanitation Data'!D141)))</f>
        <v/>
      </c>
      <c r="CM147" s="292" t="str">
        <f ca="true">+IF(OFFSET('Sanitation Data'!$D$30,0,10*ROW('Sanitation Data'!D141))="","",OFFSET('Sanitation Data'!$D$30,0,10*ROW('Sanitation Data'!D141)))</f>
        <v/>
      </c>
      <c r="CN147" s="292" t="str">
        <f ca="true">+IF(OFFSET('Sanitation Data'!$D$31,0,10*ROW('Sanitation Data'!D141))="","",OFFSET('Sanitation Data'!$D$31,0,10*ROW('Sanitation Data'!D141)))</f>
        <v/>
      </c>
      <c r="CO147" s="292" t="str">
        <f ca="true">+IF(OFFSET('Sanitation Data'!$D$32,0,10*ROW('Sanitation Data'!D141))="","",OFFSET('Sanitation Data'!$D$32,0,10*ROW('Sanitation Data'!D141)))</f>
        <v/>
      </c>
      <c r="CP147" s="292" t="str">
        <f ca="true">+IF(OFFSET('Sanitation Data'!$E$28,0,10*ROW('Sanitation Data'!E141))="","",OFFSET('Sanitation Data'!$E$28,0,10*ROW('Sanitation Data'!E141)))</f>
        <v/>
      </c>
      <c r="CQ147" s="292" t="str">
        <f ca="true">+IF(OFFSET('Sanitation Data'!$E$29,0,10*ROW('Sanitation Data'!E141))="","",OFFSET('Sanitation Data'!$E$29,0,10*ROW('Sanitation Data'!E141)))</f>
        <v/>
      </c>
      <c r="CR147" s="292" t="str">
        <f ca="true">+IF(OFFSET('Sanitation Data'!$E$30,0,10*ROW('Sanitation Data'!E141))="","",OFFSET('Sanitation Data'!$E$30,0,10*ROW('Sanitation Data'!E141)))</f>
        <v/>
      </c>
      <c r="CS147" s="292" t="str">
        <f ca="true">+IF(OFFSET('Sanitation Data'!$E$31,0,10*ROW('Sanitation Data'!E141))="","",OFFSET('Sanitation Data'!$E$31,0,10*ROW('Sanitation Data'!E141)))</f>
        <v/>
      </c>
      <c r="CT147" s="292" t="str">
        <f ca="true">+IF(OFFSET('Sanitation Data'!$E$32,0,10*ROW('Sanitation Data'!E141))="","",OFFSET('Sanitation Data'!$E$32,0,10*ROW('Sanitation Data'!E141)))</f>
        <v/>
      </c>
      <c r="CU147" s="292" t="str">
        <f ca="true">+IF(OFFSET('Sanitation Data'!$F$28,0,10*ROW('Sanitation Data'!F141))="","",OFFSET('Sanitation Data'!$F$28,0,10*ROW('Sanitation Data'!F141)))</f>
        <v/>
      </c>
      <c r="CV147" s="292" t="str">
        <f ca="true">+IF(OFFSET('Sanitation Data'!$F$29,0,10*ROW('Sanitation Data'!F141))="","",OFFSET('Sanitation Data'!$F$29,0,10*ROW('Sanitation Data'!F141)))</f>
        <v/>
      </c>
      <c r="CW147" s="292" t="str">
        <f ca="true">+IF(OFFSET('Sanitation Data'!$F$30,0,10*ROW('Sanitation Data'!F141))="","",OFFSET('Sanitation Data'!$F$30,0,10*ROW('Sanitation Data'!F141)))</f>
        <v/>
      </c>
      <c r="CX147" s="292" t="str">
        <f ca="true">+IF(OFFSET('Sanitation Data'!$F$31,0,10*ROW('Sanitation Data'!F141))="","",OFFSET('Sanitation Data'!$F$31,0,10*ROW('Sanitation Data'!F141)))</f>
        <v/>
      </c>
      <c r="CY147" s="292" t="str">
        <f ca="true">+IF(OFFSET('Sanitation Data'!$F$32,0,10*ROW('Sanitation Data'!F141))="","",OFFSET('Sanitation Data'!$F$32,0,10*ROW('Sanitation Data'!F141)))</f>
        <v/>
      </c>
      <c r="CZ147" s="292" t="str">
        <f ca="true">+IF(OFFSET('Sanitation Data'!$G$28,0,10*ROW('Sanitation Data'!G141))="","",OFFSET('Sanitation Data'!$G$28,0,10*ROW('Sanitation Data'!G141)))</f>
        <v/>
      </c>
      <c r="DA147" s="292" t="str">
        <f ca="true">+IF(OFFSET('Sanitation Data'!$G$29,0,10*ROW('Sanitation Data'!G141))="","",OFFSET('Sanitation Data'!$G$29,0,10*ROW('Sanitation Data'!G141)))</f>
        <v/>
      </c>
      <c r="DB147" s="292" t="str">
        <f ca="true">+IF(OFFSET('Sanitation Data'!$G$30,0,10*ROW('Sanitation Data'!G141))="","",OFFSET('Sanitation Data'!$G$30,0,10*ROW('Sanitation Data'!G141)))</f>
        <v/>
      </c>
      <c r="DC147" s="292" t="str">
        <f ca="true">+IF(OFFSET('Sanitation Data'!$G$31,0,10*ROW('Sanitation Data'!G141))="","",OFFSET('Sanitation Data'!$G$31,0,10*ROW('Sanitation Data'!G141)))</f>
        <v/>
      </c>
      <c r="DD147" s="292" t="str">
        <f ca="true">+IF(OFFSET('Sanitation Data'!$G$32,0,10*ROW('Sanitation Data'!G141))="","",OFFSET('Sanitation Data'!$G$32,0,10*ROW('Sanitation Data'!G141)))</f>
        <v/>
      </c>
      <c r="DE147" s="292" t="str">
        <f ca="true">+IF(OFFSET('Sanitation Data'!$H$28,0,10*ROW('Sanitation Data'!H141))="","",OFFSET('Sanitation Data'!$H$28,0,10*ROW('Sanitation Data'!H141)))</f>
        <v/>
      </c>
      <c r="DF147" s="292" t="str">
        <f ca="true">+IF(OFFSET('Sanitation Data'!$H$29,0,10*ROW('Sanitation Data'!H141))="","",OFFSET('Sanitation Data'!$H$29,0,10*ROW('Sanitation Data'!H141)))</f>
        <v/>
      </c>
      <c r="DG147" s="292" t="str">
        <f ca="true">+IF(OFFSET('Sanitation Data'!$H$30,0,10*ROW('Sanitation Data'!H141))="","",OFFSET('Sanitation Data'!$H$30,0,10*ROW('Sanitation Data'!H141)))</f>
        <v/>
      </c>
      <c r="DH147" s="292" t="str">
        <f ca="true">+IF(OFFSET('Sanitation Data'!$H$31,0,10*ROW('Sanitation Data'!H141))="","",OFFSET('Sanitation Data'!$H$31,0,10*ROW('Sanitation Data'!H141)))</f>
        <v/>
      </c>
      <c r="DI147" s="292" t="str">
        <f ca="true">+IF(OFFSET('Sanitation Data'!$H$32,0,10*ROW('Sanitation Data'!H141))="","",OFFSET('Sanitation Data'!$H$32,0,10*ROW('Sanitation Data'!H141)))</f>
        <v/>
      </c>
      <c r="DJ147" s="292" t="str">
        <f ca="true">+IF(OFFSET('Sanitation Data'!$I$28,0,10*ROW('Sanitation Data'!I141))="","",OFFSET('Sanitation Data'!$I$28,0,10*ROW('Sanitation Data'!I141)))</f>
        <v/>
      </c>
      <c r="DK147" s="292" t="str">
        <f ca="true">+IF(OFFSET('Sanitation Data'!$I$29,0,10*ROW('Sanitation Data'!I141))="","",OFFSET('Sanitation Data'!$I$29,0,10*ROW('Sanitation Data'!I141)))</f>
        <v/>
      </c>
      <c r="DL147" s="292" t="str">
        <f ca="true">+IF(OFFSET('Sanitation Data'!$I$30,0,10*ROW('Sanitation Data'!I141))="","",OFFSET('Sanitation Data'!$I$30,0,10*ROW('Sanitation Data'!I141)))</f>
        <v/>
      </c>
      <c r="DM147" s="292" t="str">
        <f ca="true">+IF(OFFSET('Sanitation Data'!$I$31,0,10*ROW('Sanitation Data'!I141))="","",OFFSET('Sanitation Data'!$I$31,0,10*ROW('Sanitation Data'!I141)))</f>
        <v/>
      </c>
      <c r="DN147" s="292" t="str">
        <f ca="true">+IF(OFFSET('Sanitation Data'!$I$32,0,10*ROW('Sanitation Data'!I141))="","",OFFSET('Sanitation Data'!$I$32,0,10*ROW('Sanitation Data'!I141)))</f>
        <v/>
      </c>
      <c r="DO147" s="292" t="str">
        <f ca="true">+IF(OFFSET('Hygiene Data'!$D$11,0,10*ROW('Hygiene Data'!D141))="","",OFFSET('Hygiene Data'!$D$11,0,10*ROW('Hygiene Data'!D141)))</f>
        <v/>
      </c>
      <c r="DP147" s="292" t="str">
        <f ca="true">+IF(OFFSET('Hygiene Data'!$D$12,0,10*ROW('Hygiene Data'!D141))="","",OFFSET('Hygiene Data'!$D$12,0,10*ROW('Hygiene Data'!D141)))</f>
        <v/>
      </c>
      <c r="DQ147" s="292" t="str">
        <f ca="true">+IF(OFFSET('Hygiene Data'!$D$13,0,10*ROW('Hygiene Data'!D141))="","",OFFSET('Hygiene Data'!$D$13,0,10*ROW('Hygiene Data'!D141)))</f>
        <v/>
      </c>
      <c r="DR147" s="292" t="str">
        <f ca="true">+IF(OFFSET('Hygiene Data'!$E$11,0,10*ROW('Hygiene Data'!E141))="","",OFFSET('Hygiene Data'!$E$11,0,10*ROW('Hygiene Data'!E141)))</f>
        <v/>
      </c>
      <c r="DS147" s="292" t="str">
        <f ca="true">+IF(OFFSET('Hygiene Data'!$E$12,0,10*ROW('Hygiene Data'!E141))="","",OFFSET('Hygiene Data'!$E$12,0,10*ROW('Hygiene Data'!E141)))</f>
        <v/>
      </c>
      <c r="DT147" s="292" t="str">
        <f ca="true">+IF(OFFSET('Hygiene Data'!$E$13,0,10*ROW('Hygiene Data'!E141))="","",OFFSET('Hygiene Data'!$E$13,0,10*ROW('Hygiene Data'!E141)))</f>
        <v/>
      </c>
      <c r="DU147" s="292" t="str">
        <f ca="true">+IF(OFFSET('Hygiene Data'!$F$11,0,10*ROW('Hygiene Data'!F141))="","",OFFSET('Hygiene Data'!$F$11,0,10*ROW('Hygiene Data'!F141)))</f>
        <v/>
      </c>
      <c r="DV147" s="292" t="str">
        <f ca="true">+IF(OFFSET('Hygiene Data'!$F$12,0,10*ROW('Hygiene Data'!F141))="","",OFFSET('Hygiene Data'!$F$12,0,10*ROW('Hygiene Data'!F141)))</f>
        <v/>
      </c>
      <c r="DW147" s="292" t="str">
        <f ca="true">+IF(OFFSET('Hygiene Data'!$F$13,0,10*ROW('Hygiene Data'!F141))="","",OFFSET('Hygiene Data'!$F$13,0,10*ROW('Hygiene Data'!F141)))</f>
        <v/>
      </c>
      <c r="DX147" s="292" t="str">
        <f ca="true">+IF(OFFSET('Hygiene Data'!$G$11,0,10*ROW('Hygiene Data'!G141))="","",OFFSET('Hygiene Data'!$G$11,0,10*ROW('Hygiene Data'!G141)))</f>
        <v/>
      </c>
      <c r="DY147" s="292" t="str">
        <f ca="true">+IF(OFFSET('Hygiene Data'!$G$12,0,10*ROW('Hygiene Data'!G141))="","",OFFSET('Hygiene Data'!$G$12,0,10*ROW('Hygiene Data'!G141)))</f>
        <v/>
      </c>
      <c r="DZ147" s="292" t="str">
        <f ca="true">+IF(OFFSET('Hygiene Data'!$G$13,0,10*ROW('Hygiene Data'!G141))="","",OFFSET('Hygiene Data'!$G$13,0,10*ROW('Hygiene Data'!G141)))</f>
        <v/>
      </c>
      <c r="EA147" s="292" t="str">
        <f ca="true">+IF(OFFSET('Hygiene Data'!$H$11,0,10*ROW('Hygiene Data'!H141))="","",OFFSET('Hygiene Data'!$H$11,0,10*ROW('Hygiene Data'!H141)))</f>
        <v/>
      </c>
      <c r="EB147" s="292" t="str">
        <f ca="true">+IF(OFFSET('Hygiene Data'!$H$12,0,10*ROW('Hygiene Data'!H141))="","",OFFSET('Hygiene Data'!$H$12,0,10*ROW('Hygiene Data'!H141)))</f>
        <v/>
      </c>
      <c r="EC147" s="292" t="str">
        <f ca="true">+IF(OFFSET('Hygiene Data'!$H$13,0,10*ROW('Hygiene Data'!H141))="","",OFFSET('Hygiene Data'!$H$13,0,10*ROW('Hygiene Data'!H141)))</f>
        <v/>
      </c>
      <c r="ED147" s="292" t="str">
        <f ca="true">+IF(OFFSET('Hygiene Data'!$I$11,0,10*ROW('Hygiene Data'!I141))="","",OFFSET('Hygiene Data'!$I$11,0,10*ROW('Hygiene Data'!I141)))</f>
        <v/>
      </c>
      <c r="EE147" s="292" t="str">
        <f ca="true">+IF(OFFSET('Hygiene Data'!$I$12,0,10*ROW('Hygiene Data'!I141))="","",OFFSET('Hygiene Data'!$I$12,0,10*ROW('Hygiene Data'!I141)))</f>
        <v/>
      </c>
      <c r="EF147" s="29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8"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2"/>
      <c r="BS148" s="292" t="str">
        <f ca="true">+IF(OFFSET('Water Data'!$D$27,0,10*ROW('Water Data'!D142))="","",OFFSET('Water Data'!$D$27,0,10*ROW('Water Data'!D142)))</f>
        <v/>
      </c>
      <c r="BT148" s="292" t="str">
        <f ca="true">+IF(OFFSET('Water Data'!$D$28,0,10*ROW('Water Data'!D142))="","",OFFSET('Water Data'!$D$28,0,10*ROW('Water Data'!D142)))</f>
        <v/>
      </c>
      <c r="BU148" s="292" t="str">
        <f ca="true">+IF(OFFSET('Water Data'!$D$29,0,10*ROW('Water Data'!D142))="","",OFFSET('Water Data'!$D$29,0,10*ROW('Water Data'!D142)))</f>
        <v/>
      </c>
      <c r="BV148" s="292" t="str">
        <f ca="true">+IF(OFFSET('Water Data'!$E$27,0,10*ROW('Water Data'!E142))="","",OFFSET('Water Data'!$E$27,0,10*ROW('Water Data'!E142)))</f>
        <v/>
      </c>
      <c r="BW148" s="292" t="str">
        <f ca="true">+IF(OFFSET('Water Data'!$E$28,0,10*ROW('Water Data'!E142))="","",OFFSET('Water Data'!$E$28,0,10*ROW('Water Data'!E142)))</f>
        <v/>
      </c>
      <c r="BX148" s="292" t="str">
        <f ca="true">+IF(OFFSET('Water Data'!$E$29,0,10*ROW('Water Data'!E142))="","",OFFSET('Water Data'!$E$29,0,10*ROW('Water Data'!E142)))</f>
        <v/>
      </c>
      <c r="BY148" s="292" t="str">
        <f ca="true">+IF(OFFSET('Water Data'!$F$27,0,10*ROW('Water Data'!F142))="","",OFFSET('Water Data'!$F$27,0,10*ROW('Water Data'!F142)))</f>
        <v/>
      </c>
      <c r="BZ148" s="292" t="str">
        <f ca="true">+IF(OFFSET('Water Data'!$F$28,0,10*ROW('Water Data'!F142))="","",OFFSET('Water Data'!$F$28,0,10*ROW('Water Data'!F142)))</f>
        <v/>
      </c>
      <c r="CA148" s="292" t="str">
        <f ca="true">+IF(OFFSET('Water Data'!$F$29,0,10*ROW('Water Data'!F142))="","",OFFSET('Water Data'!$F$29,0,10*ROW('Water Data'!F142)))</f>
        <v/>
      </c>
      <c r="CB148" s="292" t="str">
        <f ca="true">+IF(OFFSET('Water Data'!$G$27,0,10*ROW('Water Data'!G142))="","",OFFSET('Water Data'!$G$27,0,10*ROW('Water Data'!G142)))</f>
        <v/>
      </c>
      <c r="CC148" s="292" t="str">
        <f ca="true">+IF(OFFSET('Water Data'!$G$28,0,10*ROW('Water Data'!G142))="","",OFFSET('Water Data'!$G$28,0,10*ROW('Water Data'!G142)))</f>
        <v/>
      </c>
      <c r="CD148" s="292" t="str">
        <f ca="true">+IF(OFFSET('Water Data'!$G$29,0,10*ROW('Water Data'!G142))="","",OFFSET('Water Data'!$G$29,0,10*ROW('Water Data'!G142)))</f>
        <v/>
      </c>
      <c r="CE148" s="292" t="str">
        <f ca="true">+IF(OFFSET('Water Data'!$H$27,0,10*ROW('Water Data'!H142))="","",OFFSET('Water Data'!$H$27,0,10*ROW('Water Data'!H142)))</f>
        <v/>
      </c>
      <c r="CF148" s="292" t="str">
        <f ca="true">+IF(OFFSET('Water Data'!$H$28,0,10*ROW('Water Data'!H142))="","",OFFSET('Water Data'!$H$28,0,10*ROW('Water Data'!H142)))</f>
        <v/>
      </c>
      <c r="CG148" s="292" t="str">
        <f ca="true">+IF(OFFSET('Water Data'!$H$29,0,10*ROW('Water Data'!H142))="","",OFFSET('Water Data'!$H$29,0,10*ROW('Water Data'!H142)))</f>
        <v/>
      </c>
      <c r="CH148" s="292" t="str">
        <f ca="true">+IF(OFFSET('Water Data'!$I$27,0,10*ROW('Water Data'!I142))="","",OFFSET('Water Data'!$I$27,0,10*ROW('Water Data'!I142)))</f>
        <v/>
      </c>
      <c r="CI148" s="292" t="str">
        <f ca="true">+IF(OFFSET('Water Data'!$I$28,0,10*ROW('Water Data'!I142))="","",OFFSET('Water Data'!$I$28,0,10*ROW('Water Data'!I142)))</f>
        <v/>
      </c>
      <c r="CJ148" s="292" t="str">
        <f ca="true">+IF(OFFSET('Water Data'!$I$29,0,10*ROW('Water Data'!I142))="","",OFFSET('Water Data'!$I$29,0,10*ROW('Water Data'!I142)))</f>
        <v/>
      </c>
      <c r="CK148" s="292" t="str">
        <f ca="true">+IF(OFFSET('Sanitation Data'!$D$28,0,10*ROW('Sanitation Data'!D142))="","",OFFSET('Sanitation Data'!$D$28,0,10*ROW('Sanitation Data'!D142)))</f>
        <v/>
      </c>
      <c r="CL148" s="292" t="str">
        <f ca="true">+IF(OFFSET('Sanitation Data'!$D$29,0,10*ROW('Sanitation Data'!D142))="","",OFFSET('Sanitation Data'!$D$29,0,10*ROW('Sanitation Data'!D142)))</f>
        <v/>
      </c>
      <c r="CM148" s="292" t="str">
        <f ca="true">+IF(OFFSET('Sanitation Data'!$D$30,0,10*ROW('Sanitation Data'!D142))="","",OFFSET('Sanitation Data'!$D$30,0,10*ROW('Sanitation Data'!D142)))</f>
        <v/>
      </c>
      <c r="CN148" s="292" t="str">
        <f ca="true">+IF(OFFSET('Sanitation Data'!$D$31,0,10*ROW('Sanitation Data'!D142))="","",OFFSET('Sanitation Data'!$D$31,0,10*ROW('Sanitation Data'!D142)))</f>
        <v/>
      </c>
      <c r="CO148" s="292" t="str">
        <f ca="true">+IF(OFFSET('Sanitation Data'!$D$32,0,10*ROW('Sanitation Data'!D142))="","",OFFSET('Sanitation Data'!$D$32,0,10*ROW('Sanitation Data'!D142)))</f>
        <v/>
      </c>
      <c r="CP148" s="292" t="str">
        <f ca="true">+IF(OFFSET('Sanitation Data'!$E$28,0,10*ROW('Sanitation Data'!E142))="","",OFFSET('Sanitation Data'!$E$28,0,10*ROW('Sanitation Data'!E142)))</f>
        <v/>
      </c>
      <c r="CQ148" s="292" t="str">
        <f ca="true">+IF(OFFSET('Sanitation Data'!$E$29,0,10*ROW('Sanitation Data'!E142))="","",OFFSET('Sanitation Data'!$E$29,0,10*ROW('Sanitation Data'!E142)))</f>
        <v/>
      </c>
      <c r="CR148" s="292" t="str">
        <f ca="true">+IF(OFFSET('Sanitation Data'!$E$30,0,10*ROW('Sanitation Data'!E142))="","",OFFSET('Sanitation Data'!$E$30,0,10*ROW('Sanitation Data'!E142)))</f>
        <v/>
      </c>
      <c r="CS148" s="292" t="str">
        <f ca="true">+IF(OFFSET('Sanitation Data'!$E$31,0,10*ROW('Sanitation Data'!E142))="","",OFFSET('Sanitation Data'!$E$31,0,10*ROW('Sanitation Data'!E142)))</f>
        <v/>
      </c>
      <c r="CT148" s="292" t="str">
        <f ca="true">+IF(OFFSET('Sanitation Data'!$E$32,0,10*ROW('Sanitation Data'!E142))="","",OFFSET('Sanitation Data'!$E$32,0,10*ROW('Sanitation Data'!E142)))</f>
        <v/>
      </c>
      <c r="CU148" s="292" t="str">
        <f ca="true">+IF(OFFSET('Sanitation Data'!$F$28,0,10*ROW('Sanitation Data'!F142))="","",OFFSET('Sanitation Data'!$F$28,0,10*ROW('Sanitation Data'!F142)))</f>
        <v/>
      </c>
      <c r="CV148" s="292" t="str">
        <f ca="true">+IF(OFFSET('Sanitation Data'!$F$29,0,10*ROW('Sanitation Data'!F142))="","",OFFSET('Sanitation Data'!$F$29,0,10*ROW('Sanitation Data'!F142)))</f>
        <v/>
      </c>
      <c r="CW148" s="292" t="str">
        <f ca="true">+IF(OFFSET('Sanitation Data'!$F$30,0,10*ROW('Sanitation Data'!F142))="","",OFFSET('Sanitation Data'!$F$30,0,10*ROW('Sanitation Data'!F142)))</f>
        <v/>
      </c>
      <c r="CX148" s="292" t="str">
        <f ca="true">+IF(OFFSET('Sanitation Data'!$F$31,0,10*ROW('Sanitation Data'!F142))="","",OFFSET('Sanitation Data'!$F$31,0,10*ROW('Sanitation Data'!F142)))</f>
        <v/>
      </c>
      <c r="CY148" s="292" t="str">
        <f ca="true">+IF(OFFSET('Sanitation Data'!$F$32,0,10*ROW('Sanitation Data'!F142))="","",OFFSET('Sanitation Data'!$F$32,0,10*ROW('Sanitation Data'!F142)))</f>
        <v/>
      </c>
      <c r="CZ148" s="292" t="str">
        <f ca="true">+IF(OFFSET('Sanitation Data'!$G$28,0,10*ROW('Sanitation Data'!G142))="","",OFFSET('Sanitation Data'!$G$28,0,10*ROW('Sanitation Data'!G142)))</f>
        <v/>
      </c>
      <c r="DA148" s="292" t="str">
        <f ca="true">+IF(OFFSET('Sanitation Data'!$G$29,0,10*ROW('Sanitation Data'!G142))="","",OFFSET('Sanitation Data'!$G$29,0,10*ROW('Sanitation Data'!G142)))</f>
        <v/>
      </c>
      <c r="DB148" s="292" t="str">
        <f ca="true">+IF(OFFSET('Sanitation Data'!$G$30,0,10*ROW('Sanitation Data'!G142))="","",OFFSET('Sanitation Data'!$G$30,0,10*ROW('Sanitation Data'!G142)))</f>
        <v/>
      </c>
      <c r="DC148" s="292" t="str">
        <f ca="true">+IF(OFFSET('Sanitation Data'!$G$31,0,10*ROW('Sanitation Data'!G142))="","",OFFSET('Sanitation Data'!$G$31,0,10*ROW('Sanitation Data'!G142)))</f>
        <v/>
      </c>
      <c r="DD148" s="292" t="str">
        <f ca="true">+IF(OFFSET('Sanitation Data'!$G$32,0,10*ROW('Sanitation Data'!G142))="","",OFFSET('Sanitation Data'!$G$32,0,10*ROW('Sanitation Data'!G142)))</f>
        <v/>
      </c>
      <c r="DE148" s="292" t="str">
        <f ca="true">+IF(OFFSET('Sanitation Data'!$H$28,0,10*ROW('Sanitation Data'!H142))="","",OFFSET('Sanitation Data'!$H$28,0,10*ROW('Sanitation Data'!H142)))</f>
        <v/>
      </c>
      <c r="DF148" s="292" t="str">
        <f ca="true">+IF(OFFSET('Sanitation Data'!$H$29,0,10*ROW('Sanitation Data'!H142))="","",OFFSET('Sanitation Data'!$H$29,0,10*ROW('Sanitation Data'!H142)))</f>
        <v/>
      </c>
      <c r="DG148" s="292" t="str">
        <f ca="true">+IF(OFFSET('Sanitation Data'!$H$30,0,10*ROW('Sanitation Data'!H142))="","",OFFSET('Sanitation Data'!$H$30,0,10*ROW('Sanitation Data'!H142)))</f>
        <v/>
      </c>
      <c r="DH148" s="292" t="str">
        <f ca="true">+IF(OFFSET('Sanitation Data'!$H$31,0,10*ROW('Sanitation Data'!H142))="","",OFFSET('Sanitation Data'!$H$31,0,10*ROW('Sanitation Data'!H142)))</f>
        <v/>
      </c>
      <c r="DI148" s="292" t="str">
        <f ca="true">+IF(OFFSET('Sanitation Data'!$H$32,0,10*ROW('Sanitation Data'!H142))="","",OFFSET('Sanitation Data'!$H$32,0,10*ROW('Sanitation Data'!H142)))</f>
        <v/>
      </c>
      <c r="DJ148" s="292" t="str">
        <f ca="true">+IF(OFFSET('Sanitation Data'!$I$28,0,10*ROW('Sanitation Data'!I142))="","",OFFSET('Sanitation Data'!$I$28,0,10*ROW('Sanitation Data'!I142)))</f>
        <v/>
      </c>
      <c r="DK148" s="292" t="str">
        <f ca="true">+IF(OFFSET('Sanitation Data'!$I$29,0,10*ROW('Sanitation Data'!I142))="","",OFFSET('Sanitation Data'!$I$29,0,10*ROW('Sanitation Data'!I142)))</f>
        <v/>
      </c>
      <c r="DL148" s="292" t="str">
        <f ca="true">+IF(OFFSET('Sanitation Data'!$I$30,0,10*ROW('Sanitation Data'!I142))="","",OFFSET('Sanitation Data'!$I$30,0,10*ROW('Sanitation Data'!I142)))</f>
        <v/>
      </c>
      <c r="DM148" s="292" t="str">
        <f ca="true">+IF(OFFSET('Sanitation Data'!$I$31,0,10*ROW('Sanitation Data'!I142))="","",OFFSET('Sanitation Data'!$I$31,0,10*ROW('Sanitation Data'!I142)))</f>
        <v/>
      </c>
      <c r="DN148" s="292" t="str">
        <f ca="true">+IF(OFFSET('Sanitation Data'!$I$32,0,10*ROW('Sanitation Data'!I142))="","",OFFSET('Sanitation Data'!$I$32,0,10*ROW('Sanitation Data'!I142)))</f>
        <v/>
      </c>
      <c r="DO148" s="292" t="str">
        <f ca="true">+IF(OFFSET('Hygiene Data'!$D$11,0,10*ROW('Hygiene Data'!D142))="","",OFFSET('Hygiene Data'!$D$11,0,10*ROW('Hygiene Data'!D142)))</f>
        <v/>
      </c>
      <c r="DP148" s="292" t="str">
        <f ca="true">+IF(OFFSET('Hygiene Data'!$D$12,0,10*ROW('Hygiene Data'!D142))="","",OFFSET('Hygiene Data'!$D$12,0,10*ROW('Hygiene Data'!D142)))</f>
        <v/>
      </c>
      <c r="DQ148" s="292" t="str">
        <f ca="true">+IF(OFFSET('Hygiene Data'!$D$13,0,10*ROW('Hygiene Data'!D142))="","",OFFSET('Hygiene Data'!$D$13,0,10*ROW('Hygiene Data'!D142)))</f>
        <v/>
      </c>
      <c r="DR148" s="292" t="str">
        <f ca="true">+IF(OFFSET('Hygiene Data'!$E$11,0,10*ROW('Hygiene Data'!E142))="","",OFFSET('Hygiene Data'!$E$11,0,10*ROW('Hygiene Data'!E142)))</f>
        <v/>
      </c>
      <c r="DS148" s="292" t="str">
        <f ca="true">+IF(OFFSET('Hygiene Data'!$E$12,0,10*ROW('Hygiene Data'!E142))="","",OFFSET('Hygiene Data'!$E$12,0,10*ROW('Hygiene Data'!E142)))</f>
        <v/>
      </c>
      <c r="DT148" s="292" t="str">
        <f ca="true">+IF(OFFSET('Hygiene Data'!$E$13,0,10*ROW('Hygiene Data'!E142))="","",OFFSET('Hygiene Data'!$E$13,0,10*ROW('Hygiene Data'!E142)))</f>
        <v/>
      </c>
      <c r="DU148" s="292" t="str">
        <f ca="true">+IF(OFFSET('Hygiene Data'!$F$11,0,10*ROW('Hygiene Data'!F142))="","",OFFSET('Hygiene Data'!$F$11,0,10*ROW('Hygiene Data'!F142)))</f>
        <v/>
      </c>
      <c r="DV148" s="292" t="str">
        <f ca="true">+IF(OFFSET('Hygiene Data'!$F$12,0,10*ROW('Hygiene Data'!F142))="","",OFFSET('Hygiene Data'!$F$12,0,10*ROW('Hygiene Data'!F142)))</f>
        <v/>
      </c>
      <c r="DW148" s="292" t="str">
        <f ca="true">+IF(OFFSET('Hygiene Data'!$F$13,0,10*ROW('Hygiene Data'!F142))="","",OFFSET('Hygiene Data'!$F$13,0,10*ROW('Hygiene Data'!F142)))</f>
        <v/>
      </c>
      <c r="DX148" s="292" t="str">
        <f ca="true">+IF(OFFSET('Hygiene Data'!$G$11,0,10*ROW('Hygiene Data'!G142))="","",OFFSET('Hygiene Data'!$G$11,0,10*ROW('Hygiene Data'!G142)))</f>
        <v/>
      </c>
      <c r="DY148" s="292" t="str">
        <f ca="true">+IF(OFFSET('Hygiene Data'!$G$12,0,10*ROW('Hygiene Data'!G142))="","",OFFSET('Hygiene Data'!$G$12,0,10*ROW('Hygiene Data'!G142)))</f>
        <v/>
      </c>
      <c r="DZ148" s="292" t="str">
        <f ca="true">+IF(OFFSET('Hygiene Data'!$G$13,0,10*ROW('Hygiene Data'!G142))="","",OFFSET('Hygiene Data'!$G$13,0,10*ROW('Hygiene Data'!G142)))</f>
        <v/>
      </c>
      <c r="EA148" s="292" t="str">
        <f ca="true">+IF(OFFSET('Hygiene Data'!$H$11,0,10*ROW('Hygiene Data'!H142))="","",OFFSET('Hygiene Data'!$H$11,0,10*ROW('Hygiene Data'!H142)))</f>
        <v/>
      </c>
      <c r="EB148" s="292" t="str">
        <f ca="true">+IF(OFFSET('Hygiene Data'!$H$12,0,10*ROW('Hygiene Data'!H142))="","",OFFSET('Hygiene Data'!$H$12,0,10*ROW('Hygiene Data'!H142)))</f>
        <v/>
      </c>
      <c r="EC148" s="292" t="str">
        <f ca="true">+IF(OFFSET('Hygiene Data'!$H$13,0,10*ROW('Hygiene Data'!H142))="","",OFFSET('Hygiene Data'!$H$13,0,10*ROW('Hygiene Data'!H142)))</f>
        <v/>
      </c>
      <c r="ED148" s="292" t="str">
        <f ca="true">+IF(OFFSET('Hygiene Data'!$I$11,0,10*ROW('Hygiene Data'!I142))="","",OFFSET('Hygiene Data'!$I$11,0,10*ROW('Hygiene Data'!I142)))</f>
        <v/>
      </c>
      <c r="EE148" s="292" t="str">
        <f ca="true">+IF(OFFSET('Hygiene Data'!$I$12,0,10*ROW('Hygiene Data'!I142))="","",OFFSET('Hygiene Data'!$I$12,0,10*ROW('Hygiene Data'!I142)))</f>
        <v/>
      </c>
      <c r="EF148" s="29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8"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2"/>
      <c r="BS149" s="292" t="str">
        <f ca="true">+IF(OFFSET('Water Data'!$D$27,0,10*ROW('Water Data'!D143))="","",OFFSET('Water Data'!$D$27,0,10*ROW('Water Data'!D143)))</f>
        <v/>
      </c>
      <c r="BT149" s="292" t="str">
        <f ca="true">+IF(OFFSET('Water Data'!$D$28,0,10*ROW('Water Data'!D143))="","",OFFSET('Water Data'!$D$28,0,10*ROW('Water Data'!D143)))</f>
        <v/>
      </c>
      <c r="BU149" s="292" t="str">
        <f ca="true">+IF(OFFSET('Water Data'!$D$29,0,10*ROW('Water Data'!D143))="","",OFFSET('Water Data'!$D$29,0,10*ROW('Water Data'!D143)))</f>
        <v/>
      </c>
      <c r="BV149" s="292" t="str">
        <f ca="true">+IF(OFFSET('Water Data'!$E$27,0,10*ROW('Water Data'!E143))="","",OFFSET('Water Data'!$E$27,0,10*ROW('Water Data'!E143)))</f>
        <v/>
      </c>
      <c r="BW149" s="292" t="str">
        <f ca="true">+IF(OFFSET('Water Data'!$E$28,0,10*ROW('Water Data'!E143))="","",OFFSET('Water Data'!$E$28,0,10*ROW('Water Data'!E143)))</f>
        <v/>
      </c>
      <c r="BX149" s="292" t="str">
        <f ca="true">+IF(OFFSET('Water Data'!$E$29,0,10*ROW('Water Data'!E143))="","",OFFSET('Water Data'!$E$29,0,10*ROW('Water Data'!E143)))</f>
        <v/>
      </c>
      <c r="BY149" s="292" t="str">
        <f ca="true">+IF(OFFSET('Water Data'!$F$27,0,10*ROW('Water Data'!F143))="","",OFFSET('Water Data'!$F$27,0,10*ROW('Water Data'!F143)))</f>
        <v/>
      </c>
      <c r="BZ149" s="292" t="str">
        <f ca="true">+IF(OFFSET('Water Data'!$F$28,0,10*ROW('Water Data'!F143))="","",OFFSET('Water Data'!$F$28,0,10*ROW('Water Data'!F143)))</f>
        <v/>
      </c>
      <c r="CA149" s="292" t="str">
        <f ca="true">+IF(OFFSET('Water Data'!$F$29,0,10*ROW('Water Data'!F143))="","",OFFSET('Water Data'!$F$29,0,10*ROW('Water Data'!F143)))</f>
        <v/>
      </c>
      <c r="CB149" s="292" t="str">
        <f ca="true">+IF(OFFSET('Water Data'!$G$27,0,10*ROW('Water Data'!G143))="","",OFFSET('Water Data'!$G$27,0,10*ROW('Water Data'!G143)))</f>
        <v/>
      </c>
      <c r="CC149" s="292" t="str">
        <f ca="true">+IF(OFFSET('Water Data'!$G$28,0,10*ROW('Water Data'!G143))="","",OFFSET('Water Data'!$G$28,0,10*ROW('Water Data'!G143)))</f>
        <v/>
      </c>
      <c r="CD149" s="292" t="str">
        <f ca="true">+IF(OFFSET('Water Data'!$G$29,0,10*ROW('Water Data'!G143))="","",OFFSET('Water Data'!$G$29,0,10*ROW('Water Data'!G143)))</f>
        <v/>
      </c>
      <c r="CE149" s="292" t="str">
        <f ca="true">+IF(OFFSET('Water Data'!$H$27,0,10*ROW('Water Data'!H143))="","",OFFSET('Water Data'!$H$27,0,10*ROW('Water Data'!H143)))</f>
        <v/>
      </c>
      <c r="CF149" s="292" t="str">
        <f ca="true">+IF(OFFSET('Water Data'!$H$28,0,10*ROW('Water Data'!H143))="","",OFFSET('Water Data'!$H$28,0,10*ROW('Water Data'!H143)))</f>
        <v/>
      </c>
      <c r="CG149" s="292" t="str">
        <f ca="true">+IF(OFFSET('Water Data'!$H$29,0,10*ROW('Water Data'!H143))="","",OFFSET('Water Data'!$H$29,0,10*ROW('Water Data'!H143)))</f>
        <v/>
      </c>
      <c r="CH149" s="292" t="str">
        <f ca="true">+IF(OFFSET('Water Data'!$I$27,0,10*ROW('Water Data'!I143))="","",OFFSET('Water Data'!$I$27,0,10*ROW('Water Data'!I143)))</f>
        <v/>
      </c>
      <c r="CI149" s="292" t="str">
        <f ca="true">+IF(OFFSET('Water Data'!$I$28,0,10*ROW('Water Data'!I143))="","",OFFSET('Water Data'!$I$28,0,10*ROW('Water Data'!I143)))</f>
        <v/>
      </c>
      <c r="CJ149" s="292" t="str">
        <f ca="true">+IF(OFFSET('Water Data'!$I$29,0,10*ROW('Water Data'!I143))="","",OFFSET('Water Data'!$I$29,0,10*ROW('Water Data'!I143)))</f>
        <v/>
      </c>
      <c r="CK149" s="292" t="str">
        <f ca="true">+IF(OFFSET('Sanitation Data'!$D$28,0,10*ROW('Sanitation Data'!D143))="","",OFFSET('Sanitation Data'!$D$28,0,10*ROW('Sanitation Data'!D143)))</f>
        <v/>
      </c>
      <c r="CL149" s="292" t="str">
        <f ca="true">+IF(OFFSET('Sanitation Data'!$D$29,0,10*ROW('Sanitation Data'!D143))="","",OFFSET('Sanitation Data'!$D$29,0,10*ROW('Sanitation Data'!D143)))</f>
        <v/>
      </c>
      <c r="CM149" s="292" t="str">
        <f ca="true">+IF(OFFSET('Sanitation Data'!$D$30,0,10*ROW('Sanitation Data'!D143))="","",OFFSET('Sanitation Data'!$D$30,0,10*ROW('Sanitation Data'!D143)))</f>
        <v/>
      </c>
      <c r="CN149" s="292" t="str">
        <f ca="true">+IF(OFFSET('Sanitation Data'!$D$31,0,10*ROW('Sanitation Data'!D143))="","",OFFSET('Sanitation Data'!$D$31,0,10*ROW('Sanitation Data'!D143)))</f>
        <v/>
      </c>
      <c r="CO149" s="292" t="str">
        <f ca="true">+IF(OFFSET('Sanitation Data'!$D$32,0,10*ROW('Sanitation Data'!D143))="","",OFFSET('Sanitation Data'!$D$32,0,10*ROW('Sanitation Data'!D143)))</f>
        <v/>
      </c>
      <c r="CP149" s="292" t="str">
        <f ca="true">+IF(OFFSET('Sanitation Data'!$E$28,0,10*ROW('Sanitation Data'!E143))="","",OFFSET('Sanitation Data'!$E$28,0,10*ROW('Sanitation Data'!E143)))</f>
        <v/>
      </c>
      <c r="CQ149" s="292" t="str">
        <f ca="true">+IF(OFFSET('Sanitation Data'!$E$29,0,10*ROW('Sanitation Data'!E143))="","",OFFSET('Sanitation Data'!$E$29,0,10*ROW('Sanitation Data'!E143)))</f>
        <v/>
      </c>
      <c r="CR149" s="292" t="str">
        <f ca="true">+IF(OFFSET('Sanitation Data'!$E$30,0,10*ROW('Sanitation Data'!E143))="","",OFFSET('Sanitation Data'!$E$30,0,10*ROW('Sanitation Data'!E143)))</f>
        <v/>
      </c>
      <c r="CS149" s="292" t="str">
        <f ca="true">+IF(OFFSET('Sanitation Data'!$E$31,0,10*ROW('Sanitation Data'!E143))="","",OFFSET('Sanitation Data'!$E$31,0,10*ROW('Sanitation Data'!E143)))</f>
        <v/>
      </c>
      <c r="CT149" s="292" t="str">
        <f ca="true">+IF(OFFSET('Sanitation Data'!$E$32,0,10*ROW('Sanitation Data'!E143))="","",OFFSET('Sanitation Data'!$E$32,0,10*ROW('Sanitation Data'!E143)))</f>
        <v/>
      </c>
      <c r="CU149" s="292" t="str">
        <f ca="true">+IF(OFFSET('Sanitation Data'!$F$28,0,10*ROW('Sanitation Data'!F143))="","",OFFSET('Sanitation Data'!$F$28,0,10*ROW('Sanitation Data'!F143)))</f>
        <v/>
      </c>
      <c r="CV149" s="292" t="str">
        <f ca="true">+IF(OFFSET('Sanitation Data'!$F$29,0,10*ROW('Sanitation Data'!F143))="","",OFFSET('Sanitation Data'!$F$29,0,10*ROW('Sanitation Data'!F143)))</f>
        <v/>
      </c>
      <c r="CW149" s="292" t="str">
        <f ca="true">+IF(OFFSET('Sanitation Data'!$F$30,0,10*ROW('Sanitation Data'!F143))="","",OFFSET('Sanitation Data'!$F$30,0,10*ROW('Sanitation Data'!F143)))</f>
        <v/>
      </c>
      <c r="CX149" s="292" t="str">
        <f ca="true">+IF(OFFSET('Sanitation Data'!$F$31,0,10*ROW('Sanitation Data'!F143))="","",OFFSET('Sanitation Data'!$F$31,0,10*ROW('Sanitation Data'!F143)))</f>
        <v/>
      </c>
      <c r="CY149" s="292" t="str">
        <f ca="true">+IF(OFFSET('Sanitation Data'!$F$32,0,10*ROW('Sanitation Data'!F143))="","",OFFSET('Sanitation Data'!$F$32,0,10*ROW('Sanitation Data'!F143)))</f>
        <v/>
      </c>
      <c r="CZ149" s="292" t="str">
        <f ca="true">+IF(OFFSET('Sanitation Data'!$G$28,0,10*ROW('Sanitation Data'!G143))="","",OFFSET('Sanitation Data'!$G$28,0,10*ROW('Sanitation Data'!G143)))</f>
        <v/>
      </c>
      <c r="DA149" s="292" t="str">
        <f ca="true">+IF(OFFSET('Sanitation Data'!$G$29,0,10*ROW('Sanitation Data'!G143))="","",OFFSET('Sanitation Data'!$G$29,0,10*ROW('Sanitation Data'!G143)))</f>
        <v/>
      </c>
      <c r="DB149" s="292" t="str">
        <f ca="true">+IF(OFFSET('Sanitation Data'!$G$30,0,10*ROW('Sanitation Data'!G143))="","",OFFSET('Sanitation Data'!$G$30,0,10*ROW('Sanitation Data'!G143)))</f>
        <v/>
      </c>
      <c r="DC149" s="292" t="str">
        <f ca="true">+IF(OFFSET('Sanitation Data'!$G$31,0,10*ROW('Sanitation Data'!G143))="","",OFFSET('Sanitation Data'!$G$31,0,10*ROW('Sanitation Data'!G143)))</f>
        <v/>
      </c>
      <c r="DD149" s="292" t="str">
        <f ca="true">+IF(OFFSET('Sanitation Data'!$G$32,0,10*ROW('Sanitation Data'!G143))="","",OFFSET('Sanitation Data'!$G$32,0,10*ROW('Sanitation Data'!G143)))</f>
        <v/>
      </c>
      <c r="DE149" s="292" t="str">
        <f ca="true">+IF(OFFSET('Sanitation Data'!$H$28,0,10*ROW('Sanitation Data'!H143))="","",OFFSET('Sanitation Data'!$H$28,0,10*ROW('Sanitation Data'!H143)))</f>
        <v/>
      </c>
      <c r="DF149" s="292" t="str">
        <f ca="true">+IF(OFFSET('Sanitation Data'!$H$29,0,10*ROW('Sanitation Data'!H143))="","",OFFSET('Sanitation Data'!$H$29,0,10*ROW('Sanitation Data'!H143)))</f>
        <v/>
      </c>
      <c r="DG149" s="292" t="str">
        <f ca="true">+IF(OFFSET('Sanitation Data'!$H$30,0,10*ROW('Sanitation Data'!H143))="","",OFFSET('Sanitation Data'!$H$30,0,10*ROW('Sanitation Data'!H143)))</f>
        <v/>
      </c>
      <c r="DH149" s="292" t="str">
        <f ca="true">+IF(OFFSET('Sanitation Data'!$H$31,0,10*ROW('Sanitation Data'!H143))="","",OFFSET('Sanitation Data'!$H$31,0,10*ROW('Sanitation Data'!H143)))</f>
        <v/>
      </c>
      <c r="DI149" s="292" t="str">
        <f ca="true">+IF(OFFSET('Sanitation Data'!$H$32,0,10*ROW('Sanitation Data'!H143))="","",OFFSET('Sanitation Data'!$H$32,0,10*ROW('Sanitation Data'!H143)))</f>
        <v/>
      </c>
      <c r="DJ149" s="292" t="str">
        <f ca="true">+IF(OFFSET('Sanitation Data'!$I$28,0,10*ROW('Sanitation Data'!I143))="","",OFFSET('Sanitation Data'!$I$28,0,10*ROW('Sanitation Data'!I143)))</f>
        <v/>
      </c>
      <c r="DK149" s="292" t="str">
        <f ca="true">+IF(OFFSET('Sanitation Data'!$I$29,0,10*ROW('Sanitation Data'!I143))="","",OFFSET('Sanitation Data'!$I$29,0,10*ROW('Sanitation Data'!I143)))</f>
        <v/>
      </c>
      <c r="DL149" s="292" t="str">
        <f ca="true">+IF(OFFSET('Sanitation Data'!$I$30,0,10*ROW('Sanitation Data'!I143))="","",OFFSET('Sanitation Data'!$I$30,0,10*ROW('Sanitation Data'!I143)))</f>
        <v/>
      </c>
      <c r="DM149" s="292" t="str">
        <f ca="true">+IF(OFFSET('Sanitation Data'!$I$31,0,10*ROW('Sanitation Data'!I143))="","",OFFSET('Sanitation Data'!$I$31,0,10*ROW('Sanitation Data'!I143)))</f>
        <v/>
      </c>
      <c r="DN149" s="292" t="str">
        <f ca="true">+IF(OFFSET('Sanitation Data'!$I$32,0,10*ROW('Sanitation Data'!I143))="","",OFFSET('Sanitation Data'!$I$32,0,10*ROW('Sanitation Data'!I143)))</f>
        <v/>
      </c>
      <c r="DO149" s="292" t="str">
        <f ca="true">+IF(OFFSET('Hygiene Data'!$D$11,0,10*ROW('Hygiene Data'!D143))="","",OFFSET('Hygiene Data'!$D$11,0,10*ROW('Hygiene Data'!D143)))</f>
        <v/>
      </c>
      <c r="DP149" s="292" t="str">
        <f ca="true">+IF(OFFSET('Hygiene Data'!$D$12,0,10*ROW('Hygiene Data'!D143))="","",OFFSET('Hygiene Data'!$D$12,0,10*ROW('Hygiene Data'!D143)))</f>
        <v/>
      </c>
      <c r="DQ149" s="292" t="str">
        <f ca="true">+IF(OFFSET('Hygiene Data'!$D$13,0,10*ROW('Hygiene Data'!D143))="","",OFFSET('Hygiene Data'!$D$13,0,10*ROW('Hygiene Data'!D143)))</f>
        <v/>
      </c>
      <c r="DR149" s="292" t="str">
        <f ca="true">+IF(OFFSET('Hygiene Data'!$E$11,0,10*ROW('Hygiene Data'!E143))="","",OFFSET('Hygiene Data'!$E$11,0,10*ROW('Hygiene Data'!E143)))</f>
        <v/>
      </c>
      <c r="DS149" s="292" t="str">
        <f ca="true">+IF(OFFSET('Hygiene Data'!$E$12,0,10*ROW('Hygiene Data'!E143))="","",OFFSET('Hygiene Data'!$E$12,0,10*ROW('Hygiene Data'!E143)))</f>
        <v/>
      </c>
      <c r="DT149" s="292" t="str">
        <f ca="true">+IF(OFFSET('Hygiene Data'!$E$13,0,10*ROW('Hygiene Data'!E143))="","",OFFSET('Hygiene Data'!$E$13,0,10*ROW('Hygiene Data'!E143)))</f>
        <v/>
      </c>
      <c r="DU149" s="292" t="str">
        <f ca="true">+IF(OFFSET('Hygiene Data'!$F$11,0,10*ROW('Hygiene Data'!F143))="","",OFFSET('Hygiene Data'!$F$11,0,10*ROW('Hygiene Data'!F143)))</f>
        <v/>
      </c>
      <c r="DV149" s="292" t="str">
        <f ca="true">+IF(OFFSET('Hygiene Data'!$F$12,0,10*ROW('Hygiene Data'!F143))="","",OFFSET('Hygiene Data'!$F$12,0,10*ROW('Hygiene Data'!F143)))</f>
        <v/>
      </c>
      <c r="DW149" s="292" t="str">
        <f ca="true">+IF(OFFSET('Hygiene Data'!$F$13,0,10*ROW('Hygiene Data'!F143))="","",OFFSET('Hygiene Data'!$F$13,0,10*ROW('Hygiene Data'!F143)))</f>
        <v/>
      </c>
      <c r="DX149" s="292" t="str">
        <f ca="true">+IF(OFFSET('Hygiene Data'!$G$11,0,10*ROW('Hygiene Data'!G143))="","",OFFSET('Hygiene Data'!$G$11,0,10*ROW('Hygiene Data'!G143)))</f>
        <v/>
      </c>
      <c r="DY149" s="292" t="str">
        <f ca="true">+IF(OFFSET('Hygiene Data'!$G$12,0,10*ROW('Hygiene Data'!G143))="","",OFFSET('Hygiene Data'!$G$12,0,10*ROW('Hygiene Data'!G143)))</f>
        <v/>
      </c>
      <c r="DZ149" s="292" t="str">
        <f ca="true">+IF(OFFSET('Hygiene Data'!$G$13,0,10*ROW('Hygiene Data'!G143))="","",OFFSET('Hygiene Data'!$G$13,0,10*ROW('Hygiene Data'!G143)))</f>
        <v/>
      </c>
      <c r="EA149" s="292" t="str">
        <f ca="true">+IF(OFFSET('Hygiene Data'!$H$11,0,10*ROW('Hygiene Data'!H143))="","",OFFSET('Hygiene Data'!$H$11,0,10*ROW('Hygiene Data'!H143)))</f>
        <v/>
      </c>
      <c r="EB149" s="292" t="str">
        <f ca="true">+IF(OFFSET('Hygiene Data'!$H$12,0,10*ROW('Hygiene Data'!H143))="","",OFFSET('Hygiene Data'!$H$12,0,10*ROW('Hygiene Data'!H143)))</f>
        <v/>
      </c>
      <c r="EC149" s="292" t="str">
        <f ca="true">+IF(OFFSET('Hygiene Data'!$H$13,0,10*ROW('Hygiene Data'!H143))="","",OFFSET('Hygiene Data'!$H$13,0,10*ROW('Hygiene Data'!H143)))</f>
        <v/>
      </c>
      <c r="ED149" s="292" t="str">
        <f ca="true">+IF(OFFSET('Hygiene Data'!$I$11,0,10*ROW('Hygiene Data'!I143))="","",OFFSET('Hygiene Data'!$I$11,0,10*ROW('Hygiene Data'!I143)))</f>
        <v/>
      </c>
      <c r="EE149" s="292" t="str">
        <f ca="true">+IF(OFFSET('Hygiene Data'!$I$12,0,10*ROW('Hygiene Data'!I143))="","",OFFSET('Hygiene Data'!$I$12,0,10*ROW('Hygiene Data'!I143)))</f>
        <v/>
      </c>
      <c r="EF149" s="29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8"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2"/>
      <c r="BS150" s="292" t="str">
        <f ca="true">+IF(OFFSET('Water Data'!$D$27,0,10*ROW('Water Data'!D144))="","",OFFSET('Water Data'!$D$27,0,10*ROW('Water Data'!D144)))</f>
        <v/>
      </c>
      <c r="BT150" s="292" t="str">
        <f ca="true">+IF(OFFSET('Water Data'!$D$28,0,10*ROW('Water Data'!D144))="","",OFFSET('Water Data'!$D$28,0,10*ROW('Water Data'!D144)))</f>
        <v/>
      </c>
      <c r="BU150" s="292" t="str">
        <f ca="true">+IF(OFFSET('Water Data'!$D$29,0,10*ROW('Water Data'!D144))="","",OFFSET('Water Data'!$D$29,0,10*ROW('Water Data'!D144)))</f>
        <v/>
      </c>
      <c r="BV150" s="292" t="str">
        <f ca="true">+IF(OFFSET('Water Data'!$E$27,0,10*ROW('Water Data'!E144))="","",OFFSET('Water Data'!$E$27,0,10*ROW('Water Data'!E144)))</f>
        <v/>
      </c>
      <c r="BW150" s="292" t="str">
        <f ca="true">+IF(OFFSET('Water Data'!$E$28,0,10*ROW('Water Data'!E144))="","",OFFSET('Water Data'!$E$28,0,10*ROW('Water Data'!E144)))</f>
        <v/>
      </c>
      <c r="BX150" s="292" t="str">
        <f ca="true">+IF(OFFSET('Water Data'!$E$29,0,10*ROW('Water Data'!E144))="","",OFFSET('Water Data'!$E$29,0,10*ROW('Water Data'!E144)))</f>
        <v/>
      </c>
      <c r="BY150" s="292" t="str">
        <f ca="true">+IF(OFFSET('Water Data'!$F$27,0,10*ROW('Water Data'!F144))="","",OFFSET('Water Data'!$F$27,0,10*ROW('Water Data'!F144)))</f>
        <v/>
      </c>
      <c r="BZ150" s="292" t="str">
        <f ca="true">+IF(OFFSET('Water Data'!$F$28,0,10*ROW('Water Data'!F144))="","",OFFSET('Water Data'!$F$28,0,10*ROW('Water Data'!F144)))</f>
        <v/>
      </c>
      <c r="CA150" s="292" t="str">
        <f ca="true">+IF(OFFSET('Water Data'!$F$29,0,10*ROW('Water Data'!F144))="","",OFFSET('Water Data'!$F$29,0,10*ROW('Water Data'!F144)))</f>
        <v/>
      </c>
      <c r="CB150" s="292" t="str">
        <f ca="true">+IF(OFFSET('Water Data'!$G$27,0,10*ROW('Water Data'!G144))="","",OFFSET('Water Data'!$G$27,0,10*ROW('Water Data'!G144)))</f>
        <v/>
      </c>
      <c r="CC150" s="292" t="str">
        <f ca="true">+IF(OFFSET('Water Data'!$G$28,0,10*ROW('Water Data'!G144))="","",OFFSET('Water Data'!$G$28,0,10*ROW('Water Data'!G144)))</f>
        <v/>
      </c>
      <c r="CD150" s="292" t="str">
        <f ca="true">+IF(OFFSET('Water Data'!$G$29,0,10*ROW('Water Data'!G144))="","",OFFSET('Water Data'!$G$29,0,10*ROW('Water Data'!G144)))</f>
        <v/>
      </c>
      <c r="CE150" s="292" t="str">
        <f ca="true">+IF(OFFSET('Water Data'!$H$27,0,10*ROW('Water Data'!H144))="","",OFFSET('Water Data'!$H$27,0,10*ROW('Water Data'!H144)))</f>
        <v/>
      </c>
      <c r="CF150" s="292" t="str">
        <f ca="true">+IF(OFFSET('Water Data'!$H$28,0,10*ROW('Water Data'!H144))="","",OFFSET('Water Data'!$H$28,0,10*ROW('Water Data'!H144)))</f>
        <v/>
      </c>
      <c r="CG150" s="292" t="str">
        <f ca="true">+IF(OFFSET('Water Data'!$H$29,0,10*ROW('Water Data'!H144))="","",OFFSET('Water Data'!$H$29,0,10*ROW('Water Data'!H144)))</f>
        <v/>
      </c>
      <c r="CH150" s="292" t="str">
        <f ca="true">+IF(OFFSET('Water Data'!$I$27,0,10*ROW('Water Data'!I144))="","",OFFSET('Water Data'!$I$27,0,10*ROW('Water Data'!I144)))</f>
        <v/>
      </c>
      <c r="CI150" s="292" t="str">
        <f ca="true">+IF(OFFSET('Water Data'!$I$28,0,10*ROW('Water Data'!I144))="","",OFFSET('Water Data'!$I$28,0,10*ROW('Water Data'!I144)))</f>
        <v/>
      </c>
      <c r="CJ150" s="292" t="str">
        <f ca="true">+IF(OFFSET('Water Data'!$I$29,0,10*ROW('Water Data'!I144))="","",OFFSET('Water Data'!$I$29,0,10*ROW('Water Data'!I144)))</f>
        <v/>
      </c>
      <c r="CK150" s="292" t="str">
        <f ca="true">+IF(OFFSET('Sanitation Data'!$D$28,0,10*ROW('Sanitation Data'!D144))="","",OFFSET('Sanitation Data'!$D$28,0,10*ROW('Sanitation Data'!D144)))</f>
        <v/>
      </c>
      <c r="CL150" s="292" t="str">
        <f ca="true">+IF(OFFSET('Sanitation Data'!$D$29,0,10*ROW('Sanitation Data'!D144))="","",OFFSET('Sanitation Data'!$D$29,0,10*ROW('Sanitation Data'!D144)))</f>
        <v/>
      </c>
      <c r="CM150" s="292" t="str">
        <f ca="true">+IF(OFFSET('Sanitation Data'!$D$30,0,10*ROW('Sanitation Data'!D144))="","",OFFSET('Sanitation Data'!$D$30,0,10*ROW('Sanitation Data'!D144)))</f>
        <v/>
      </c>
      <c r="CN150" s="292" t="str">
        <f ca="true">+IF(OFFSET('Sanitation Data'!$D$31,0,10*ROW('Sanitation Data'!D144))="","",OFFSET('Sanitation Data'!$D$31,0,10*ROW('Sanitation Data'!D144)))</f>
        <v/>
      </c>
      <c r="CO150" s="292" t="str">
        <f ca="true">+IF(OFFSET('Sanitation Data'!$D$32,0,10*ROW('Sanitation Data'!D144))="","",OFFSET('Sanitation Data'!$D$32,0,10*ROW('Sanitation Data'!D144)))</f>
        <v/>
      </c>
      <c r="CP150" s="292" t="str">
        <f ca="true">+IF(OFFSET('Sanitation Data'!$E$28,0,10*ROW('Sanitation Data'!E144))="","",OFFSET('Sanitation Data'!$E$28,0,10*ROW('Sanitation Data'!E144)))</f>
        <v/>
      </c>
      <c r="CQ150" s="292" t="str">
        <f ca="true">+IF(OFFSET('Sanitation Data'!$E$29,0,10*ROW('Sanitation Data'!E144))="","",OFFSET('Sanitation Data'!$E$29,0,10*ROW('Sanitation Data'!E144)))</f>
        <v/>
      </c>
      <c r="CR150" s="292" t="str">
        <f ca="true">+IF(OFFSET('Sanitation Data'!$E$30,0,10*ROW('Sanitation Data'!E144))="","",OFFSET('Sanitation Data'!$E$30,0,10*ROW('Sanitation Data'!E144)))</f>
        <v/>
      </c>
      <c r="CS150" s="292" t="str">
        <f ca="true">+IF(OFFSET('Sanitation Data'!$E$31,0,10*ROW('Sanitation Data'!E144))="","",OFFSET('Sanitation Data'!$E$31,0,10*ROW('Sanitation Data'!E144)))</f>
        <v/>
      </c>
      <c r="CT150" s="292" t="str">
        <f ca="true">+IF(OFFSET('Sanitation Data'!$E$32,0,10*ROW('Sanitation Data'!E144))="","",OFFSET('Sanitation Data'!$E$32,0,10*ROW('Sanitation Data'!E144)))</f>
        <v/>
      </c>
      <c r="CU150" s="292" t="str">
        <f ca="true">+IF(OFFSET('Sanitation Data'!$F$28,0,10*ROW('Sanitation Data'!F144))="","",OFFSET('Sanitation Data'!$F$28,0,10*ROW('Sanitation Data'!F144)))</f>
        <v/>
      </c>
      <c r="CV150" s="292" t="str">
        <f ca="true">+IF(OFFSET('Sanitation Data'!$F$29,0,10*ROW('Sanitation Data'!F144))="","",OFFSET('Sanitation Data'!$F$29,0,10*ROW('Sanitation Data'!F144)))</f>
        <v/>
      </c>
      <c r="CW150" s="292" t="str">
        <f ca="true">+IF(OFFSET('Sanitation Data'!$F$30,0,10*ROW('Sanitation Data'!F144))="","",OFFSET('Sanitation Data'!$F$30,0,10*ROW('Sanitation Data'!F144)))</f>
        <v/>
      </c>
      <c r="CX150" s="292" t="str">
        <f ca="true">+IF(OFFSET('Sanitation Data'!$F$31,0,10*ROW('Sanitation Data'!F144))="","",OFFSET('Sanitation Data'!$F$31,0,10*ROW('Sanitation Data'!F144)))</f>
        <v/>
      </c>
      <c r="CY150" s="292" t="str">
        <f ca="true">+IF(OFFSET('Sanitation Data'!$F$32,0,10*ROW('Sanitation Data'!F144))="","",OFFSET('Sanitation Data'!$F$32,0,10*ROW('Sanitation Data'!F144)))</f>
        <v/>
      </c>
      <c r="CZ150" s="292" t="str">
        <f ca="true">+IF(OFFSET('Sanitation Data'!$G$28,0,10*ROW('Sanitation Data'!G144))="","",OFFSET('Sanitation Data'!$G$28,0,10*ROW('Sanitation Data'!G144)))</f>
        <v/>
      </c>
      <c r="DA150" s="292" t="str">
        <f ca="true">+IF(OFFSET('Sanitation Data'!$G$29,0,10*ROW('Sanitation Data'!G144))="","",OFFSET('Sanitation Data'!$G$29,0,10*ROW('Sanitation Data'!G144)))</f>
        <v/>
      </c>
      <c r="DB150" s="292" t="str">
        <f ca="true">+IF(OFFSET('Sanitation Data'!$G$30,0,10*ROW('Sanitation Data'!G144))="","",OFFSET('Sanitation Data'!$G$30,0,10*ROW('Sanitation Data'!G144)))</f>
        <v/>
      </c>
      <c r="DC150" s="292" t="str">
        <f ca="true">+IF(OFFSET('Sanitation Data'!$G$31,0,10*ROW('Sanitation Data'!G144))="","",OFFSET('Sanitation Data'!$G$31,0,10*ROW('Sanitation Data'!G144)))</f>
        <v/>
      </c>
      <c r="DD150" s="292" t="str">
        <f ca="true">+IF(OFFSET('Sanitation Data'!$G$32,0,10*ROW('Sanitation Data'!G144))="","",OFFSET('Sanitation Data'!$G$32,0,10*ROW('Sanitation Data'!G144)))</f>
        <v/>
      </c>
      <c r="DE150" s="292" t="str">
        <f ca="true">+IF(OFFSET('Sanitation Data'!$H$28,0,10*ROW('Sanitation Data'!H144))="","",OFFSET('Sanitation Data'!$H$28,0,10*ROW('Sanitation Data'!H144)))</f>
        <v/>
      </c>
      <c r="DF150" s="292" t="str">
        <f ca="true">+IF(OFFSET('Sanitation Data'!$H$29,0,10*ROW('Sanitation Data'!H144))="","",OFFSET('Sanitation Data'!$H$29,0,10*ROW('Sanitation Data'!H144)))</f>
        <v/>
      </c>
      <c r="DG150" s="292" t="str">
        <f ca="true">+IF(OFFSET('Sanitation Data'!$H$30,0,10*ROW('Sanitation Data'!H144))="","",OFFSET('Sanitation Data'!$H$30,0,10*ROW('Sanitation Data'!H144)))</f>
        <v/>
      </c>
      <c r="DH150" s="292" t="str">
        <f ca="true">+IF(OFFSET('Sanitation Data'!$H$31,0,10*ROW('Sanitation Data'!H144))="","",OFFSET('Sanitation Data'!$H$31,0,10*ROW('Sanitation Data'!H144)))</f>
        <v/>
      </c>
      <c r="DI150" s="292" t="str">
        <f ca="true">+IF(OFFSET('Sanitation Data'!$H$32,0,10*ROW('Sanitation Data'!H144))="","",OFFSET('Sanitation Data'!$H$32,0,10*ROW('Sanitation Data'!H144)))</f>
        <v/>
      </c>
      <c r="DJ150" s="292" t="str">
        <f ca="true">+IF(OFFSET('Sanitation Data'!$I$28,0,10*ROW('Sanitation Data'!I144))="","",OFFSET('Sanitation Data'!$I$28,0,10*ROW('Sanitation Data'!I144)))</f>
        <v/>
      </c>
      <c r="DK150" s="292" t="str">
        <f ca="true">+IF(OFFSET('Sanitation Data'!$I$29,0,10*ROW('Sanitation Data'!I144))="","",OFFSET('Sanitation Data'!$I$29,0,10*ROW('Sanitation Data'!I144)))</f>
        <v/>
      </c>
      <c r="DL150" s="292" t="str">
        <f ca="true">+IF(OFFSET('Sanitation Data'!$I$30,0,10*ROW('Sanitation Data'!I144))="","",OFFSET('Sanitation Data'!$I$30,0,10*ROW('Sanitation Data'!I144)))</f>
        <v/>
      </c>
      <c r="DM150" s="292" t="str">
        <f ca="true">+IF(OFFSET('Sanitation Data'!$I$31,0,10*ROW('Sanitation Data'!I144))="","",OFFSET('Sanitation Data'!$I$31,0,10*ROW('Sanitation Data'!I144)))</f>
        <v/>
      </c>
      <c r="DN150" s="292" t="str">
        <f ca="true">+IF(OFFSET('Sanitation Data'!$I$32,0,10*ROW('Sanitation Data'!I144))="","",OFFSET('Sanitation Data'!$I$32,0,10*ROW('Sanitation Data'!I144)))</f>
        <v/>
      </c>
      <c r="DO150" s="292" t="str">
        <f ca="true">+IF(OFFSET('Hygiene Data'!$D$11,0,10*ROW('Hygiene Data'!D144))="","",OFFSET('Hygiene Data'!$D$11,0,10*ROW('Hygiene Data'!D144)))</f>
        <v/>
      </c>
      <c r="DP150" s="292" t="str">
        <f ca="true">+IF(OFFSET('Hygiene Data'!$D$12,0,10*ROW('Hygiene Data'!D144))="","",OFFSET('Hygiene Data'!$D$12,0,10*ROW('Hygiene Data'!D144)))</f>
        <v/>
      </c>
      <c r="DQ150" s="292" t="str">
        <f ca="true">+IF(OFFSET('Hygiene Data'!$D$13,0,10*ROW('Hygiene Data'!D144))="","",OFFSET('Hygiene Data'!$D$13,0,10*ROW('Hygiene Data'!D144)))</f>
        <v/>
      </c>
      <c r="DR150" s="292" t="str">
        <f ca="true">+IF(OFFSET('Hygiene Data'!$E$11,0,10*ROW('Hygiene Data'!E144))="","",OFFSET('Hygiene Data'!$E$11,0,10*ROW('Hygiene Data'!E144)))</f>
        <v/>
      </c>
      <c r="DS150" s="292" t="str">
        <f ca="true">+IF(OFFSET('Hygiene Data'!$E$12,0,10*ROW('Hygiene Data'!E144))="","",OFFSET('Hygiene Data'!$E$12,0,10*ROW('Hygiene Data'!E144)))</f>
        <v/>
      </c>
      <c r="DT150" s="292" t="str">
        <f ca="true">+IF(OFFSET('Hygiene Data'!$E$13,0,10*ROW('Hygiene Data'!E144))="","",OFFSET('Hygiene Data'!$E$13,0,10*ROW('Hygiene Data'!E144)))</f>
        <v/>
      </c>
      <c r="DU150" s="292" t="str">
        <f ca="true">+IF(OFFSET('Hygiene Data'!$F$11,0,10*ROW('Hygiene Data'!F144))="","",OFFSET('Hygiene Data'!$F$11,0,10*ROW('Hygiene Data'!F144)))</f>
        <v/>
      </c>
      <c r="DV150" s="292" t="str">
        <f ca="true">+IF(OFFSET('Hygiene Data'!$F$12,0,10*ROW('Hygiene Data'!F144))="","",OFFSET('Hygiene Data'!$F$12,0,10*ROW('Hygiene Data'!F144)))</f>
        <v/>
      </c>
      <c r="DW150" s="292" t="str">
        <f ca="true">+IF(OFFSET('Hygiene Data'!$F$13,0,10*ROW('Hygiene Data'!F144))="","",OFFSET('Hygiene Data'!$F$13,0,10*ROW('Hygiene Data'!F144)))</f>
        <v/>
      </c>
      <c r="DX150" s="292" t="str">
        <f ca="true">+IF(OFFSET('Hygiene Data'!$G$11,0,10*ROW('Hygiene Data'!G144))="","",OFFSET('Hygiene Data'!$G$11,0,10*ROW('Hygiene Data'!G144)))</f>
        <v/>
      </c>
      <c r="DY150" s="292" t="str">
        <f ca="true">+IF(OFFSET('Hygiene Data'!$G$12,0,10*ROW('Hygiene Data'!G144))="","",OFFSET('Hygiene Data'!$G$12,0,10*ROW('Hygiene Data'!G144)))</f>
        <v/>
      </c>
      <c r="DZ150" s="292" t="str">
        <f ca="true">+IF(OFFSET('Hygiene Data'!$G$13,0,10*ROW('Hygiene Data'!G144))="","",OFFSET('Hygiene Data'!$G$13,0,10*ROW('Hygiene Data'!G144)))</f>
        <v/>
      </c>
      <c r="EA150" s="292" t="str">
        <f ca="true">+IF(OFFSET('Hygiene Data'!$H$11,0,10*ROW('Hygiene Data'!H144))="","",OFFSET('Hygiene Data'!$H$11,0,10*ROW('Hygiene Data'!H144)))</f>
        <v/>
      </c>
      <c r="EB150" s="292" t="str">
        <f ca="true">+IF(OFFSET('Hygiene Data'!$H$12,0,10*ROW('Hygiene Data'!H144))="","",OFFSET('Hygiene Data'!$H$12,0,10*ROW('Hygiene Data'!H144)))</f>
        <v/>
      </c>
      <c r="EC150" s="292" t="str">
        <f ca="true">+IF(OFFSET('Hygiene Data'!$H$13,0,10*ROW('Hygiene Data'!H144))="","",OFFSET('Hygiene Data'!$H$13,0,10*ROW('Hygiene Data'!H144)))</f>
        <v/>
      </c>
      <c r="ED150" s="292" t="str">
        <f ca="true">+IF(OFFSET('Hygiene Data'!$I$11,0,10*ROW('Hygiene Data'!I144))="","",OFFSET('Hygiene Data'!$I$11,0,10*ROW('Hygiene Data'!I144)))</f>
        <v/>
      </c>
      <c r="EE150" s="292" t="str">
        <f ca="true">+IF(OFFSET('Hygiene Data'!$I$12,0,10*ROW('Hygiene Data'!I144))="","",OFFSET('Hygiene Data'!$I$12,0,10*ROW('Hygiene Data'!I144)))</f>
        <v/>
      </c>
      <c r="EF150" s="29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8"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2"/>
      <c r="BS151" s="292" t="str">
        <f ca="true">+IF(OFFSET('Water Data'!$D$27,0,10*ROW('Water Data'!D145))="","",OFFSET('Water Data'!$D$27,0,10*ROW('Water Data'!D145)))</f>
        <v/>
      </c>
      <c r="BT151" s="292" t="str">
        <f ca="true">+IF(OFFSET('Water Data'!$D$28,0,10*ROW('Water Data'!D145))="","",OFFSET('Water Data'!$D$28,0,10*ROW('Water Data'!D145)))</f>
        <v/>
      </c>
      <c r="BU151" s="292" t="str">
        <f ca="true">+IF(OFFSET('Water Data'!$D$29,0,10*ROW('Water Data'!D145))="","",OFFSET('Water Data'!$D$29,0,10*ROW('Water Data'!D145)))</f>
        <v/>
      </c>
      <c r="BV151" s="292" t="str">
        <f ca="true">+IF(OFFSET('Water Data'!$E$27,0,10*ROW('Water Data'!E145))="","",OFFSET('Water Data'!$E$27,0,10*ROW('Water Data'!E145)))</f>
        <v/>
      </c>
      <c r="BW151" s="292" t="str">
        <f ca="true">+IF(OFFSET('Water Data'!$E$28,0,10*ROW('Water Data'!E145))="","",OFFSET('Water Data'!$E$28,0,10*ROW('Water Data'!E145)))</f>
        <v/>
      </c>
      <c r="BX151" s="292" t="str">
        <f ca="true">+IF(OFFSET('Water Data'!$E$29,0,10*ROW('Water Data'!E145))="","",OFFSET('Water Data'!$E$29,0,10*ROW('Water Data'!E145)))</f>
        <v/>
      </c>
      <c r="BY151" s="292" t="str">
        <f ca="true">+IF(OFFSET('Water Data'!$F$27,0,10*ROW('Water Data'!F145))="","",OFFSET('Water Data'!$F$27,0,10*ROW('Water Data'!F145)))</f>
        <v/>
      </c>
      <c r="BZ151" s="292" t="str">
        <f ca="true">+IF(OFFSET('Water Data'!$F$28,0,10*ROW('Water Data'!F145))="","",OFFSET('Water Data'!$F$28,0,10*ROW('Water Data'!F145)))</f>
        <v/>
      </c>
      <c r="CA151" s="292" t="str">
        <f ca="true">+IF(OFFSET('Water Data'!$F$29,0,10*ROW('Water Data'!F145))="","",OFFSET('Water Data'!$F$29,0,10*ROW('Water Data'!F145)))</f>
        <v/>
      </c>
      <c r="CB151" s="292" t="str">
        <f ca="true">+IF(OFFSET('Water Data'!$G$27,0,10*ROW('Water Data'!G145))="","",OFFSET('Water Data'!$G$27,0,10*ROW('Water Data'!G145)))</f>
        <v/>
      </c>
      <c r="CC151" s="292" t="str">
        <f ca="true">+IF(OFFSET('Water Data'!$G$28,0,10*ROW('Water Data'!G145))="","",OFFSET('Water Data'!$G$28,0,10*ROW('Water Data'!G145)))</f>
        <v/>
      </c>
      <c r="CD151" s="292" t="str">
        <f ca="true">+IF(OFFSET('Water Data'!$G$29,0,10*ROW('Water Data'!G145))="","",OFFSET('Water Data'!$G$29,0,10*ROW('Water Data'!G145)))</f>
        <v/>
      </c>
      <c r="CE151" s="292" t="str">
        <f ca="true">+IF(OFFSET('Water Data'!$H$27,0,10*ROW('Water Data'!H145))="","",OFFSET('Water Data'!$H$27,0,10*ROW('Water Data'!H145)))</f>
        <v/>
      </c>
      <c r="CF151" s="292" t="str">
        <f ca="true">+IF(OFFSET('Water Data'!$H$28,0,10*ROW('Water Data'!H145))="","",OFFSET('Water Data'!$H$28,0,10*ROW('Water Data'!H145)))</f>
        <v/>
      </c>
      <c r="CG151" s="292" t="str">
        <f ca="true">+IF(OFFSET('Water Data'!$H$29,0,10*ROW('Water Data'!H145))="","",OFFSET('Water Data'!$H$29,0,10*ROW('Water Data'!H145)))</f>
        <v/>
      </c>
      <c r="CH151" s="292" t="str">
        <f ca="true">+IF(OFFSET('Water Data'!$I$27,0,10*ROW('Water Data'!I145))="","",OFFSET('Water Data'!$I$27,0,10*ROW('Water Data'!I145)))</f>
        <v/>
      </c>
      <c r="CI151" s="292" t="str">
        <f ca="true">+IF(OFFSET('Water Data'!$I$28,0,10*ROW('Water Data'!I145))="","",OFFSET('Water Data'!$I$28,0,10*ROW('Water Data'!I145)))</f>
        <v/>
      </c>
      <c r="CJ151" s="292" t="str">
        <f ca="true">+IF(OFFSET('Water Data'!$I$29,0,10*ROW('Water Data'!I145))="","",OFFSET('Water Data'!$I$29,0,10*ROW('Water Data'!I145)))</f>
        <v/>
      </c>
      <c r="CK151" s="292" t="str">
        <f ca="true">+IF(OFFSET('Sanitation Data'!$D$28,0,10*ROW('Sanitation Data'!D145))="","",OFFSET('Sanitation Data'!$D$28,0,10*ROW('Sanitation Data'!D145)))</f>
        <v/>
      </c>
      <c r="CL151" s="292" t="str">
        <f ca="true">+IF(OFFSET('Sanitation Data'!$D$29,0,10*ROW('Sanitation Data'!D145))="","",OFFSET('Sanitation Data'!$D$29,0,10*ROW('Sanitation Data'!D145)))</f>
        <v/>
      </c>
      <c r="CM151" s="292" t="str">
        <f ca="true">+IF(OFFSET('Sanitation Data'!$D$30,0,10*ROW('Sanitation Data'!D145))="","",OFFSET('Sanitation Data'!$D$30,0,10*ROW('Sanitation Data'!D145)))</f>
        <v/>
      </c>
      <c r="CN151" s="292" t="str">
        <f ca="true">+IF(OFFSET('Sanitation Data'!$D$31,0,10*ROW('Sanitation Data'!D145))="","",OFFSET('Sanitation Data'!$D$31,0,10*ROW('Sanitation Data'!D145)))</f>
        <v/>
      </c>
      <c r="CO151" s="292" t="str">
        <f ca="true">+IF(OFFSET('Sanitation Data'!$D$32,0,10*ROW('Sanitation Data'!D145))="","",OFFSET('Sanitation Data'!$D$32,0,10*ROW('Sanitation Data'!D145)))</f>
        <v/>
      </c>
      <c r="CP151" s="292" t="str">
        <f ca="true">+IF(OFFSET('Sanitation Data'!$E$28,0,10*ROW('Sanitation Data'!E145))="","",OFFSET('Sanitation Data'!$E$28,0,10*ROW('Sanitation Data'!E145)))</f>
        <v/>
      </c>
      <c r="CQ151" s="292" t="str">
        <f ca="true">+IF(OFFSET('Sanitation Data'!$E$29,0,10*ROW('Sanitation Data'!E145))="","",OFFSET('Sanitation Data'!$E$29,0,10*ROW('Sanitation Data'!E145)))</f>
        <v/>
      </c>
      <c r="CR151" s="292" t="str">
        <f ca="true">+IF(OFFSET('Sanitation Data'!$E$30,0,10*ROW('Sanitation Data'!E145))="","",OFFSET('Sanitation Data'!$E$30,0,10*ROW('Sanitation Data'!E145)))</f>
        <v/>
      </c>
      <c r="CS151" s="292" t="str">
        <f ca="true">+IF(OFFSET('Sanitation Data'!$E$31,0,10*ROW('Sanitation Data'!E145))="","",OFFSET('Sanitation Data'!$E$31,0,10*ROW('Sanitation Data'!E145)))</f>
        <v/>
      </c>
      <c r="CT151" s="292" t="str">
        <f ca="true">+IF(OFFSET('Sanitation Data'!$E$32,0,10*ROW('Sanitation Data'!E145))="","",OFFSET('Sanitation Data'!$E$32,0,10*ROW('Sanitation Data'!E145)))</f>
        <v/>
      </c>
      <c r="CU151" s="292" t="str">
        <f ca="true">+IF(OFFSET('Sanitation Data'!$F$28,0,10*ROW('Sanitation Data'!F145))="","",OFFSET('Sanitation Data'!$F$28,0,10*ROW('Sanitation Data'!F145)))</f>
        <v/>
      </c>
      <c r="CV151" s="292" t="str">
        <f ca="true">+IF(OFFSET('Sanitation Data'!$F$29,0,10*ROW('Sanitation Data'!F145))="","",OFFSET('Sanitation Data'!$F$29,0,10*ROW('Sanitation Data'!F145)))</f>
        <v/>
      </c>
      <c r="CW151" s="292" t="str">
        <f ca="true">+IF(OFFSET('Sanitation Data'!$F$30,0,10*ROW('Sanitation Data'!F145))="","",OFFSET('Sanitation Data'!$F$30,0,10*ROW('Sanitation Data'!F145)))</f>
        <v/>
      </c>
      <c r="CX151" s="292" t="str">
        <f ca="true">+IF(OFFSET('Sanitation Data'!$F$31,0,10*ROW('Sanitation Data'!F145))="","",OFFSET('Sanitation Data'!$F$31,0,10*ROW('Sanitation Data'!F145)))</f>
        <v/>
      </c>
      <c r="CY151" s="292" t="str">
        <f ca="true">+IF(OFFSET('Sanitation Data'!$F$32,0,10*ROW('Sanitation Data'!F145))="","",OFFSET('Sanitation Data'!$F$32,0,10*ROW('Sanitation Data'!F145)))</f>
        <v/>
      </c>
      <c r="CZ151" s="292" t="str">
        <f ca="true">+IF(OFFSET('Sanitation Data'!$G$28,0,10*ROW('Sanitation Data'!G145))="","",OFFSET('Sanitation Data'!$G$28,0,10*ROW('Sanitation Data'!G145)))</f>
        <v/>
      </c>
      <c r="DA151" s="292" t="str">
        <f ca="true">+IF(OFFSET('Sanitation Data'!$G$29,0,10*ROW('Sanitation Data'!G145))="","",OFFSET('Sanitation Data'!$G$29,0,10*ROW('Sanitation Data'!G145)))</f>
        <v/>
      </c>
      <c r="DB151" s="292" t="str">
        <f ca="true">+IF(OFFSET('Sanitation Data'!$G$30,0,10*ROW('Sanitation Data'!G145))="","",OFFSET('Sanitation Data'!$G$30,0,10*ROW('Sanitation Data'!G145)))</f>
        <v/>
      </c>
      <c r="DC151" s="292" t="str">
        <f ca="true">+IF(OFFSET('Sanitation Data'!$G$31,0,10*ROW('Sanitation Data'!G145))="","",OFFSET('Sanitation Data'!$G$31,0,10*ROW('Sanitation Data'!G145)))</f>
        <v/>
      </c>
      <c r="DD151" s="292" t="str">
        <f ca="true">+IF(OFFSET('Sanitation Data'!$G$32,0,10*ROW('Sanitation Data'!G145))="","",OFFSET('Sanitation Data'!$G$32,0,10*ROW('Sanitation Data'!G145)))</f>
        <v/>
      </c>
      <c r="DE151" s="292" t="str">
        <f ca="true">+IF(OFFSET('Sanitation Data'!$H$28,0,10*ROW('Sanitation Data'!H145))="","",OFFSET('Sanitation Data'!$H$28,0,10*ROW('Sanitation Data'!H145)))</f>
        <v/>
      </c>
      <c r="DF151" s="292" t="str">
        <f ca="true">+IF(OFFSET('Sanitation Data'!$H$29,0,10*ROW('Sanitation Data'!H145))="","",OFFSET('Sanitation Data'!$H$29,0,10*ROW('Sanitation Data'!H145)))</f>
        <v/>
      </c>
      <c r="DG151" s="292" t="str">
        <f ca="true">+IF(OFFSET('Sanitation Data'!$H$30,0,10*ROW('Sanitation Data'!H145))="","",OFFSET('Sanitation Data'!$H$30,0,10*ROW('Sanitation Data'!H145)))</f>
        <v/>
      </c>
      <c r="DH151" s="292" t="str">
        <f ca="true">+IF(OFFSET('Sanitation Data'!$H$31,0,10*ROW('Sanitation Data'!H145))="","",OFFSET('Sanitation Data'!$H$31,0,10*ROW('Sanitation Data'!H145)))</f>
        <v/>
      </c>
      <c r="DI151" s="292" t="str">
        <f ca="true">+IF(OFFSET('Sanitation Data'!$H$32,0,10*ROW('Sanitation Data'!H145))="","",OFFSET('Sanitation Data'!$H$32,0,10*ROW('Sanitation Data'!H145)))</f>
        <v/>
      </c>
      <c r="DJ151" s="292" t="str">
        <f ca="true">+IF(OFFSET('Sanitation Data'!$I$28,0,10*ROW('Sanitation Data'!I145))="","",OFFSET('Sanitation Data'!$I$28,0,10*ROW('Sanitation Data'!I145)))</f>
        <v/>
      </c>
      <c r="DK151" s="292" t="str">
        <f ca="true">+IF(OFFSET('Sanitation Data'!$I$29,0,10*ROW('Sanitation Data'!I145))="","",OFFSET('Sanitation Data'!$I$29,0,10*ROW('Sanitation Data'!I145)))</f>
        <v/>
      </c>
      <c r="DL151" s="292" t="str">
        <f ca="true">+IF(OFFSET('Sanitation Data'!$I$30,0,10*ROW('Sanitation Data'!I145))="","",OFFSET('Sanitation Data'!$I$30,0,10*ROW('Sanitation Data'!I145)))</f>
        <v/>
      </c>
      <c r="DM151" s="292" t="str">
        <f ca="true">+IF(OFFSET('Sanitation Data'!$I$31,0,10*ROW('Sanitation Data'!I145))="","",OFFSET('Sanitation Data'!$I$31,0,10*ROW('Sanitation Data'!I145)))</f>
        <v/>
      </c>
      <c r="DN151" s="292" t="str">
        <f ca="true">+IF(OFFSET('Sanitation Data'!$I$32,0,10*ROW('Sanitation Data'!I145))="","",OFFSET('Sanitation Data'!$I$32,0,10*ROW('Sanitation Data'!I145)))</f>
        <v/>
      </c>
      <c r="DO151" s="292" t="str">
        <f ca="true">+IF(OFFSET('Hygiene Data'!$D$11,0,10*ROW('Hygiene Data'!D145))="","",OFFSET('Hygiene Data'!$D$11,0,10*ROW('Hygiene Data'!D145)))</f>
        <v/>
      </c>
      <c r="DP151" s="292" t="str">
        <f ca="true">+IF(OFFSET('Hygiene Data'!$D$12,0,10*ROW('Hygiene Data'!D145))="","",OFFSET('Hygiene Data'!$D$12,0,10*ROW('Hygiene Data'!D145)))</f>
        <v/>
      </c>
      <c r="DQ151" s="292" t="str">
        <f ca="true">+IF(OFFSET('Hygiene Data'!$D$13,0,10*ROW('Hygiene Data'!D145))="","",OFFSET('Hygiene Data'!$D$13,0,10*ROW('Hygiene Data'!D145)))</f>
        <v/>
      </c>
      <c r="DR151" s="292" t="str">
        <f ca="true">+IF(OFFSET('Hygiene Data'!$E$11,0,10*ROW('Hygiene Data'!E145))="","",OFFSET('Hygiene Data'!$E$11,0,10*ROW('Hygiene Data'!E145)))</f>
        <v/>
      </c>
      <c r="DS151" s="292" t="str">
        <f ca="true">+IF(OFFSET('Hygiene Data'!$E$12,0,10*ROW('Hygiene Data'!E145))="","",OFFSET('Hygiene Data'!$E$12,0,10*ROW('Hygiene Data'!E145)))</f>
        <v/>
      </c>
      <c r="DT151" s="292" t="str">
        <f ca="true">+IF(OFFSET('Hygiene Data'!$E$13,0,10*ROW('Hygiene Data'!E145))="","",OFFSET('Hygiene Data'!$E$13,0,10*ROW('Hygiene Data'!E145)))</f>
        <v/>
      </c>
      <c r="DU151" s="292" t="str">
        <f ca="true">+IF(OFFSET('Hygiene Data'!$F$11,0,10*ROW('Hygiene Data'!F145))="","",OFFSET('Hygiene Data'!$F$11,0,10*ROW('Hygiene Data'!F145)))</f>
        <v/>
      </c>
      <c r="DV151" s="292" t="str">
        <f ca="true">+IF(OFFSET('Hygiene Data'!$F$12,0,10*ROW('Hygiene Data'!F145))="","",OFFSET('Hygiene Data'!$F$12,0,10*ROW('Hygiene Data'!F145)))</f>
        <v/>
      </c>
      <c r="DW151" s="292" t="str">
        <f ca="true">+IF(OFFSET('Hygiene Data'!$F$13,0,10*ROW('Hygiene Data'!F145))="","",OFFSET('Hygiene Data'!$F$13,0,10*ROW('Hygiene Data'!F145)))</f>
        <v/>
      </c>
      <c r="DX151" s="292" t="str">
        <f ca="true">+IF(OFFSET('Hygiene Data'!$G$11,0,10*ROW('Hygiene Data'!G145))="","",OFFSET('Hygiene Data'!$G$11,0,10*ROW('Hygiene Data'!G145)))</f>
        <v/>
      </c>
      <c r="DY151" s="292" t="str">
        <f ca="true">+IF(OFFSET('Hygiene Data'!$G$12,0,10*ROW('Hygiene Data'!G145))="","",OFFSET('Hygiene Data'!$G$12,0,10*ROW('Hygiene Data'!G145)))</f>
        <v/>
      </c>
      <c r="DZ151" s="292" t="str">
        <f ca="true">+IF(OFFSET('Hygiene Data'!$G$13,0,10*ROW('Hygiene Data'!G145))="","",OFFSET('Hygiene Data'!$G$13,0,10*ROW('Hygiene Data'!G145)))</f>
        <v/>
      </c>
      <c r="EA151" s="292" t="str">
        <f ca="true">+IF(OFFSET('Hygiene Data'!$H$11,0,10*ROW('Hygiene Data'!H145))="","",OFFSET('Hygiene Data'!$H$11,0,10*ROW('Hygiene Data'!H145)))</f>
        <v/>
      </c>
      <c r="EB151" s="292" t="str">
        <f ca="true">+IF(OFFSET('Hygiene Data'!$H$12,0,10*ROW('Hygiene Data'!H145))="","",OFFSET('Hygiene Data'!$H$12,0,10*ROW('Hygiene Data'!H145)))</f>
        <v/>
      </c>
      <c r="EC151" s="292" t="str">
        <f ca="true">+IF(OFFSET('Hygiene Data'!$H$13,0,10*ROW('Hygiene Data'!H145))="","",OFFSET('Hygiene Data'!$H$13,0,10*ROW('Hygiene Data'!H145)))</f>
        <v/>
      </c>
      <c r="ED151" s="292" t="str">
        <f ca="true">+IF(OFFSET('Hygiene Data'!$I$11,0,10*ROW('Hygiene Data'!I145))="","",OFFSET('Hygiene Data'!$I$11,0,10*ROW('Hygiene Data'!I145)))</f>
        <v/>
      </c>
      <c r="EE151" s="292" t="str">
        <f ca="true">+IF(OFFSET('Hygiene Data'!$I$12,0,10*ROW('Hygiene Data'!I145))="","",OFFSET('Hygiene Data'!$I$12,0,10*ROW('Hygiene Data'!I145)))</f>
        <v/>
      </c>
      <c r="EF151" s="29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8"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2"/>
      <c r="BS152" s="292" t="str">
        <f ca="true">+IF(OFFSET('Water Data'!$D$27,0,10*ROW('Water Data'!D146))="","",OFFSET('Water Data'!$D$27,0,10*ROW('Water Data'!D146)))</f>
        <v/>
      </c>
      <c r="BT152" s="292" t="str">
        <f ca="true">+IF(OFFSET('Water Data'!$D$28,0,10*ROW('Water Data'!D146))="","",OFFSET('Water Data'!$D$28,0,10*ROW('Water Data'!D146)))</f>
        <v/>
      </c>
      <c r="BU152" s="292" t="str">
        <f ca="true">+IF(OFFSET('Water Data'!$D$29,0,10*ROW('Water Data'!D146))="","",OFFSET('Water Data'!$D$29,0,10*ROW('Water Data'!D146)))</f>
        <v/>
      </c>
      <c r="BV152" s="292" t="str">
        <f ca="true">+IF(OFFSET('Water Data'!$E$27,0,10*ROW('Water Data'!E146))="","",OFFSET('Water Data'!$E$27,0,10*ROW('Water Data'!E146)))</f>
        <v/>
      </c>
      <c r="BW152" s="292" t="str">
        <f ca="true">+IF(OFFSET('Water Data'!$E$28,0,10*ROW('Water Data'!E146))="","",OFFSET('Water Data'!$E$28,0,10*ROW('Water Data'!E146)))</f>
        <v/>
      </c>
      <c r="BX152" s="292" t="str">
        <f ca="true">+IF(OFFSET('Water Data'!$E$29,0,10*ROW('Water Data'!E146))="","",OFFSET('Water Data'!$E$29,0,10*ROW('Water Data'!E146)))</f>
        <v/>
      </c>
      <c r="BY152" s="292" t="str">
        <f ca="true">+IF(OFFSET('Water Data'!$F$27,0,10*ROW('Water Data'!F146))="","",OFFSET('Water Data'!$F$27,0,10*ROW('Water Data'!F146)))</f>
        <v/>
      </c>
      <c r="BZ152" s="292" t="str">
        <f ca="true">+IF(OFFSET('Water Data'!$F$28,0,10*ROW('Water Data'!F146))="","",OFFSET('Water Data'!$F$28,0,10*ROW('Water Data'!F146)))</f>
        <v/>
      </c>
      <c r="CA152" s="292" t="str">
        <f ca="true">+IF(OFFSET('Water Data'!$F$29,0,10*ROW('Water Data'!F146))="","",OFFSET('Water Data'!$F$29,0,10*ROW('Water Data'!F146)))</f>
        <v/>
      </c>
      <c r="CB152" s="292" t="str">
        <f ca="true">+IF(OFFSET('Water Data'!$G$27,0,10*ROW('Water Data'!G146))="","",OFFSET('Water Data'!$G$27,0,10*ROW('Water Data'!G146)))</f>
        <v/>
      </c>
      <c r="CC152" s="292" t="str">
        <f ca="true">+IF(OFFSET('Water Data'!$G$28,0,10*ROW('Water Data'!G146))="","",OFFSET('Water Data'!$G$28,0,10*ROW('Water Data'!G146)))</f>
        <v/>
      </c>
      <c r="CD152" s="292" t="str">
        <f ca="true">+IF(OFFSET('Water Data'!$G$29,0,10*ROW('Water Data'!G146))="","",OFFSET('Water Data'!$G$29,0,10*ROW('Water Data'!G146)))</f>
        <v/>
      </c>
      <c r="CE152" s="292" t="str">
        <f ca="true">+IF(OFFSET('Water Data'!$H$27,0,10*ROW('Water Data'!H146))="","",OFFSET('Water Data'!$H$27,0,10*ROW('Water Data'!H146)))</f>
        <v/>
      </c>
      <c r="CF152" s="292" t="str">
        <f ca="true">+IF(OFFSET('Water Data'!$H$28,0,10*ROW('Water Data'!H146))="","",OFFSET('Water Data'!$H$28,0,10*ROW('Water Data'!H146)))</f>
        <v/>
      </c>
      <c r="CG152" s="292" t="str">
        <f ca="true">+IF(OFFSET('Water Data'!$H$29,0,10*ROW('Water Data'!H146))="","",OFFSET('Water Data'!$H$29,0,10*ROW('Water Data'!H146)))</f>
        <v/>
      </c>
      <c r="CH152" s="292" t="str">
        <f ca="true">+IF(OFFSET('Water Data'!$I$27,0,10*ROW('Water Data'!I146))="","",OFFSET('Water Data'!$I$27,0,10*ROW('Water Data'!I146)))</f>
        <v/>
      </c>
      <c r="CI152" s="292" t="str">
        <f ca="true">+IF(OFFSET('Water Data'!$I$28,0,10*ROW('Water Data'!I146))="","",OFFSET('Water Data'!$I$28,0,10*ROW('Water Data'!I146)))</f>
        <v/>
      </c>
      <c r="CJ152" s="292" t="str">
        <f ca="true">+IF(OFFSET('Water Data'!$I$29,0,10*ROW('Water Data'!I146))="","",OFFSET('Water Data'!$I$29,0,10*ROW('Water Data'!I146)))</f>
        <v/>
      </c>
      <c r="CK152" s="292" t="str">
        <f ca="true">+IF(OFFSET('Sanitation Data'!$D$28,0,10*ROW('Sanitation Data'!D146))="","",OFFSET('Sanitation Data'!$D$28,0,10*ROW('Sanitation Data'!D146)))</f>
        <v/>
      </c>
      <c r="CL152" s="292" t="str">
        <f ca="true">+IF(OFFSET('Sanitation Data'!$D$29,0,10*ROW('Sanitation Data'!D146))="","",OFFSET('Sanitation Data'!$D$29,0,10*ROW('Sanitation Data'!D146)))</f>
        <v/>
      </c>
      <c r="CM152" s="292" t="str">
        <f ca="true">+IF(OFFSET('Sanitation Data'!$D$30,0,10*ROW('Sanitation Data'!D146))="","",OFFSET('Sanitation Data'!$D$30,0,10*ROW('Sanitation Data'!D146)))</f>
        <v/>
      </c>
      <c r="CN152" s="292" t="str">
        <f ca="true">+IF(OFFSET('Sanitation Data'!$D$31,0,10*ROW('Sanitation Data'!D146))="","",OFFSET('Sanitation Data'!$D$31,0,10*ROW('Sanitation Data'!D146)))</f>
        <v/>
      </c>
      <c r="CO152" s="292" t="str">
        <f ca="true">+IF(OFFSET('Sanitation Data'!$D$32,0,10*ROW('Sanitation Data'!D146))="","",OFFSET('Sanitation Data'!$D$32,0,10*ROW('Sanitation Data'!D146)))</f>
        <v/>
      </c>
      <c r="CP152" s="292" t="str">
        <f ca="true">+IF(OFFSET('Sanitation Data'!$E$28,0,10*ROW('Sanitation Data'!E146))="","",OFFSET('Sanitation Data'!$E$28,0,10*ROW('Sanitation Data'!E146)))</f>
        <v/>
      </c>
      <c r="CQ152" s="292" t="str">
        <f ca="true">+IF(OFFSET('Sanitation Data'!$E$29,0,10*ROW('Sanitation Data'!E146))="","",OFFSET('Sanitation Data'!$E$29,0,10*ROW('Sanitation Data'!E146)))</f>
        <v/>
      </c>
      <c r="CR152" s="292" t="str">
        <f ca="true">+IF(OFFSET('Sanitation Data'!$E$30,0,10*ROW('Sanitation Data'!E146))="","",OFFSET('Sanitation Data'!$E$30,0,10*ROW('Sanitation Data'!E146)))</f>
        <v/>
      </c>
      <c r="CS152" s="292" t="str">
        <f ca="true">+IF(OFFSET('Sanitation Data'!$E$31,0,10*ROW('Sanitation Data'!E146))="","",OFFSET('Sanitation Data'!$E$31,0,10*ROW('Sanitation Data'!E146)))</f>
        <v/>
      </c>
      <c r="CT152" s="292" t="str">
        <f ca="true">+IF(OFFSET('Sanitation Data'!$E$32,0,10*ROW('Sanitation Data'!E146))="","",OFFSET('Sanitation Data'!$E$32,0,10*ROW('Sanitation Data'!E146)))</f>
        <v/>
      </c>
      <c r="CU152" s="292" t="str">
        <f ca="true">+IF(OFFSET('Sanitation Data'!$F$28,0,10*ROW('Sanitation Data'!F146))="","",OFFSET('Sanitation Data'!$F$28,0,10*ROW('Sanitation Data'!F146)))</f>
        <v/>
      </c>
      <c r="CV152" s="292" t="str">
        <f ca="true">+IF(OFFSET('Sanitation Data'!$F$29,0,10*ROW('Sanitation Data'!F146))="","",OFFSET('Sanitation Data'!$F$29,0,10*ROW('Sanitation Data'!F146)))</f>
        <v/>
      </c>
      <c r="CW152" s="292" t="str">
        <f ca="true">+IF(OFFSET('Sanitation Data'!$F$30,0,10*ROW('Sanitation Data'!F146))="","",OFFSET('Sanitation Data'!$F$30,0,10*ROW('Sanitation Data'!F146)))</f>
        <v/>
      </c>
      <c r="CX152" s="292" t="str">
        <f ca="true">+IF(OFFSET('Sanitation Data'!$F$31,0,10*ROW('Sanitation Data'!F146))="","",OFFSET('Sanitation Data'!$F$31,0,10*ROW('Sanitation Data'!F146)))</f>
        <v/>
      </c>
      <c r="CY152" s="292" t="str">
        <f ca="true">+IF(OFFSET('Sanitation Data'!$F$32,0,10*ROW('Sanitation Data'!F146))="","",OFFSET('Sanitation Data'!$F$32,0,10*ROW('Sanitation Data'!F146)))</f>
        <v/>
      </c>
      <c r="CZ152" s="292" t="str">
        <f ca="true">+IF(OFFSET('Sanitation Data'!$G$28,0,10*ROW('Sanitation Data'!G146))="","",OFFSET('Sanitation Data'!$G$28,0,10*ROW('Sanitation Data'!G146)))</f>
        <v/>
      </c>
      <c r="DA152" s="292" t="str">
        <f ca="true">+IF(OFFSET('Sanitation Data'!$G$29,0,10*ROW('Sanitation Data'!G146))="","",OFFSET('Sanitation Data'!$G$29,0,10*ROW('Sanitation Data'!G146)))</f>
        <v/>
      </c>
      <c r="DB152" s="292" t="str">
        <f ca="true">+IF(OFFSET('Sanitation Data'!$G$30,0,10*ROW('Sanitation Data'!G146))="","",OFFSET('Sanitation Data'!$G$30,0,10*ROW('Sanitation Data'!G146)))</f>
        <v/>
      </c>
      <c r="DC152" s="292" t="str">
        <f ca="true">+IF(OFFSET('Sanitation Data'!$G$31,0,10*ROW('Sanitation Data'!G146))="","",OFFSET('Sanitation Data'!$G$31,0,10*ROW('Sanitation Data'!G146)))</f>
        <v/>
      </c>
      <c r="DD152" s="292" t="str">
        <f ca="true">+IF(OFFSET('Sanitation Data'!$G$32,0,10*ROW('Sanitation Data'!G146))="","",OFFSET('Sanitation Data'!$G$32,0,10*ROW('Sanitation Data'!G146)))</f>
        <v/>
      </c>
      <c r="DE152" s="292" t="str">
        <f ca="true">+IF(OFFSET('Sanitation Data'!$H$28,0,10*ROW('Sanitation Data'!H146))="","",OFFSET('Sanitation Data'!$H$28,0,10*ROW('Sanitation Data'!H146)))</f>
        <v/>
      </c>
      <c r="DF152" s="292" t="str">
        <f ca="true">+IF(OFFSET('Sanitation Data'!$H$29,0,10*ROW('Sanitation Data'!H146))="","",OFFSET('Sanitation Data'!$H$29,0,10*ROW('Sanitation Data'!H146)))</f>
        <v/>
      </c>
      <c r="DG152" s="292" t="str">
        <f ca="true">+IF(OFFSET('Sanitation Data'!$H$30,0,10*ROW('Sanitation Data'!H146))="","",OFFSET('Sanitation Data'!$H$30,0,10*ROW('Sanitation Data'!H146)))</f>
        <v/>
      </c>
      <c r="DH152" s="292" t="str">
        <f ca="true">+IF(OFFSET('Sanitation Data'!$H$31,0,10*ROW('Sanitation Data'!H146))="","",OFFSET('Sanitation Data'!$H$31,0,10*ROW('Sanitation Data'!H146)))</f>
        <v/>
      </c>
      <c r="DI152" s="292" t="str">
        <f ca="true">+IF(OFFSET('Sanitation Data'!$H$32,0,10*ROW('Sanitation Data'!H146))="","",OFFSET('Sanitation Data'!$H$32,0,10*ROW('Sanitation Data'!H146)))</f>
        <v/>
      </c>
      <c r="DJ152" s="292" t="str">
        <f ca="true">+IF(OFFSET('Sanitation Data'!$I$28,0,10*ROW('Sanitation Data'!I146))="","",OFFSET('Sanitation Data'!$I$28,0,10*ROW('Sanitation Data'!I146)))</f>
        <v/>
      </c>
      <c r="DK152" s="292" t="str">
        <f ca="true">+IF(OFFSET('Sanitation Data'!$I$29,0,10*ROW('Sanitation Data'!I146))="","",OFFSET('Sanitation Data'!$I$29,0,10*ROW('Sanitation Data'!I146)))</f>
        <v/>
      </c>
      <c r="DL152" s="292" t="str">
        <f ca="true">+IF(OFFSET('Sanitation Data'!$I$30,0,10*ROW('Sanitation Data'!I146))="","",OFFSET('Sanitation Data'!$I$30,0,10*ROW('Sanitation Data'!I146)))</f>
        <v/>
      </c>
      <c r="DM152" s="292" t="str">
        <f ca="true">+IF(OFFSET('Sanitation Data'!$I$31,0,10*ROW('Sanitation Data'!I146))="","",OFFSET('Sanitation Data'!$I$31,0,10*ROW('Sanitation Data'!I146)))</f>
        <v/>
      </c>
      <c r="DN152" s="292" t="str">
        <f ca="true">+IF(OFFSET('Sanitation Data'!$I$32,0,10*ROW('Sanitation Data'!I146))="","",OFFSET('Sanitation Data'!$I$32,0,10*ROW('Sanitation Data'!I146)))</f>
        <v/>
      </c>
      <c r="DO152" s="292" t="str">
        <f ca="true">+IF(OFFSET('Hygiene Data'!$D$11,0,10*ROW('Hygiene Data'!D146))="","",OFFSET('Hygiene Data'!$D$11,0,10*ROW('Hygiene Data'!D146)))</f>
        <v/>
      </c>
      <c r="DP152" s="292" t="str">
        <f ca="true">+IF(OFFSET('Hygiene Data'!$D$12,0,10*ROW('Hygiene Data'!D146))="","",OFFSET('Hygiene Data'!$D$12,0,10*ROW('Hygiene Data'!D146)))</f>
        <v/>
      </c>
      <c r="DQ152" s="292" t="str">
        <f ca="true">+IF(OFFSET('Hygiene Data'!$D$13,0,10*ROW('Hygiene Data'!D146))="","",OFFSET('Hygiene Data'!$D$13,0,10*ROW('Hygiene Data'!D146)))</f>
        <v/>
      </c>
      <c r="DR152" s="292" t="str">
        <f ca="true">+IF(OFFSET('Hygiene Data'!$E$11,0,10*ROW('Hygiene Data'!E146))="","",OFFSET('Hygiene Data'!$E$11,0,10*ROW('Hygiene Data'!E146)))</f>
        <v/>
      </c>
      <c r="DS152" s="292" t="str">
        <f ca="true">+IF(OFFSET('Hygiene Data'!$E$12,0,10*ROW('Hygiene Data'!E146))="","",OFFSET('Hygiene Data'!$E$12,0,10*ROW('Hygiene Data'!E146)))</f>
        <v/>
      </c>
      <c r="DT152" s="292" t="str">
        <f ca="true">+IF(OFFSET('Hygiene Data'!$E$13,0,10*ROW('Hygiene Data'!E146))="","",OFFSET('Hygiene Data'!$E$13,0,10*ROW('Hygiene Data'!E146)))</f>
        <v/>
      </c>
      <c r="DU152" s="292" t="str">
        <f ca="true">+IF(OFFSET('Hygiene Data'!$F$11,0,10*ROW('Hygiene Data'!F146))="","",OFFSET('Hygiene Data'!$F$11,0,10*ROW('Hygiene Data'!F146)))</f>
        <v/>
      </c>
      <c r="DV152" s="292" t="str">
        <f ca="true">+IF(OFFSET('Hygiene Data'!$F$12,0,10*ROW('Hygiene Data'!F146))="","",OFFSET('Hygiene Data'!$F$12,0,10*ROW('Hygiene Data'!F146)))</f>
        <v/>
      </c>
      <c r="DW152" s="292" t="str">
        <f ca="true">+IF(OFFSET('Hygiene Data'!$F$13,0,10*ROW('Hygiene Data'!F146))="","",OFFSET('Hygiene Data'!$F$13,0,10*ROW('Hygiene Data'!F146)))</f>
        <v/>
      </c>
      <c r="DX152" s="292" t="str">
        <f ca="true">+IF(OFFSET('Hygiene Data'!$G$11,0,10*ROW('Hygiene Data'!G146))="","",OFFSET('Hygiene Data'!$G$11,0,10*ROW('Hygiene Data'!G146)))</f>
        <v/>
      </c>
      <c r="DY152" s="292" t="str">
        <f ca="true">+IF(OFFSET('Hygiene Data'!$G$12,0,10*ROW('Hygiene Data'!G146))="","",OFFSET('Hygiene Data'!$G$12,0,10*ROW('Hygiene Data'!G146)))</f>
        <v/>
      </c>
      <c r="DZ152" s="292" t="str">
        <f ca="true">+IF(OFFSET('Hygiene Data'!$G$13,0,10*ROW('Hygiene Data'!G146))="","",OFFSET('Hygiene Data'!$G$13,0,10*ROW('Hygiene Data'!G146)))</f>
        <v/>
      </c>
      <c r="EA152" s="292" t="str">
        <f ca="true">+IF(OFFSET('Hygiene Data'!$H$11,0,10*ROW('Hygiene Data'!H146))="","",OFFSET('Hygiene Data'!$H$11,0,10*ROW('Hygiene Data'!H146)))</f>
        <v/>
      </c>
      <c r="EB152" s="292" t="str">
        <f ca="true">+IF(OFFSET('Hygiene Data'!$H$12,0,10*ROW('Hygiene Data'!H146))="","",OFFSET('Hygiene Data'!$H$12,0,10*ROW('Hygiene Data'!H146)))</f>
        <v/>
      </c>
      <c r="EC152" s="292" t="str">
        <f ca="true">+IF(OFFSET('Hygiene Data'!$H$13,0,10*ROW('Hygiene Data'!H146))="","",OFFSET('Hygiene Data'!$H$13,0,10*ROW('Hygiene Data'!H146)))</f>
        <v/>
      </c>
      <c r="ED152" s="292" t="str">
        <f ca="true">+IF(OFFSET('Hygiene Data'!$I$11,0,10*ROW('Hygiene Data'!I146))="","",OFFSET('Hygiene Data'!$I$11,0,10*ROW('Hygiene Data'!I146)))</f>
        <v/>
      </c>
      <c r="EE152" s="292" t="str">
        <f ca="true">+IF(OFFSET('Hygiene Data'!$I$12,0,10*ROW('Hygiene Data'!I146))="","",OFFSET('Hygiene Data'!$I$12,0,10*ROW('Hygiene Data'!I146)))</f>
        <v/>
      </c>
      <c r="EF152" s="29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8"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2"/>
      <c r="BS153" s="292" t="str">
        <f ca="true">+IF(OFFSET('Water Data'!$D$27,0,10*ROW('Water Data'!D147))="","",OFFSET('Water Data'!$D$27,0,10*ROW('Water Data'!D147)))</f>
        <v/>
      </c>
      <c r="BT153" s="292" t="str">
        <f ca="true">+IF(OFFSET('Water Data'!$D$28,0,10*ROW('Water Data'!D147))="","",OFFSET('Water Data'!$D$28,0,10*ROW('Water Data'!D147)))</f>
        <v/>
      </c>
      <c r="BU153" s="292" t="str">
        <f ca="true">+IF(OFFSET('Water Data'!$D$29,0,10*ROW('Water Data'!D147))="","",OFFSET('Water Data'!$D$29,0,10*ROW('Water Data'!D147)))</f>
        <v/>
      </c>
      <c r="BV153" s="292" t="str">
        <f ca="true">+IF(OFFSET('Water Data'!$E$27,0,10*ROW('Water Data'!E147))="","",OFFSET('Water Data'!$E$27,0,10*ROW('Water Data'!E147)))</f>
        <v/>
      </c>
      <c r="BW153" s="292" t="str">
        <f ca="true">+IF(OFFSET('Water Data'!$E$28,0,10*ROW('Water Data'!E147))="","",OFFSET('Water Data'!$E$28,0,10*ROW('Water Data'!E147)))</f>
        <v/>
      </c>
      <c r="BX153" s="292" t="str">
        <f ca="true">+IF(OFFSET('Water Data'!$E$29,0,10*ROW('Water Data'!E147))="","",OFFSET('Water Data'!$E$29,0,10*ROW('Water Data'!E147)))</f>
        <v/>
      </c>
      <c r="BY153" s="292" t="str">
        <f ca="true">+IF(OFFSET('Water Data'!$F$27,0,10*ROW('Water Data'!F147))="","",OFFSET('Water Data'!$F$27,0,10*ROW('Water Data'!F147)))</f>
        <v/>
      </c>
      <c r="BZ153" s="292" t="str">
        <f ca="true">+IF(OFFSET('Water Data'!$F$28,0,10*ROW('Water Data'!F147))="","",OFFSET('Water Data'!$F$28,0,10*ROW('Water Data'!F147)))</f>
        <v/>
      </c>
      <c r="CA153" s="292" t="str">
        <f ca="true">+IF(OFFSET('Water Data'!$F$29,0,10*ROW('Water Data'!F147))="","",OFFSET('Water Data'!$F$29,0,10*ROW('Water Data'!F147)))</f>
        <v/>
      </c>
      <c r="CB153" s="292" t="str">
        <f ca="true">+IF(OFFSET('Water Data'!$G$27,0,10*ROW('Water Data'!G147))="","",OFFSET('Water Data'!$G$27,0,10*ROW('Water Data'!G147)))</f>
        <v/>
      </c>
      <c r="CC153" s="292" t="str">
        <f ca="true">+IF(OFFSET('Water Data'!$G$28,0,10*ROW('Water Data'!G147))="","",OFFSET('Water Data'!$G$28,0,10*ROW('Water Data'!G147)))</f>
        <v/>
      </c>
      <c r="CD153" s="292" t="str">
        <f ca="true">+IF(OFFSET('Water Data'!$G$29,0,10*ROW('Water Data'!G147))="","",OFFSET('Water Data'!$G$29,0,10*ROW('Water Data'!G147)))</f>
        <v/>
      </c>
      <c r="CE153" s="292" t="str">
        <f ca="true">+IF(OFFSET('Water Data'!$H$27,0,10*ROW('Water Data'!H147))="","",OFFSET('Water Data'!$H$27,0,10*ROW('Water Data'!H147)))</f>
        <v/>
      </c>
      <c r="CF153" s="292" t="str">
        <f ca="true">+IF(OFFSET('Water Data'!$H$28,0,10*ROW('Water Data'!H147))="","",OFFSET('Water Data'!$H$28,0,10*ROW('Water Data'!H147)))</f>
        <v/>
      </c>
      <c r="CG153" s="292" t="str">
        <f ca="true">+IF(OFFSET('Water Data'!$H$29,0,10*ROW('Water Data'!H147))="","",OFFSET('Water Data'!$H$29,0,10*ROW('Water Data'!H147)))</f>
        <v/>
      </c>
      <c r="CH153" s="292" t="str">
        <f ca="true">+IF(OFFSET('Water Data'!$I$27,0,10*ROW('Water Data'!I147))="","",OFFSET('Water Data'!$I$27,0,10*ROW('Water Data'!I147)))</f>
        <v/>
      </c>
      <c r="CI153" s="292" t="str">
        <f ca="true">+IF(OFFSET('Water Data'!$I$28,0,10*ROW('Water Data'!I147))="","",OFFSET('Water Data'!$I$28,0,10*ROW('Water Data'!I147)))</f>
        <v/>
      </c>
      <c r="CJ153" s="292" t="str">
        <f ca="true">+IF(OFFSET('Water Data'!$I$29,0,10*ROW('Water Data'!I147))="","",OFFSET('Water Data'!$I$29,0,10*ROW('Water Data'!I147)))</f>
        <v/>
      </c>
      <c r="CK153" s="292" t="str">
        <f ca="true">+IF(OFFSET('Sanitation Data'!$D$28,0,10*ROW('Sanitation Data'!D147))="","",OFFSET('Sanitation Data'!$D$28,0,10*ROW('Sanitation Data'!D147)))</f>
        <v/>
      </c>
      <c r="CL153" s="292" t="str">
        <f ca="true">+IF(OFFSET('Sanitation Data'!$D$29,0,10*ROW('Sanitation Data'!D147))="","",OFFSET('Sanitation Data'!$D$29,0,10*ROW('Sanitation Data'!D147)))</f>
        <v/>
      </c>
      <c r="CM153" s="292" t="str">
        <f ca="true">+IF(OFFSET('Sanitation Data'!$D$30,0,10*ROW('Sanitation Data'!D147))="","",OFFSET('Sanitation Data'!$D$30,0,10*ROW('Sanitation Data'!D147)))</f>
        <v/>
      </c>
      <c r="CN153" s="292" t="str">
        <f ca="true">+IF(OFFSET('Sanitation Data'!$D$31,0,10*ROW('Sanitation Data'!D147))="","",OFFSET('Sanitation Data'!$D$31,0,10*ROW('Sanitation Data'!D147)))</f>
        <v/>
      </c>
      <c r="CO153" s="292" t="str">
        <f ca="true">+IF(OFFSET('Sanitation Data'!$D$32,0,10*ROW('Sanitation Data'!D147))="","",OFFSET('Sanitation Data'!$D$32,0,10*ROW('Sanitation Data'!D147)))</f>
        <v/>
      </c>
      <c r="CP153" s="292" t="str">
        <f ca="true">+IF(OFFSET('Sanitation Data'!$E$28,0,10*ROW('Sanitation Data'!E147))="","",OFFSET('Sanitation Data'!$E$28,0,10*ROW('Sanitation Data'!E147)))</f>
        <v/>
      </c>
      <c r="CQ153" s="292" t="str">
        <f ca="true">+IF(OFFSET('Sanitation Data'!$E$29,0,10*ROW('Sanitation Data'!E147))="","",OFFSET('Sanitation Data'!$E$29,0,10*ROW('Sanitation Data'!E147)))</f>
        <v/>
      </c>
      <c r="CR153" s="292" t="str">
        <f ca="true">+IF(OFFSET('Sanitation Data'!$E$30,0,10*ROW('Sanitation Data'!E147))="","",OFFSET('Sanitation Data'!$E$30,0,10*ROW('Sanitation Data'!E147)))</f>
        <v/>
      </c>
      <c r="CS153" s="292" t="str">
        <f ca="true">+IF(OFFSET('Sanitation Data'!$E$31,0,10*ROW('Sanitation Data'!E147))="","",OFFSET('Sanitation Data'!$E$31,0,10*ROW('Sanitation Data'!E147)))</f>
        <v/>
      </c>
      <c r="CT153" s="292" t="str">
        <f ca="true">+IF(OFFSET('Sanitation Data'!$E$32,0,10*ROW('Sanitation Data'!E147))="","",OFFSET('Sanitation Data'!$E$32,0,10*ROW('Sanitation Data'!E147)))</f>
        <v/>
      </c>
      <c r="CU153" s="292" t="str">
        <f ca="true">+IF(OFFSET('Sanitation Data'!$F$28,0,10*ROW('Sanitation Data'!F147))="","",OFFSET('Sanitation Data'!$F$28,0,10*ROW('Sanitation Data'!F147)))</f>
        <v/>
      </c>
      <c r="CV153" s="292" t="str">
        <f ca="true">+IF(OFFSET('Sanitation Data'!$F$29,0,10*ROW('Sanitation Data'!F147))="","",OFFSET('Sanitation Data'!$F$29,0,10*ROW('Sanitation Data'!F147)))</f>
        <v/>
      </c>
      <c r="CW153" s="292" t="str">
        <f ca="true">+IF(OFFSET('Sanitation Data'!$F$30,0,10*ROW('Sanitation Data'!F147))="","",OFFSET('Sanitation Data'!$F$30,0,10*ROW('Sanitation Data'!F147)))</f>
        <v/>
      </c>
      <c r="CX153" s="292" t="str">
        <f ca="true">+IF(OFFSET('Sanitation Data'!$F$31,0,10*ROW('Sanitation Data'!F147))="","",OFFSET('Sanitation Data'!$F$31,0,10*ROW('Sanitation Data'!F147)))</f>
        <v/>
      </c>
      <c r="CY153" s="292" t="str">
        <f ca="true">+IF(OFFSET('Sanitation Data'!$F$32,0,10*ROW('Sanitation Data'!F147))="","",OFFSET('Sanitation Data'!$F$32,0,10*ROW('Sanitation Data'!F147)))</f>
        <v/>
      </c>
      <c r="CZ153" s="292" t="str">
        <f ca="true">+IF(OFFSET('Sanitation Data'!$G$28,0,10*ROW('Sanitation Data'!G147))="","",OFFSET('Sanitation Data'!$G$28,0,10*ROW('Sanitation Data'!G147)))</f>
        <v/>
      </c>
      <c r="DA153" s="292" t="str">
        <f ca="true">+IF(OFFSET('Sanitation Data'!$G$29,0,10*ROW('Sanitation Data'!G147))="","",OFFSET('Sanitation Data'!$G$29,0,10*ROW('Sanitation Data'!G147)))</f>
        <v/>
      </c>
      <c r="DB153" s="292" t="str">
        <f ca="true">+IF(OFFSET('Sanitation Data'!$G$30,0,10*ROW('Sanitation Data'!G147))="","",OFFSET('Sanitation Data'!$G$30,0,10*ROW('Sanitation Data'!G147)))</f>
        <v/>
      </c>
      <c r="DC153" s="292" t="str">
        <f ca="true">+IF(OFFSET('Sanitation Data'!$G$31,0,10*ROW('Sanitation Data'!G147))="","",OFFSET('Sanitation Data'!$G$31,0,10*ROW('Sanitation Data'!G147)))</f>
        <v/>
      </c>
      <c r="DD153" s="292" t="str">
        <f ca="true">+IF(OFFSET('Sanitation Data'!$G$32,0,10*ROW('Sanitation Data'!G147))="","",OFFSET('Sanitation Data'!$G$32,0,10*ROW('Sanitation Data'!G147)))</f>
        <v/>
      </c>
      <c r="DE153" s="292" t="str">
        <f ca="true">+IF(OFFSET('Sanitation Data'!$H$28,0,10*ROW('Sanitation Data'!H147))="","",OFFSET('Sanitation Data'!$H$28,0,10*ROW('Sanitation Data'!H147)))</f>
        <v/>
      </c>
      <c r="DF153" s="292" t="str">
        <f ca="true">+IF(OFFSET('Sanitation Data'!$H$29,0,10*ROW('Sanitation Data'!H147))="","",OFFSET('Sanitation Data'!$H$29,0,10*ROW('Sanitation Data'!H147)))</f>
        <v/>
      </c>
      <c r="DG153" s="292" t="str">
        <f ca="true">+IF(OFFSET('Sanitation Data'!$H$30,0,10*ROW('Sanitation Data'!H147))="","",OFFSET('Sanitation Data'!$H$30,0,10*ROW('Sanitation Data'!H147)))</f>
        <v/>
      </c>
      <c r="DH153" s="292" t="str">
        <f ca="true">+IF(OFFSET('Sanitation Data'!$H$31,0,10*ROW('Sanitation Data'!H147))="","",OFFSET('Sanitation Data'!$H$31,0,10*ROW('Sanitation Data'!H147)))</f>
        <v/>
      </c>
      <c r="DI153" s="292" t="str">
        <f ca="true">+IF(OFFSET('Sanitation Data'!$H$32,0,10*ROW('Sanitation Data'!H147))="","",OFFSET('Sanitation Data'!$H$32,0,10*ROW('Sanitation Data'!H147)))</f>
        <v/>
      </c>
      <c r="DJ153" s="292" t="str">
        <f ca="true">+IF(OFFSET('Sanitation Data'!$I$28,0,10*ROW('Sanitation Data'!I147))="","",OFFSET('Sanitation Data'!$I$28,0,10*ROW('Sanitation Data'!I147)))</f>
        <v/>
      </c>
      <c r="DK153" s="292" t="str">
        <f ca="true">+IF(OFFSET('Sanitation Data'!$I$29,0,10*ROW('Sanitation Data'!I147))="","",OFFSET('Sanitation Data'!$I$29,0,10*ROW('Sanitation Data'!I147)))</f>
        <v/>
      </c>
      <c r="DL153" s="292" t="str">
        <f ca="true">+IF(OFFSET('Sanitation Data'!$I$30,0,10*ROW('Sanitation Data'!I147))="","",OFFSET('Sanitation Data'!$I$30,0,10*ROW('Sanitation Data'!I147)))</f>
        <v/>
      </c>
      <c r="DM153" s="292" t="str">
        <f ca="true">+IF(OFFSET('Sanitation Data'!$I$31,0,10*ROW('Sanitation Data'!I147))="","",OFFSET('Sanitation Data'!$I$31,0,10*ROW('Sanitation Data'!I147)))</f>
        <v/>
      </c>
      <c r="DN153" s="292" t="str">
        <f ca="true">+IF(OFFSET('Sanitation Data'!$I$32,0,10*ROW('Sanitation Data'!I147))="","",OFFSET('Sanitation Data'!$I$32,0,10*ROW('Sanitation Data'!I147)))</f>
        <v/>
      </c>
      <c r="DO153" s="292" t="str">
        <f ca="true">+IF(OFFSET('Hygiene Data'!$D$11,0,10*ROW('Hygiene Data'!D147))="","",OFFSET('Hygiene Data'!$D$11,0,10*ROW('Hygiene Data'!D147)))</f>
        <v/>
      </c>
      <c r="DP153" s="292" t="str">
        <f ca="true">+IF(OFFSET('Hygiene Data'!$D$12,0,10*ROW('Hygiene Data'!D147))="","",OFFSET('Hygiene Data'!$D$12,0,10*ROW('Hygiene Data'!D147)))</f>
        <v/>
      </c>
      <c r="DQ153" s="292" t="str">
        <f ca="true">+IF(OFFSET('Hygiene Data'!$D$13,0,10*ROW('Hygiene Data'!D147))="","",OFFSET('Hygiene Data'!$D$13,0,10*ROW('Hygiene Data'!D147)))</f>
        <v/>
      </c>
      <c r="DR153" s="292" t="str">
        <f ca="true">+IF(OFFSET('Hygiene Data'!$E$11,0,10*ROW('Hygiene Data'!E147))="","",OFFSET('Hygiene Data'!$E$11,0,10*ROW('Hygiene Data'!E147)))</f>
        <v/>
      </c>
      <c r="DS153" s="292" t="str">
        <f ca="true">+IF(OFFSET('Hygiene Data'!$E$12,0,10*ROW('Hygiene Data'!E147))="","",OFFSET('Hygiene Data'!$E$12,0,10*ROW('Hygiene Data'!E147)))</f>
        <v/>
      </c>
      <c r="DT153" s="292" t="str">
        <f ca="true">+IF(OFFSET('Hygiene Data'!$E$13,0,10*ROW('Hygiene Data'!E147))="","",OFFSET('Hygiene Data'!$E$13,0,10*ROW('Hygiene Data'!E147)))</f>
        <v/>
      </c>
      <c r="DU153" s="292" t="str">
        <f ca="true">+IF(OFFSET('Hygiene Data'!$F$11,0,10*ROW('Hygiene Data'!F147))="","",OFFSET('Hygiene Data'!$F$11,0,10*ROW('Hygiene Data'!F147)))</f>
        <v/>
      </c>
      <c r="DV153" s="292" t="str">
        <f ca="true">+IF(OFFSET('Hygiene Data'!$F$12,0,10*ROW('Hygiene Data'!F147))="","",OFFSET('Hygiene Data'!$F$12,0,10*ROW('Hygiene Data'!F147)))</f>
        <v/>
      </c>
      <c r="DW153" s="292" t="str">
        <f ca="true">+IF(OFFSET('Hygiene Data'!$F$13,0,10*ROW('Hygiene Data'!F147))="","",OFFSET('Hygiene Data'!$F$13,0,10*ROW('Hygiene Data'!F147)))</f>
        <v/>
      </c>
      <c r="DX153" s="292" t="str">
        <f ca="true">+IF(OFFSET('Hygiene Data'!$G$11,0,10*ROW('Hygiene Data'!G147))="","",OFFSET('Hygiene Data'!$G$11,0,10*ROW('Hygiene Data'!G147)))</f>
        <v/>
      </c>
      <c r="DY153" s="292" t="str">
        <f ca="true">+IF(OFFSET('Hygiene Data'!$G$12,0,10*ROW('Hygiene Data'!G147))="","",OFFSET('Hygiene Data'!$G$12,0,10*ROW('Hygiene Data'!G147)))</f>
        <v/>
      </c>
      <c r="DZ153" s="292" t="str">
        <f ca="true">+IF(OFFSET('Hygiene Data'!$G$13,0,10*ROW('Hygiene Data'!G147))="","",OFFSET('Hygiene Data'!$G$13,0,10*ROW('Hygiene Data'!G147)))</f>
        <v/>
      </c>
      <c r="EA153" s="292" t="str">
        <f ca="true">+IF(OFFSET('Hygiene Data'!$H$11,0,10*ROW('Hygiene Data'!H147))="","",OFFSET('Hygiene Data'!$H$11,0,10*ROW('Hygiene Data'!H147)))</f>
        <v/>
      </c>
      <c r="EB153" s="292" t="str">
        <f ca="true">+IF(OFFSET('Hygiene Data'!$H$12,0,10*ROW('Hygiene Data'!H147))="","",OFFSET('Hygiene Data'!$H$12,0,10*ROW('Hygiene Data'!H147)))</f>
        <v/>
      </c>
      <c r="EC153" s="292" t="str">
        <f ca="true">+IF(OFFSET('Hygiene Data'!$H$13,0,10*ROW('Hygiene Data'!H147))="","",OFFSET('Hygiene Data'!$H$13,0,10*ROW('Hygiene Data'!H147)))</f>
        <v/>
      </c>
      <c r="ED153" s="292" t="str">
        <f ca="true">+IF(OFFSET('Hygiene Data'!$I$11,0,10*ROW('Hygiene Data'!I147))="","",OFFSET('Hygiene Data'!$I$11,0,10*ROW('Hygiene Data'!I147)))</f>
        <v/>
      </c>
      <c r="EE153" s="292" t="str">
        <f ca="true">+IF(OFFSET('Hygiene Data'!$I$12,0,10*ROW('Hygiene Data'!I147))="","",OFFSET('Hygiene Data'!$I$12,0,10*ROW('Hygiene Data'!I147)))</f>
        <v/>
      </c>
      <c r="EF153" s="29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8"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2"/>
      <c r="BS154" s="292" t="str">
        <f ca="true">+IF(OFFSET('Water Data'!$D$27,0,10*ROW('Water Data'!D148))="","",OFFSET('Water Data'!$D$27,0,10*ROW('Water Data'!D148)))</f>
        <v/>
      </c>
      <c r="BT154" s="292" t="str">
        <f ca="true">+IF(OFFSET('Water Data'!$D$28,0,10*ROW('Water Data'!D148))="","",OFFSET('Water Data'!$D$28,0,10*ROW('Water Data'!D148)))</f>
        <v/>
      </c>
      <c r="BU154" s="292" t="str">
        <f ca="true">+IF(OFFSET('Water Data'!$D$29,0,10*ROW('Water Data'!D148))="","",OFFSET('Water Data'!$D$29,0,10*ROW('Water Data'!D148)))</f>
        <v/>
      </c>
      <c r="BV154" s="292" t="str">
        <f ca="true">+IF(OFFSET('Water Data'!$E$27,0,10*ROW('Water Data'!E148))="","",OFFSET('Water Data'!$E$27,0,10*ROW('Water Data'!E148)))</f>
        <v/>
      </c>
      <c r="BW154" s="292" t="str">
        <f ca="true">+IF(OFFSET('Water Data'!$E$28,0,10*ROW('Water Data'!E148))="","",OFFSET('Water Data'!$E$28,0,10*ROW('Water Data'!E148)))</f>
        <v/>
      </c>
      <c r="BX154" s="292" t="str">
        <f ca="true">+IF(OFFSET('Water Data'!$E$29,0,10*ROW('Water Data'!E148))="","",OFFSET('Water Data'!$E$29,0,10*ROW('Water Data'!E148)))</f>
        <v/>
      </c>
      <c r="BY154" s="292" t="str">
        <f ca="true">+IF(OFFSET('Water Data'!$F$27,0,10*ROW('Water Data'!F148))="","",OFFSET('Water Data'!$F$27,0,10*ROW('Water Data'!F148)))</f>
        <v/>
      </c>
      <c r="BZ154" s="292" t="str">
        <f ca="true">+IF(OFFSET('Water Data'!$F$28,0,10*ROW('Water Data'!F148))="","",OFFSET('Water Data'!$F$28,0,10*ROW('Water Data'!F148)))</f>
        <v/>
      </c>
      <c r="CA154" s="292" t="str">
        <f ca="true">+IF(OFFSET('Water Data'!$F$29,0,10*ROW('Water Data'!F148))="","",OFFSET('Water Data'!$F$29,0,10*ROW('Water Data'!F148)))</f>
        <v/>
      </c>
      <c r="CB154" s="292" t="str">
        <f ca="true">+IF(OFFSET('Water Data'!$G$27,0,10*ROW('Water Data'!G148))="","",OFFSET('Water Data'!$G$27,0,10*ROW('Water Data'!G148)))</f>
        <v/>
      </c>
      <c r="CC154" s="292" t="str">
        <f ca="true">+IF(OFFSET('Water Data'!$G$28,0,10*ROW('Water Data'!G148))="","",OFFSET('Water Data'!$G$28,0,10*ROW('Water Data'!G148)))</f>
        <v/>
      </c>
      <c r="CD154" s="292" t="str">
        <f ca="true">+IF(OFFSET('Water Data'!$G$29,0,10*ROW('Water Data'!G148))="","",OFFSET('Water Data'!$G$29,0,10*ROW('Water Data'!G148)))</f>
        <v/>
      </c>
      <c r="CE154" s="292" t="str">
        <f ca="true">+IF(OFFSET('Water Data'!$H$27,0,10*ROW('Water Data'!H148))="","",OFFSET('Water Data'!$H$27,0,10*ROW('Water Data'!H148)))</f>
        <v/>
      </c>
      <c r="CF154" s="292" t="str">
        <f ca="true">+IF(OFFSET('Water Data'!$H$28,0,10*ROW('Water Data'!H148))="","",OFFSET('Water Data'!$H$28,0,10*ROW('Water Data'!H148)))</f>
        <v/>
      </c>
      <c r="CG154" s="292" t="str">
        <f ca="true">+IF(OFFSET('Water Data'!$H$29,0,10*ROW('Water Data'!H148))="","",OFFSET('Water Data'!$H$29,0,10*ROW('Water Data'!H148)))</f>
        <v/>
      </c>
      <c r="CH154" s="292" t="str">
        <f ca="true">+IF(OFFSET('Water Data'!$I$27,0,10*ROW('Water Data'!I148))="","",OFFSET('Water Data'!$I$27,0,10*ROW('Water Data'!I148)))</f>
        <v/>
      </c>
      <c r="CI154" s="292" t="str">
        <f ca="true">+IF(OFFSET('Water Data'!$I$28,0,10*ROW('Water Data'!I148))="","",OFFSET('Water Data'!$I$28,0,10*ROW('Water Data'!I148)))</f>
        <v/>
      </c>
      <c r="CJ154" s="292" t="str">
        <f ca="true">+IF(OFFSET('Water Data'!$I$29,0,10*ROW('Water Data'!I148))="","",OFFSET('Water Data'!$I$29,0,10*ROW('Water Data'!I148)))</f>
        <v/>
      </c>
      <c r="CK154" s="292" t="str">
        <f ca="true">+IF(OFFSET('Sanitation Data'!$D$28,0,10*ROW('Sanitation Data'!D148))="","",OFFSET('Sanitation Data'!$D$28,0,10*ROW('Sanitation Data'!D148)))</f>
        <v/>
      </c>
      <c r="CL154" s="292" t="str">
        <f ca="true">+IF(OFFSET('Sanitation Data'!$D$29,0,10*ROW('Sanitation Data'!D148))="","",OFFSET('Sanitation Data'!$D$29,0,10*ROW('Sanitation Data'!D148)))</f>
        <v/>
      </c>
      <c r="CM154" s="292" t="str">
        <f ca="true">+IF(OFFSET('Sanitation Data'!$D$30,0,10*ROW('Sanitation Data'!D148))="","",OFFSET('Sanitation Data'!$D$30,0,10*ROW('Sanitation Data'!D148)))</f>
        <v/>
      </c>
      <c r="CN154" s="292" t="str">
        <f ca="true">+IF(OFFSET('Sanitation Data'!$D$31,0,10*ROW('Sanitation Data'!D148))="","",OFFSET('Sanitation Data'!$D$31,0,10*ROW('Sanitation Data'!D148)))</f>
        <v/>
      </c>
      <c r="CO154" s="292" t="str">
        <f ca="true">+IF(OFFSET('Sanitation Data'!$D$32,0,10*ROW('Sanitation Data'!D148))="","",OFFSET('Sanitation Data'!$D$32,0,10*ROW('Sanitation Data'!D148)))</f>
        <v/>
      </c>
      <c r="CP154" s="292" t="str">
        <f ca="true">+IF(OFFSET('Sanitation Data'!$E$28,0,10*ROW('Sanitation Data'!E148))="","",OFFSET('Sanitation Data'!$E$28,0,10*ROW('Sanitation Data'!E148)))</f>
        <v/>
      </c>
      <c r="CQ154" s="292" t="str">
        <f ca="true">+IF(OFFSET('Sanitation Data'!$E$29,0,10*ROW('Sanitation Data'!E148))="","",OFFSET('Sanitation Data'!$E$29,0,10*ROW('Sanitation Data'!E148)))</f>
        <v/>
      </c>
      <c r="CR154" s="292" t="str">
        <f ca="true">+IF(OFFSET('Sanitation Data'!$E$30,0,10*ROW('Sanitation Data'!E148))="","",OFFSET('Sanitation Data'!$E$30,0,10*ROW('Sanitation Data'!E148)))</f>
        <v/>
      </c>
      <c r="CS154" s="292" t="str">
        <f ca="true">+IF(OFFSET('Sanitation Data'!$E$31,0,10*ROW('Sanitation Data'!E148))="","",OFFSET('Sanitation Data'!$E$31,0,10*ROW('Sanitation Data'!E148)))</f>
        <v/>
      </c>
      <c r="CT154" s="292" t="str">
        <f ca="true">+IF(OFFSET('Sanitation Data'!$E$32,0,10*ROW('Sanitation Data'!E148))="","",OFFSET('Sanitation Data'!$E$32,0,10*ROW('Sanitation Data'!E148)))</f>
        <v/>
      </c>
      <c r="CU154" s="292" t="str">
        <f ca="true">+IF(OFFSET('Sanitation Data'!$F$28,0,10*ROW('Sanitation Data'!F148))="","",OFFSET('Sanitation Data'!$F$28,0,10*ROW('Sanitation Data'!F148)))</f>
        <v/>
      </c>
      <c r="CV154" s="292" t="str">
        <f ca="true">+IF(OFFSET('Sanitation Data'!$F$29,0,10*ROW('Sanitation Data'!F148))="","",OFFSET('Sanitation Data'!$F$29,0,10*ROW('Sanitation Data'!F148)))</f>
        <v/>
      </c>
      <c r="CW154" s="292" t="str">
        <f ca="true">+IF(OFFSET('Sanitation Data'!$F$30,0,10*ROW('Sanitation Data'!F148))="","",OFFSET('Sanitation Data'!$F$30,0,10*ROW('Sanitation Data'!F148)))</f>
        <v/>
      </c>
      <c r="CX154" s="292" t="str">
        <f ca="true">+IF(OFFSET('Sanitation Data'!$F$31,0,10*ROW('Sanitation Data'!F148))="","",OFFSET('Sanitation Data'!$F$31,0,10*ROW('Sanitation Data'!F148)))</f>
        <v/>
      </c>
      <c r="CY154" s="292" t="str">
        <f ca="true">+IF(OFFSET('Sanitation Data'!$F$32,0,10*ROW('Sanitation Data'!F148))="","",OFFSET('Sanitation Data'!$F$32,0,10*ROW('Sanitation Data'!F148)))</f>
        <v/>
      </c>
      <c r="CZ154" s="292" t="str">
        <f ca="true">+IF(OFFSET('Sanitation Data'!$G$28,0,10*ROW('Sanitation Data'!G148))="","",OFFSET('Sanitation Data'!$G$28,0,10*ROW('Sanitation Data'!G148)))</f>
        <v/>
      </c>
      <c r="DA154" s="292" t="str">
        <f ca="true">+IF(OFFSET('Sanitation Data'!$G$29,0,10*ROW('Sanitation Data'!G148))="","",OFFSET('Sanitation Data'!$G$29,0,10*ROW('Sanitation Data'!G148)))</f>
        <v/>
      </c>
      <c r="DB154" s="292" t="str">
        <f ca="true">+IF(OFFSET('Sanitation Data'!$G$30,0,10*ROW('Sanitation Data'!G148))="","",OFFSET('Sanitation Data'!$G$30,0,10*ROW('Sanitation Data'!G148)))</f>
        <v/>
      </c>
      <c r="DC154" s="292" t="str">
        <f ca="true">+IF(OFFSET('Sanitation Data'!$G$31,0,10*ROW('Sanitation Data'!G148))="","",OFFSET('Sanitation Data'!$G$31,0,10*ROW('Sanitation Data'!G148)))</f>
        <v/>
      </c>
      <c r="DD154" s="292" t="str">
        <f ca="true">+IF(OFFSET('Sanitation Data'!$G$32,0,10*ROW('Sanitation Data'!G148))="","",OFFSET('Sanitation Data'!$G$32,0,10*ROW('Sanitation Data'!G148)))</f>
        <v/>
      </c>
      <c r="DE154" s="292" t="str">
        <f ca="true">+IF(OFFSET('Sanitation Data'!$H$28,0,10*ROW('Sanitation Data'!H148))="","",OFFSET('Sanitation Data'!$H$28,0,10*ROW('Sanitation Data'!H148)))</f>
        <v/>
      </c>
      <c r="DF154" s="292" t="str">
        <f ca="true">+IF(OFFSET('Sanitation Data'!$H$29,0,10*ROW('Sanitation Data'!H148))="","",OFFSET('Sanitation Data'!$H$29,0,10*ROW('Sanitation Data'!H148)))</f>
        <v/>
      </c>
      <c r="DG154" s="292" t="str">
        <f ca="true">+IF(OFFSET('Sanitation Data'!$H$30,0,10*ROW('Sanitation Data'!H148))="","",OFFSET('Sanitation Data'!$H$30,0,10*ROW('Sanitation Data'!H148)))</f>
        <v/>
      </c>
      <c r="DH154" s="292" t="str">
        <f ca="true">+IF(OFFSET('Sanitation Data'!$H$31,0,10*ROW('Sanitation Data'!H148))="","",OFFSET('Sanitation Data'!$H$31,0,10*ROW('Sanitation Data'!H148)))</f>
        <v/>
      </c>
      <c r="DI154" s="292" t="str">
        <f ca="true">+IF(OFFSET('Sanitation Data'!$H$32,0,10*ROW('Sanitation Data'!H148))="","",OFFSET('Sanitation Data'!$H$32,0,10*ROW('Sanitation Data'!H148)))</f>
        <v/>
      </c>
      <c r="DJ154" s="292" t="str">
        <f ca="true">+IF(OFFSET('Sanitation Data'!$I$28,0,10*ROW('Sanitation Data'!I148))="","",OFFSET('Sanitation Data'!$I$28,0,10*ROW('Sanitation Data'!I148)))</f>
        <v/>
      </c>
      <c r="DK154" s="292" t="str">
        <f ca="true">+IF(OFFSET('Sanitation Data'!$I$29,0,10*ROW('Sanitation Data'!I148))="","",OFFSET('Sanitation Data'!$I$29,0,10*ROW('Sanitation Data'!I148)))</f>
        <v/>
      </c>
      <c r="DL154" s="292" t="str">
        <f ca="true">+IF(OFFSET('Sanitation Data'!$I$30,0,10*ROW('Sanitation Data'!I148))="","",OFFSET('Sanitation Data'!$I$30,0,10*ROW('Sanitation Data'!I148)))</f>
        <v/>
      </c>
      <c r="DM154" s="292" t="str">
        <f ca="true">+IF(OFFSET('Sanitation Data'!$I$31,0,10*ROW('Sanitation Data'!I148))="","",OFFSET('Sanitation Data'!$I$31,0,10*ROW('Sanitation Data'!I148)))</f>
        <v/>
      </c>
      <c r="DN154" s="292" t="str">
        <f ca="true">+IF(OFFSET('Sanitation Data'!$I$32,0,10*ROW('Sanitation Data'!I148))="","",OFFSET('Sanitation Data'!$I$32,0,10*ROW('Sanitation Data'!I148)))</f>
        <v/>
      </c>
      <c r="DO154" s="292" t="str">
        <f ca="true">+IF(OFFSET('Hygiene Data'!$D$11,0,10*ROW('Hygiene Data'!D148))="","",OFFSET('Hygiene Data'!$D$11,0,10*ROW('Hygiene Data'!D148)))</f>
        <v/>
      </c>
      <c r="DP154" s="292" t="str">
        <f ca="true">+IF(OFFSET('Hygiene Data'!$D$12,0,10*ROW('Hygiene Data'!D148))="","",OFFSET('Hygiene Data'!$D$12,0,10*ROW('Hygiene Data'!D148)))</f>
        <v/>
      </c>
      <c r="DQ154" s="292" t="str">
        <f ca="true">+IF(OFFSET('Hygiene Data'!$D$13,0,10*ROW('Hygiene Data'!D148))="","",OFFSET('Hygiene Data'!$D$13,0,10*ROW('Hygiene Data'!D148)))</f>
        <v/>
      </c>
      <c r="DR154" s="292" t="str">
        <f ca="true">+IF(OFFSET('Hygiene Data'!$E$11,0,10*ROW('Hygiene Data'!E148))="","",OFFSET('Hygiene Data'!$E$11,0,10*ROW('Hygiene Data'!E148)))</f>
        <v/>
      </c>
      <c r="DS154" s="292" t="str">
        <f ca="true">+IF(OFFSET('Hygiene Data'!$E$12,0,10*ROW('Hygiene Data'!E148))="","",OFFSET('Hygiene Data'!$E$12,0,10*ROW('Hygiene Data'!E148)))</f>
        <v/>
      </c>
      <c r="DT154" s="292" t="str">
        <f ca="true">+IF(OFFSET('Hygiene Data'!$E$13,0,10*ROW('Hygiene Data'!E148))="","",OFFSET('Hygiene Data'!$E$13,0,10*ROW('Hygiene Data'!E148)))</f>
        <v/>
      </c>
      <c r="DU154" s="292" t="str">
        <f ca="true">+IF(OFFSET('Hygiene Data'!$F$11,0,10*ROW('Hygiene Data'!F148))="","",OFFSET('Hygiene Data'!$F$11,0,10*ROW('Hygiene Data'!F148)))</f>
        <v/>
      </c>
      <c r="DV154" s="292" t="str">
        <f ca="true">+IF(OFFSET('Hygiene Data'!$F$12,0,10*ROW('Hygiene Data'!F148))="","",OFFSET('Hygiene Data'!$F$12,0,10*ROW('Hygiene Data'!F148)))</f>
        <v/>
      </c>
      <c r="DW154" s="292" t="str">
        <f ca="true">+IF(OFFSET('Hygiene Data'!$F$13,0,10*ROW('Hygiene Data'!F148))="","",OFFSET('Hygiene Data'!$F$13,0,10*ROW('Hygiene Data'!F148)))</f>
        <v/>
      </c>
      <c r="DX154" s="292" t="str">
        <f ca="true">+IF(OFFSET('Hygiene Data'!$G$11,0,10*ROW('Hygiene Data'!G148))="","",OFFSET('Hygiene Data'!$G$11,0,10*ROW('Hygiene Data'!G148)))</f>
        <v/>
      </c>
      <c r="DY154" s="292" t="str">
        <f ca="true">+IF(OFFSET('Hygiene Data'!$G$12,0,10*ROW('Hygiene Data'!G148))="","",OFFSET('Hygiene Data'!$G$12,0,10*ROW('Hygiene Data'!G148)))</f>
        <v/>
      </c>
      <c r="DZ154" s="292" t="str">
        <f ca="true">+IF(OFFSET('Hygiene Data'!$G$13,0,10*ROW('Hygiene Data'!G148))="","",OFFSET('Hygiene Data'!$G$13,0,10*ROW('Hygiene Data'!G148)))</f>
        <v/>
      </c>
      <c r="EA154" s="292" t="str">
        <f ca="true">+IF(OFFSET('Hygiene Data'!$H$11,0,10*ROW('Hygiene Data'!H148))="","",OFFSET('Hygiene Data'!$H$11,0,10*ROW('Hygiene Data'!H148)))</f>
        <v/>
      </c>
      <c r="EB154" s="292" t="str">
        <f ca="true">+IF(OFFSET('Hygiene Data'!$H$12,0,10*ROW('Hygiene Data'!H148))="","",OFFSET('Hygiene Data'!$H$12,0,10*ROW('Hygiene Data'!H148)))</f>
        <v/>
      </c>
      <c r="EC154" s="292" t="str">
        <f ca="true">+IF(OFFSET('Hygiene Data'!$H$13,0,10*ROW('Hygiene Data'!H148))="","",OFFSET('Hygiene Data'!$H$13,0,10*ROW('Hygiene Data'!H148)))</f>
        <v/>
      </c>
      <c r="ED154" s="292" t="str">
        <f ca="true">+IF(OFFSET('Hygiene Data'!$I$11,0,10*ROW('Hygiene Data'!I148))="","",OFFSET('Hygiene Data'!$I$11,0,10*ROW('Hygiene Data'!I148)))</f>
        <v/>
      </c>
      <c r="EE154" s="292" t="str">
        <f ca="true">+IF(OFFSET('Hygiene Data'!$I$12,0,10*ROW('Hygiene Data'!I148))="","",OFFSET('Hygiene Data'!$I$12,0,10*ROW('Hygiene Data'!I148)))</f>
        <v/>
      </c>
      <c r="EF154" s="29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8"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2"/>
      <c r="BS155" s="292" t="str">
        <f ca="true">+IF(OFFSET('Water Data'!$D$27,0,10*ROW('Water Data'!D149))="","",OFFSET('Water Data'!$D$27,0,10*ROW('Water Data'!D149)))</f>
        <v/>
      </c>
      <c r="BT155" s="292" t="str">
        <f ca="true">+IF(OFFSET('Water Data'!$D$28,0,10*ROW('Water Data'!D149))="","",OFFSET('Water Data'!$D$28,0,10*ROW('Water Data'!D149)))</f>
        <v/>
      </c>
      <c r="BU155" s="292" t="str">
        <f ca="true">+IF(OFFSET('Water Data'!$D$29,0,10*ROW('Water Data'!D149))="","",OFFSET('Water Data'!$D$29,0,10*ROW('Water Data'!D149)))</f>
        <v/>
      </c>
      <c r="BV155" s="292" t="str">
        <f ca="true">+IF(OFFSET('Water Data'!$E$27,0,10*ROW('Water Data'!E149))="","",OFFSET('Water Data'!$E$27,0,10*ROW('Water Data'!E149)))</f>
        <v/>
      </c>
      <c r="BW155" s="292" t="str">
        <f ca="true">+IF(OFFSET('Water Data'!$E$28,0,10*ROW('Water Data'!E149))="","",OFFSET('Water Data'!$E$28,0,10*ROW('Water Data'!E149)))</f>
        <v/>
      </c>
      <c r="BX155" s="292" t="str">
        <f ca="true">+IF(OFFSET('Water Data'!$E$29,0,10*ROW('Water Data'!E149))="","",OFFSET('Water Data'!$E$29,0,10*ROW('Water Data'!E149)))</f>
        <v/>
      </c>
      <c r="BY155" s="292" t="str">
        <f ca="true">+IF(OFFSET('Water Data'!$F$27,0,10*ROW('Water Data'!F149))="","",OFFSET('Water Data'!$F$27,0,10*ROW('Water Data'!F149)))</f>
        <v/>
      </c>
      <c r="BZ155" s="292" t="str">
        <f ca="true">+IF(OFFSET('Water Data'!$F$28,0,10*ROW('Water Data'!F149))="","",OFFSET('Water Data'!$F$28,0,10*ROW('Water Data'!F149)))</f>
        <v/>
      </c>
      <c r="CA155" s="292" t="str">
        <f ca="true">+IF(OFFSET('Water Data'!$F$29,0,10*ROW('Water Data'!F149))="","",OFFSET('Water Data'!$F$29,0,10*ROW('Water Data'!F149)))</f>
        <v/>
      </c>
      <c r="CB155" s="292" t="str">
        <f ca="true">+IF(OFFSET('Water Data'!$G$27,0,10*ROW('Water Data'!G149))="","",OFFSET('Water Data'!$G$27,0,10*ROW('Water Data'!G149)))</f>
        <v/>
      </c>
      <c r="CC155" s="292" t="str">
        <f ca="true">+IF(OFFSET('Water Data'!$G$28,0,10*ROW('Water Data'!G149))="","",OFFSET('Water Data'!$G$28,0,10*ROW('Water Data'!G149)))</f>
        <v/>
      </c>
      <c r="CD155" s="292" t="str">
        <f ca="true">+IF(OFFSET('Water Data'!$G$29,0,10*ROW('Water Data'!G149))="","",OFFSET('Water Data'!$G$29,0,10*ROW('Water Data'!G149)))</f>
        <v/>
      </c>
      <c r="CE155" s="292" t="str">
        <f ca="true">+IF(OFFSET('Water Data'!$H$27,0,10*ROW('Water Data'!H149))="","",OFFSET('Water Data'!$H$27,0,10*ROW('Water Data'!H149)))</f>
        <v/>
      </c>
      <c r="CF155" s="292" t="str">
        <f ca="true">+IF(OFFSET('Water Data'!$H$28,0,10*ROW('Water Data'!H149))="","",OFFSET('Water Data'!$H$28,0,10*ROW('Water Data'!H149)))</f>
        <v/>
      </c>
      <c r="CG155" s="292" t="str">
        <f ca="true">+IF(OFFSET('Water Data'!$H$29,0,10*ROW('Water Data'!H149))="","",OFFSET('Water Data'!$H$29,0,10*ROW('Water Data'!H149)))</f>
        <v/>
      </c>
      <c r="CH155" s="292" t="str">
        <f ca="true">+IF(OFFSET('Water Data'!$I$27,0,10*ROW('Water Data'!I149))="","",OFFSET('Water Data'!$I$27,0,10*ROW('Water Data'!I149)))</f>
        <v/>
      </c>
      <c r="CI155" s="292" t="str">
        <f ca="true">+IF(OFFSET('Water Data'!$I$28,0,10*ROW('Water Data'!I149))="","",OFFSET('Water Data'!$I$28,0,10*ROW('Water Data'!I149)))</f>
        <v/>
      </c>
      <c r="CJ155" s="292" t="str">
        <f ca="true">+IF(OFFSET('Water Data'!$I$29,0,10*ROW('Water Data'!I149))="","",OFFSET('Water Data'!$I$29,0,10*ROW('Water Data'!I149)))</f>
        <v/>
      </c>
      <c r="CK155" s="292" t="str">
        <f ca="true">+IF(OFFSET('Sanitation Data'!$D$28,0,10*ROW('Sanitation Data'!D149))="","",OFFSET('Sanitation Data'!$D$28,0,10*ROW('Sanitation Data'!D149)))</f>
        <v/>
      </c>
      <c r="CL155" s="292" t="str">
        <f ca="true">+IF(OFFSET('Sanitation Data'!$D$29,0,10*ROW('Sanitation Data'!D149))="","",OFFSET('Sanitation Data'!$D$29,0,10*ROW('Sanitation Data'!D149)))</f>
        <v/>
      </c>
      <c r="CM155" s="292" t="str">
        <f ca="true">+IF(OFFSET('Sanitation Data'!$D$30,0,10*ROW('Sanitation Data'!D149))="","",OFFSET('Sanitation Data'!$D$30,0,10*ROW('Sanitation Data'!D149)))</f>
        <v/>
      </c>
      <c r="CN155" s="292" t="str">
        <f ca="true">+IF(OFFSET('Sanitation Data'!$D$31,0,10*ROW('Sanitation Data'!D149))="","",OFFSET('Sanitation Data'!$D$31,0,10*ROW('Sanitation Data'!D149)))</f>
        <v/>
      </c>
      <c r="CO155" s="292" t="str">
        <f ca="true">+IF(OFFSET('Sanitation Data'!$D$32,0,10*ROW('Sanitation Data'!D149))="","",OFFSET('Sanitation Data'!$D$32,0,10*ROW('Sanitation Data'!D149)))</f>
        <v/>
      </c>
      <c r="CP155" s="292" t="str">
        <f ca="true">+IF(OFFSET('Sanitation Data'!$E$28,0,10*ROW('Sanitation Data'!E149))="","",OFFSET('Sanitation Data'!$E$28,0,10*ROW('Sanitation Data'!E149)))</f>
        <v/>
      </c>
      <c r="CQ155" s="292" t="str">
        <f ca="true">+IF(OFFSET('Sanitation Data'!$E$29,0,10*ROW('Sanitation Data'!E149))="","",OFFSET('Sanitation Data'!$E$29,0,10*ROW('Sanitation Data'!E149)))</f>
        <v/>
      </c>
      <c r="CR155" s="292" t="str">
        <f ca="true">+IF(OFFSET('Sanitation Data'!$E$30,0,10*ROW('Sanitation Data'!E149))="","",OFFSET('Sanitation Data'!$E$30,0,10*ROW('Sanitation Data'!E149)))</f>
        <v/>
      </c>
      <c r="CS155" s="292" t="str">
        <f ca="true">+IF(OFFSET('Sanitation Data'!$E$31,0,10*ROW('Sanitation Data'!E149))="","",OFFSET('Sanitation Data'!$E$31,0,10*ROW('Sanitation Data'!E149)))</f>
        <v/>
      </c>
      <c r="CT155" s="292" t="str">
        <f ca="true">+IF(OFFSET('Sanitation Data'!$E$32,0,10*ROW('Sanitation Data'!E149))="","",OFFSET('Sanitation Data'!$E$32,0,10*ROW('Sanitation Data'!E149)))</f>
        <v/>
      </c>
      <c r="CU155" s="292" t="str">
        <f ca="true">+IF(OFFSET('Sanitation Data'!$F$28,0,10*ROW('Sanitation Data'!F149))="","",OFFSET('Sanitation Data'!$F$28,0,10*ROW('Sanitation Data'!F149)))</f>
        <v/>
      </c>
      <c r="CV155" s="292" t="str">
        <f ca="true">+IF(OFFSET('Sanitation Data'!$F$29,0,10*ROW('Sanitation Data'!F149))="","",OFFSET('Sanitation Data'!$F$29,0,10*ROW('Sanitation Data'!F149)))</f>
        <v/>
      </c>
      <c r="CW155" s="292" t="str">
        <f ca="true">+IF(OFFSET('Sanitation Data'!$F$30,0,10*ROW('Sanitation Data'!F149))="","",OFFSET('Sanitation Data'!$F$30,0,10*ROW('Sanitation Data'!F149)))</f>
        <v/>
      </c>
      <c r="CX155" s="292" t="str">
        <f ca="true">+IF(OFFSET('Sanitation Data'!$F$31,0,10*ROW('Sanitation Data'!F149))="","",OFFSET('Sanitation Data'!$F$31,0,10*ROW('Sanitation Data'!F149)))</f>
        <v/>
      </c>
      <c r="CY155" s="292" t="str">
        <f ca="true">+IF(OFFSET('Sanitation Data'!$F$32,0,10*ROW('Sanitation Data'!F149))="","",OFFSET('Sanitation Data'!$F$32,0,10*ROW('Sanitation Data'!F149)))</f>
        <v/>
      </c>
      <c r="CZ155" s="292" t="str">
        <f ca="true">+IF(OFFSET('Sanitation Data'!$G$28,0,10*ROW('Sanitation Data'!G149))="","",OFFSET('Sanitation Data'!$G$28,0,10*ROW('Sanitation Data'!G149)))</f>
        <v/>
      </c>
      <c r="DA155" s="292" t="str">
        <f ca="true">+IF(OFFSET('Sanitation Data'!$G$29,0,10*ROW('Sanitation Data'!G149))="","",OFFSET('Sanitation Data'!$G$29,0,10*ROW('Sanitation Data'!G149)))</f>
        <v/>
      </c>
      <c r="DB155" s="292" t="str">
        <f ca="true">+IF(OFFSET('Sanitation Data'!$G$30,0,10*ROW('Sanitation Data'!G149))="","",OFFSET('Sanitation Data'!$G$30,0,10*ROW('Sanitation Data'!G149)))</f>
        <v/>
      </c>
      <c r="DC155" s="292" t="str">
        <f ca="true">+IF(OFFSET('Sanitation Data'!$G$31,0,10*ROW('Sanitation Data'!G149))="","",OFFSET('Sanitation Data'!$G$31,0,10*ROW('Sanitation Data'!G149)))</f>
        <v/>
      </c>
      <c r="DD155" s="292" t="str">
        <f ca="true">+IF(OFFSET('Sanitation Data'!$G$32,0,10*ROW('Sanitation Data'!G149))="","",OFFSET('Sanitation Data'!$G$32,0,10*ROW('Sanitation Data'!G149)))</f>
        <v/>
      </c>
      <c r="DE155" s="292" t="str">
        <f ca="true">+IF(OFFSET('Sanitation Data'!$H$28,0,10*ROW('Sanitation Data'!H149))="","",OFFSET('Sanitation Data'!$H$28,0,10*ROW('Sanitation Data'!H149)))</f>
        <v/>
      </c>
      <c r="DF155" s="292" t="str">
        <f ca="true">+IF(OFFSET('Sanitation Data'!$H$29,0,10*ROW('Sanitation Data'!H149))="","",OFFSET('Sanitation Data'!$H$29,0,10*ROW('Sanitation Data'!H149)))</f>
        <v/>
      </c>
      <c r="DG155" s="292" t="str">
        <f ca="true">+IF(OFFSET('Sanitation Data'!$H$30,0,10*ROW('Sanitation Data'!H149))="","",OFFSET('Sanitation Data'!$H$30,0,10*ROW('Sanitation Data'!H149)))</f>
        <v/>
      </c>
      <c r="DH155" s="292" t="str">
        <f ca="true">+IF(OFFSET('Sanitation Data'!$H$31,0,10*ROW('Sanitation Data'!H149))="","",OFFSET('Sanitation Data'!$H$31,0,10*ROW('Sanitation Data'!H149)))</f>
        <v/>
      </c>
      <c r="DI155" s="292" t="str">
        <f ca="true">+IF(OFFSET('Sanitation Data'!$H$32,0,10*ROW('Sanitation Data'!H149))="","",OFFSET('Sanitation Data'!$H$32,0,10*ROW('Sanitation Data'!H149)))</f>
        <v/>
      </c>
      <c r="DJ155" s="292" t="str">
        <f ca="true">+IF(OFFSET('Sanitation Data'!$I$28,0,10*ROW('Sanitation Data'!I149))="","",OFFSET('Sanitation Data'!$I$28,0,10*ROW('Sanitation Data'!I149)))</f>
        <v/>
      </c>
      <c r="DK155" s="292" t="str">
        <f ca="true">+IF(OFFSET('Sanitation Data'!$I$29,0,10*ROW('Sanitation Data'!I149))="","",OFFSET('Sanitation Data'!$I$29,0,10*ROW('Sanitation Data'!I149)))</f>
        <v/>
      </c>
      <c r="DL155" s="292" t="str">
        <f ca="true">+IF(OFFSET('Sanitation Data'!$I$30,0,10*ROW('Sanitation Data'!I149))="","",OFFSET('Sanitation Data'!$I$30,0,10*ROW('Sanitation Data'!I149)))</f>
        <v/>
      </c>
      <c r="DM155" s="292" t="str">
        <f ca="true">+IF(OFFSET('Sanitation Data'!$I$31,0,10*ROW('Sanitation Data'!I149))="","",OFFSET('Sanitation Data'!$I$31,0,10*ROW('Sanitation Data'!I149)))</f>
        <v/>
      </c>
      <c r="DN155" s="292" t="str">
        <f ca="true">+IF(OFFSET('Sanitation Data'!$I$32,0,10*ROW('Sanitation Data'!I149))="","",OFFSET('Sanitation Data'!$I$32,0,10*ROW('Sanitation Data'!I149)))</f>
        <v/>
      </c>
      <c r="DO155" s="292" t="str">
        <f ca="true">+IF(OFFSET('Hygiene Data'!$D$11,0,10*ROW('Hygiene Data'!D149))="","",OFFSET('Hygiene Data'!$D$11,0,10*ROW('Hygiene Data'!D149)))</f>
        <v/>
      </c>
      <c r="DP155" s="292" t="str">
        <f ca="true">+IF(OFFSET('Hygiene Data'!$D$12,0,10*ROW('Hygiene Data'!D149))="","",OFFSET('Hygiene Data'!$D$12,0,10*ROW('Hygiene Data'!D149)))</f>
        <v/>
      </c>
      <c r="DQ155" s="292" t="str">
        <f ca="true">+IF(OFFSET('Hygiene Data'!$D$13,0,10*ROW('Hygiene Data'!D149))="","",OFFSET('Hygiene Data'!$D$13,0,10*ROW('Hygiene Data'!D149)))</f>
        <v/>
      </c>
      <c r="DR155" s="292" t="str">
        <f ca="true">+IF(OFFSET('Hygiene Data'!$E$11,0,10*ROW('Hygiene Data'!E149))="","",OFFSET('Hygiene Data'!$E$11,0,10*ROW('Hygiene Data'!E149)))</f>
        <v/>
      </c>
      <c r="DS155" s="292" t="str">
        <f ca="true">+IF(OFFSET('Hygiene Data'!$E$12,0,10*ROW('Hygiene Data'!E149))="","",OFFSET('Hygiene Data'!$E$12,0,10*ROW('Hygiene Data'!E149)))</f>
        <v/>
      </c>
      <c r="DT155" s="292" t="str">
        <f ca="true">+IF(OFFSET('Hygiene Data'!$E$13,0,10*ROW('Hygiene Data'!E149))="","",OFFSET('Hygiene Data'!$E$13,0,10*ROW('Hygiene Data'!E149)))</f>
        <v/>
      </c>
      <c r="DU155" s="292" t="str">
        <f ca="true">+IF(OFFSET('Hygiene Data'!$F$11,0,10*ROW('Hygiene Data'!F149))="","",OFFSET('Hygiene Data'!$F$11,0,10*ROW('Hygiene Data'!F149)))</f>
        <v/>
      </c>
      <c r="DV155" s="292" t="str">
        <f ca="true">+IF(OFFSET('Hygiene Data'!$F$12,0,10*ROW('Hygiene Data'!F149))="","",OFFSET('Hygiene Data'!$F$12,0,10*ROW('Hygiene Data'!F149)))</f>
        <v/>
      </c>
      <c r="DW155" s="292" t="str">
        <f ca="true">+IF(OFFSET('Hygiene Data'!$F$13,0,10*ROW('Hygiene Data'!F149))="","",OFFSET('Hygiene Data'!$F$13,0,10*ROW('Hygiene Data'!F149)))</f>
        <v/>
      </c>
      <c r="DX155" s="292" t="str">
        <f ca="true">+IF(OFFSET('Hygiene Data'!$G$11,0,10*ROW('Hygiene Data'!G149))="","",OFFSET('Hygiene Data'!$G$11,0,10*ROW('Hygiene Data'!G149)))</f>
        <v/>
      </c>
      <c r="DY155" s="292" t="str">
        <f ca="true">+IF(OFFSET('Hygiene Data'!$G$12,0,10*ROW('Hygiene Data'!G149))="","",OFFSET('Hygiene Data'!$G$12,0,10*ROW('Hygiene Data'!G149)))</f>
        <v/>
      </c>
      <c r="DZ155" s="292" t="str">
        <f ca="true">+IF(OFFSET('Hygiene Data'!$G$13,0,10*ROW('Hygiene Data'!G149))="","",OFFSET('Hygiene Data'!$G$13,0,10*ROW('Hygiene Data'!G149)))</f>
        <v/>
      </c>
      <c r="EA155" s="292" t="str">
        <f ca="true">+IF(OFFSET('Hygiene Data'!$H$11,0,10*ROW('Hygiene Data'!H149))="","",OFFSET('Hygiene Data'!$H$11,0,10*ROW('Hygiene Data'!H149)))</f>
        <v/>
      </c>
      <c r="EB155" s="292" t="str">
        <f ca="true">+IF(OFFSET('Hygiene Data'!$H$12,0,10*ROW('Hygiene Data'!H149))="","",OFFSET('Hygiene Data'!$H$12,0,10*ROW('Hygiene Data'!H149)))</f>
        <v/>
      </c>
      <c r="EC155" s="292" t="str">
        <f ca="true">+IF(OFFSET('Hygiene Data'!$H$13,0,10*ROW('Hygiene Data'!H149))="","",OFFSET('Hygiene Data'!$H$13,0,10*ROW('Hygiene Data'!H149)))</f>
        <v/>
      </c>
      <c r="ED155" s="292" t="str">
        <f ca="true">+IF(OFFSET('Hygiene Data'!$I$11,0,10*ROW('Hygiene Data'!I149))="","",OFFSET('Hygiene Data'!$I$11,0,10*ROW('Hygiene Data'!I149)))</f>
        <v/>
      </c>
      <c r="EE155" s="292" t="str">
        <f ca="true">+IF(OFFSET('Hygiene Data'!$I$12,0,10*ROW('Hygiene Data'!I149))="","",OFFSET('Hygiene Data'!$I$12,0,10*ROW('Hygiene Data'!I149)))</f>
        <v/>
      </c>
      <c r="EF155" s="29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8"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2"/>
      <c r="BS156" s="292" t="str">
        <f ca="true">+IF(OFFSET('Water Data'!$D$27,0,10*ROW('Water Data'!D150))="","",OFFSET('Water Data'!$D$27,0,10*ROW('Water Data'!D150)))</f>
        <v/>
      </c>
      <c r="BT156" s="292" t="str">
        <f ca="true">+IF(OFFSET('Water Data'!$D$28,0,10*ROW('Water Data'!D150))="","",OFFSET('Water Data'!$D$28,0,10*ROW('Water Data'!D150)))</f>
        <v/>
      </c>
      <c r="BU156" s="292" t="str">
        <f ca="true">+IF(OFFSET('Water Data'!$D$29,0,10*ROW('Water Data'!D150))="","",OFFSET('Water Data'!$D$29,0,10*ROW('Water Data'!D150)))</f>
        <v/>
      </c>
      <c r="BV156" s="292" t="str">
        <f ca="true">+IF(OFFSET('Water Data'!$E$27,0,10*ROW('Water Data'!E150))="","",OFFSET('Water Data'!$E$27,0,10*ROW('Water Data'!E150)))</f>
        <v/>
      </c>
      <c r="BW156" s="292" t="str">
        <f ca="true">+IF(OFFSET('Water Data'!$E$28,0,10*ROW('Water Data'!E150))="","",OFFSET('Water Data'!$E$28,0,10*ROW('Water Data'!E150)))</f>
        <v/>
      </c>
      <c r="BX156" s="292" t="str">
        <f ca="true">+IF(OFFSET('Water Data'!$E$29,0,10*ROW('Water Data'!E150))="","",OFFSET('Water Data'!$E$29,0,10*ROW('Water Data'!E150)))</f>
        <v/>
      </c>
      <c r="BY156" s="292" t="str">
        <f ca="true">+IF(OFFSET('Water Data'!$F$27,0,10*ROW('Water Data'!F150))="","",OFFSET('Water Data'!$F$27,0,10*ROW('Water Data'!F150)))</f>
        <v/>
      </c>
      <c r="BZ156" s="292" t="str">
        <f ca="true">+IF(OFFSET('Water Data'!$F$28,0,10*ROW('Water Data'!F150))="","",OFFSET('Water Data'!$F$28,0,10*ROW('Water Data'!F150)))</f>
        <v/>
      </c>
      <c r="CA156" s="292" t="str">
        <f ca="true">+IF(OFFSET('Water Data'!$F$29,0,10*ROW('Water Data'!F150))="","",OFFSET('Water Data'!$F$29,0,10*ROW('Water Data'!F150)))</f>
        <v/>
      </c>
      <c r="CB156" s="292" t="str">
        <f ca="true">+IF(OFFSET('Water Data'!$G$27,0,10*ROW('Water Data'!G150))="","",OFFSET('Water Data'!$G$27,0,10*ROW('Water Data'!G150)))</f>
        <v/>
      </c>
      <c r="CC156" s="292" t="str">
        <f ca="true">+IF(OFFSET('Water Data'!$G$28,0,10*ROW('Water Data'!G150))="","",OFFSET('Water Data'!$G$28,0,10*ROW('Water Data'!G150)))</f>
        <v/>
      </c>
      <c r="CD156" s="292" t="str">
        <f ca="true">+IF(OFFSET('Water Data'!$G$29,0,10*ROW('Water Data'!G150))="","",OFFSET('Water Data'!$G$29,0,10*ROW('Water Data'!G150)))</f>
        <v/>
      </c>
      <c r="CE156" s="292" t="str">
        <f ca="true">+IF(OFFSET('Water Data'!$H$27,0,10*ROW('Water Data'!H150))="","",OFFSET('Water Data'!$H$27,0,10*ROW('Water Data'!H150)))</f>
        <v/>
      </c>
      <c r="CF156" s="292" t="str">
        <f ca="true">+IF(OFFSET('Water Data'!$H$28,0,10*ROW('Water Data'!H150))="","",OFFSET('Water Data'!$H$28,0,10*ROW('Water Data'!H150)))</f>
        <v/>
      </c>
      <c r="CG156" s="292" t="str">
        <f ca="true">+IF(OFFSET('Water Data'!$H$29,0,10*ROW('Water Data'!H150))="","",OFFSET('Water Data'!$H$29,0,10*ROW('Water Data'!H150)))</f>
        <v/>
      </c>
      <c r="CH156" s="292" t="str">
        <f ca="true">+IF(OFFSET('Water Data'!$I$27,0,10*ROW('Water Data'!I150))="","",OFFSET('Water Data'!$I$27,0,10*ROW('Water Data'!I150)))</f>
        <v/>
      </c>
      <c r="CI156" s="292" t="str">
        <f ca="true">+IF(OFFSET('Water Data'!$I$28,0,10*ROW('Water Data'!I150))="","",OFFSET('Water Data'!$I$28,0,10*ROW('Water Data'!I150)))</f>
        <v/>
      </c>
      <c r="CJ156" s="292" t="str">
        <f ca="true">+IF(OFFSET('Water Data'!$I$29,0,10*ROW('Water Data'!I150))="","",OFFSET('Water Data'!$I$29,0,10*ROW('Water Data'!I150)))</f>
        <v/>
      </c>
      <c r="CK156" s="292" t="str">
        <f ca="true">+IF(OFFSET('Sanitation Data'!$D$28,0,10*ROW('Sanitation Data'!D150))="","",OFFSET('Sanitation Data'!$D$28,0,10*ROW('Sanitation Data'!D150)))</f>
        <v/>
      </c>
      <c r="CL156" s="292" t="str">
        <f ca="true">+IF(OFFSET('Sanitation Data'!$D$29,0,10*ROW('Sanitation Data'!D150))="","",OFFSET('Sanitation Data'!$D$29,0,10*ROW('Sanitation Data'!D150)))</f>
        <v/>
      </c>
      <c r="CM156" s="292" t="str">
        <f ca="true">+IF(OFFSET('Sanitation Data'!$D$30,0,10*ROW('Sanitation Data'!D150))="","",OFFSET('Sanitation Data'!$D$30,0,10*ROW('Sanitation Data'!D150)))</f>
        <v/>
      </c>
      <c r="CN156" s="292" t="str">
        <f ca="true">+IF(OFFSET('Sanitation Data'!$D$31,0,10*ROW('Sanitation Data'!D150))="","",OFFSET('Sanitation Data'!$D$31,0,10*ROW('Sanitation Data'!D150)))</f>
        <v/>
      </c>
      <c r="CO156" s="292" t="str">
        <f ca="true">+IF(OFFSET('Sanitation Data'!$D$32,0,10*ROW('Sanitation Data'!D150))="","",OFFSET('Sanitation Data'!$D$32,0,10*ROW('Sanitation Data'!D150)))</f>
        <v/>
      </c>
      <c r="CP156" s="292" t="str">
        <f ca="true">+IF(OFFSET('Sanitation Data'!$E$28,0,10*ROW('Sanitation Data'!E150))="","",OFFSET('Sanitation Data'!$E$28,0,10*ROW('Sanitation Data'!E150)))</f>
        <v/>
      </c>
      <c r="CQ156" s="292" t="str">
        <f ca="true">+IF(OFFSET('Sanitation Data'!$E$29,0,10*ROW('Sanitation Data'!E150))="","",OFFSET('Sanitation Data'!$E$29,0,10*ROW('Sanitation Data'!E150)))</f>
        <v/>
      </c>
      <c r="CR156" s="292" t="str">
        <f ca="true">+IF(OFFSET('Sanitation Data'!$E$30,0,10*ROW('Sanitation Data'!E150))="","",OFFSET('Sanitation Data'!$E$30,0,10*ROW('Sanitation Data'!E150)))</f>
        <v/>
      </c>
      <c r="CS156" s="292" t="str">
        <f ca="true">+IF(OFFSET('Sanitation Data'!$E$31,0,10*ROW('Sanitation Data'!E150))="","",OFFSET('Sanitation Data'!$E$31,0,10*ROW('Sanitation Data'!E150)))</f>
        <v/>
      </c>
      <c r="CT156" s="292" t="str">
        <f ca="true">+IF(OFFSET('Sanitation Data'!$E$32,0,10*ROW('Sanitation Data'!E150))="","",OFFSET('Sanitation Data'!$E$32,0,10*ROW('Sanitation Data'!E150)))</f>
        <v/>
      </c>
      <c r="CU156" s="292" t="str">
        <f ca="true">+IF(OFFSET('Sanitation Data'!$F$28,0,10*ROW('Sanitation Data'!F150))="","",OFFSET('Sanitation Data'!$F$28,0,10*ROW('Sanitation Data'!F150)))</f>
        <v/>
      </c>
      <c r="CV156" s="292" t="str">
        <f ca="true">+IF(OFFSET('Sanitation Data'!$F$29,0,10*ROW('Sanitation Data'!F150))="","",OFFSET('Sanitation Data'!$F$29,0,10*ROW('Sanitation Data'!F150)))</f>
        <v/>
      </c>
      <c r="CW156" s="292" t="str">
        <f ca="true">+IF(OFFSET('Sanitation Data'!$F$30,0,10*ROW('Sanitation Data'!F150))="","",OFFSET('Sanitation Data'!$F$30,0,10*ROW('Sanitation Data'!F150)))</f>
        <v/>
      </c>
      <c r="CX156" s="292" t="str">
        <f ca="true">+IF(OFFSET('Sanitation Data'!$F$31,0,10*ROW('Sanitation Data'!F150))="","",OFFSET('Sanitation Data'!$F$31,0,10*ROW('Sanitation Data'!F150)))</f>
        <v/>
      </c>
      <c r="CY156" s="292" t="str">
        <f ca="true">+IF(OFFSET('Sanitation Data'!$F$32,0,10*ROW('Sanitation Data'!F150))="","",OFFSET('Sanitation Data'!$F$32,0,10*ROW('Sanitation Data'!F150)))</f>
        <v/>
      </c>
      <c r="CZ156" s="292" t="str">
        <f ca="true">+IF(OFFSET('Sanitation Data'!$G$28,0,10*ROW('Sanitation Data'!G150))="","",OFFSET('Sanitation Data'!$G$28,0,10*ROW('Sanitation Data'!G150)))</f>
        <v/>
      </c>
      <c r="DA156" s="292" t="str">
        <f ca="true">+IF(OFFSET('Sanitation Data'!$G$29,0,10*ROW('Sanitation Data'!G150))="","",OFFSET('Sanitation Data'!$G$29,0,10*ROW('Sanitation Data'!G150)))</f>
        <v/>
      </c>
      <c r="DB156" s="292" t="str">
        <f ca="true">+IF(OFFSET('Sanitation Data'!$G$30,0,10*ROW('Sanitation Data'!G150))="","",OFFSET('Sanitation Data'!$G$30,0,10*ROW('Sanitation Data'!G150)))</f>
        <v/>
      </c>
      <c r="DC156" s="292" t="str">
        <f ca="true">+IF(OFFSET('Sanitation Data'!$G$31,0,10*ROW('Sanitation Data'!G150))="","",OFFSET('Sanitation Data'!$G$31,0,10*ROW('Sanitation Data'!G150)))</f>
        <v/>
      </c>
      <c r="DD156" s="292" t="str">
        <f ca="true">+IF(OFFSET('Sanitation Data'!$G$32,0,10*ROW('Sanitation Data'!G150))="","",OFFSET('Sanitation Data'!$G$32,0,10*ROW('Sanitation Data'!G150)))</f>
        <v/>
      </c>
      <c r="DE156" s="292" t="str">
        <f ca="true">+IF(OFFSET('Sanitation Data'!$H$28,0,10*ROW('Sanitation Data'!H150))="","",OFFSET('Sanitation Data'!$H$28,0,10*ROW('Sanitation Data'!H150)))</f>
        <v/>
      </c>
      <c r="DF156" s="292" t="str">
        <f ca="true">+IF(OFFSET('Sanitation Data'!$H$29,0,10*ROW('Sanitation Data'!H150))="","",OFFSET('Sanitation Data'!$H$29,0,10*ROW('Sanitation Data'!H150)))</f>
        <v/>
      </c>
      <c r="DG156" s="292" t="str">
        <f ca="true">+IF(OFFSET('Sanitation Data'!$H$30,0,10*ROW('Sanitation Data'!H150))="","",OFFSET('Sanitation Data'!$H$30,0,10*ROW('Sanitation Data'!H150)))</f>
        <v/>
      </c>
      <c r="DH156" s="292" t="str">
        <f ca="true">+IF(OFFSET('Sanitation Data'!$H$31,0,10*ROW('Sanitation Data'!H150))="","",OFFSET('Sanitation Data'!$H$31,0,10*ROW('Sanitation Data'!H150)))</f>
        <v/>
      </c>
      <c r="DI156" s="292" t="str">
        <f ca="true">+IF(OFFSET('Sanitation Data'!$H$32,0,10*ROW('Sanitation Data'!H150))="","",OFFSET('Sanitation Data'!$H$32,0,10*ROW('Sanitation Data'!H150)))</f>
        <v/>
      </c>
      <c r="DJ156" s="292" t="str">
        <f ca="true">+IF(OFFSET('Sanitation Data'!$I$28,0,10*ROW('Sanitation Data'!I150))="","",OFFSET('Sanitation Data'!$I$28,0,10*ROW('Sanitation Data'!I150)))</f>
        <v/>
      </c>
      <c r="DK156" s="292" t="str">
        <f ca="true">+IF(OFFSET('Sanitation Data'!$I$29,0,10*ROW('Sanitation Data'!I150))="","",OFFSET('Sanitation Data'!$I$29,0,10*ROW('Sanitation Data'!I150)))</f>
        <v/>
      </c>
      <c r="DL156" s="292" t="str">
        <f ca="true">+IF(OFFSET('Sanitation Data'!$I$30,0,10*ROW('Sanitation Data'!I150))="","",OFFSET('Sanitation Data'!$I$30,0,10*ROW('Sanitation Data'!I150)))</f>
        <v/>
      </c>
      <c r="DM156" s="292" t="str">
        <f ca="true">+IF(OFFSET('Sanitation Data'!$I$31,0,10*ROW('Sanitation Data'!I150))="","",OFFSET('Sanitation Data'!$I$31,0,10*ROW('Sanitation Data'!I150)))</f>
        <v/>
      </c>
      <c r="DN156" s="292" t="str">
        <f ca="true">+IF(OFFSET('Sanitation Data'!$I$32,0,10*ROW('Sanitation Data'!I150))="","",OFFSET('Sanitation Data'!$I$32,0,10*ROW('Sanitation Data'!I150)))</f>
        <v/>
      </c>
      <c r="DO156" s="292" t="str">
        <f ca="true">+IF(OFFSET('Hygiene Data'!$D$11,0,10*ROW('Hygiene Data'!D150))="","",OFFSET('Hygiene Data'!$D$11,0,10*ROW('Hygiene Data'!D150)))</f>
        <v/>
      </c>
      <c r="DP156" s="292" t="str">
        <f ca="true">+IF(OFFSET('Hygiene Data'!$D$12,0,10*ROW('Hygiene Data'!D150))="","",OFFSET('Hygiene Data'!$D$12,0,10*ROW('Hygiene Data'!D150)))</f>
        <v/>
      </c>
      <c r="DQ156" s="292" t="str">
        <f ca="true">+IF(OFFSET('Hygiene Data'!$D$13,0,10*ROW('Hygiene Data'!D150))="","",OFFSET('Hygiene Data'!$D$13,0,10*ROW('Hygiene Data'!D150)))</f>
        <v/>
      </c>
      <c r="DR156" s="292" t="str">
        <f ca="true">+IF(OFFSET('Hygiene Data'!$E$11,0,10*ROW('Hygiene Data'!E150))="","",OFFSET('Hygiene Data'!$E$11,0,10*ROW('Hygiene Data'!E150)))</f>
        <v/>
      </c>
      <c r="DS156" s="292" t="str">
        <f ca="true">+IF(OFFSET('Hygiene Data'!$E$12,0,10*ROW('Hygiene Data'!E150))="","",OFFSET('Hygiene Data'!$E$12,0,10*ROW('Hygiene Data'!E150)))</f>
        <v/>
      </c>
      <c r="DT156" s="292" t="str">
        <f ca="true">+IF(OFFSET('Hygiene Data'!$E$13,0,10*ROW('Hygiene Data'!E150))="","",OFFSET('Hygiene Data'!$E$13,0,10*ROW('Hygiene Data'!E150)))</f>
        <v/>
      </c>
      <c r="DU156" s="292" t="str">
        <f ca="true">+IF(OFFSET('Hygiene Data'!$F$11,0,10*ROW('Hygiene Data'!F150))="","",OFFSET('Hygiene Data'!$F$11,0,10*ROW('Hygiene Data'!F150)))</f>
        <v/>
      </c>
      <c r="DV156" s="292" t="str">
        <f ca="true">+IF(OFFSET('Hygiene Data'!$F$12,0,10*ROW('Hygiene Data'!F150))="","",OFFSET('Hygiene Data'!$F$12,0,10*ROW('Hygiene Data'!F150)))</f>
        <v/>
      </c>
      <c r="DW156" s="292" t="str">
        <f ca="true">+IF(OFFSET('Hygiene Data'!$F$13,0,10*ROW('Hygiene Data'!F150))="","",OFFSET('Hygiene Data'!$F$13,0,10*ROW('Hygiene Data'!F150)))</f>
        <v/>
      </c>
      <c r="DX156" s="292" t="str">
        <f ca="true">+IF(OFFSET('Hygiene Data'!$G$11,0,10*ROW('Hygiene Data'!G150))="","",OFFSET('Hygiene Data'!$G$11,0,10*ROW('Hygiene Data'!G150)))</f>
        <v/>
      </c>
      <c r="DY156" s="292" t="str">
        <f ca="true">+IF(OFFSET('Hygiene Data'!$G$12,0,10*ROW('Hygiene Data'!G150))="","",OFFSET('Hygiene Data'!$G$12,0,10*ROW('Hygiene Data'!G150)))</f>
        <v/>
      </c>
      <c r="DZ156" s="292" t="str">
        <f ca="true">+IF(OFFSET('Hygiene Data'!$G$13,0,10*ROW('Hygiene Data'!G150))="","",OFFSET('Hygiene Data'!$G$13,0,10*ROW('Hygiene Data'!G150)))</f>
        <v/>
      </c>
      <c r="EA156" s="292" t="str">
        <f ca="true">+IF(OFFSET('Hygiene Data'!$H$11,0,10*ROW('Hygiene Data'!H150))="","",OFFSET('Hygiene Data'!$H$11,0,10*ROW('Hygiene Data'!H150)))</f>
        <v/>
      </c>
      <c r="EB156" s="292" t="str">
        <f ca="true">+IF(OFFSET('Hygiene Data'!$H$12,0,10*ROW('Hygiene Data'!H150))="","",OFFSET('Hygiene Data'!$H$12,0,10*ROW('Hygiene Data'!H150)))</f>
        <v/>
      </c>
      <c r="EC156" s="292" t="str">
        <f ca="true">+IF(OFFSET('Hygiene Data'!$H$13,0,10*ROW('Hygiene Data'!H150))="","",OFFSET('Hygiene Data'!$H$13,0,10*ROW('Hygiene Data'!H150)))</f>
        <v/>
      </c>
      <c r="ED156" s="292" t="str">
        <f ca="true">+IF(OFFSET('Hygiene Data'!$I$11,0,10*ROW('Hygiene Data'!I150))="","",OFFSET('Hygiene Data'!$I$11,0,10*ROW('Hygiene Data'!I150)))</f>
        <v/>
      </c>
      <c r="EE156" s="292" t="str">
        <f ca="true">+IF(OFFSET('Hygiene Data'!$I$12,0,10*ROW('Hygiene Data'!I150))="","",OFFSET('Hygiene Data'!$I$12,0,10*ROW('Hygiene Data'!I150)))</f>
        <v/>
      </c>
      <c r="EF156" s="29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8"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2"/>
      <c r="BS157" s="292" t="str">
        <f ca="true">+IF(OFFSET('Water Data'!$D$27,0,10*ROW('Water Data'!D151))="","",OFFSET('Water Data'!$D$27,0,10*ROW('Water Data'!D151)))</f>
        <v/>
      </c>
      <c r="BT157" s="292" t="str">
        <f ca="true">+IF(OFFSET('Water Data'!$D$28,0,10*ROW('Water Data'!D151))="","",OFFSET('Water Data'!$D$28,0,10*ROW('Water Data'!D151)))</f>
        <v/>
      </c>
      <c r="BU157" s="292" t="str">
        <f ca="true">+IF(OFFSET('Water Data'!$D$29,0,10*ROW('Water Data'!D151))="","",OFFSET('Water Data'!$D$29,0,10*ROW('Water Data'!D151)))</f>
        <v/>
      </c>
      <c r="BV157" s="292" t="str">
        <f ca="true">+IF(OFFSET('Water Data'!$E$27,0,10*ROW('Water Data'!E151))="","",OFFSET('Water Data'!$E$27,0,10*ROW('Water Data'!E151)))</f>
        <v/>
      </c>
      <c r="BW157" s="292" t="str">
        <f ca="true">+IF(OFFSET('Water Data'!$E$28,0,10*ROW('Water Data'!E151))="","",OFFSET('Water Data'!$E$28,0,10*ROW('Water Data'!E151)))</f>
        <v/>
      </c>
      <c r="BX157" s="292" t="str">
        <f ca="true">+IF(OFFSET('Water Data'!$E$29,0,10*ROW('Water Data'!E151))="","",OFFSET('Water Data'!$E$29,0,10*ROW('Water Data'!E151)))</f>
        <v/>
      </c>
      <c r="BY157" s="292" t="str">
        <f ca="true">+IF(OFFSET('Water Data'!$F$27,0,10*ROW('Water Data'!F151))="","",OFFSET('Water Data'!$F$27,0,10*ROW('Water Data'!F151)))</f>
        <v/>
      </c>
      <c r="BZ157" s="292" t="str">
        <f ca="true">+IF(OFFSET('Water Data'!$F$28,0,10*ROW('Water Data'!F151))="","",OFFSET('Water Data'!$F$28,0,10*ROW('Water Data'!F151)))</f>
        <v/>
      </c>
      <c r="CA157" s="292" t="str">
        <f ca="true">+IF(OFFSET('Water Data'!$F$29,0,10*ROW('Water Data'!F151))="","",OFFSET('Water Data'!$F$29,0,10*ROW('Water Data'!F151)))</f>
        <v/>
      </c>
      <c r="CB157" s="292" t="str">
        <f ca="true">+IF(OFFSET('Water Data'!$G$27,0,10*ROW('Water Data'!G151))="","",OFFSET('Water Data'!$G$27,0,10*ROW('Water Data'!G151)))</f>
        <v/>
      </c>
      <c r="CC157" s="292" t="str">
        <f ca="true">+IF(OFFSET('Water Data'!$G$28,0,10*ROW('Water Data'!G151))="","",OFFSET('Water Data'!$G$28,0,10*ROW('Water Data'!G151)))</f>
        <v/>
      </c>
      <c r="CD157" s="292" t="str">
        <f ca="true">+IF(OFFSET('Water Data'!$G$29,0,10*ROW('Water Data'!G151))="","",OFFSET('Water Data'!$G$29,0,10*ROW('Water Data'!G151)))</f>
        <v/>
      </c>
      <c r="CE157" s="292" t="str">
        <f ca="true">+IF(OFFSET('Water Data'!$H$27,0,10*ROW('Water Data'!H151))="","",OFFSET('Water Data'!$H$27,0,10*ROW('Water Data'!H151)))</f>
        <v/>
      </c>
      <c r="CF157" s="292" t="str">
        <f ca="true">+IF(OFFSET('Water Data'!$H$28,0,10*ROW('Water Data'!H151))="","",OFFSET('Water Data'!$H$28,0,10*ROW('Water Data'!H151)))</f>
        <v/>
      </c>
      <c r="CG157" s="292" t="str">
        <f ca="true">+IF(OFFSET('Water Data'!$H$29,0,10*ROW('Water Data'!H151))="","",OFFSET('Water Data'!$H$29,0,10*ROW('Water Data'!H151)))</f>
        <v/>
      </c>
      <c r="CH157" s="292" t="str">
        <f ca="true">+IF(OFFSET('Water Data'!$I$27,0,10*ROW('Water Data'!I151))="","",OFFSET('Water Data'!$I$27,0,10*ROW('Water Data'!I151)))</f>
        <v/>
      </c>
      <c r="CI157" s="292" t="str">
        <f ca="true">+IF(OFFSET('Water Data'!$I$28,0,10*ROW('Water Data'!I151))="","",OFFSET('Water Data'!$I$28,0,10*ROW('Water Data'!I151)))</f>
        <v/>
      </c>
      <c r="CJ157" s="292" t="str">
        <f ca="true">+IF(OFFSET('Water Data'!$I$29,0,10*ROW('Water Data'!I151))="","",OFFSET('Water Data'!$I$29,0,10*ROW('Water Data'!I151)))</f>
        <v/>
      </c>
      <c r="CK157" s="292" t="str">
        <f ca="true">+IF(OFFSET('Sanitation Data'!$D$28,0,10*ROW('Sanitation Data'!D151))="","",OFFSET('Sanitation Data'!$D$28,0,10*ROW('Sanitation Data'!D151)))</f>
        <v/>
      </c>
      <c r="CL157" s="292" t="str">
        <f ca="true">+IF(OFFSET('Sanitation Data'!$D$29,0,10*ROW('Sanitation Data'!D151))="","",OFFSET('Sanitation Data'!$D$29,0,10*ROW('Sanitation Data'!D151)))</f>
        <v/>
      </c>
      <c r="CM157" s="292" t="str">
        <f ca="true">+IF(OFFSET('Sanitation Data'!$D$30,0,10*ROW('Sanitation Data'!D151))="","",OFFSET('Sanitation Data'!$D$30,0,10*ROW('Sanitation Data'!D151)))</f>
        <v/>
      </c>
      <c r="CN157" s="292" t="str">
        <f ca="true">+IF(OFFSET('Sanitation Data'!$D$31,0,10*ROW('Sanitation Data'!D151))="","",OFFSET('Sanitation Data'!$D$31,0,10*ROW('Sanitation Data'!D151)))</f>
        <v/>
      </c>
      <c r="CO157" s="292" t="str">
        <f ca="true">+IF(OFFSET('Sanitation Data'!$D$32,0,10*ROW('Sanitation Data'!D151))="","",OFFSET('Sanitation Data'!$D$32,0,10*ROW('Sanitation Data'!D151)))</f>
        <v/>
      </c>
      <c r="CP157" s="292" t="str">
        <f ca="true">+IF(OFFSET('Sanitation Data'!$E$28,0,10*ROW('Sanitation Data'!E151))="","",OFFSET('Sanitation Data'!$E$28,0,10*ROW('Sanitation Data'!E151)))</f>
        <v/>
      </c>
      <c r="CQ157" s="292" t="str">
        <f ca="true">+IF(OFFSET('Sanitation Data'!$E$29,0,10*ROW('Sanitation Data'!E151))="","",OFFSET('Sanitation Data'!$E$29,0,10*ROW('Sanitation Data'!E151)))</f>
        <v/>
      </c>
      <c r="CR157" s="292" t="str">
        <f ca="true">+IF(OFFSET('Sanitation Data'!$E$30,0,10*ROW('Sanitation Data'!E151))="","",OFFSET('Sanitation Data'!$E$30,0,10*ROW('Sanitation Data'!E151)))</f>
        <v/>
      </c>
      <c r="CS157" s="292" t="str">
        <f ca="true">+IF(OFFSET('Sanitation Data'!$E$31,0,10*ROW('Sanitation Data'!E151))="","",OFFSET('Sanitation Data'!$E$31,0,10*ROW('Sanitation Data'!E151)))</f>
        <v/>
      </c>
      <c r="CT157" s="292" t="str">
        <f ca="true">+IF(OFFSET('Sanitation Data'!$E$32,0,10*ROW('Sanitation Data'!E151))="","",OFFSET('Sanitation Data'!$E$32,0,10*ROW('Sanitation Data'!E151)))</f>
        <v/>
      </c>
      <c r="CU157" s="292" t="str">
        <f ca="true">+IF(OFFSET('Sanitation Data'!$F$28,0,10*ROW('Sanitation Data'!F151))="","",OFFSET('Sanitation Data'!$F$28,0,10*ROW('Sanitation Data'!F151)))</f>
        <v/>
      </c>
      <c r="CV157" s="292" t="str">
        <f ca="true">+IF(OFFSET('Sanitation Data'!$F$29,0,10*ROW('Sanitation Data'!F151))="","",OFFSET('Sanitation Data'!$F$29,0,10*ROW('Sanitation Data'!F151)))</f>
        <v/>
      </c>
      <c r="CW157" s="292" t="str">
        <f ca="true">+IF(OFFSET('Sanitation Data'!$F$30,0,10*ROW('Sanitation Data'!F151))="","",OFFSET('Sanitation Data'!$F$30,0,10*ROW('Sanitation Data'!F151)))</f>
        <v/>
      </c>
      <c r="CX157" s="292" t="str">
        <f ca="true">+IF(OFFSET('Sanitation Data'!$F$31,0,10*ROW('Sanitation Data'!F151))="","",OFFSET('Sanitation Data'!$F$31,0,10*ROW('Sanitation Data'!F151)))</f>
        <v/>
      </c>
      <c r="CY157" s="292" t="str">
        <f ca="true">+IF(OFFSET('Sanitation Data'!$F$32,0,10*ROW('Sanitation Data'!F151))="","",OFFSET('Sanitation Data'!$F$32,0,10*ROW('Sanitation Data'!F151)))</f>
        <v/>
      </c>
      <c r="CZ157" s="292" t="str">
        <f ca="true">+IF(OFFSET('Sanitation Data'!$G$28,0,10*ROW('Sanitation Data'!G151))="","",OFFSET('Sanitation Data'!$G$28,0,10*ROW('Sanitation Data'!G151)))</f>
        <v/>
      </c>
      <c r="DA157" s="292" t="str">
        <f ca="true">+IF(OFFSET('Sanitation Data'!$G$29,0,10*ROW('Sanitation Data'!G151))="","",OFFSET('Sanitation Data'!$G$29,0,10*ROW('Sanitation Data'!G151)))</f>
        <v/>
      </c>
      <c r="DB157" s="292" t="str">
        <f ca="true">+IF(OFFSET('Sanitation Data'!$G$30,0,10*ROW('Sanitation Data'!G151))="","",OFFSET('Sanitation Data'!$G$30,0,10*ROW('Sanitation Data'!G151)))</f>
        <v/>
      </c>
      <c r="DC157" s="292" t="str">
        <f ca="true">+IF(OFFSET('Sanitation Data'!$G$31,0,10*ROW('Sanitation Data'!G151))="","",OFFSET('Sanitation Data'!$G$31,0,10*ROW('Sanitation Data'!G151)))</f>
        <v/>
      </c>
      <c r="DD157" s="292" t="str">
        <f ca="true">+IF(OFFSET('Sanitation Data'!$G$32,0,10*ROW('Sanitation Data'!G151))="","",OFFSET('Sanitation Data'!$G$32,0,10*ROW('Sanitation Data'!G151)))</f>
        <v/>
      </c>
      <c r="DE157" s="292" t="str">
        <f ca="true">+IF(OFFSET('Sanitation Data'!$H$28,0,10*ROW('Sanitation Data'!H151))="","",OFFSET('Sanitation Data'!$H$28,0,10*ROW('Sanitation Data'!H151)))</f>
        <v/>
      </c>
      <c r="DF157" s="292" t="str">
        <f ca="true">+IF(OFFSET('Sanitation Data'!$H$29,0,10*ROW('Sanitation Data'!H151))="","",OFFSET('Sanitation Data'!$H$29,0,10*ROW('Sanitation Data'!H151)))</f>
        <v/>
      </c>
      <c r="DG157" s="292" t="str">
        <f ca="true">+IF(OFFSET('Sanitation Data'!$H$30,0,10*ROW('Sanitation Data'!H151))="","",OFFSET('Sanitation Data'!$H$30,0,10*ROW('Sanitation Data'!H151)))</f>
        <v/>
      </c>
      <c r="DH157" s="292" t="str">
        <f ca="true">+IF(OFFSET('Sanitation Data'!$H$31,0,10*ROW('Sanitation Data'!H151))="","",OFFSET('Sanitation Data'!$H$31,0,10*ROW('Sanitation Data'!H151)))</f>
        <v/>
      </c>
      <c r="DI157" s="292" t="str">
        <f ca="true">+IF(OFFSET('Sanitation Data'!$H$32,0,10*ROW('Sanitation Data'!H151))="","",OFFSET('Sanitation Data'!$H$32,0,10*ROW('Sanitation Data'!H151)))</f>
        <v/>
      </c>
      <c r="DJ157" s="292" t="str">
        <f ca="true">+IF(OFFSET('Sanitation Data'!$I$28,0,10*ROW('Sanitation Data'!I151))="","",OFFSET('Sanitation Data'!$I$28,0,10*ROW('Sanitation Data'!I151)))</f>
        <v/>
      </c>
      <c r="DK157" s="292" t="str">
        <f ca="true">+IF(OFFSET('Sanitation Data'!$I$29,0,10*ROW('Sanitation Data'!I151))="","",OFFSET('Sanitation Data'!$I$29,0,10*ROW('Sanitation Data'!I151)))</f>
        <v/>
      </c>
      <c r="DL157" s="292" t="str">
        <f ca="true">+IF(OFFSET('Sanitation Data'!$I$30,0,10*ROW('Sanitation Data'!I151))="","",OFFSET('Sanitation Data'!$I$30,0,10*ROW('Sanitation Data'!I151)))</f>
        <v/>
      </c>
      <c r="DM157" s="292" t="str">
        <f ca="true">+IF(OFFSET('Sanitation Data'!$I$31,0,10*ROW('Sanitation Data'!I151))="","",OFFSET('Sanitation Data'!$I$31,0,10*ROW('Sanitation Data'!I151)))</f>
        <v/>
      </c>
      <c r="DN157" s="292" t="str">
        <f ca="true">+IF(OFFSET('Sanitation Data'!$I$32,0,10*ROW('Sanitation Data'!I151))="","",OFFSET('Sanitation Data'!$I$32,0,10*ROW('Sanitation Data'!I151)))</f>
        <v/>
      </c>
      <c r="DO157" s="292" t="str">
        <f ca="true">+IF(OFFSET('Hygiene Data'!$D$11,0,10*ROW('Hygiene Data'!D151))="","",OFFSET('Hygiene Data'!$D$11,0,10*ROW('Hygiene Data'!D151)))</f>
        <v/>
      </c>
      <c r="DP157" s="292" t="str">
        <f ca="true">+IF(OFFSET('Hygiene Data'!$D$12,0,10*ROW('Hygiene Data'!D151))="","",OFFSET('Hygiene Data'!$D$12,0,10*ROW('Hygiene Data'!D151)))</f>
        <v/>
      </c>
      <c r="DQ157" s="292" t="str">
        <f ca="true">+IF(OFFSET('Hygiene Data'!$D$13,0,10*ROW('Hygiene Data'!D151))="","",OFFSET('Hygiene Data'!$D$13,0,10*ROW('Hygiene Data'!D151)))</f>
        <v/>
      </c>
      <c r="DR157" s="292" t="str">
        <f ca="true">+IF(OFFSET('Hygiene Data'!$E$11,0,10*ROW('Hygiene Data'!E151))="","",OFFSET('Hygiene Data'!$E$11,0,10*ROW('Hygiene Data'!E151)))</f>
        <v/>
      </c>
      <c r="DS157" s="292" t="str">
        <f ca="true">+IF(OFFSET('Hygiene Data'!$E$12,0,10*ROW('Hygiene Data'!E151))="","",OFFSET('Hygiene Data'!$E$12,0,10*ROW('Hygiene Data'!E151)))</f>
        <v/>
      </c>
      <c r="DT157" s="292" t="str">
        <f ca="true">+IF(OFFSET('Hygiene Data'!$E$13,0,10*ROW('Hygiene Data'!E151))="","",OFFSET('Hygiene Data'!$E$13,0,10*ROW('Hygiene Data'!E151)))</f>
        <v/>
      </c>
      <c r="DU157" s="292" t="str">
        <f ca="true">+IF(OFFSET('Hygiene Data'!$F$11,0,10*ROW('Hygiene Data'!F151))="","",OFFSET('Hygiene Data'!$F$11,0,10*ROW('Hygiene Data'!F151)))</f>
        <v/>
      </c>
      <c r="DV157" s="292" t="str">
        <f ca="true">+IF(OFFSET('Hygiene Data'!$F$12,0,10*ROW('Hygiene Data'!F151))="","",OFFSET('Hygiene Data'!$F$12,0,10*ROW('Hygiene Data'!F151)))</f>
        <v/>
      </c>
      <c r="DW157" s="292" t="str">
        <f ca="true">+IF(OFFSET('Hygiene Data'!$F$13,0,10*ROW('Hygiene Data'!F151))="","",OFFSET('Hygiene Data'!$F$13,0,10*ROW('Hygiene Data'!F151)))</f>
        <v/>
      </c>
      <c r="DX157" s="292" t="str">
        <f ca="true">+IF(OFFSET('Hygiene Data'!$G$11,0,10*ROW('Hygiene Data'!G151))="","",OFFSET('Hygiene Data'!$G$11,0,10*ROW('Hygiene Data'!G151)))</f>
        <v/>
      </c>
      <c r="DY157" s="292" t="str">
        <f ca="true">+IF(OFFSET('Hygiene Data'!$G$12,0,10*ROW('Hygiene Data'!G151))="","",OFFSET('Hygiene Data'!$G$12,0,10*ROW('Hygiene Data'!G151)))</f>
        <v/>
      </c>
      <c r="DZ157" s="292" t="str">
        <f ca="true">+IF(OFFSET('Hygiene Data'!$G$13,0,10*ROW('Hygiene Data'!G151))="","",OFFSET('Hygiene Data'!$G$13,0,10*ROW('Hygiene Data'!G151)))</f>
        <v/>
      </c>
      <c r="EA157" s="292" t="str">
        <f ca="true">+IF(OFFSET('Hygiene Data'!$H$11,0,10*ROW('Hygiene Data'!H151))="","",OFFSET('Hygiene Data'!$H$11,0,10*ROW('Hygiene Data'!H151)))</f>
        <v/>
      </c>
      <c r="EB157" s="292" t="str">
        <f ca="true">+IF(OFFSET('Hygiene Data'!$H$12,0,10*ROW('Hygiene Data'!H151))="","",OFFSET('Hygiene Data'!$H$12,0,10*ROW('Hygiene Data'!H151)))</f>
        <v/>
      </c>
      <c r="EC157" s="292" t="str">
        <f ca="true">+IF(OFFSET('Hygiene Data'!$H$13,0,10*ROW('Hygiene Data'!H151))="","",OFFSET('Hygiene Data'!$H$13,0,10*ROW('Hygiene Data'!H151)))</f>
        <v/>
      </c>
      <c r="ED157" s="292" t="str">
        <f ca="true">+IF(OFFSET('Hygiene Data'!$I$11,0,10*ROW('Hygiene Data'!I151))="","",OFFSET('Hygiene Data'!$I$11,0,10*ROW('Hygiene Data'!I151)))</f>
        <v/>
      </c>
      <c r="EE157" s="292" t="str">
        <f ca="true">+IF(OFFSET('Hygiene Data'!$I$12,0,10*ROW('Hygiene Data'!I151))="","",OFFSET('Hygiene Data'!$I$12,0,10*ROW('Hygiene Data'!I151)))</f>
        <v/>
      </c>
      <c r="EF157" s="29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8"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2"/>
      <c r="BS158" s="292" t="str">
        <f ca="true">+IF(OFFSET('Water Data'!$D$27,0,10*ROW('Water Data'!D152))="","",OFFSET('Water Data'!$D$27,0,10*ROW('Water Data'!D152)))</f>
        <v/>
      </c>
      <c r="BT158" s="292" t="str">
        <f ca="true">+IF(OFFSET('Water Data'!$D$28,0,10*ROW('Water Data'!D152))="","",OFFSET('Water Data'!$D$28,0,10*ROW('Water Data'!D152)))</f>
        <v/>
      </c>
      <c r="BU158" s="292" t="str">
        <f ca="true">+IF(OFFSET('Water Data'!$D$29,0,10*ROW('Water Data'!D152))="","",OFFSET('Water Data'!$D$29,0,10*ROW('Water Data'!D152)))</f>
        <v/>
      </c>
      <c r="BV158" s="292" t="str">
        <f ca="true">+IF(OFFSET('Water Data'!$E$27,0,10*ROW('Water Data'!E152))="","",OFFSET('Water Data'!$E$27,0,10*ROW('Water Data'!E152)))</f>
        <v/>
      </c>
      <c r="BW158" s="292" t="str">
        <f ca="true">+IF(OFFSET('Water Data'!$E$28,0,10*ROW('Water Data'!E152))="","",OFFSET('Water Data'!$E$28,0,10*ROW('Water Data'!E152)))</f>
        <v/>
      </c>
      <c r="BX158" s="292" t="str">
        <f ca="true">+IF(OFFSET('Water Data'!$E$29,0,10*ROW('Water Data'!E152))="","",OFFSET('Water Data'!$E$29,0,10*ROW('Water Data'!E152)))</f>
        <v/>
      </c>
      <c r="BY158" s="292" t="str">
        <f ca="true">+IF(OFFSET('Water Data'!$F$27,0,10*ROW('Water Data'!F152))="","",OFFSET('Water Data'!$F$27,0,10*ROW('Water Data'!F152)))</f>
        <v/>
      </c>
      <c r="BZ158" s="292" t="str">
        <f ca="true">+IF(OFFSET('Water Data'!$F$28,0,10*ROW('Water Data'!F152))="","",OFFSET('Water Data'!$F$28,0,10*ROW('Water Data'!F152)))</f>
        <v/>
      </c>
      <c r="CA158" s="292" t="str">
        <f ca="true">+IF(OFFSET('Water Data'!$F$29,0,10*ROW('Water Data'!F152))="","",OFFSET('Water Data'!$F$29,0,10*ROW('Water Data'!F152)))</f>
        <v/>
      </c>
      <c r="CB158" s="292" t="str">
        <f ca="true">+IF(OFFSET('Water Data'!$G$27,0,10*ROW('Water Data'!G152))="","",OFFSET('Water Data'!$G$27,0,10*ROW('Water Data'!G152)))</f>
        <v/>
      </c>
      <c r="CC158" s="292" t="str">
        <f ca="true">+IF(OFFSET('Water Data'!$G$28,0,10*ROW('Water Data'!G152))="","",OFFSET('Water Data'!$G$28,0,10*ROW('Water Data'!G152)))</f>
        <v/>
      </c>
      <c r="CD158" s="292" t="str">
        <f ca="true">+IF(OFFSET('Water Data'!$G$29,0,10*ROW('Water Data'!G152))="","",OFFSET('Water Data'!$G$29,0,10*ROW('Water Data'!G152)))</f>
        <v/>
      </c>
      <c r="CE158" s="292" t="str">
        <f ca="true">+IF(OFFSET('Water Data'!$H$27,0,10*ROW('Water Data'!H152))="","",OFFSET('Water Data'!$H$27,0,10*ROW('Water Data'!H152)))</f>
        <v/>
      </c>
      <c r="CF158" s="292" t="str">
        <f ca="true">+IF(OFFSET('Water Data'!$H$28,0,10*ROW('Water Data'!H152))="","",OFFSET('Water Data'!$H$28,0,10*ROW('Water Data'!H152)))</f>
        <v/>
      </c>
      <c r="CG158" s="292" t="str">
        <f ca="true">+IF(OFFSET('Water Data'!$H$29,0,10*ROW('Water Data'!H152))="","",OFFSET('Water Data'!$H$29,0,10*ROW('Water Data'!H152)))</f>
        <v/>
      </c>
      <c r="CH158" s="292" t="str">
        <f ca="true">+IF(OFFSET('Water Data'!$I$27,0,10*ROW('Water Data'!I152))="","",OFFSET('Water Data'!$I$27,0,10*ROW('Water Data'!I152)))</f>
        <v/>
      </c>
      <c r="CI158" s="292" t="str">
        <f ca="true">+IF(OFFSET('Water Data'!$I$28,0,10*ROW('Water Data'!I152))="","",OFFSET('Water Data'!$I$28,0,10*ROW('Water Data'!I152)))</f>
        <v/>
      </c>
      <c r="CJ158" s="292" t="str">
        <f ca="true">+IF(OFFSET('Water Data'!$I$29,0,10*ROW('Water Data'!I152))="","",OFFSET('Water Data'!$I$29,0,10*ROW('Water Data'!I152)))</f>
        <v/>
      </c>
      <c r="CK158" s="292" t="str">
        <f ca="true">+IF(OFFSET('Sanitation Data'!$D$28,0,10*ROW('Sanitation Data'!D152))="","",OFFSET('Sanitation Data'!$D$28,0,10*ROW('Sanitation Data'!D152)))</f>
        <v/>
      </c>
      <c r="CL158" s="292" t="str">
        <f ca="true">+IF(OFFSET('Sanitation Data'!$D$29,0,10*ROW('Sanitation Data'!D152))="","",OFFSET('Sanitation Data'!$D$29,0,10*ROW('Sanitation Data'!D152)))</f>
        <v/>
      </c>
      <c r="CM158" s="292" t="str">
        <f ca="true">+IF(OFFSET('Sanitation Data'!$D$30,0,10*ROW('Sanitation Data'!D152))="","",OFFSET('Sanitation Data'!$D$30,0,10*ROW('Sanitation Data'!D152)))</f>
        <v/>
      </c>
      <c r="CN158" s="292" t="str">
        <f ca="true">+IF(OFFSET('Sanitation Data'!$D$31,0,10*ROW('Sanitation Data'!D152))="","",OFFSET('Sanitation Data'!$D$31,0,10*ROW('Sanitation Data'!D152)))</f>
        <v/>
      </c>
      <c r="CO158" s="292" t="str">
        <f ca="true">+IF(OFFSET('Sanitation Data'!$D$32,0,10*ROW('Sanitation Data'!D152))="","",OFFSET('Sanitation Data'!$D$32,0,10*ROW('Sanitation Data'!D152)))</f>
        <v/>
      </c>
      <c r="CP158" s="292" t="str">
        <f ca="true">+IF(OFFSET('Sanitation Data'!$E$28,0,10*ROW('Sanitation Data'!E152))="","",OFFSET('Sanitation Data'!$E$28,0,10*ROW('Sanitation Data'!E152)))</f>
        <v/>
      </c>
      <c r="CQ158" s="292" t="str">
        <f ca="true">+IF(OFFSET('Sanitation Data'!$E$29,0,10*ROW('Sanitation Data'!E152))="","",OFFSET('Sanitation Data'!$E$29,0,10*ROW('Sanitation Data'!E152)))</f>
        <v/>
      </c>
      <c r="CR158" s="292" t="str">
        <f ca="true">+IF(OFFSET('Sanitation Data'!$E$30,0,10*ROW('Sanitation Data'!E152))="","",OFFSET('Sanitation Data'!$E$30,0,10*ROW('Sanitation Data'!E152)))</f>
        <v/>
      </c>
      <c r="CS158" s="292" t="str">
        <f ca="true">+IF(OFFSET('Sanitation Data'!$E$31,0,10*ROW('Sanitation Data'!E152))="","",OFFSET('Sanitation Data'!$E$31,0,10*ROW('Sanitation Data'!E152)))</f>
        <v/>
      </c>
      <c r="CT158" s="292" t="str">
        <f ca="true">+IF(OFFSET('Sanitation Data'!$E$32,0,10*ROW('Sanitation Data'!E152))="","",OFFSET('Sanitation Data'!$E$32,0,10*ROW('Sanitation Data'!E152)))</f>
        <v/>
      </c>
      <c r="CU158" s="292" t="str">
        <f ca="true">+IF(OFFSET('Sanitation Data'!$F$28,0,10*ROW('Sanitation Data'!F152))="","",OFFSET('Sanitation Data'!$F$28,0,10*ROW('Sanitation Data'!F152)))</f>
        <v/>
      </c>
      <c r="CV158" s="292" t="str">
        <f ca="true">+IF(OFFSET('Sanitation Data'!$F$29,0,10*ROW('Sanitation Data'!F152))="","",OFFSET('Sanitation Data'!$F$29,0,10*ROW('Sanitation Data'!F152)))</f>
        <v/>
      </c>
      <c r="CW158" s="292" t="str">
        <f ca="true">+IF(OFFSET('Sanitation Data'!$F$30,0,10*ROW('Sanitation Data'!F152))="","",OFFSET('Sanitation Data'!$F$30,0,10*ROW('Sanitation Data'!F152)))</f>
        <v/>
      </c>
      <c r="CX158" s="292" t="str">
        <f ca="true">+IF(OFFSET('Sanitation Data'!$F$31,0,10*ROW('Sanitation Data'!F152))="","",OFFSET('Sanitation Data'!$F$31,0,10*ROW('Sanitation Data'!F152)))</f>
        <v/>
      </c>
      <c r="CY158" s="292" t="str">
        <f ca="true">+IF(OFFSET('Sanitation Data'!$F$32,0,10*ROW('Sanitation Data'!F152))="","",OFFSET('Sanitation Data'!$F$32,0,10*ROW('Sanitation Data'!F152)))</f>
        <v/>
      </c>
      <c r="CZ158" s="292" t="str">
        <f ca="true">+IF(OFFSET('Sanitation Data'!$G$28,0,10*ROW('Sanitation Data'!G152))="","",OFFSET('Sanitation Data'!$G$28,0,10*ROW('Sanitation Data'!G152)))</f>
        <v/>
      </c>
      <c r="DA158" s="292" t="str">
        <f ca="true">+IF(OFFSET('Sanitation Data'!$G$29,0,10*ROW('Sanitation Data'!G152))="","",OFFSET('Sanitation Data'!$G$29,0,10*ROW('Sanitation Data'!G152)))</f>
        <v/>
      </c>
      <c r="DB158" s="292" t="str">
        <f ca="true">+IF(OFFSET('Sanitation Data'!$G$30,0,10*ROW('Sanitation Data'!G152))="","",OFFSET('Sanitation Data'!$G$30,0,10*ROW('Sanitation Data'!G152)))</f>
        <v/>
      </c>
      <c r="DC158" s="292" t="str">
        <f ca="true">+IF(OFFSET('Sanitation Data'!$G$31,0,10*ROW('Sanitation Data'!G152))="","",OFFSET('Sanitation Data'!$G$31,0,10*ROW('Sanitation Data'!G152)))</f>
        <v/>
      </c>
      <c r="DD158" s="292" t="str">
        <f ca="true">+IF(OFFSET('Sanitation Data'!$G$32,0,10*ROW('Sanitation Data'!G152))="","",OFFSET('Sanitation Data'!$G$32,0,10*ROW('Sanitation Data'!G152)))</f>
        <v/>
      </c>
      <c r="DE158" s="292" t="str">
        <f ca="true">+IF(OFFSET('Sanitation Data'!$H$28,0,10*ROW('Sanitation Data'!H152))="","",OFFSET('Sanitation Data'!$H$28,0,10*ROW('Sanitation Data'!H152)))</f>
        <v/>
      </c>
      <c r="DF158" s="292" t="str">
        <f ca="true">+IF(OFFSET('Sanitation Data'!$H$29,0,10*ROW('Sanitation Data'!H152))="","",OFFSET('Sanitation Data'!$H$29,0,10*ROW('Sanitation Data'!H152)))</f>
        <v/>
      </c>
      <c r="DG158" s="292" t="str">
        <f ca="true">+IF(OFFSET('Sanitation Data'!$H$30,0,10*ROW('Sanitation Data'!H152))="","",OFFSET('Sanitation Data'!$H$30,0,10*ROW('Sanitation Data'!H152)))</f>
        <v/>
      </c>
      <c r="DH158" s="292" t="str">
        <f ca="true">+IF(OFFSET('Sanitation Data'!$H$31,0,10*ROW('Sanitation Data'!H152))="","",OFFSET('Sanitation Data'!$H$31,0,10*ROW('Sanitation Data'!H152)))</f>
        <v/>
      </c>
      <c r="DI158" s="292" t="str">
        <f ca="true">+IF(OFFSET('Sanitation Data'!$H$32,0,10*ROW('Sanitation Data'!H152))="","",OFFSET('Sanitation Data'!$H$32,0,10*ROW('Sanitation Data'!H152)))</f>
        <v/>
      </c>
      <c r="DJ158" s="292" t="str">
        <f ca="true">+IF(OFFSET('Sanitation Data'!$I$28,0,10*ROW('Sanitation Data'!I152))="","",OFFSET('Sanitation Data'!$I$28,0,10*ROW('Sanitation Data'!I152)))</f>
        <v/>
      </c>
      <c r="DK158" s="292" t="str">
        <f ca="true">+IF(OFFSET('Sanitation Data'!$I$29,0,10*ROW('Sanitation Data'!I152))="","",OFFSET('Sanitation Data'!$I$29,0,10*ROW('Sanitation Data'!I152)))</f>
        <v/>
      </c>
      <c r="DL158" s="292" t="str">
        <f ca="true">+IF(OFFSET('Sanitation Data'!$I$30,0,10*ROW('Sanitation Data'!I152))="","",OFFSET('Sanitation Data'!$I$30,0,10*ROW('Sanitation Data'!I152)))</f>
        <v/>
      </c>
      <c r="DM158" s="292" t="str">
        <f ca="true">+IF(OFFSET('Sanitation Data'!$I$31,0,10*ROW('Sanitation Data'!I152))="","",OFFSET('Sanitation Data'!$I$31,0,10*ROW('Sanitation Data'!I152)))</f>
        <v/>
      </c>
      <c r="DN158" s="292" t="str">
        <f ca="true">+IF(OFFSET('Sanitation Data'!$I$32,0,10*ROW('Sanitation Data'!I152))="","",OFFSET('Sanitation Data'!$I$32,0,10*ROW('Sanitation Data'!I152)))</f>
        <v/>
      </c>
      <c r="DO158" s="292" t="str">
        <f ca="true">+IF(OFFSET('Hygiene Data'!$D$11,0,10*ROW('Hygiene Data'!D152))="","",OFFSET('Hygiene Data'!$D$11,0,10*ROW('Hygiene Data'!D152)))</f>
        <v/>
      </c>
      <c r="DP158" s="292" t="str">
        <f ca="true">+IF(OFFSET('Hygiene Data'!$D$12,0,10*ROW('Hygiene Data'!D152))="","",OFFSET('Hygiene Data'!$D$12,0,10*ROW('Hygiene Data'!D152)))</f>
        <v/>
      </c>
      <c r="DQ158" s="292" t="str">
        <f ca="true">+IF(OFFSET('Hygiene Data'!$D$13,0,10*ROW('Hygiene Data'!D152))="","",OFFSET('Hygiene Data'!$D$13,0,10*ROW('Hygiene Data'!D152)))</f>
        <v/>
      </c>
      <c r="DR158" s="292" t="str">
        <f ca="true">+IF(OFFSET('Hygiene Data'!$E$11,0,10*ROW('Hygiene Data'!E152))="","",OFFSET('Hygiene Data'!$E$11,0,10*ROW('Hygiene Data'!E152)))</f>
        <v/>
      </c>
      <c r="DS158" s="292" t="str">
        <f ca="true">+IF(OFFSET('Hygiene Data'!$E$12,0,10*ROW('Hygiene Data'!E152))="","",OFFSET('Hygiene Data'!$E$12,0,10*ROW('Hygiene Data'!E152)))</f>
        <v/>
      </c>
      <c r="DT158" s="292" t="str">
        <f ca="true">+IF(OFFSET('Hygiene Data'!$E$13,0,10*ROW('Hygiene Data'!E152))="","",OFFSET('Hygiene Data'!$E$13,0,10*ROW('Hygiene Data'!E152)))</f>
        <v/>
      </c>
      <c r="DU158" s="292" t="str">
        <f ca="true">+IF(OFFSET('Hygiene Data'!$F$11,0,10*ROW('Hygiene Data'!F152))="","",OFFSET('Hygiene Data'!$F$11,0,10*ROW('Hygiene Data'!F152)))</f>
        <v/>
      </c>
      <c r="DV158" s="292" t="str">
        <f ca="true">+IF(OFFSET('Hygiene Data'!$F$12,0,10*ROW('Hygiene Data'!F152))="","",OFFSET('Hygiene Data'!$F$12,0,10*ROW('Hygiene Data'!F152)))</f>
        <v/>
      </c>
      <c r="DW158" s="292" t="str">
        <f ca="true">+IF(OFFSET('Hygiene Data'!$F$13,0,10*ROW('Hygiene Data'!F152))="","",OFFSET('Hygiene Data'!$F$13,0,10*ROW('Hygiene Data'!F152)))</f>
        <v/>
      </c>
      <c r="DX158" s="292" t="str">
        <f ca="true">+IF(OFFSET('Hygiene Data'!$G$11,0,10*ROW('Hygiene Data'!G152))="","",OFFSET('Hygiene Data'!$G$11,0,10*ROW('Hygiene Data'!G152)))</f>
        <v/>
      </c>
      <c r="DY158" s="292" t="str">
        <f ca="true">+IF(OFFSET('Hygiene Data'!$G$12,0,10*ROW('Hygiene Data'!G152))="","",OFFSET('Hygiene Data'!$G$12,0,10*ROW('Hygiene Data'!G152)))</f>
        <v/>
      </c>
      <c r="DZ158" s="292" t="str">
        <f ca="true">+IF(OFFSET('Hygiene Data'!$G$13,0,10*ROW('Hygiene Data'!G152))="","",OFFSET('Hygiene Data'!$G$13,0,10*ROW('Hygiene Data'!G152)))</f>
        <v/>
      </c>
      <c r="EA158" s="292" t="str">
        <f ca="true">+IF(OFFSET('Hygiene Data'!$H$11,0,10*ROW('Hygiene Data'!H152))="","",OFFSET('Hygiene Data'!$H$11,0,10*ROW('Hygiene Data'!H152)))</f>
        <v/>
      </c>
      <c r="EB158" s="292" t="str">
        <f ca="true">+IF(OFFSET('Hygiene Data'!$H$12,0,10*ROW('Hygiene Data'!H152))="","",OFFSET('Hygiene Data'!$H$12,0,10*ROW('Hygiene Data'!H152)))</f>
        <v/>
      </c>
      <c r="EC158" s="292" t="str">
        <f ca="true">+IF(OFFSET('Hygiene Data'!$H$13,0,10*ROW('Hygiene Data'!H152))="","",OFFSET('Hygiene Data'!$H$13,0,10*ROW('Hygiene Data'!H152)))</f>
        <v/>
      </c>
      <c r="ED158" s="292" t="str">
        <f ca="true">+IF(OFFSET('Hygiene Data'!$I$11,0,10*ROW('Hygiene Data'!I152))="","",OFFSET('Hygiene Data'!$I$11,0,10*ROW('Hygiene Data'!I152)))</f>
        <v/>
      </c>
      <c r="EE158" s="292" t="str">
        <f ca="true">+IF(OFFSET('Hygiene Data'!$I$12,0,10*ROW('Hygiene Data'!I152))="","",OFFSET('Hygiene Data'!$I$12,0,10*ROW('Hygiene Data'!I152)))</f>
        <v/>
      </c>
      <c r="EF158" s="29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8"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2"/>
      <c r="BS159" s="292" t="str">
        <f ca="true">+IF(OFFSET('Water Data'!$D$27,0,10*ROW('Water Data'!D153))="","",OFFSET('Water Data'!$D$27,0,10*ROW('Water Data'!D153)))</f>
        <v/>
      </c>
      <c r="BT159" s="292" t="str">
        <f ca="true">+IF(OFFSET('Water Data'!$D$28,0,10*ROW('Water Data'!D153))="","",OFFSET('Water Data'!$D$28,0,10*ROW('Water Data'!D153)))</f>
        <v/>
      </c>
      <c r="BU159" s="292" t="str">
        <f ca="true">+IF(OFFSET('Water Data'!$D$29,0,10*ROW('Water Data'!D153))="","",OFFSET('Water Data'!$D$29,0,10*ROW('Water Data'!D153)))</f>
        <v/>
      </c>
      <c r="BV159" s="292" t="str">
        <f ca="true">+IF(OFFSET('Water Data'!$E$27,0,10*ROW('Water Data'!E153))="","",OFFSET('Water Data'!$E$27,0,10*ROW('Water Data'!E153)))</f>
        <v/>
      </c>
      <c r="BW159" s="292" t="str">
        <f ca="true">+IF(OFFSET('Water Data'!$E$28,0,10*ROW('Water Data'!E153))="","",OFFSET('Water Data'!$E$28,0,10*ROW('Water Data'!E153)))</f>
        <v/>
      </c>
      <c r="BX159" s="292" t="str">
        <f ca="true">+IF(OFFSET('Water Data'!$E$29,0,10*ROW('Water Data'!E153))="","",OFFSET('Water Data'!$E$29,0,10*ROW('Water Data'!E153)))</f>
        <v/>
      </c>
      <c r="BY159" s="292" t="str">
        <f ca="true">+IF(OFFSET('Water Data'!$F$27,0,10*ROW('Water Data'!F153))="","",OFFSET('Water Data'!$F$27,0,10*ROW('Water Data'!F153)))</f>
        <v/>
      </c>
      <c r="BZ159" s="292" t="str">
        <f ca="true">+IF(OFFSET('Water Data'!$F$28,0,10*ROW('Water Data'!F153))="","",OFFSET('Water Data'!$F$28,0,10*ROW('Water Data'!F153)))</f>
        <v/>
      </c>
      <c r="CA159" s="292" t="str">
        <f ca="true">+IF(OFFSET('Water Data'!$F$29,0,10*ROW('Water Data'!F153))="","",OFFSET('Water Data'!$F$29,0,10*ROW('Water Data'!F153)))</f>
        <v/>
      </c>
      <c r="CB159" s="292" t="str">
        <f ca="true">+IF(OFFSET('Water Data'!$G$27,0,10*ROW('Water Data'!G153))="","",OFFSET('Water Data'!$G$27,0,10*ROW('Water Data'!G153)))</f>
        <v/>
      </c>
      <c r="CC159" s="292" t="str">
        <f ca="true">+IF(OFFSET('Water Data'!$G$28,0,10*ROW('Water Data'!G153))="","",OFFSET('Water Data'!$G$28,0,10*ROW('Water Data'!G153)))</f>
        <v/>
      </c>
      <c r="CD159" s="292" t="str">
        <f ca="true">+IF(OFFSET('Water Data'!$G$29,0,10*ROW('Water Data'!G153))="","",OFFSET('Water Data'!$G$29,0,10*ROW('Water Data'!G153)))</f>
        <v/>
      </c>
      <c r="CE159" s="292" t="str">
        <f ca="true">+IF(OFFSET('Water Data'!$H$27,0,10*ROW('Water Data'!H153))="","",OFFSET('Water Data'!$H$27,0,10*ROW('Water Data'!H153)))</f>
        <v/>
      </c>
      <c r="CF159" s="292" t="str">
        <f ca="true">+IF(OFFSET('Water Data'!$H$28,0,10*ROW('Water Data'!H153))="","",OFFSET('Water Data'!$H$28,0,10*ROW('Water Data'!H153)))</f>
        <v/>
      </c>
      <c r="CG159" s="292" t="str">
        <f ca="true">+IF(OFFSET('Water Data'!$H$29,0,10*ROW('Water Data'!H153))="","",OFFSET('Water Data'!$H$29,0,10*ROW('Water Data'!H153)))</f>
        <v/>
      </c>
      <c r="CH159" s="292" t="str">
        <f ca="true">+IF(OFFSET('Water Data'!$I$27,0,10*ROW('Water Data'!I153))="","",OFFSET('Water Data'!$I$27,0,10*ROW('Water Data'!I153)))</f>
        <v/>
      </c>
      <c r="CI159" s="292" t="str">
        <f ca="true">+IF(OFFSET('Water Data'!$I$28,0,10*ROW('Water Data'!I153))="","",OFFSET('Water Data'!$I$28,0,10*ROW('Water Data'!I153)))</f>
        <v/>
      </c>
      <c r="CJ159" s="292" t="str">
        <f ca="true">+IF(OFFSET('Water Data'!$I$29,0,10*ROW('Water Data'!I153))="","",OFFSET('Water Data'!$I$29,0,10*ROW('Water Data'!I153)))</f>
        <v/>
      </c>
      <c r="CK159" s="292" t="str">
        <f ca="true">+IF(OFFSET('Sanitation Data'!$D$28,0,10*ROW('Sanitation Data'!D153))="","",OFFSET('Sanitation Data'!$D$28,0,10*ROW('Sanitation Data'!D153)))</f>
        <v/>
      </c>
      <c r="CL159" s="292" t="str">
        <f ca="true">+IF(OFFSET('Sanitation Data'!$D$29,0,10*ROW('Sanitation Data'!D153))="","",OFFSET('Sanitation Data'!$D$29,0,10*ROW('Sanitation Data'!D153)))</f>
        <v/>
      </c>
      <c r="CM159" s="292" t="str">
        <f ca="true">+IF(OFFSET('Sanitation Data'!$D$30,0,10*ROW('Sanitation Data'!D153))="","",OFFSET('Sanitation Data'!$D$30,0,10*ROW('Sanitation Data'!D153)))</f>
        <v/>
      </c>
      <c r="CN159" s="292" t="str">
        <f ca="true">+IF(OFFSET('Sanitation Data'!$D$31,0,10*ROW('Sanitation Data'!D153))="","",OFFSET('Sanitation Data'!$D$31,0,10*ROW('Sanitation Data'!D153)))</f>
        <v/>
      </c>
      <c r="CO159" s="292" t="str">
        <f ca="true">+IF(OFFSET('Sanitation Data'!$D$32,0,10*ROW('Sanitation Data'!D153))="","",OFFSET('Sanitation Data'!$D$32,0,10*ROW('Sanitation Data'!D153)))</f>
        <v/>
      </c>
      <c r="CP159" s="292" t="str">
        <f ca="true">+IF(OFFSET('Sanitation Data'!$E$28,0,10*ROW('Sanitation Data'!E153))="","",OFFSET('Sanitation Data'!$E$28,0,10*ROW('Sanitation Data'!E153)))</f>
        <v/>
      </c>
      <c r="CQ159" s="292" t="str">
        <f ca="true">+IF(OFFSET('Sanitation Data'!$E$29,0,10*ROW('Sanitation Data'!E153))="","",OFFSET('Sanitation Data'!$E$29,0,10*ROW('Sanitation Data'!E153)))</f>
        <v/>
      </c>
      <c r="CR159" s="292" t="str">
        <f ca="true">+IF(OFFSET('Sanitation Data'!$E$30,0,10*ROW('Sanitation Data'!E153))="","",OFFSET('Sanitation Data'!$E$30,0,10*ROW('Sanitation Data'!E153)))</f>
        <v/>
      </c>
      <c r="CS159" s="292" t="str">
        <f ca="true">+IF(OFFSET('Sanitation Data'!$E$31,0,10*ROW('Sanitation Data'!E153))="","",OFFSET('Sanitation Data'!$E$31,0,10*ROW('Sanitation Data'!E153)))</f>
        <v/>
      </c>
      <c r="CT159" s="292" t="str">
        <f ca="true">+IF(OFFSET('Sanitation Data'!$E$32,0,10*ROW('Sanitation Data'!E153))="","",OFFSET('Sanitation Data'!$E$32,0,10*ROW('Sanitation Data'!E153)))</f>
        <v/>
      </c>
      <c r="CU159" s="292" t="str">
        <f ca="true">+IF(OFFSET('Sanitation Data'!$F$28,0,10*ROW('Sanitation Data'!F153))="","",OFFSET('Sanitation Data'!$F$28,0,10*ROW('Sanitation Data'!F153)))</f>
        <v/>
      </c>
      <c r="CV159" s="292" t="str">
        <f ca="true">+IF(OFFSET('Sanitation Data'!$F$29,0,10*ROW('Sanitation Data'!F153))="","",OFFSET('Sanitation Data'!$F$29,0,10*ROW('Sanitation Data'!F153)))</f>
        <v/>
      </c>
      <c r="CW159" s="292" t="str">
        <f ca="true">+IF(OFFSET('Sanitation Data'!$F$30,0,10*ROW('Sanitation Data'!F153))="","",OFFSET('Sanitation Data'!$F$30,0,10*ROW('Sanitation Data'!F153)))</f>
        <v/>
      </c>
      <c r="CX159" s="292" t="str">
        <f ca="true">+IF(OFFSET('Sanitation Data'!$F$31,0,10*ROW('Sanitation Data'!F153))="","",OFFSET('Sanitation Data'!$F$31,0,10*ROW('Sanitation Data'!F153)))</f>
        <v/>
      </c>
      <c r="CY159" s="292" t="str">
        <f ca="true">+IF(OFFSET('Sanitation Data'!$F$32,0,10*ROW('Sanitation Data'!F153))="","",OFFSET('Sanitation Data'!$F$32,0,10*ROW('Sanitation Data'!F153)))</f>
        <v/>
      </c>
      <c r="CZ159" s="292" t="str">
        <f ca="true">+IF(OFFSET('Sanitation Data'!$G$28,0,10*ROW('Sanitation Data'!G153))="","",OFFSET('Sanitation Data'!$G$28,0,10*ROW('Sanitation Data'!G153)))</f>
        <v/>
      </c>
      <c r="DA159" s="292" t="str">
        <f ca="true">+IF(OFFSET('Sanitation Data'!$G$29,0,10*ROW('Sanitation Data'!G153))="","",OFFSET('Sanitation Data'!$G$29,0,10*ROW('Sanitation Data'!G153)))</f>
        <v/>
      </c>
      <c r="DB159" s="292" t="str">
        <f ca="true">+IF(OFFSET('Sanitation Data'!$G$30,0,10*ROW('Sanitation Data'!G153))="","",OFFSET('Sanitation Data'!$G$30,0,10*ROW('Sanitation Data'!G153)))</f>
        <v/>
      </c>
      <c r="DC159" s="292" t="str">
        <f ca="true">+IF(OFFSET('Sanitation Data'!$G$31,0,10*ROW('Sanitation Data'!G153))="","",OFFSET('Sanitation Data'!$G$31,0,10*ROW('Sanitation Data'!G153)))</f>
        <v/>
      </c>
      <c r="DD159" s="292" t="str">
        <f ca="true">+IF(OFFSET('Sanitation Data'!$G$32,0,10*ROW('Sanitation Data'!G153))="","",OFFSET('Sanitation Data'!$G$32,0,10*ROW('Sanitation Data'!G153)))</f>
        <v/>
      </c>
      <c r="DE159" s="292" t="str">
        <f ca="true">+IF(OFFSET('Sanitation Data'!$H$28,0,10*ROW('Sanitation Data'!H153))="","",OFFSET('Sanitation Data'!$H$28,0,10*ROW('Sanitation Data'!H153)))</f>
        <v/>
      </c>
      <c r="DF159" s="292" t="str">
        <f ca="true">+IF(OFFSET('Sanitation Data'!$H$29,0,10*ROW('Sanitation Data'!H153))="","",OFFSET('Sanitation Data'!$H$29,0,10*ROW('Sanitation Data'!H153)))</f>
        <v/>
      </c>
      <c r="DG159" s="292" t="str">
        <f ca="true">+IF(OFFSET('Sanitation Data'!$H$30,0,10*ROW('Sanitation Data'!H153))="","",OFFSET('Sanitation Data'!$H$30,0,10*ROW('Sanitation Data'!H153)))</f>
        <v/>
      </c>
      <c r="DH159" s="292" t="str">
        <f ca="true">+IF(OFFSET('Sanitation Data'!$H$31,0,10*ROW('Sanitation Data'!H153))="","",OFFSET('Sanitation Data'!$H$31,0,10*ROW('Sanitation Data'!H153)))</f>
        <v/>
      </c>
      <c r="DI159" s="292" t="str">
        <f ca="true">+IF(OFFSET('Sanitation Data'!$H$32,0,10*ROW('Sanitation Data'!H153))="","",OFFSET('Sanitation Data'!$H$32,0,10*ROW('Sanitation Data'!H153)))</f>
        <v/>
      </c>
      <c r="DJ159" s="292" t="str">
        <f ca="true">+IF(OFFSET('Sanitation Data'!$I$28,0,10*ROW('Sanitation Data'!I153))="","",OFFSET('Sanitation Data'!$I$28,0,10*ROW('Sanitation Data'!I153)))</f>
        <v/>
      </c>
      <c r="DK159" s="292" t="str">
        <f ca="true">+IF(OFFSET('Sanitation Data'!$I$29,0,10*ROW('Sanitation Data'!I153))="","",OFFSET('Sanitation Data'!$I$29,0,10*ROW('Sanitation Data'!I153)))</f>
        <v/>
      </c>
      <c r="DL159" s="292" t="str">
        <f ca="true">+IF(OFFSET('Sanitation Data'!$I$30,0,10*ROW('Sanitation Data'!I153))="","",OFFSET('Sanitation Data'!$I$30,0,10*ROW('Sanitation Data'!I153)))</f>
        <v/>
      </c>
      <c r="DM159" s="292" t="str">
        <f ca="true">+IF(OFFSET('Sanitation Data'!$I$31,0,10*ROW('Sanitation Data'!I153))="","",OFFSET('Sanitation Data'!$I$31,0,10*ROW('Sanitation Data'!I153)))</f>
        <v/>
      </c>
      <c r="DN159" s="292" t="str">
        <f ca="true">+IF(OFFSET('Sanitation Data'!$I$32,0,10*ROW('Sanitation Data'!I153))="","",OFFSET('Sanitation Data'!$I$32,0,10*ROW('Sanitation Data'!I153)))</f>
        <v/>
      </c>
      <c r="DO159" s="292" t="str">
        <f ca="true">+IF(OFFSET('Hygiene Data'!$D$11,0,10*ROW('Hygiene Data'!D153))="","",OFFSET('Hygiene Data'!$D$11,0,10*ROW('Hygiene Data'!D153)))</f>
        <v/>
      </c>
      <c r="DP159" s="292" t="str">
        <f ca="true">+IF(OFFSET('Hygiene Data'!$D$12,0,10*ROW('Hygiene Data'!D153))="","",OFFSET('Hygiene Data'!$D$12,0,10*ROW('Hygiene Data'!D153)))</f>
        <v/>
      </c>
      <c r="DQ159" s="292" t="str">
        <f ca="true">+IF(OFFSET('Hygiene Data'!$D$13,0,10*ROW('Hygiene Data'!D153))="","",OFFSET('Hygiene Data'!$D$13,0,10*ROW('Hygiene Data'!D153)))</f>
        <v/>
      </c>
      <c r="DR159" s="292" t="str">
        <f ca="true">+IF(OFFSET('Hygiene Data'!$E$11,0,10*ROW('Hygiene Data'!E153))="","",OFFSET('Hygiene Data'!$E$11,0,10*ROW('Hygiene Data'!E153)))</f>
        <v/>
      </c>
      <c r="DS159" s="292" t="str">
        <f ca="true">+IF(OFFSET('Hygiene Data'!$E$12,0,10*ROW('Hygiene Data'!E153))="","",OFFSET('Hygiene Data'!$E$12,0,10*ROW('Hygiene Data'!E153)))</f>
        <v/>
      </c>
      <c r="DT159" s="292" t="str">
        <f ca="true">+IF(OFFSET('Hygiene Data'!$E$13,0,10*ROW('Hygiene Data'!E153))="","",OFFSET('Hygiene Data'!$E$13,0,10*ROW('Hygiene Data'!E153)))</f>
        <v/>
      </c>
      <c r="DU159" s="292" t="str">
        <f ca="true">+IF(OFFSET('Hygiene Data'!$F$11,0,10*ROW('Hygiene Data'!F153))="","",OFFSET('Hygiene Data'!$F$11,0,10*ROW('Hygiene Data'!F153)))</f>
        <v/>
      </c>
      <c r="DV159" s="292" t="str">
        <f ca="true">+IF(OFFSET('Hygiene Data'!$F$12,0,10*ROW('Hygiene Data'!F153))="","",OFFSET('Hygiene Data'!$F$12,0,10*ROW('Hygiene Data'!F153)))</f>
        <v/>
      </c>
      <c r="DW159" s="292" t="str">
        <f ca="true">+IF(OFFSET('Hygiene Data'!$F$13,0,10*ROW('Hygiene Data'!F153))="","",OFFSET('Hygiene Data'!$F$13,0,10*ROW('Hygiene Data'!F153)))</f>
        <v/>
      </c>
      <c r="DX159" s="292" t="str">
        <f ca="true">+IF(OFFSET('Hygiene Data'!$G$11,0,10*ROW('Hygiene Data'!G153))="","",OFFSET('Hygiene Data'!$G$11,0,10*ROW('Hygiene Data'!G153)))</f>
        <v/>
      </c>
      <c r="DY159" s="292" t="str">
        <f ca="true">+IF(OFFSET('Hygiene Data'!$G$12,0,10*ROW('Hygiene Data'!G153))="","",OFFSET('Hygiene Data'!$G$12,0,10*ROW('Hygiene Data'!G153)))</f>
        <v/>
      </c>
      <c r="DZ159" s="292" t="str">
        <f ca="true">+IF(OFFSET('Hygiene Data'!$G$13,0,10*ROW('Hygiene Data'!G153))="","",OFFSET('Hygiene Data'!$G$13,0,10*ROW('Hygiene Data'!G153)))</f>
        <v/>
      </c>
      <c r="EA159" s="292" t="str">
        <f ca="true">+IF(OFFSET('Hygiene Data'!$H$11,0,10*ROW('Hygiene Data'!H153))="","",OFFSET('Hygiene Data'!$H$11,0,10*ROW('Hygiene Data'!H153)))</f>
        <v/>
      </c>
      <c r="EB159" s="292" t="str">
        <f ca="true">+IF(OFFSET('Hygiene Data'!$H$12,0,10*ROW('Hygiene Data'!H153))="","",OFFSET('Hygiene Data'!$H$12,0,10*ROW('Hygiene Data'!H153)))</f>
        <v/>
      </c>
      <c r="EC159" s="292" t="str">
        <f ca="true">+IF(OFFSET('Hygiene Data'!$H$13,0,10*ROW('Hygiene Data'!H153))="","",OFFSET('Hygiene Data'!$H$13,0,10*ROW('Hygiene Data'!H153)))</f>
        <v/>
      </c>
      <c r="ED159" s="292" t="str">
        <f ca="true">+IF(OFFSET('Hygiene Data'!$I$11,0,10*ROW('Hygiene Data'!I153))="","",OFFSET('Hygiene Data'!$I$11,0,10*ROW('Hygiene Data'!I153)))</f>
        <v/>
      </c>
      <c r="EE159" s="292" t="str">
        <f ca="true">+IF(OFFSET('Hygiene Data'!$I$12,0,10*ROW('Hygiene Data'!I153))="","",OFFSET('Hygiene Data'!$I$12,0,10*ROW('Hygiene Data'!I153)))</f>
        <v/>
      </c>
      <c r="EF159" s="29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8"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2"/>
      <c r="BS160" s="292" t="str">
        <f ca="true">+IF(OFFSET('Water Data'!$D$27,0,10*ROW('Water Data'!D154))="","",OFFSET('Water Data'!$D$27,0,10*ROW('Water Data'!D154)))</f>
        <v/>
      </c>
      <c r="BT160" s="292" t="str">
        <f ca="true">+IF(OFFSET('Water Data'!$D$28,0,10*ROW('Water Data'!D154))="","",OFFSET('Water Data'!$D$28,0,10*ROW('Water Data'!D154)))</f>
        <v/>
      </c>
      <c r="BU160" s="292" t="str">
        <f ca="true">+IF(OFFSET('Water Data'!$D$29,0,10*ROW('Water Data'!D154))="","",OFFSET('Water Data'!$D$29,0,10*ROW('Water Data'!D154)))</f>
        <v/>
      </c>
      <c r="BV160" s="292" t="str">
        <f ca="true">+IF(OFFSET('Water Data'!$E$27,0,10*ROW('Water Data'!E154))="","",OFFSET('Water Data'!$E$27,0,10*ROW('Water Data'!E154)))</f>
        <v/>
      </c>
      <c r="BW160" s="292" t="str">
        <f ca="true">+IF(OFFSET('Water Data'!$E$28,0,10*ROW('Water Data'!E154))="","",OFFSET('Water Data'!$E$28,0,10*ROW('Water Data'!E154)))</f>
        <v/>
      </c>
      <c r="BX160" s="292" t="str">
        <f ca="true">+IF(OFFSET('Water Data'!$E$29,0,10*ROW('Water Data'!E154))="","",OFFSET('Water Data'!$E$29,0,10*ROW('Water Data'!E154)))</f>
        <v/>
      </c>
      <c r="BY160" s="292" t="str">
        <f ca="true">+IF(OFFSET('Water Data'!$F$27,0,10*ROW('Water Data'!F154))="","",OFFSET('Water Data'!$F$27,0,10*ROW('Water Data'!F154)))</f>
        <v/>
      </c>
      <c r="BZ160" s="292" t="str">
        <f ca="true">+IF(OFFSET('Water Data'!$F$28,0,10*ROW('Water Data'!F154))="","",OFFSET('Water Data'!$F$28,0,10*ROW('Water Data'!F154)))</f>
        <v/>
      </c>
      <c r="CA160" s="292" t="str">
        <f ca="true">+IF(OFFSET('Water Data'!$F$29,0,10*ROW('Water Data'!F154))="","",OFFSET('Water Data'!$F$29,0,10*ROW('Water Data'!F154)))</f>
        <v/>
      </c>
      <c r="CB160" s="292" t="str">
        <f ca="true">+IF(OFFSET('Water Data'!$G$27,0,10*ROW('Water Data'!G154))="","",OFFSET('Water Data'!$G$27,0,10*ROW('Water Data'!G154)))</f>
        <v/>
      </c>
      <c r="CC160" s="292" t="str">
        <f ca="true">+IF(OFFSET('Water Data'!$G$28,0,10*ROW('Water Data'!G154))="","",OFFSET('Water Data'!$G$28,0,10*ROW('Water Data'!G154)))</f>
        <v/>
      </c>
      <c r="CD160" s="292" t="str">
        <f ca="true">+IF(OFFSET('Water Data'!$G$29,0,10*ROW('Water Data'!G154))="","",OFFSET('Water Data'!$G$29,0,10*ROW('Water Data'!G154)))</f>
        <v/>
      </c>
      <c r="CE160" s="292" t="str">
        <f ca="true">+IF(OFFSET('Water Data'!$H$27,0,10*ROW('Water Data'!H154))="","",OFFSET('Water Data'!$H$27,0,10*ROW('Water Data'!H154)))</f>
        <v/>
      </c>
      <c r="CF160" s="292" t="str">
        <f ca="true">+IF(OFFSET('Water Data'!$H$28,0,10*ROW('Water Data'!H154))="","",OFFSET('Water Data'!$H$28,0,10*ROW('Water Data'!H154)))</f>
        <v/>
      </c>
      <c r="CG160" s="292" t="str">
        <f ca="true">+IF(OFFSET('Water Data'!$H$29,0,10*ROW('Water Data'!H154))="","",OFFSET('Water Data'!$H$29,0,10*ROW('Water Data'!H154)))</f>
        <v/>
      </c>
      <c r="CH160" s="292" t="str">
        <f ca="true">+IF(OFFSET('Water Data'!$I$27,0,10*ROW('Water Data'!I154))="","",OFFSET('Water Data'!$I$27,0,10*ROW('Water Data'!I154)))</f>
        <v/>
      </c>
      <c r="CI160" s="292" t="str">
        <f ca="true">+IF(OFFSET('Water Data'!$I$28,0,10*ROW('Water Data'!I154))="","",OFFSET('Water Data'!$I$28,0,10*ROW('Water Data'!I154)))</f>
        <v/>
      </c>
      <c r="CJ160" s="292" t="str">
        <f ca="true">+IF(OFFSET('Water Data'!$I$29,0,10*ROW('Water Data'!I154))="","",OFFSET('Water Data'!$I$29,0,10*ROW('Water Data'!I154)))</f>
        <v/>
      </c>
      <c r="CK160" s="292" t="str">
        <f ca="true">+IF(OFFSET('Sanitation Data'!$D$28,0,10*ROW('Sanitation Data'!D154))="","",OFFSET('Sanitation Data'!$D$28,0,10*ROW('Sanitation Data'!D154)))</f>
        <v/>
      </c>
      <c r="CL160" s="292" t="str">
        <f ca="true">+IF(OFFSET('Sanitation Data'!$D$29,0,10*ROW('Sanitation Data'!D154))="","",OFFSET('Sanitation Data'!$D$29,0,10*ROW('Sanitation Data'!D154)))</f>
        <v/>
      </c>
      <c r="CM160" s="292" t="str">
        <f ca="true">+IF(OFFSET('Sanitation Data'!$D$30,0,10*ROW('Sanitation Data'!D154))="","",OFFSET('Sanitation Data'!$D$30,0,10*ROW('Sanitation Data'!D154)))</f>
        <v/>
      </c>
      <c r="CN160" s="292" t="str">
        <f ca="true">+IF(OFFSET('Sanitation Data'!$D$31,0,10*ROW('Sanitation Data'!D154))="","",OFFSET('Sanitation Data'!$D$31,0,10*ROW('Sanitation Data'!D154)))</f>
        <v/>
      </c>
      <c r="CO160" s="292" t="str">
        <f ca="true">+IF(OFFSET('Sanitation Data'!$D$32,0,10*ROW('Sanitation Data'!D154))="","",OFFSET('Sanitation Data'!$D$32,0,10*ROW('Sanitation Data'!D154)))</f>
        <v/>
      </c>
      <c r="CP160" s="292" t="str">
        <f ca="true">+IF(OFFSET('Sanitation Data'!$E$28,0,10*ROW('Sanitation Data'!E154))="","",OFFSET('Sanitation Data'!$E$28,0,10*ROW('Sanitation Data'!E154)))</f>
        <v/>
      </c>
      <c r="CQ160" s="292" t="str">
        <f ca="true">+IF(OFFSET('Sanitation Data'!$E$29,0,10*ROW('Sanitation Data'!E154))="","",OFFSET('Sanitation Data'!$E$29,0,10*ROW('Sanitation Data'!E154)))</f>
        <v/>
      </c>
      <c r="CR160" s="292" t="str">
        <f ca="true">+IF(OFFSET('Sanitation Data'!$E$30,0,10*ROW('Sanitation Data'!E154))="","",OFFSET('Sanitation Data'!$E$30,0,10*ROW('Sanitation Data'!E154)))</f>
        <v/>
      </c>
      <c r="CS160" s="292" t="str">
        <f ca="true">+IF(OFFSET('Sanitation Data'!$E$31,0,10*ROW('Sanitation Data'!E154))="","",OFFSET('Sanitation Data'!$E$31,0,10*ROW('Sanitation Data'!E154)))</f>
        <v/>
      </c>
      <c r="CT160" s="292" t="str">
        <f ca="true">+IF(OFFSET('Sanitation Data'!$E$32,0,10*ROW('Sanitation Data'!E154))="","",OFFSET('Sanitation Data'!$E$32,0,10*ROW('Sanitation Data'!E154)))</f>
        <v/>
      </c>
      <c r="CU160" s="292" t="str">
        <f ca="true">+IF(OFFSET('Sanitation Data'!$F$28,0,10*ROW('Sanitation Data'!F154))="","",OFFSET('Sanitation Data'!$F$28,0,10*ROW('Sanitation Data'!F154)))</f>
        <v/>
      </c>
      <c r="CV160" s="292" t="str">
        <f ca="true">+IF(OFFSET('Sanitation Data'!$F$29,0,10*ROW('Sanitation Data'!F154))="","",OFFSET('Sanitation Data'!$F$29,0,10*ROW('Sanitation Data'!F154)))</f>
        <v/>
      </c>
      <c r="CW160" s="292" t="str">
        <f ca="true">+IF(OFFSET('Sanitation Data'!$F$30,0,10*ROW('Sanitation Data'!F154))="","",OFFSET('Sanitation Data'!$F$30,0,10*ROW('Sanitation Data'!F154)))</f>
        <v/>
      </c>
      <c r="CX160" s="292" t="str">
        <f ca="true">+IF(OFFSET('Sanitation Data'!$F$31,0,10*ROW('Sanitation Data'!F154))="","",OFFSET('Sanitation Data'!$F$31,0,10*ROW('Sanitation Data'!F154)))</f>
        <v/>
      </c>
      <c r="CY160" s="292" t="str">
        <f ca="true">+IF(OFFSET('Sanitation Data'!$F$32,0,10*ROW('Sanitation Data'!F154))="","",OFFSET('Sanitation Data'!$F$32,0,10*ROW('Sanitation Data'!F154)))</f>
        <v/>
      </c>
      <c r="CZ160" s="292" t="str">
        <f ca="true">+IF(OFFSET('Sanitation Data'!$G$28,0,10*ROW('Sanitation Data'!G154))="","",OFFSET('Sanitation Data'!$G$28,0,10*ROW('Sanitation Data'!G154)))</f>
        <v/>
      </c>
      <c r="DA160" s="292" t="str">
        <f ca="true">+IF(OFFSET('Sanitation Data'!$G$29,0,10*ROW('Sanitation Data'!G154))="","",OFFSET('Sanitation Data'!$G$29,0,10*ROW('Sanitation Data'!G154)))</f>
        <v/>
      </c>
      <c r="DB160" s="292" t="str">
        <f ca="true">+IF(OFFSET('Sanitation Data'!$G$30,0,10*ROW('Sanitation Data'!G154))="","",OFFSET('Sanitation Data'!$G$30,0,10*ROW('Sanitation Data'!G154)))</f>
        <v/>
      </c>
      <c r="DC160" s="292" t="str">
        <f ca="true">+IF(OFFSET('Sanitation Data'!$G$31,0,10*ROW('Sanitation Data'!G154))="","",OFFSET('Sanitation Data'!$G$31,0,10*ROW('Sanitation Data'!G154)))</f>
        <v/>
      </c>
      <c r="DD160" s="292" t="str">
        <f ca="true">+IF(OFFSET('Sanitation Data'!$G$32,0,10*ROW('Sanitation Data'!G154))="","",OFFSET('Sanitation Data'!$G$32,0,10*ROW('Sanitation Data'!G154)))</f>
        <v/>
      </c>
      <c r="DE160" s="292" t="str">
        <f ca="true">+IF(OFFSET('Sanitation Data'!$H$28,0,10*ROW('Sanitation Data'!H154))="","",OFFSET('Sanitation Data'!$H$28,0,10*ROW('Sanitation Data'!H154)))</f>
        <v/>
      </c>
      <c r="DF160" s="292" t="str">
        <f ca="true">+IF(OFFSET('Sanitation Data'!$H$29,0,10*ROW('Sanitation Data'!H154))="","",OFFSET('Sanitation Data'!$H$29,0,10*ROW('Sanitation Data'!H154)))</f>
        <v/>
      </c>
      <c r="DG160" s="292" t="str">
        <f ca="true">+IF(OFFSET('Sanitation Data'!$H$30,0,10*ROW('Sanitation Data'!H154))="","",OFFSET('Sanitation Data'!$H$30,0,10*ROW('Sanitation Data'!H154)))</f>
        <v/>
      </c>
      <c r="DH160" s="292" t="str">
        <f ca="true">+IF(OFFSET('Sanitation Data'!$H$31,0,10*ROW('Sanitation Data'!H154))="","",OFFSET('Sanitation Data'!$H$31,0,10*ROW('Sanitation Data'!H154)))</f>
        <v/>
      </c>
      <c r="DI160" s="292" t="str">
        <f ca="true">+IF(OFFSET('Sanitation Data'!$H$32,0,10*ROW('Sanitation Data'!H154))="","",OFFSET('Sanitation Data'!$H$32,0,10*ROW('Sanitation Data'!H154)))</f>
        <v/>
      </c>
      <c r="DJ160" s="292" t="str">
        <f ca="true">+IF(OFFSET('Sanitation Data'!$I$28,0,10*ROW('Sanitation Data'!I154))="","",OFFSET('Sanitation Data'!$I$28,0,10*ROW('Sanitation Data'!I154)))</f>
        <v/>
      </c>
      <c r="DK160" s="292" t="str">
        <f ca="true">+IF(OFFSET('Sanitation Data'!$I$29,0,10*ROW('Sanitation Data'!I154))="","",OFFSET('Sanitation Data'!$I$29,0,10*ROW('Sanitation Data'!I154)))</f>
        <v/>
      </c>
      <c r="DL160" s="292" t="str">
        <f ca="true">+IF(OFFSET('Sanitation Data'!$I$30,0,10*ROW('Sanitation Data'!I154))="","",OFFSET('Sanitation Data'!$I$30,0,10*ROW('Sanitation Data'!I154)))</f>
        <v/>
      </c>
      <c r="DM160" s="292" t="str">
        <f ca="true">+IF(OFFSET('Sanitation Data'!$I$31,0,10*ROW('Sanitation Data'!I154))="","",OFFSET('Sanitation Data'!$I$31,0,10*ROW('Sanitation Data'!I154)))</f>
        <v/>
      </c>
      <c r="DN160" s="292" t="str">
        <f ca="true">+IF(OFFSET('Sanitation Data'!$I$32,0,10*ROW('Sanitation Data'!I154))="","",OFFSET('Sanitation Data'!$I$32,0,10*ROW('Sanitation Data'!I154)))</f>
        <v/>
      </c>
      <c r="DO160" s="292" t="str">
        <f ca="true">+IF(OFFSET('Hygiene Data'!$D$11,0,10*ROW('Hygiene Data'!D154))="","",OFFSET('Hygiene Data'!$D$11,0,10*ROW('Hygiene Data'!D154)))</f>
        <v/>
      </c>
      <c r="DP160" s="292" t="str">
        <f ca="true">+IF(OFFSET('Hygiene Data'!$D$12,0,10*ROW('Hygiene Data'!D154))="","",OFFSET('Hygiene Data'!$D$12,0,10*ROW('Hygiene Data'!D154)))</f>
        <v/>
      </c>
      <c r="DQ160" s="292" t="str">
        <f ca="true">+IF(OFFSET('Hygiene Data'!$D$13,0,10*ROW('Hygiene Data'!D154))="","",OFFSET('Hygiene Data'!$D$13,0,10*ROW('Hygiene Data'!D154)))</f>
        <v/>
      </c>
      <c r="DR160" s="292" t="str">
        <f ca="true">+IF(OFFSET('Hygiene Data'!$E$11,0,10*ROW('Hygiene Data'!E154))="","",OFFSET('Hygiene Data'!$E$11,0,10*ROW('Hygiene Data'!E154)))</f>
        <v/>
      </c>
      <c r="DS160" s="292" t="str">
        <f ca="true">+IF(OFFSET('Hygiene Data'!$E$12,0,10*ROW('Hygiene Data'!E154))="","",OFFSET('Hygiene Data'!$E$12,0,10*ROW('Hygiene Data'!E154)))</f>
        <v/>
      </c>
      <c r="DT160" s="292" t="str">
        <f ca="true">+IF(OFFSET('Hygiene Data'!$E$13,0,10*ROW('Hygiene Data'!E154))="","",OFFSET('Hygiene Data'!$E$13,0,10*ROW('Hygiene Data'!E154)))</f>
        <v/>
      </c>
      <c r="DU160" s="292" t="str">
        <f ca="true">+IF(OFFSET('Hygiene Data'!$F$11,0,10*ROW('Hygiene Data'!F154))="","",OFFSET('Hygiene Data'!$F$11,0,10*ROW('Hygiene Data'!F154)))</f>
        <v/>
      </c>
      <c r="DV160" s="292" t="str">
        <f ca="true">+IF(OFFSET('Hygiene Data'!$F$12,0,10*ROW('Hygiene Data'!F154))="","",OFFSET('Hygiene Data'!$F$12,0,10*ROW('Hygiene Data'!F154)))</f>
        <v/>
      </c>
      <c r="DW160" s="292" t="str">
        <f ca="true">+IF(OFFSET('Hygiene Data'!$F$13,0,10*ROW('Hygiene Data'!F154))="","",OFFSET('Hygiene Data'!$F$13,0,10*ROW('Hygiene Data'!F154)))</f>
        <v/>
      </c>
      <c r="DX160" s="292" t="str">
        <f ca="true">+IF(OFFSET('Hygiene Data'!$G$11,0,10*ROW('Hygiene Data'!G154))="","",OFFSET('Hygiene Data'!$G$11,0,10*ROW('Hygiene Data'!G154)))</f>
        <v/>
      </c>
      <c r="DY160" s="292" t="str">
        <f ca="true">+IF(OFFSET('Hygiene Data'!$G$12,0,10*ROW('Hygiene Data'!G154))="","",OFFSET('Hygiene Data'!$G$12,0,10*ROW('Hygiene Data'!G154)))</f>
        <v/>
      </c>
      <c r="DZ160" s="292" t="str">
        <f ca="true">+IF(OFFSET('Hygiene Data'!$G$13,0,10*ROW('Hygiene Data'!G154))="","",OFFSET('Hygiene Data'!$G$13,0,10*ROW('Hygiene Data'!G154)))</f>
        <v/>
      </c>
      <c r="EA160" s="292" t="str">
        <f ca="true">+IF(OFFSET('Hygiene Data'!$H$11,0,10*ROW('Hygiene Data'!H154))="","",OFFSET('Hygiene Data'!$H$11,0,10*ROW('Hygiene Data'!H154)))</f>
        <v/>
      </c>
      <c r="EB160" s="292" t="str">
        <f ca="true">+IF(OFFSET('Hygiene Data'!$H$12,0,10*ROW('Hygiene Data'!H154))="","",OFFSET('Hygiene Data'!$H$12,0,10*ROW('Hygiene Data'!H154)))</f>
        <v/>
      </c>
      <c r="EC160" s="292" t="str">
        <f ca="true">+IF(OFFSET('Hygiene Data'!$H$13,0,10*ROW('Hygiene Data'!H154))="","",OFFSET('Hygiene Data'!$H$13,0,10*ROW('Hygiene Data'!H154)))</f>
        <v/>
      </c>
      <c r="ED160" s="292" t="str">
        <f ca="true">+IF(OFFSET('Hygiene Data'!$I$11,0,10*ROW('Hygiene Data'!I154))="","",OFFSET('Hygiene Data'!$I$11,0,10*ROW('Hygiene Data'!I154)))</f>
        <v/>
      </c>
      <c r="EE160" s="292" t="str">
        <f ca="true">+IF(OFFSET('Hygiene Data'!$I$12,0,10*ROW('Hygiene Data'!I154))="","",OFFSET('Hygiene Data'!$I$12,0,10*ROW('Hygiene Data'!I154)))</f>
        <v/>
      </c>
      <c r="EF160" s="29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8"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2"/>
      <c r="BS161" s="292" t="str">
        <f ca="true">+IF(OFFSET('Water Data'!$D$27,0,10*ROW('Water Data'!D155))="","",OFFSET('Water Data'!$D$27,0,10*ROW('Water Data'!D155)))</f>
        <v/>
      </c>
      <c r="BT161" s="292" t="str">
        <f ca="true">+IF(OFFSET('Water Data'!$D$28,0,10*ROW('Water Data'!D155))="","",OFFSET('Water Data'!$D$28,0,10*ROW('Water Data'!D155)))</f>
        <v/>
      </c>
      <c r="BU161" s="292" t="str">
        <f ca="true">+IF(OFFSET('Water Data'!$D$29,0,10*ROW('Water Data'!D155))="","",OFFSET('Water Data'!$D$29,0,10*ROW('Water Data'!D155)))</f>
        <v/>
      </c>
      <c r="BV161" s="292" t="str">
        <f ca="true">+IF(OFFSET('Water Data'!$E$27,0,10*ROW('Water Data'!E155))="","",OFFSET('Water Data'!$E$27,0,10*ROW('Water Data'!E155)))</f>
        <v/>
      </c>
      <c r="BW161" s="292" t="str">
        <f ca="true">+IF(OFFSET('Water Data'!$E$28,0,10*ROW('Water Data'!E155))="","",OFFSET('Water Data'!$E$28,0,10*ROW('Water Data'!E155)))</f>
        <v/>
      </c>
      <c r="BX161" s="292" t="str">
        <f ca="true">+IF(OFFSET('Water Data'!$E$29,0,10*ROW('Water Data'!E155))="","",OFFSET('Water Data'!$E$29,0,10*ROW('Water Data'!E155)))</f>
        <v/>
      </c>
      <c r="BY161" s="292" t="str">
        <f ca="true">+IF(OFFSET('Water Data'!$F$27,0,10*ROW('Water Data'!F155))="","",OFFSET('Water Data'!$F$27,0,10*ROW('Water Data'!F155)))</f>
        <v/>
      </c>
      <c r="BZ161" s="292" t="str">
        <f ca="true">+IF(OFFSET('Water Data'!$F$28,0,10*ROW('Water Data'!F155))="","",OFFSET('Water Data'!$F$28,0,10*ROW('Water Data'!F155)))</f>
        <v/>
      </c>
      <c r="CA161" s="292" t="str">
        <f ca="true">+IF(OFFSET('Water Data'!$F$29,0,10*ROW('Water Data'!F155))="","",OFFSET('Water Data'!$F$29,0,10*ROW('Water Data'!F155)))</f>
        <v/>
      </c>
      <c r="CB161" s="292" t="str">
        <f ca="true">+IF(OFFSET('Water Data'!$G$27,0,10*ROW('Water Data'!G155))="","",OFFSET('Water Data'!$G$27,0,10*ROW('Water Data'!G155)))</f>
        <v/>
      </c>
      <c r="CC161" s="292" t="str">
        <f ca="true">+IF(OFFSET('Water Data'!$G$28,0,10*ROW('Water Data'!G155))="","",OFFSET('Water Data'!$G$28,0,10*ROW('Water Data'!G155)))</f>
        <v/>
      </c>
      <c r="CD161" s="292" t="str">
        <f ca="true">+IF(OFFSET('Water Data'!$G$29,0,10*ROW('Water Data'!G155))="","",OFFSET('Water Data'!$G$29,0,10*ROW('Water Data'!G155)))</f>
        <v/>
      </c>
      <c r="CE161" s="292" t="str">
        <f ca="true">+IF(OFFSET('Water Data'!$H$27,0,10*ROW('Water Data'!H155))="","",OFFSET('Water Data'!$H$27,0,10*ROW('Water Data'!H155)))</f>
        <v/>
      </c>
      <c r="CF161" s="292" t="str">
        <f ca="true">+IF(OFFSET('Water Data'!$H$28,0,10*ROW('Water Data'!H155))="","",OFFSET('Water Data'!$H$28,0,10*ROW('Water Data'!H155)))</f>
        <v/>
      </c>
      <c r="CG161" s="292" t="str">
        <f ca="true">+IF(OFFSET('Water Data'!$H$29,0,10*ROW('Water Data'!H155))="","",OFFSET('Water Data'!$H$29,0,10*ROW('Water Data'!H155)))</f>
        <v/>
      </c>
      <c r="CH161" s="292" t="str">
        <f ca="true">+IF(OFFSET('Water Data'!$I$27,0,10*ROW('Water Data'!I155))="","",OFFSET('Water Data'!$I$27,0,10*ROW('Water Data'!I155)))</f>
        <v/>
      </c>
      <c r="CI161" s="292" t="str">
        <f ca="true">+IF(OFFSET('Water Data'!$I$28,0,10*ROW('Water Data'!I155))="","",OFFSET('Water Data'!$I$28,0,10*ROW('Water Data'!I155)))</f>
        <v/>
      </c>
      <c r="CJ161" s="292" t="str">
        <f ca="true">+IF(OFFSET('Water Data'!$I$29,0,10*ROW('Water Data'!I155))="","",OFFSET('Water Data'!$I$29,0,10*ROW('Water Data'!I155)))</f>
        <v/>
      </c>
      <c r="CK161" s="292" t="str">
        <f ca="true">+IF(OFFSET('Sanitation Data'!$D$28,0,10*ROW('Sanitation Data'!D155))="","",OFFSET('Sanitation Data'!$D$28,0,10*ROW('Sanitation Data'!D155)))</f>
        <v/>
      </c>
      <c r="CL161" s="292" t="str">
        <f ca="true">+IF(OFFSET('Sanitation Data'!$D$29,0,10*ROW('Sanitation Data'!D155))="","",OFFSET('Sanitation Data'!$D$29,0,10*ROW('Sanitation Data'!D155)))</f>
        <v/>
      </c>
      <c r="CM161" s="292" t="str">
        <f ca="true">+IF(OFFSET('Sanitation Data'!$D$30,0,10*ROW('Sanitation Data'!D155))="","",OFFSET('Sanitation Data'!$D$30,0,10*ROW('Sanitation Data'!D155)))</f>
        <v/>
      </c>
      <c r="CN161" s="292" t="str">
        <f ca="true">+IF(OFFSET('Sanitation Data'!$D$31,0,10*ROW('Sanitation Data'!D155))="","",OFFSET('Sanitation Data'!$D$31,0,10*ROW('Sanitation Data'!D155)))</f>
        <v/>
      </c>
      <c r="CO161" s="292" t="str">
        <f ca="true">+IF(OFFSET('Sanitation Data'!$D$32,0,10*ROW('Sanitation Data'!D155))="","",OFFSET('Sanitation Data'!$D$32,0,10*ROW('Sanitation Data'!D155)))</f>
        <v/>
      </c>
      <c r="CP161" s="292" t="str">
        <f ca="true">+IF(OFFSET('Sanitation Data'!$E$28,0,10*ROW('Sanitation Data'!E155))="","",OFFSET('Sanitation Data'!$E$28,0,10*ROW('Sanitation Data'!E155)))</f>
        <v/>
      </c>
      <c r="CQ161" s="292" t="str">
        <f ca="true">+IF(OFFSET('Sanitation Data'!$E$29,0,10*ROW('Sanitation Data'!E155))="","",OFFSET('Sanitation Data'!$E$29,0,10*ROW('Sanitation Data'!E155)))</f>
        <v/>
      </c>
      <c r="CR161" s="292" t="str">
        <f ca="true">+IF(OFFSET('Sanitation Data'!$E$30,0,10*ROW('Sanitation Data'!E155))="","",OFFSET('Sanitation Data'!$E$30,0,10*ROW('Sanitation Data'!E155)))</f>
        <v/>
      </c>
      <c r="CS161" s="292" t="str">
        <f ca="true">+IF(OFFSET('Sanitation Data'!$E$31,0,10*ROW('Sanitation Data'!E155))="","",OFFSET('Sanitation Data'!$E$31,0,10*ROW('Sanitation Data'!E155)))</f>
        <v/>
      </c>
      <c r="CT161" s="292" t="str">
        <f ca="true">+IF(OFFSET('Sanitation Data'!$E$32,0,10*ROW('Sanitation Data'!E155))="","",OFFSET('Sanitation Data'!$E$32,0,10*ROW('Sanitation Data'!E155)))</f>
        <v/>
      </c>
      <c r="CU161" s="292" t="str">
        <f ca="true">+IF(OFFSET('Sanitation Data'!$F$28,0,10*ROW('Sanitation Data'!F155))="","",OFFSET('Sanitation Data'!$F$28,0,10*ROW('Sanitation Data'!F155)))</f>
        <v/>
      </c>
      <c r="CV161" s="292" t="str">
        <f ca="true">+IF(OFFSET('Sanitation Data'!$F$29,0,10*ROW('Sanitation Data'!F155))="","",OFFSET('Sanitation Data'!$F$29,0,10*ROW('Sanitation Data'!F155)))</f>
        <v/>
      </c>
      <c r="CW161" s="292" t="str">
        <f ca="true">+IF(OFFSET('Sanitation Data'!$F$30,0,10*ROW('Sanitation Data'!F155))="","",OFFSET('Sanitation Data'!$F$30,0,10*ROW('Sanitation Data'!F155)))</f>
        <v/>
      </c>
      <c r="CX161" s="292" t="str">
        <f ca="true">+IF(OFFSET('Sanitation Data'!$F$31,0,10*ROW('Sanitation Data'!F155))="","",OFFSET('Sanitation Data'!$F$31,0,10*ROW('Sanitation Data'!F155)))</f>
        <v/>
      </c>
      <c r="CY161" s="292" t="str">
        <f ca="true">+IF(OFFSET('Sanitation Data'!$F$32,0,10*ROW('Sanitation Data'!F155))="","",OFFSET('Sanitation Data'!$F$32,0,10*ROW('Sanitation Data'!F155)))</f>
        <v/>
      </c>
      <c r="CZ161" s="292" t="str">
        <f ca="true">+IF(OFFSET('Sanitation Data'!$G$28,0,10*ROW('Sanitation Data'!G155))="","",OFFSET('Sanitation Data'!$G$28,0,10*ROW('Sanitation Data'!G155)))</f>
        <v/>
      </c>
      <c r="DA161" s="292" t="str">
        <f ca="true">+IF(OFFSET('Sanitation Data'!$G$29,0,10*ROW('Sanitation Data'!G155))="","",OFFSET('Sanitation Data'!$G$29,0,10*ROW('Sanitation Data'!G155)))</f>
        <v/>
      </c>
      <c r="DB161" s="292" t="str">
        <f ca="true">+IF(OFFSET('Sanitation Data'!$G$30,0,10*ROW('Sanitation Data'!G155))="","",OFFSET('Sanitation Data'!$G$30,0,10*ROW('Sanitation Data'!G155)))</f>
        <v/>
      </c>
      <c r="DC161" s="292" t="str">
        <f ca="true">+IF(OFFSET('Sanitation Data'!$G$31,0,10*ROW('Sanitation Data'!G155))="","",OFFSET('Sanitation Data'!$G$31,0,10*ROW('Sanitation Data'!G155)))</f>
        <v/>
      </c>
      <c r="DD161" s="292" t="str">
        <f ca="true">+IF(OFFSET('Sanitation Data'!$G$32,0,10*ROW('Sanitation Data'!G155))="","",OFFSET('Sanitation Data'!$G$32,0,10*ROW('Sanitation Data'!G155)))</f>
        <v/>
      </c>
      <c r="DE161" s="292" t="str">
        <f ca="true">+IF(OFFSET('Sanitation Data'!$H$28,0,10*ROW('Sanitation Data'!H155))="","",OFFSET('Sanitation Data'!$H$28,0,10*ROW('Sanitation Data'!H155)))</f>
        <v/>
      </c>
      <c r="DF161" s="292" t="str">
        <f ca="true">+IF(OFFSET('Sanitation Data'!$H$29,0,10*ROW('Sanitation Data'!H155))="","",OFFSET('Sanitation Data'!$H$29,0,10*ROW('Sanitation Data'!H155)))</f>
        <v/>
      </c>
      <c r="DG161" s="292" t="str">
        <f ca="true">+IF(OFFSET('Sanitation Data'!$H$30,0,10*ROW('Sanitation Data'!H155))="","",OFFSET('Sanitation Data'!$H$30,0,10*ROW('Sanitation Data'!H155)))</f>
        <v/>
      </c>
      <c r="DH161" s="292" t="str">
        <f ca="true">+IF(OFFSET('Sanitation Data'!$H$31,0,10*ROW('Sanitation Data'!H155))="","",OFFSET('Sanitation Data'!$H$31,0,10*ROW('Sanitation Data'!H155)))</f>
        <v/>
      </c>
      <c r="DI161" s="292" t="str">
        <f ca="true">+IF(OFFSET('Sanitation Data'!$H$32,0,10*ROW('Sanitation Data'!H155))="","",OFFSET('Sanitation Data'!$H$32,0,10*ROW('Sanitation Data'!H155)))</f>
        <v/>
      </c>
      <c r="DJ161" s="292" t="str">
        <f ca="true">+IF(OFFSET('Sanitation Data'!$I$28,0,10*ROW('Sanitation Data'!I155))="","",OFFSET('Sanitation Data'!$I$28,0,10*ROW('Sanitation Data'!I155)))</f>
        <v/>
      </c>
      <c r="DK161" s="292" t="str">
        <f ca="true">+IF(OFFSET('Sanitation Data'!$I$29,0,10*ROW('Sanitation Data'!I155))="","",OFFSET('Sanitation Data'!$I$29,0,10*ROW('Sanitation Data'!I155)))</f>
        <v/>
      </c>
      <c r="DL161" s="292" t="str">
        <f ca="true">+IF(OFFSET('Sanitation Data'!$I$30,0,10*ROW('Sanitation Data'!I155))="","",OFFSET('Sanitation Data'!$I$30,0,10*ROW('Sanitation Data'!I155)))</f>
        <v/>
      </c>
      <c r="DM161" s="292" t="str">
        <f ca="true">+IF(OFFSET('Sanitation Data'!$I$31,0,10*ROW('Sanitation Data'!I155))="","",OFFSET('Sanitation Data'!$I$31,0,10*ROW('Sanitation Data'!I155)))</f>
        <v/>
      </c>
      <c r="DN161" s="292" t="str">
        <f ca="true">+IF(OFFSET('Sanitation Data'!$I$32,0,10*ROW('Sanitation Data'!I155))="","",OFFSET('Sanitation Data'!$I$32,0,10*ROW('Sanitation Data'!I155)))</f>
        <v/>
      </c>
      <c r="DO161" s="292" t="str">
        <f ca="true">+IF(OFFSET('Hygiene Data'!$D$11,0,10*ROW('Hygiene Data'!D155))="","",OFFSET('Hygiene Data'!$D$11,0,10*ROW('Hygiene Data'!D155)))</f>
        <v/>
      </c>
      <c r="DP161" s="292" t="str">
        <f ca="true">+IF(OFFSET('Hygiene Data'!$D$12,0,10*ROW('Hygiene Data'!D155))="","",OFFSET('Hygiene Data'!$D$12,0,10*ROW('Hygiene Data'!D155)))</f>
        <v/>
      </c>
      <c r="DQ161" s="292" t="str">
        <f ca="true">+IF(OFFSET('Hygiene Data'!$D$13,0,10*ROW('Hygiene Data'!D155))="","",OFFSET('Hygiene Data'!$D$13,0,10*ROW('Hygiene Data'!D155)))</f>
        <v/>
      </c>
      <c r="DR161" s="292" t="str">
        <f ca="true">+IF(OFFSET('Hygiene Data'!$E$11,0,10*ROW('Hygiene Data'!E155))="","",OFFSET('Hygiene Data'!$E$11,0,10*ROW('Hygiene Data'!E155)))</f>
        <v/>
      </c>
      <c r="DS161" s="292" t="str">
        <f ca="true">+IF(OFFSET('Hygiene Data'!$E$12,0,10*ROW('Hygiene Data'!E155))="","",OFFSET('Hygiene Data'!$E$12,0,10*ROW('Hygiene Data'!E155)))</f>
        <v/>
      </c>
      <c r="DT161" s="292" t="str">
        <f ca="true">+IF(OFFSET('Hygiene Data'!$E$13,0,10*ROW('Hygiene Data'!E155))="","",OFFSET('Hygiene Data'!$E$13,0,10*ROW('Hygiene Data'!E155)))</f>
        <v/>
      </c>
      <c r="DU161" s="292" t="str">
        <f ca="true">+IF(OFFSET('Hygiene Data'!$F$11,0,10*ROW('Hygiene Data'!F155))="","",OFFSET('Hygiene Data'!$F$11,0,10*ROW('Hygiene Data'!F155)))</f>
        <v/>
      </c>
      <c r="DV161" s="292" t="str">
        <f ca="true">+IF(OFFSET('Hygiene Data'!$F$12,0,10*ROW('Hygiene Data'!F155))="","",OFFSET('Hygiene Data'!$F$12,0,10*ROW('Hygiene Data'!F155)))</f>
        <v/>
      </c>
      <c r="DW161" s="292" t="str">
        <f ca="true">+IF(OFFSET('Hygiene Data'!$F$13,0,10*ROW('Hygiene Data'!F155))="","",OFFSET('Hygiene Data'!$F$13,0,10*ROW('Hygiene Data'!F155)))</f>
        <v/>
      </c>
      <c r="DX161" s="292" t="str">
        <f ca="true">+IF(OFFSET('Hygiene Data'!$G$11,0,10*ROW('Hygiene Data'!G155))="","",OFFSET('Hygiene Data'!$G$11,0,10*ROW('Hygiene Data'!G155)))</f>
        <v/>
      </c>
      <c r="DY161" s="292" t="str">
        <f ca="true">+IF(OFFSET('Hygiene Data'!$G$12,0,10*ROW('Hygiene Data'!G155))="","",OFFSET('Hygiene Data'!$G$12,0,10*ROW('Hygiene Data'!G155)))</f>
        <v/>
      </c>
      <c r="DZ161" s="292" t="str">
        <f ca="true">+IF(OFFSET('Hygiene Data'!$G$13,0,10*ROW('Hygiene Data'!G155))="","",OFFSET('Hygiene Data'!$G$13,0,10*ROW('Hygiene Data'!G155)))</f>
        <v/>
      </c>
      <c r="EA161" s="292" t="str">
        <f ca="true">+IF(OFFSET('Hygiene Data'!$H$11,0,10*ROW('Hygiene Data'!H155))="","",OFFSET('Hygiene Data'!$H$11,0,10*ROW('Hygiene Data'!H155)))</f>
        <v/>
      </c>
      <c r="EB161" s="292" t="str">
        <f ca="true">+IF(OFFSET('Hygiene Data'!$H$12,0,10*ROW('Hygiene Data'!H155))="","",OFFSET('Hygiene Data'!$H$12,0,10*ROW('Hygiene Data'!H155)))</f>
        <v/>
      </c>
      <c r="EC161" s="292" t="str">
        <f ca="true">+IF(OFFSET('Hygiene Data'!$H$13,0,10*ROW('Hygiene Data'!H155))="","",OFFSET('Hygiene Data'!$H$13,0,10*ROW('Hygiene Data'!H155)))</f>
        <v/>
      </c>
      <c r="ED161" s="292" t="str">
        <f ca="true">+IF(OFFSET('Hygiene Data'!$I$11,0,10*ROW('Hygiene Data'!I155))="","",OFFSET('Hygiene Data'!$I$11,0,10*ROW('Hygiene Data'!I155)))</f>
        <v/>
      </c>
      <c r="EE161" s="292" t="str">
        <f ca="true">+IF(OFFSET('Hygiene Data'!$I$12,0,10*ROW('Hygiene Data'!I155))="","",OFFSET('Hygiene Data'!$I$12,0,10*ROW('Hygiene Data'!I155)))</f>
        <v/>
      </c>
      <c r="EF161" s="29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8"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2"/>
      <c r="BS162" s="292" t="str">
        <f ca="true">+IF(OFFSET('Water Data'!$D$27,0,10*ROW('Water Data'!D156))="","",OFFSET('Water Data'!$D$27,0,10*ROW('Water Data'!D156)))</f>
        <v/>
      </c>
      <c r="BT162" s="292" t="str">
        <f ca="true">+IF(OFFSET('Water Data'!$D$28,0,10*ROW('Water Data'!D156))="","",OFFSET('Water Data'!$D$28,0,10*ROW('Water Data'!D156)))</f>
        <v/>
      </c>
      <c r="BU162" s="292" t="str">
        <f ca="true">+IF(OFFSET('Water Data'!$D$29,0,10*ROW('Water Data'!D156))="","",OFFSET('Water Data'!$D$29,0,10*ROW('Water Data'!D156)))</f>
        <v/>
      </c>
      <c r="BV162" s="292" t="str">
        <f ca="true">+IF(OFFSET('Water Data'!$E$27,0,10*ROW('Water Data'!E156))="","",OFFSET('Water Data'!$E$27,0,10*ROW('Water Data'!E156)))</f>
        <v/>
      </c>
      <c r="BW162" s="292" t="str">
        <f ca="true">+IF(OFFSET('Water Data'!$E$28,0,10*ROW('Water Data'!E156))="","",OFFSET('Water Data'!$E$28,0,10*ROW('Water Data'!E156)))</f>
        <v/>
      </c>
      <c r="BX162" s="292" t="str">
        <f ca="true">+IF(OFFSET('Water Data'!$E$29,0,10*ROW('Water Data'!E156))="","",OFFSET('Water Data'!$E$29,0,10*ROW('Water Data'!E156)))</f>
        <v/>
      </c>
      <c r="BY162" s="292" t="str">
        <f ca="true">+IF(OFFSET('Water Data'!$F$27,0,10*ROW('Water Data'!F156))="","",OFFSET('Water Data'!$F$27,0,10*ROW('Water Data'!F156)))</f>
        <v/>
      </c>
      <c r="BZ162" s="292" t="str">
        <f ca="true">+IF(OFFSET('Water Data'!$F$28,0,10*ROW('Water Data'!F156))="","",OFFSET('Water Data'!$F$28,0,10*ROW('Water Data'!F156)))</f>
        <v/>
      </c>
      <c r="CA162" s="292" t="str">
        <f ca="true">+IF(OFFSET('Water Data'!$F$29,0,10*ROW('Water Data'!F156))="","",OFFSET('Water Data'!$F$29,0,10*ROW('Water Data'!F156)))</f>
        <v/>
      </c>
      <c r="CB162" s="292" t="str">
        <f ca="true">+IF(OFFSET('Water Data'!$G$27,0,10*ROW('Water Data'!G156))="","",OFFSET('Water Data'!$G$27,0,10*ROW('Water Data'!G156)))</f>
        <v/>
      </c>
      <c r="CC162" s="292" t="str">
        <f ca="true">+IF(OFFSET('Water Data'!$G$28,0,10*ROW('Water Data'!G156))="","",OFFSET('Water Data'!$G$28,0,10*ROW('Water Data'!G156)))</f>
        <v/>
      </c>
      <c r="CD162" s="292" t="str">
        <f ca="true">+IF(OFFSET('Water Data'!$G$29,0,10*ROW('Water Data'!G156))="","",OFFSET('Water Data'!$G$29,0,10*ROW('Water Data'!G156)))</f>
        <v/>
      </c>
      <c r="CE162" s="292" t="str">
        <f ca="true">+IF(OFFSET('Water Data'!$H$27,0,10*ROW('Water Data'!H156))="","",OFFSET('Water Data'!$H$27,0,10*ROW('Water Data'!H156)))</f>
        <v/>
      </c>
      <c r="CF162" s="292" t="str">
        <f ca="true">+IF(OFFSET('Water Data'!$H$28,0,10*ROW('Water Data'!H156))="","",OFFSET('Water Data'!$H$28,0,10*ROW('Water Data'!H156)))</f>
        <v/>
      </c>
      <c r="CG162" s="292" t="str">
        <f ca="true">+IF(OFFSET('Water Data'!$H$29,0,10*ROW('Water Data'!H156))="","",OFFSET('Water Data'!$H$29,0,10*ROW('Water Data'!H156)))</f>
        <v/>
      </c>
      <c r="CH162" s="292" t="str">
        <f ca="true">+IF(OFFSET('Water Data'!$I$27,0,10*ROW('Water Data'!I156))="","",OFFSET('Water Data'!$I$27,0,10*ROW('Water Data'!I156)))</f>
        <v/>
      </c>
      <c r="CI162" s="292" t="str">
        <f ca="true">+IF(OFFSET('Water Data'!$I$28,0,10*ROW('Water Data'!I156))="","",OFFSET('Water Data'!$I$28,0,10*ROW('Water Data'!I156)))</f>
        <v/>
      </c>
      <c r="CJ162" s="292" t="str">
        <f ca="true">+IF(OFFSET('Water Data'!$I$29,0,10*ROW('Water Data'!I156))="","",OFFSET('Water Data'!$I$29,0,10*ROW('Water Data'!I156)))</f>
        <v/>
      </c>
      <c r="CK162" s="292" t="str">
        <f ca="true">+IF(OFFSET('Sanitation Data'!$D$28,0,10*ROW('Sanitation Data'!D156))="","",OFFSET('Sanitation Data'!$D$28,0,10*ROW('Sanitation Data'!D156)))</f>
        <v/>
      </c>
      <c r="CL162" s="292" t="str">
        <f ca="true">+IF(OFFSET('Sanitation Data'!$D$29,0,10*ROW('Sanitation Data'!D156))="","",OFFSET('Sanitation Data'!$D$29,0,10*ROW('Sanitation Data'!D156)))</f>
        <v/>
      </c>
      <c r="CM162" s="292" t="str">
        <f ca="true">+IF(OFFSET('Sanitation Data'!$D$30,0,10*ROW('Sanitation Data'!D156))="","",OFFSET('Sanitation Data'!$D$30,0,10*ROW('Sanitation Data'!D156)))</f>
        <v/>
      </c>
      <c r="CN162" s="292" t="str">
        <f ca="true">+IF(OFFSET('Sanitation Data'!$D$31,0,10*ROW('Sanitation Data'!D156))="","",OFFSET('Sanitation Data'!$D$31,0,10*ROW('Sanitation Data'!D156)))</f>
        <v/>
      </c>
      <c r="CO162" s="292" t="str">
        <f ca="true">+IF(OFFSET('Sanitation Data'!$D$32,0,10*ROW('Sanitation Data'!D156))="","",OFFSET('Sanitation Data'!$D$32,0,10*ROW('Sanitation Data'!D156)))</f>
        <v/>
      </c>
      <c r="CP162" s="292" t="str">
        <f ca="true">+IF(OFFSET('Sanitation Data'!$E$28,0,10*ROW('Sanitation Data'!E156))="","",OFFSET('Sanitation Data'!$E$28,0,10*ROW('Sanitation Data'!E156)))</f>
        <v/>
      </c>
      <c r="CQ162" s="292" t="str">
        <f ca="true">+IF(OFFSET('Sanitation Data'!$E$29,0,10*ROW('Sanitation Data'!E156))="","",OFFSET('Sanitation Data'!$E$29,0,10*ROW('Sanitation Data'!E156)))</f>
        <v/>
      </c>
      <c r="CR162" s="292" t="str">
        <f ca="true">+IF(OFFSET('Sanitation Data'!$E$30,0,10*ROW('Sanitation Data'!E156))="","",OFFSET('Sanitation Data'!$E$30,0,10*ROW('Sanitation Data'!E156)))</f>
        <v/>
      </c>
      <c r="CS162" s="292" t="str">
        <f ca="true">+IF(OFFSET('Sanitation Data'!$E$31,0,10*ROW('Sanitation Data'!E156))="","",OFFSET('Sanitation Data'!$E$31,0,10*ROW('Sanitation Data'!E156)))</f>
        <v/>
      </c>
      <c r="CT162" s="292" t="str">
        <f ca="true">+IF(OFFSET('Sanitation Data'!$E$32,0,10*ROW('Sanitation Data'!E156))="","",OFFSET('Sanitation Data'!$E$32,0,10*ROW('Sanitation Data'!E156)))</f>
        <v/>
      </c>
      <c r="CU162" s="292" t="str">
        <f ca="true">+IF(OFFSET('Sanitation Data'!$F$28,0,10*ROW('Sanitation Data'!F156))="","",OFFSET('Sanitation Data'!$F$28,0,10*ROW('Sanitation Data'!F156)))</f>
        <v/>
      </c>
      <c r="CV162" s="292" t="str">
        <f ca="true">+IF(OFFSET('Sanitation Data'!$F$29,0,10*ROW('Sanitation Data'!F156))="","",OFFSET('Sanitation Data'!$F$29,0,10*ROW('Sanitation Data'!F156)))</f>
        <v/>
      </c>
      <c r="CW162" s="292" t="str">
        <f ca="true">+IF(OFFSET('Sanitation Data'!$F$30,0,10*ROW('Sanitation Data'!F156))="","",OFFSET('Sanitation Data'!$F$30,0,10*ROW('Sanitation Data'!F156)))</f>
        <v/>
      </c>
      <c r="CX162" s="292" t="str">
        <f ca="true">+IF(OFFSET('Sanitation Data'!$F$31,0,10*ROW('Sanitation Data'!F156))="","",OFFSET('Sanitation Data'!$F$31,0,10*ROW('Sanitation Data'!F156)))</f>
        <v/>
      </c>
      <c r="CY162" s="292" t="str">
        <f ca="true">+IF(OFFSET('Sanitation Data'!$F$32,0,10*ROW('Sanitation Data'!F156))="","",OFFSET('Sanitation Data'!$F$32,0,10*ROW('Sanitation Data'!F156)))</f>
        <v/>
      </c>
      <c r="CZ162" s="292" t="str">
        <f ca="true">+IF(OFFSET('Sanitation Data'!$G$28,0,10*ROW('Sanitation Data'!G156))="","",OFFSET('Sanitation Data'!$G$28,0,10*ROW('Sanitation Data'!G156)))</f>
        <v/>
      </c>
      <c r="DA162" s="292" t="str">
        <f ca="true">+IF(OFFSET('Sanitation Data'!$G$29,0,10*ROW('Sanitation Data'!G156))="","",OFFSET('Sanitation Data'!$G$29,0,10*ROW('Sanitation Data'!G156)))</f>
        <v/>
      </c>
      <c r="DB162" s="292" t="str">
        <f ca="true">+IF(OFFSET('Sanitation Data'!$G$30,0,10*ROW('Sanitation Data'!G156))="","",OFFSET('Sanitation Data'!$G$30,0,10*ROW('Sanitation Data'!G156)))</f>
        <v/>
      </c>
      <c r="DC162" s="292" t="str">
        <f ca="true">+IF(OFFSET('Sanitation Data'!$G$31,0,10*ROW('Sanitation Data'!G156))="","",OFFSET('Sanitation Data'!$G$31,0,10*ROW('Sanitation Data'!G156)))</f>
        <v/>
      </c>
      <c r="DD162" s="292" t="str">
        <f ca="true">+IF(OFFSET('Sanitation Data'!$G$32,0,10*ROW('Sanitation Data'!G156))="","",OFFSET('Sanitation Data'!$G$32,0,10*ROW('Sanitation Data'!G156)))</f>
        <v/>
      </c>
      <c r="DE162" s="292" t="str">
        <f ca="true">+IF(OFFSET('Sanitation Data'!$H$28,0,10*ROW('Sanitation Data'!H156))="","",OFFSET('Sanitation Data'!$H$28,0,10*ROW('Sanitation Data'!H156)))</f>
        <v/>
      </c>
      <c r="DF162" s="292" t="str">
        <f ca="true">+IF(OFFSET('Sanitation Data'!$H$29,0,10*ROW('Sanitation Data'!H156))="","",OFFSET('Sanitation Data'!$H$29,0,10*ROW('Sanitation Data'!H156)))</f>
        <v/>
      </c>
      <c r="DG162" s="292" t="str">
        <f ca="true">+IF(OFFSET('Sanitation Data'!$H$30,0,10*ROW('Sanitation Data'!H156))="","",OFFSET('Sanitation Data'!$H$30,0,10*ROW('Sanitation Data'!H156)))</f>
        <v/>
      </c>
      <c r="DH162" s="292" t="str">
        <f ca="true">+IF(OFFSET('Sanitation Data'!$H$31,0,10*ROW('Sanitation Data'!H156))="","",OFFSET('Sanitation Data'!$H$31,0,10*ROW('Sanitation Data'!H156)))</f>
        <v/>
      </c>
      <c r="DI162" s="292" t="str">
        <f ca="true">+IF(OFFSET('Sanitation Data'!$H$32,0,10*ROW('Sanitation Data'!H156))="","",OFFSET('Sanitation Data'!$H$32,0,10*ROW('Sanitation Data'!H156)))</f>
        <v/>
      </c>
      <c r="DJ162" s="292" t="str">
        <f ca="true">+IF(OFFSET('Sanitation Data'!$I$28,0,10*ROW('Sanitation Data'!I156))="","",OFFSET('Sanitation Data'!$I$28,0,10*ROW('Sanitation Data'!I156)))</f>
        <v/>
      </c>
      <c r="DK162" s="292" t="str">
        <f ca="true">+IF(OFFSET('Sanitation Data'!$I$29,0,10*ROW('Sanitation Data'!I156))="","",OFFSET('Sanitation Data'!$I$29,0,10*ROW('Sanitation Data'!I156)))</f>
        <v/>
      </c>
      <c r="DL162" s="292" t="str">
        <f ca="true">+IF(OFFSET('Sanitation Data'!$I$30,0,10*ROW('Sanitation Data'!I156))="","",OFFSET('Sanitation Data'!$I$30,0,10*ROW('Sanitation Data'!I156)))</f>
        <v/>
      </c>
      <c r="DM162" s="292" t="str">
        <f ca="true">+IF(OFFSET('Sanitation Data'!$I$31,0,10*ROW('Sanitation Data'!I156))="","",OFFSET('Sanitation Data'!$I$31,0,10*ROW('Sanitation Data'!I156)))</f>
        <v/>
      </c>
      <c r="DN162" s="292" t="str">
        <f ca="true">+IF(OFFSET('Sanitation Data'!$I$32,0,10*ROW('Sanitation Data'!I156))="","",OFFSET('Sanitation Data'!$I$32,0,10*ROW('Sanitation Data'!I156)))</f>
        <v/>
      </c>
      <c r="DO162" s="292" t="str">
        <f ca="true">+IF(OFFSET('Hygiene Data'!$D$11,0,10*ROW('Hygiene Data'!D156))="","",OFFSET('Hygiene Data'!$D$11,0,10*ROW('Hygiene Data'!D156)))</f>
        <v/>
      </c>
      <c r="DP162" s="292" t="str">
        <f ca="true">+IF(OFFSET('Hygiene Data'!$D$12,0,10*ROW('Hygiene Data'!D156))="","",OFFSET('Hygiene Data'!$D$12,0,10*ROW('Hygiene Data'!D156)))</f>
        <v/>
      </c>
      <c r="DQ162" s="292" t="str">
        <f ca="true">+IF(OFFSET('Hygiene Data'!$D$13,0,10*ROW('Hygiene Data'!D156))="","",OFFSET('Hygiene Data'!$D$13,0,10*ROW('Hygiene Data'!D156)))</f>
        <v/>
      </c>
      <c r="DR162" s="292" t="str">
        <f ca="true">+IF(OFFSET('Hygiene Data'!$E$11,0,10*ROW('Hygiene Data'!E156))="","",OFFSET('Hygiene Data'!$E$11,0,10*ROW('Hygiene Data'!E156)))</f>
        <v/>
      </c>
      <c r="DS162" s="292" t="str">
        <f ca="true">+IF(OFFSET('Hygiene Data'!$E$12,0,10*ROW('Hygiene Data'!E156))="","",OFFSET('Hygiene Data'!$E$12,0,10*ROW('Hygiene Data'!E156)))</f>
        <v/>
      </c>
      <c r="DT162" s="292" t="str">
        <f ca="true">+IF(OFFSET('Hygiene Data'!$E$13,0,10*ROW('Hygiene Data'!E156))="","",OFFSET('Hygiene Data'!$E$13,0,10*ROW('Hygiene Data'!E156)))</f>
        <v/>
      </c>
      <c r="DU162" s="292" t="str">
        <f ca="true">+IF(OFFSET('Hygiene Data'!$F$11,0,10*ROW('Hygiene Data'!F156))="","",OFFSET('Hygiene Data'!$F$11,0,10*ROW('Hygiene Data'!F156)))</f>
        <v/>
      </c>
      <c r="DV162" s="292" t="str">
        <f ca="true">+IF(OFFSET('Hygiene Data'!$F$12,0,10*ROW('Hygiene Data'!F156))="","",OFFSET('Hygiene Data'!$F$12,0,10*ROW('Hygiene Data'!F156)))</f>
        <v/>
      </c>
      <c r="DW162" s="292" t="str">
        <f ca="true">+IF(OFFSET('Hygiene Data'!$F$13,0,10*ROW('Hygiene Data'!F156))="","",OFFSET('Hygiene Data'!$F$13,0,10*ROW('Hygiene Data'!F156)))</f>
        <v/>
      </c>
      <c r="DX162" s="292" t="str">
        <f ca="true">+IF(OFFSET('Hygiene Data'!$G$11,0,10*ROW('Hygiene Data'!G156))="","",OFFSET('Hygiene Data'!$G$11,0,10*ROW('Hygiene Data'!G156)))</f>
        <v/>
      </c>
      <c r="DY162" s="292" t="str">
        <f ca="true">+IF(OFFSET('Hygiene Data'!$G$12,0,10*ROW('Hygiene Data'!G156))="","",OFFSET('Hygiene Data'!$G$12,0,10*ROW('Hygiene Data'!G156)))</f>
        <v/>
      </c>
      <c r="DZ162" s="292" t="str">
        <f ca="true">+IF(OFFSET('Hygiene Data'!$G$13,0,10*ROW('Hygiene Data'!G156))="","",OFFSET('Hygiene Data'!$G$13,0,10*ROW('Hygiene Data'!G156)))</f>
        <v/>
      </c>
      <c r="EA162" s="292" t="str">
        <f ca="true">+IF(OFFSET('Hygiene Data'!$H$11,0,10*ROW('Hygiene Data'!H156))="","",OFFSET('Hygiene Data'!$H$11,0,10*ROW('Hygiene Data'!H156)))</f>
        <v/>
      </c>
      <c r="EB162" s="292" t="str">
        <f ca="true">+IF(OFFSET('Hygiene Data'!$H$12,0,10*ROW('Hygiene Data'!H156))="","",OFFSET('Hygiene Data'!$H$12,0,10*ROW('Hygiene Data'!H156)))</f>
        <v/>
      </c>
      <c r="EC162" s="292" t="str">
        <f ca="true">+IF(OFFSET('Hygiene Data'!$H$13,0,10*ROW('Hygiene Data'!H156))="","",OFFSET('Hygiene Data'!$H$13,0,10*ROW('Hygiene Data'!H156)))</f>
        <v/>
      </c>
      <c r="ED162" s="292" t="str">
        <f ca="true">+IF(OFFSET('Hygiene Data'!$I$11,0,10*ROW('Hygiene Data'!I156))="","",OFFSET('Hygiene Data'!$I$11,0,10*ROW('Hygiene Data'!I156)))</f>
        <v/>
      </c>
      <c r="EE162" s="292" t="str">
        <f ca="true">+IF(OFFSET('Hygiene Data'!$I$12,0,10*ROW('Hygiene Data'!I156))="","",OFFSET('Hygiene Data'!$I$12,0,10*ROW('Hygiene Data'!I156)))</f>
        <v/>
      </c>
      <c r="EF162" s="29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8"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2"/>
      <c r="BS163" s="292" t="str">
        <f ca="true">+IF(OFFSET('Water Data'!$D$27,0,10*ROW('Water Data'!D157))="","",OFFSET('Water Data'!$D$27,0,10*ROW('Water Data'!D157)))</f>
        <v/>
      </c>
      <c r="BT163" s="292" t="str">
        <f ca="true">+IF(OFFSET('Water Data'!$D$28,0,10*ROW('Water Data'!D157))="","",OFFSET('Water Data'!$D$28,0,10*ROW('Water Data'!D157)))</f>
        <v/>
      </c>
      <c r="BU163" s="292" t="str">
        <f ca="true">+IF(OFFSET('Water Data'!$D$29,0,10*ROW('Water Data'!D157))="","",OFFSET('Water Data'!$D$29,0,10*ROW('Water Data'!D157)))</f>
        <v/>
      </c>
      <c r="BV163" s="292" t="str">
        <f ca="true">+IF(OFFSET('Water Data'!$E$27,0,10*ROW('Water Data'!E157))="","",OFFSET('Water Data'!$E$27,0,10*ROW('Water Data'!E157)))</f>
        <v/>
      </c>
      <c r="BW163" s="292" t="str">
        <f ca="true">+IF(OFFSET('Water Data'!$E$28,0,10*ROW('Water Data'!E157))="","",OFFSET('Water Data'!$E$28,0,10*ROW('Water Data'!E157)))</f>
        <v/>
      </c>
      <c r="BX163" s="292" t="str">
        <f ca="true">+IF(OFFSET('Water Data'!$E$29,0,10*ROW('Water Data'!E157))="","",OFFSET('Water Data'!$E$29,0,10*ROW('Water Data'!E157)))</f>
        <v/>
      </c>
      <c r="BY163" s="292" t="str">
        <f ca="true">+IF(OFFSET('Water Data'!$F$27,0,10*ROW('Water Data'!F157))="","",OFFSET('Water Data'!$F$27,0,10*ROW('Water Data'!F157)))</f>
        <v/>
      </c>
      <c r="BZ163" s="292" t="str">
        <f ca="true">+IF(OFFSET('Water Data'!$F$28,0,10*ROW('Water Data'!F157))="","",OFFSET('Water Data'!$F$28,0,10*ROW('Water Data'!F157)))</f>
        <v/>
      </c>
      <c r="CA163" s="292" t="str">
        <f ca="true">+IF(OFFSET('Water Data'!$F$29,0,10*ROW('Water Data'!F157))="","",OFFSET('Water Data'!$F$29,0,10*ROW('Water Data'!F157)))</f>
        <v/>
      </c>
      <c r="CB163" s="292" t="str">
        <f ca="true">+IF(OFFSET('Water Data'!$G$27,0,10*ROW('Water Data'!G157))="","",OFFSET('Water Data'!$G$27,0,10*ROW('Water Data'!G157)))</f>
        <v/>
      </c>
      <c r="CC163" s="292" t="str">
        <f ca="true">+IF(OFFSET('Water Data'!$G$28,0,10*ROW('Water Data'!G157))="","",OFFSET('Water Data'!$G$28,0,10*ROW('Water Data'!G157)))</f>
        <v/>
      </c>
      <c r="CD163" s="292" t="str">
        <f ca="true">+IF(OFFSET('Water Data'!$G$29,0,10*ROW('Water Data'!G157))="","",OFFSET('Water Data'!$G$29,0,10*ROW('Water Data'!G157)))</f>
        <v/>
      </c>
      <c r="CE163" s="292" t="str">
        <f ca="true">+IF(OFFSET('Water Data'!$H$27,0,10*ROW('Water Data'!H157))="","",OFFSET('Water Data'!$H$27,0,10*ROW('Water Data'!H157)))</f>
        <v/>
      </c>
      <c r="CF163" s="292" t="str">
        <f ca="true">+IF(OFFSET('Water Data'!$H$28,0,10*ROW('Water Data'!H157))="","",OFFSET('Water Data'!$H$28,0,10*ROW('Water Data'!H157)))</f>
        <v/>
      </c>
      <c r="CG163" s="292" t="str">
        <f ca="true">+IF(OFFSET('Water Data'!$H$29,0,10*ROW('Water Data'!H157))="","",OFFSET('Water Data'!$H$29,0,10*ROW('Water Data'!H157)))</f>
        <v/>
      </c>
      <c r="CH163" s="292" t="str">
        <f ca="true">+IF(OFFSET('Water Data'!$I$27,0,10*ROW('Water Data'!I157))="","",OFFSET('Water Data'!$I$27,0,10*ROW('Water Data'!I157)))</f>
        <v/>
      </c>
      <c r="CI163" s="292" t="str">
        <f ca="true">+IF(OFFSET('Water Data'!$I$28,0,10*ROW('Water Data'!I157))="","",OFFSET('Water Data'!$I$28,0,10*ROW('Water Data'!I157)))</f>
        <v/>
      </c>
      <c r="CJ163" s="292" t="str">
        <f ca="true">+IF(OFFSET('Water Data'!$I$29,0,10*ROW('Water Data'!I157))="","",OFFSET('Water Data'!$I$29,0,10*ROW('Water Data'!I157)))</f>
        <v/>
      </c>
      <c r="CK163" s="292" t="str">
        <f ca="true">+IF(OFFSET('Sanitation Data'!$D$28,0,10*ROW('Sanitation Data'!D157))="","",OFFSET('Sanitation Data'!$D$28,0,10*ROW('Sanitation Data'!D157)))</f>
        <v/>
      </c>
      <c r="CL163" s="292" t="str">
        <f ca="true">+IF(OFFSET('Sanitation Data'!$D$29,0,10*ROW('Sanitation Data'!D157))="","",OFFSET('Sanitation Data'!$D$29,0,10*ROW('Sanitation Data'!D157)))</f>
        <v/>
      </c>
      <c r="CM163" s="292" t="str">
        <f ca="true">+IF(OFFSET('Sanitation Data'!$D$30,0,10*ROW('Sanitation Data'!D157))="","",OFFSET('Sanitation Data'!$D$30,0,10*ROW('Sanitation Data'!D157)))</f>
        <v/>
      </c>
      <c r="CN163" s="292" t="str">
        <f ca="true">+IF(OFFSET('Sanitation Data'!$D$31,0,10*ROW('Sanitation Data'!D157))="","",OFFSET('Sanitation Data'!$D$31,0,10*ROW('Sanitation Data'!D157)))</f>
        <v/>
      </c>
      <c r="CO163" s="292" t="str">
        <f ca="true">+IF(OFFSET('Sanitation Data'!$D$32,0,10*ROW('Sanitation Data'!D157))="","",OFFSET('Sanitation Data'!$D$32,0,10*ROW('Sanitation Data'!D157)))</f>
        <v/>
      </c>
      <c r="CP163" s="292" t="str">
        <f ca="true">+IF(OFFSET('Sanitation Data'!$E$28,0,10*ROW('Sanitation Data'!E157))="","",OFFSET('Sanitation Data'!$E$28,0,10*ROW('Sanitation Data'!E157)))</f>
        <v/>
      </c>
      <c r="CQ163" s="292" t="str">
        <f ca="true">+IF(OFFSET('Sanitation Data'!$E$29,0,10*ROW('Sanitation Data'!E157))="","",OFFSET('Sanitation Data'!$E$29,0,10*ROW('Sanitation Data'!E157)))</f>
        <v/>
      </c>
      <c r="CR163" s="292" t="str">
        <f ca="true">+IF(OFFSET('Sanitation Data'!$E$30,0,10*ROW('Sanitation Data'!E157))="","",OFFSET('Sanitation Data'!$E$30,0,10*ROW('Sanitation Data'!E157)))</f>
        <v/>
      </c>
      <c r="CS163" s="292" t="str">
        <f ca="true">+IF(OFFSET('Sanitation Data'!$E$31,0,10*ROW('Sanitation Data'!E157))="","",OFFSET('Sanitation Data'!$E$31,0,10*ROW('Sanitation Data'!E157)))</f>
        <v/>
      </c>
      <c r="CT163" s="292" t="str">
        <f ca="true">+IF(OFFSET('Sanitation Data'!$E$32,0,10*ROW('Sanitation Data'!E157))="","",OFFSET('Sanitation Data'!$E$32,0,10*ROW('Sanitation Data'!E157)))</f>
        <v/>
      </c>
      <c r="CU163" s="292" t="str">
        <f ca="true">+IF(OFFSET('Sanitation Data'!$F$28,0,10*ROW('Sanitation Data'!F157))="","",OFFSET('Sanitation Data'!$F$28,0,10*ROW('Sanitation Data'!F157)))</f>
        <v/>
      </c>
      <c r="CV163" s="292" t="str">
        <f ca="true">+IF(OFFSET('Sanitation Data'!$F$29,0,10*ROW('Sanitation Data'!F157))="","",OFFSET('Sanitation Data'!$F$29,0,10*ROW('Sanitation Data'!F157)))</f>
        <v/>
      </c>
      <c r="CW163" s="292" t="str">
        <f ca="true">+IF(OFFSET('Sanitation Data'!$F$30,0,10*ROW('Sanitation Data'!F157))="","",OFFSET('Sanitation Data'!$F$30,0,10*ROW('Sanitation Data'!F157)))</f>
        <v/>
      </c>
      <c r="CX163" s="292" t="str">
        <f ca="true">+IF(OFFSET('Sanitation Data'!$F$31,0,10*ROW('Sanitation Data'!F157))="","",OFFSET('Sanitation Data'!$F$31,0,10*ROW('Sanitation Data'!F157)))</f>
        <v/>
      </c>
      <c r="CY163" s="292" t="str">
        <f ca="true">+IF(OFFSET('Sanitation Data'!$F$32,0,10*ROW('Sanitation Data'!F157))="","",OFFSET('Sanitation Data'!$F$32,0,10*ROW('Sanitation Data'!F157)))</f>
        <v/>
      </c>
      <c r="CZ163" s="292" t="str">
        <f ca="true">+IF(OFFSET('Sanitation Data'!$G$28,0,10*ROW('Sanitation Data'!G157))="","",OFFSET('Sanitation Data'!$G$28,0,10*ROW('Sanitation Data'!G157)))</f>
        <v/>
      </c>
      <c r="DA163" s="292" t="str">
        <f ca="true">+IF(OFFSET('Sanitation Data'!$G$29,0,10*ROW('Sanitation Data'!G157))="","",OFFSET('Sanitation Data'!$G$29,0,10*ROW('Sanitation Data'!G157)))</f>
        <v/>
      </c>
      <c r="DB163" s="292" t="str">
        <f ca="true">+IF(OFFSET('Sanitation Data'!$G$30,0,10*ROW('Sanitation Data'!G157))="","",OFFSET('Sanitation Data'!$G$30,0,10*ROW('Sanitation Data'!G157)))</f>
        <v/>
      </c>
      <c r="DC163" s="292" t="str">
        <f ca="true">+IF(OFFSET('Sanitation Data'!$G$31,0,10*ROW('Sanitation Data'!G157))="","",OFFSET('Sanitation Data'!$G$31,0,10*ROW('Sanitation Data'!G157)))</f>
        <v/>
      </c>
      <c r="DD163" s="292" t="str">
        <f ca="true">+IF(OFFSET('Sanitation Data'!$G$32,0,10*ROW('Sanitation Data'!G157))="","",OFFSET('Sanitation Data'!$G$32,0,10*ROW('Sanitation Data'!G157)))</f>
        <v/>
      </c>
      <c r="DE163" s="292" t="str">
        <f ca="true">+IF(OFFSET('Sanitation Data'!$H$28,0,10*ROW('Sanitation Data'!H157))="","",OFFSET('Sanitation Data'!$H$28,0,10*ROW('Sanitation Data'!H157)))</f>
        <v/>
      </c>
      <c r="DF163" s="292" t="str">
        <f ca="true">+IF(OFFSET('Sanitation Data'!$H$29,0,10*ROW('Sanitation Data'!H157))="","",OFFSET('Sanitation Data'!$H$29,0,10*ROW('Sanitation Data'!H157)))</f>
        <v/>
      </c>
      <c r="DG163" s="292" t="str">
        <f ca="true">+IF(OFFSET('Sanitation Data'!$H$30,0,10*ROW('Sanitation Data'!H157))="","",OFFSET('Sanitation Data'!$H$30,0,10*ROW('Sanitation Data'!H157)))</f>
        <v/>
      </c>
      <c r="DH163" s="292" t="str">
        <f ca="true">+IF(OFFSET('Sanitation Data'!$H$31,0,10*ROW('Sanitation Data'!H157))="","",OFFSET('Sanitation Data'!$H$31,0,10*ROW('Sanitation Data'!H157)))</f>
        <v/>
      </c>
      <c r="DI163" s="292" t="str">
        <f ca="true">+IF(OFFSET('Sanitation Data'!$H$32,0,10*ROW('Sanitation Data'!H157))="","",OFFSET('Sanitation Data'!$H$32,0,10*ROW('Sanitation Data'!H157)))</f>
        <v/>
      </c>
      <c r="DJ163" s="292" t="str">
        <f ca="true">+IF(OFFSET('Sanitation Data'!$I$28,0,10*ROW('Sanitation Data'!I157))="","",OFFSET('Sanitation Data'!$I$28,0,10*ROW('Sanitation Data'!I157)))</f>
        <v/>
      </c>
      <c r="DK163" s="292" t="str">
        <f ca="true">+IF(OFFSET('Sanitation Data'!$I$29,0,10*ROW('Sanitation Data'!I157))="","",OFFSET('Sanitation Data'!$I$29,0,10*ROW('Sanitation Data'!I157)))</f>
        <v/>
      </c>
      <c r="DL163" s="292" t="str">
        <f ca="true">+IF(OFFSET('Sanitation Data'!$I$30,0,10*ROW('Sanitation Data'!I157))="","",OFFSET('Sanitation Data'!$I$30,0,10*ROW('Sanitation Data'!I157)))</f>
        <v/>
      </c>
      <c r="DM163" s="292" t="str">
        <f ca="true">+IF(OFFSET('Sanitation Data'!$I$31,0,10*ROW('Sanitation Data'!I157))="","",OFFSET('Sanitation Data'!$I$31,0,10*ROW('Sanitation Data'!I157)))</f>
        <v/>
      </c>
      <c r="DN163" s="292" t="str">
        <f ca="true">+IF(OFFSET('Sanitation Data'!$I$32,0,10*ROW('Sanitation Data'!I157))="","",OFFSET('Sanitation Data'!$I$32,0,10*ROW('Sanitation Data'!I157)))</f>
        <v/>
      </c>
      <c r="DO163" s="292" t="str">
        <f ca="true">+IF(OFFSET('Hygiene Data'!$D$11,0,10*ROW('Hygiene Data'!D157))="","",OFFSET('Hygiene Data'!$D$11,0,10*ROW('Hygiene Data'!D157)))</f>
        <v/>
      </c>
      <c r="DP163" s="292" t="str">
        <f ca="true">+IF(OFFSET('Hygiene Data'!$D$12,0,10*ROW('Hygiene Data'!D157))="","",OFFSET('Hygiene Data'!$D$12,0,10*ROW('Hygiene Data'!D157)))</f>
        <v/>
      </c>
      <c r="DQ163" s="292" t="str">
        <f ca="true">+IF(OFFSET('Hygiene Data'!$D$13,0,10*ROW('Hygiene Data'!D157))="","",OFFSET('Hygiene Data'!$D$13,0,10*ROW('Hygiene Data'!D157)))</f>
        <v/>
      </c>
      <c r="DR163" s="292" t="str">
        <f ca="true">+IF(OFFSET('Hygiene Data'!$E$11,0,10*ROW('Hygiene Data'!E157))="","",OFFSET('Hygiene Data'!$E$11,0,10*ROW('Hygiene Data'!E157)))</f>
        <v/>
      </c>
      <c r="DS163" s="292" t="str">
        <f ca="true">+IF(OFFSET('Hygiene Data'!$E$12,0,10*ROW('Hygiene Data'!E157))="","",OFFSET('Hygiene Data'!$E$12,0,10*ROW('Hygiene Data'!E157)))</f>
        <v/>
      </c>
      <c r="DT163" s="292" t="str">
        <f ca="true">+IF(OFFSET('Hygiene Data'!$E$13,0,10*ROW('Hygiene Data'!E157))="","",OFFSET('Hygiene Data'!$E$13,0,10*ROW('Hygiene Data'!E157)))</f>
        <v/>
      </c>
      <c r="DU163" s="292" t="str">
        <f ca="true">+IF(OFFSET('Hygiene Data'!$F$11,0,10*ROW('Hygiene Data'!F157))="","",OFFSET('Hygiene Data'!$F$11,0,10*ROW('Hygiene Data'!F157)))</f>
        <v/>
      </c>
      <c r="DV163" s="292" t="str">
        <f ca="true">+IF(OFFSET('Hygiene Data'!$F$12,0,10*ROW('Hygiene Data'!F157))="","",OFFSET('Hygiene Data'!$F$12,0,10*ROW('Hygiene Data'!F157)))</f>
        <v/>
      </c>
      <c r="DW163" s="292" t="str">
        <f ca="true">+IF(OFFSET('Hygiene Data'!$F$13,0,10*ROW('Hygiene Data'!F157))="","",OFFSET('Hygiene Data'!$F$13,0,10*ROW('Hygiene Data'!F157)))</f>
        <v/>
      </c>
      <c r="DX163" s="292" t="str">
        <f ca="true">+IF(OFFSET('Hygiene Data'!$G$11,0,10*ROW('Hygiene Data'!G157))="","",OFFSET('Hygiene Data'!$G$11,0,10*ROW('Hygiene Data'!G157)))</f>
        <v/>
      </c>
      <c r="DY163" s="292" t="str">
        <f ca="true">+IF(OFFSET('Hygiene Data'!$G$12,0,10*ROW('Hygiene Data'!G157))="","",OFFSET('Hygiene Data'!$G$12,0,10*ROW('Hygiene Data'!G157)))</f>
        <v/>
      </c>
      <c r="DZ163" s="292" t="str">
        <f ca="true">+IF(OFFSET('Hygiene Data'!$G$13,0,10*ROW('Hygiene Data'!G157))="","",OFFSET('Hygiene Data'!$G$13,0,10*ROW('Hygiene Data'!G157)))</f>
        <v/>
      </c>
      <c r="EA163" s="292" t="str">
        <f ca="true">+IF(OFFSET('Hygiene Data'!$H$11,0,10*ROW('Hygiene Data'!H157))="","",OFFSET('Hygiene Data'!$H$11,0,10*ROW('Hygiene Data'!H157)))</f>
        <v/>
      </c>
      <c r="EB163" s="292" t="str">
        <f ca="true">+IF(OFFSET('Hygiene Data'!$H$12,0,10*ROW('Hygiene Data'!H157))="","",OFFSET('Hygiene Data'!$H$12,0,10*ROW('Hygiene Data'!H157)))</f>
        <v/>
      </c>
      <c r="EC163" s="292" t="str">
        <f ca="true">+IF(OFFSET('Hygiene Data'!$H$13,0,10*ROW('Hygiene Data'!H157))="","",OFFSET('Hygiene Data'!$H$13,0,10*ROW('Hygiene Data'!H157)))</f>
        <v/>
      </c>
      <c r="ED163" s="292" t="str">
        <f ca="true">+IF(OFFSET('Hygiene Data'!$I$11,0,10*ROW('Hygiene Data'!I157))="","",OFFSET('Hygiene Data'!$I$11,0,10*ROW('Hygiene Data'!I157)))</f>
        <v/>
      </c>
      <c r="EE163" s="292" t="str">
        <f ca="true">+IF(OFFSET('Hygiene Data'!$I$12,0,10*ROW('Hygiene Data'!I157))="","",OFFSET('Hygiene Data'!$I$12,0,10*ROW('Hygiene Data'!I157)))</f>
        <v/>
      </c>
      <c r="EF163" s="29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8"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2"/>
      <c r="BS164" s="292" t="str">
        <f ca="true">+IF(OFFSET('Water Data'!$D$27,0,10*ROW('Water Data'!D158))="","",OFFSET('Water Data'!$D$27,0,10*ROW('Water Data'!D158)))</f>
        <v/>
      </c>
      <c r="BT164" s="292" t="str">
        <f ca="true">+IF(OFFSET('Water Data'!$D$28,0,10*ROW('Water Data'!D158))="","",OFFSET('Water Data'!$D$28,0,10*ROW('Water Data'!D158)))</f>
        <v/>
      </c>
      <c r="BU164" s="292" t="str">
        <f ca="true">+IF(OFFSET('Water Data'!$D$29,0,10*ROW('Water Data'!D158))="","",OFFSET('Water Data'!$D$29,0,10*ROW('Water Data'!D158)))</f>
        <v/>
      </c>
      <c r="BV164" s="292" t="str">
        <f ca="true">+IF(OFFSET('Water Data'!$E$27,0,10*ROW('Water Data'!E158))="","",OFFSET('Water Data'!$E$27,0,10*ROW('Water Data'!E158)))</f>
        <v/>
      </c>
      <c r="BW164" s="292" t="str">
        <f ca="true">+IF(OFFSET('Water Data'!$E$28,0,10*ROW('Water Data'!E158))="","",OFFSET('Water Data'!$E$28,0,10*ROW('Water Data'!E158)))</f>
        <v/>
      </c>
      <c r="BX164" s="292" t="str">
        <f ca="true">+IF(OFFSET('Water Data'!$E$29,0,10*ROW('Water Data'!E158))="","",OFFSET('Water Data'!$E$29,0,10*ROW('Water Data'!E158)))</f>
        <v/>
      </c>
      <c r="BY164" s="292" t="str">
        <f ca="true">+IF(OFFSET('Water Data'!$F$27,0,10*ROW('Water Data'!F158))="","",OFFSET('Water Data'!$F$27,0,10*ROW('Water Data'!F158)))</f>
        <v/>
      </c>
      <c r="BZ164" s="292" t="str">
        <f ca="true">+IF(OFFSET('Water Data'!$F$28,0,10*ROW('Water Data'!F158))="","",OFFSET('Water Data'!$F$28,0,10*ROW('Water Data'!F158)))</f>
        <v/>
      </c>
      <c r="CA164" s="292" t="str">
        <f ca="true">+IF(OFFSET('Water Data'!$F$29,0,10*ROW('Water Data'!F158))="","",OFFSET('Water Data'!$F$29,0,10*ROW('Water Data'!F158)))</f>
        <v/>
      </c>
      <c r="CB164" s="292" t="str">
        <f ca="true">+IF(OFFSET('Water Data'!$G$27,0,10*ROW('Water Data'!G158))="","",OFFSET('Water Data'!$G$27,0,10*ROW('Water Data'!G158)))</f>
        <v/>
      </c>
      <c r="CC164" s="292" t="str">
        <f ca="true">+IF(OFFSET('Water Data'!$G$28,0,10*ROW('Water Data'!G158))="","",OFFSET('Water Data'!$G$28,0,10*ROW('Water Data'!G158)))</f>
        <v/>
      </c>
      <c r="CD164" s="292" t="str">
        <f ca="true">+IF(OFFSET('Water Data'!$G$29,0,10*ROW('Water Data'!G158))="","",OFFSET('Water Data'!$G$29,0,10*ROW('Water Data'!G158)))</f>
        <v/>
      </c>
      <c r="CE164" s="292" t="str">
        <f ca="true">+IF(OFFSET('Water Data'!$H$27,0,10*ROW('Water Data'!H158))="","",OFFSET('Water Data'!$H$27,0,10*ROW('Water Data'!H158)))</f>
        <v/>
      </c>
      <c r="CF164" s="292" t="str">
        <f ca="true">+IF(OFFSET('Water Data'!$H$28,0,10*ROW('Water Data'!H158))="","",OFFSET('Water Data'!$H$28,0,10*ROW('Water Data'!H158)))</f>
        <v/>
      </c>
      <c r="CG164" s="292" t="str">
        <f ca="true">+IF(OFFSET('Water Data'!$H$29,0,10*ROW('Water Data'!H158))="","",OFFSET('Water Data'!$H$29,0,10*ROW('Water Data'!H158)))</f>
        <v/>
      </c>
      <c r="CH164" s="292" t="str">
        <f ca="true">+IF(OFFSET('Water Data'!$I$27,0,10*ROW('Water Data'!I158))="","",OFFSET('Water Data'!$I$27,0,10*ROW('Water Data'!I158)))</f>
        <v/>
      </c>
      <c r="CI164" s="292" t="str">
        <f ca="true">+IF(OFFSET('Water Data'!$I$28,0,10*ROW('Water Data'!I158))="","",OFFSET('Water Data'!$I$28,0,10*ROW('Water Data'!I158)))</f>
        <v/>
      </c>
      <c r="CJ164" s="292" t="str">
        <f ca="true">+IF(OFFSET('Water Data'!$I$29,0,10*ROW('Water Data'!I158))="","",OFFSET('Water Data'!$I$29,0,10*ROW('Water Data'!I158)))</f>
        <v/>
      </c>
      <c r="CK164" s="292" t="str">
        <f ca="true">+IF(OFFSET('Sanitation Data'!$D$28,0,10*ROW('Sanitation Data'!D158))="","",OFFSET('Sanitation Data'!$D$28,0,10*ROW('Sanitation Data'!D158)))</f>
        <v/>
      </c>
      <c r="CL164" s="292" t="str">
        <f ca="true">+IF(OFFSET('Sanitation Data'!$D$29,0,10*ROW('Sanitation Data'!D158))="","",OFFSET('Sanitation Data'!$D$29,0,10*ROW('Sanitation Data'!D158)))</f>
        <v/>
      </c>
      <c r="CM164" s="292" t="str">
        <f ca="true">+IF(OFFSET('Sanitation Data'!$D$30,0,10*ROW('Sanitation Data'!D158))="","",OFFSET('Sanitation Data'!$D$30,0,10*ROW('Sanitation Data'!D158)))</f>
        <v/>
      </c>
      <c r="CN164" s="292" t="str">
        <f ca="true">+IF(OFFSET('Sanitation Data'!$D$31,0,10*ROW('Sanitation Data'!D158))="","",OFFSET('Sanitation Data'!$D$31,0,10*ROW('Sanitation Data'!D158)))</f>
        <v/>
      </c>
      <c r="CO164" s="292" t="str">
        <f ca="true">+IF(OFFSET('Sanitation Data'!$D$32,0,10*ROW('Sanitation Data'!D158))="","",OFFSET('Sanitation Data'!$D$32,0,10*ROW('Sanitation Data'!D158)))</f>
        <v/>
      </c>
      <c r="CP164" s="292" t="str">
        <f ca="true">+IF(OFFSET('Sanitation Data'!$E$28,0,10*ROW('Sanitation Data'!E158))="","",OFFSET('Sanitation Data'!$E$28,0,10*ROW('Sanitation Data'!E158)))</f>
        <v/>
      </c>
      <c r="CQ164" s="292" t="str">
        <f ca="true">+IF(OFFSET('Sanitation Data'!$E$29,0,10*ROW('Sanitation Data'!E158))="","",OFFSET('Sanitation Data'!$E$29,0,10*ROW('Sanitation Data'!E158)))</f>
        <v/>
      </c>
      <c r="CR164" s="292" t="str">
        <f ca="true">+IF(OFFSET('Sanitation Data'!$E$30,0,10*ROW('Sanitation Data'!E158))="","",OFFSET('Sanitation Data'!$E$30,0,10*ROW('Sanitation Data'!E158)))</f>
        <v/>
      </c>
      <c r="CS164" s="292" t="str">
        <f ca="true">+IF(OFFSET('Sanitation Data'!$E$31,0,10*ROW('Sanitation Data'!E158))="","",OFFSET('Sanitation Data'!$E$31,0,10*ROW('Sanitation Data'!E158)))</f>
        <v/>
      </c>
      <c r="CT164" s="292" t="str">
        <f ca="true">+IF(OFFSET('Sanitation Data'!$E$32,0,10*ROW('Sanitation Data'!E158))="","",OFFSET('Sanitation Data'!$E$32,0,10*ROW('Sanitation Data'!E158)))</f>
        <v/>
      </c>
      <c r="CU164" s="292" t="str">
        <f ca="true">+IF(OFFSET('Sanitation Data'!$F$28,0,10*ROW('Sanitation Data'!F158))="","",OFFSET('Sanitation Data'!$F$28,0,10*ROW('Sanitation Data'!F158)))</f>
        <v/>
      </c>
      <c r="CV164" s="292" t="str">
        <f ca="true">+IF(OFFSET('Sanitation Data'!$F$29,0,10*ROW('Sanitation Data'!F158))="","",OFFSET('Sanitation Data'!$F$29,0,10*ROW('Sanitation Data'!F158)))</f>
        <v/>
      </c>
      <c r="CW164" s="292" t="str">
        <f ca="true">+IF(OFFSET('Sanitation Data'!$F$30,0,10*ROW('Sanitation Data'!F158))="","",OFFSET('Sanitation Data'!$F$30,0,10*ROW('Sanitation Data'!F158)))</f>
        <v/>
      </c>
      <c r="CX164" s="292" t="str">
        <f ca="true">+IF(OFFSET('Sanitation Data'!$F$31,0,10*ROW('Sanitation Data'!F158))="","",OFFSET('Sanitation Data'!$F$31,0,10*ROW('Sanitation Data'!F158)))</f>
        <v/>
      </c>
      <c r="CY164" s="292" t="str">
        <f ca="true">+IF(OFFSET('Sanitation Data'!$F$32,0,10*ROW('Sanitation Data'!F158))="","",OFFSET('Sanitation Data'!$F$32,0,10*ROW('Sanitation Data'!F158)))</f>
        <v/>
      </c>
      <c r="CZ164" s="292" t="str">
        <f ca="true">+IF(OFFSET('Sanitation Data'!$G$28,0,10*ROW('Sanitation Data'!G158))="","",OFFSET('Sanitation Data'!$G$28,0,10*ROW('Sanitation Data'!G158)))</f>
        <v/>
      </c>
      <c r="DA164" s="292" t="str">
        <f ca="true">+IF(OFFSET('Sanitation Data'!$G$29,0,10*ROW('Sanitation Data'!G158))="","",OFFSET('Sanitation Data'!$G$29,0,10*ROW('Sanitation Data'!G158)))</f>
        <v/>
      </c>
      <c r="DB164" s="292" t="str">
        <f ca="true">+IF(OFFSET('Sanitation Data'!$G$30,0,10*ROW('Sanitation Data'!G158))="","",OFFSET('Sanitation Data'!$G$30,0,10*ROW('Sanitation Data'!G158)))</f>
        <v/>
      </c>
      <c r="DC164" s="292" t="str">
        <f ca="true">+IF(OFFSET('Sanitation Data'!$G$31,0,10*ROW('Sanitation Data'!G158))="","",OFFSET('Sanitation Data'!$G$31,0,10*ROW('Sanitation Data'!G158)))</f>
        <v/>
      </c>
      <c r="DD164" s="292" t="str">
        <f ca="true">+IF(OFFSET('Sanitation Data'!$G$32,0,10*ROW('Sanitation Data'!G158))="","",OFFSET('Sanitation Data'!$G$32,0,10*ROW('Sanitation Data'!G158)))</f>
        <v/>
      </c>
      <c r="DE164" s="292" t="str">
        <f ca="true">+IF(OFFSET('Sanitation Data'!$H$28,0,10*ROW('Sanitation Data'!H158))="","",OFFSET('Sanitation Data'!$H$28,0,10*ROW('Sanitation Data'!H158)))</f>
        <v/>
      </c>
      <c r="DF164" s="292" t="str">
        <f ca="true">+IF(OFFSET('Sanitation Data'!$H$29,0,10*ROW('Sanitation Data'!H158))="","",OFFSET('Sanitation Data'!$H$29,0,10*ROW('Sanitation Data'!H158)))</f>
        <v/>
      </c>
      <c r="DG164" s="292" t="str">
        <f ca="true">+IF(OFFSET('Sanitation Data'!$H$30,0,10*ROW('Sanitation Data'!H158))="","",OFFSET('Sanitation Data'!$H$30,0,10*ROW('Sanitation Data'!H158)))</f>
        <v/>
      </c>
      <c r="DH164" s="292" t="str">
        <f ca="true">+IF(OFFSET('Sanitation Data'!$H$31,0,10*ROW('Sanitation Data'!H158))="","",OFFSET('Sanitation Data'!$H$31,0,10*ROW('Sanitation Data'!H158)))</f>
        <v/>
      </c>
      <c r="DI164" s="292" t="str">
        <f ca="true">+IF(OFFSET('Sanitation Data'!$H$32,0,10*ROW('Sanitation Data'!H158))="","",OFFSET('Sanitation Data'!$H$32,0,10*ROW('Sanitation Data'!H158)))</f>
        <v/>
      </c>
      <c r="DJ164" s="292" t="str">
        <f ca="true">+IF(OFFSET('Sanitation Data'!$I$28,0,10*ROW('Sanitation Data'!I158))="","",OFFSET('Sanitation Data'!$I$28,0,10*ROW('Sanitation Data'!I158)))</f>
        <v/>
      </c>
      <c r="DK164" s="292" t="str">
        <f ca="true">+IF(OFFSET('Sanitation Data'!$I$29,0,10*ROW('Sanitation Data'!I158))="","",OFFSET('Sanitation Data'!$I$29,0,10*ROW('Sanitation Data'!I158)))</f>
        <v/>
      </c>
      <c r="DL164" s="292" t="str">
        <f ca="true">+IF(OFFSET('Sanitation Data'!$I$30,0,10*ROW('Sanitation Data'!I158))="","",OFFSET('Sanitation Data'!$I$30,0,10*ROW('Sanitation Data'!I158)))</f>
        <v/>
      </c>
      <c r="DM164" s="292" t="str">
        <f ca="true">+IF(OFFSET('Sanitation Data'!$I$31,0,10*ROW('Sanitation Data'!I158))="","",OFFSET('Sanitation Data'!$I$31,0,10*ROW('Sanitation Data'!I158)))</f>
        <v/>
      </c>
      <c r="DN164" s="292" t="str">
        <f ca="true">+IF(OFFSET('Sanitation Data'!$I$32,0,10*ROW('Sanitation Data'!I158))="","",OFFSET('Sanitation Data'!$I$32,0,10*ROW('Sanitation Data'!I158)))</f>
        <v/>
      </c>
      <c r="DO164" s="292" t="str">
        <f ca="true">+IF(OFFSET('Hygiene Data'!$D$11,0,10*ROW('Hygiene Data'!D158))="","",OFFSET('Hygiene Data'!$D$11,0,10*ROW('Hygiene Data'!D158)))</f>
        <v/>
      </c>
      <c r="DP164" s="292" t="str">
        <f ca="true">+IF(OFFSET('Hygiene Data'!$D$12,0,10*ROW('Hygiene Data'!D158))="","",OFFSET('Hygiene Data'!$D$12,0,10*ROW('Hygiene Data'!D158)))</f>
        <v/>
      </c>
      <c r="DQ164" s="292" t="str">
        <f ca="true">+IF(OFFSET('Hygiene Data'!$D$13,0,10*ROW('Hygiene Data'!D158))="","",OFFSET('Hygiene Data'!$D$13,0,10*ROW('Hygiene Data'!D158)))</f>
        <v/>
      </c>
      <c r="DR164" s="292" t="str">
        <f ca="true">+IF(OFFSET('Hygiene Data'!$E$11,0,10*ROW('Hygiene Data'!E158))="","",OFFSET('Hygiene Data'!$E$11,0,10*ROW('Hygiene Data'!E158)))</f>
        <v/>
      </c>
      <c r="DS164" s="292" t="str">
        <f ca="true">+IF(OFFSET('Hygiene Data'!$E$12,0,10*ROW('Hygiene Data'!E158))="","",OFFSET('Hygiene Data'!$E$12,0,10*ROW('Hygiene Data'!E158)))</f>
        <v/>
      </c>
      <c r="DT164" s="292" t="str">
        <f ca="true">+IF(OFFSET('Hygiene Data'!$E$13,0,10*ROW('Hygiene Data'!E158))="","",OFFSET('Hygiene Data'!$E$13,0,10*ROW('Hygiene Data'!E158)))</f>
        <v/>
      </c>
      <c r="DU164" s="292" t="str">
        <f ca="true">+IF(OFFSET('Hygiene Data'!$F$11,0,10*ROW('Hygiene Data'!F158))="","",OFFSET('Hygiene Data'!$F$11,0,10*ROW('Hygiene Data'!F158)))</f>
        <v/>
      </c>
      <c r="DV164" s="292" t="str">
        <f ca="true">+IF(OFFSET('Hygiene Data'!$F$12,0,10*ROW('Hygiene Data'!F158))="","",OFFSET('Hygiene Data'!$F$12,0,10*ROW('Hygiene Data'!F158)))</f>
        <v/>
      </c>
      <c r="DW164" s="292" t="str">
        <f ca="true">+IF(OFFSET('Hygiene Data'!$F$13,0,10*ROW('Hygiene Data'!F158))="","",OFFSET('Hygiene Data'!$F$13,0,10*ROW('Hygiene Data'!F158)))</f>
        <v/>
      </c>
      <c r="DX164" s="292" t="str">
        <f ca="true">+IF(OFFSET('Hygiene Data'!$G$11,0,10*ROW('Hygiene Data'!G158))="","",OFFSET('Hygiene Data'!$G$11,0,10*ROW('Hygiene Data'!G158)))</f>
        <v/>
      </c>
      <c r="DY164" s="292" t="str">
        <f ca="true">+IF(OFFSET('Hygiene Data'!$G$12,0,10*ROW('Hygiene Data'!G158))="","",OFFSET('Hygiene Data'!$G$12,0,10*ROW('Hygiene Data'!G158)))</f>
        <v/>
      </c>
      <c r="DZ164" s="292" t="str">
        <f ca="true">+IF(OFFSET('Hygiene Data'!$G$13,0,10*ROW('Hygiene Data'!G158))="","",OFFSET('Hygiene Data'!$G$13,0,10*ROW('Hygiene Data'!G158)))</f>
        <v/>
      </c>
      <c r="EA164" s="292" t="str">
        <f ca="true">+IF(OFFSET('Hygiene Data'!$H$11,0,10*ROW('Hygiene Data'!H158))="","",OFFSET('Hygiene Data'!$H$11,0,10*ROW('Hygiene Data'!H158)))</f>
        <v/>
      </c>
      <c r="EB164" s="292" t="str">
        <f ca="true">+IF(OFFSET('Hygiene Data'!$H$12,0,10*ROW('Hygiene Data'!H158))="","",OFFSET('Hygiene Data'!$H$12,0,10*ROW('Hygiene Data'!H158)))</f>
        <v/>
      </c>
      <c r="EC164" s="292" t="str">
        <f ca="true">+IF(OFFSET('Hygiene Data'!$H$13,0,10*ROW('Hygiene Data'!H158))="","",OFFSET('Hygiene Data'!$H$13,0,10*ROW('Hygiene Data'!H158)))</f>
        <v/>
      </c>
      <c r="ED164" s="292" t="str">
        <f ca="true">+IF(OFFSET('Hygiene Data'!$I$11,0,10*ROW('Hygiene Data'!I158))="","",OFFSET('Hygiene Data'!$I$11,0,10*ROW('Hygiene Data'!I158)))</f>
        <v/>
      </c>
      <c r="EE164" s="292" t="str">
        <f ca="true">+IF(OFFSET('Hygiene Data'!$I$12,0,10*ROW('Hygiene Data'!I158))="","",OFFSET('Hygiene Data'!$I$12,0,10*ROW('Hygiene Data'!I158)))</f>
        <v/>
      </c>
      <c r="EF164" s="29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8"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2"/>
      <c r="BS165" s="292" t="str">
        <f ca="true">+IF(OFFSET('Water Data'!$D$27,0,10*ROW('Water Data'!D159))="","",OFFSET('Water Data'!$D$27,0,10*ROW('Water Data'!D159)))</f>
        <v/>
      </c>
      <c r="BT165" s="292" t="str">
        <f ca="true">+IF(OFFSET('Water Data'!$D$28,0,10*ROW('Water Data'!D159))="","",OFFSET('Water Data'!$D$28,0,10*ROW('Water Data'!D159)))</f>
        <v/>
      </c>
      <c r="BU165" s="292" t="str">
        <f ca="true">+IF(OFFSET('Water Data'!$D$29,0,10*ROW('Water Data'!D159))="","",OFFSET('Water Data'!$D$29,0,10*ROW('Water Data'!D159)))</f>
        <v/>
      </c>
      <c r="BV165" s="292" t="str">
        <f ca="true">+IF(OFFSET('Water Data'!$E$27,0,10*ROW('Water Data'!E159))="","",OFFSET('Water Data'!$E$27,0,10*ROW('Water Data'!E159)))</f>
        <v/>
      </c>
      <c r="BW165" s="292" t="str">
        <f ca="true">+IF(OFFSET('Water Data'!$E$28,0,10*ROW('Water Data'!E159))="","",OFFSET('Water Data'!$E$28,0,10*ROW('Water Data'!E159)))</f>
        <v/>
      </c>
      <c r="BX165" s="292" t="str">
        <f ca="true">+IF(OFFSET('Water Data'!$E$29,0,10*ROW('Water Data'!E159))="","",OFFSET('Water Data'!$E$29,0,10*ROW('Water Data'!E159)))</f>
        <v/>
      </c>
      <c r="BY165" s="292" t="str">
        <f ca="true">+IF(OFFSET('Water Data'!$F$27,0,10*ROW('Water Data'!F159))="","",OFFSET('Water Data'!$F$27,0,10*ROW('Water Data'!F159)))</f>
        <v/>
      </c>
      <c r="BZ165" s="292" t="str">
        <f ca="true">+IF(OFFSET('Water Data'!$F$28,0,10*ROW('Water Data'!F159))="","",OFFSET('Water Data'!$F$28,0,10*ROW('Water Data'!F159)))</f>
        <v/>
      </c>
      <c r="CA165" s="292" t="str">
        <f ca="true">+IF(OFFSET('Water Data'!$F$29,0,10*ROW('Water Data'!F159))="","",OFFSET('Water Data'!$F$29,0,10*ROW('Water Data'!F159)))</f>
        <v/>
      </c>
      <c r="CB165" s="292" t="str">
        <f ca="true">+IF(OFFSET('Water Data'!$G$27,0,10*ROW('Water Data'!G159))="","",OFFSET('Water Data'!$G$27,0,10*ROW('Water Data'!G159)))</f>
        <v/>
      </c>
      <c r="CC165" s="292" t="str">
        <f ca="true">+IF(OFFSET('Water Data'!$G$28,0,10*ROW('Water Data'!G159))="","",OFFSET('Water Data'!$G$28,0,10*ROW('Water Data'!G159)))</f>
        <v/>
      </c>
      <c r="CD165" s="292" t="str">
        <f ca="true">+IF(OFFSET('Water Data'!$G$29,0,10*ROW('Water Data'!G159))="","",OFFSET('Water Data'!$G$29,0,10*ROW('Water Data'!G159)))</f>
        <v/>
      </c>
      <c r="CE165" s="292" t="str">
        <f ca="true">+IF(OFFSET('Water Data'!$H$27,0,10*ROW('Water Data'!H159))="","",OFFSET('Water Data'!$H$27,0,10*ROW('Water Data'!H159)))</f>
        <v/>
      </c>
      <c r="CF165" s="292" t="str">
        <f ca="true">+IF(OFFSET('Water Data'!$H$28,0,10*ROW('Water Data'!H159))="","",OFFSET('Water Data'!$H$28,0,10*ROW('Water Data'!H159)))</f>
        <v/>
      </c>
      <c r="CG165" s="292" t="str">
        <f ca="true">+IF(OFFSET('Water Data'!$H$29,0,10*ROW('Water Data'!H159))="","",OFFSET('Water Data'!$H$29,0,10*ROW('Water Data'!H159)))</f>
        <v/>
      </c>
      <c r="CH165" s="292" t="str">
        <f ca="true">+IF(OFFSET('Water Data'!$I$27,0,10*ROW('Water Data'!I159))="","",OFFSET('Water Data'!$I$27,0,10*ROW('Water Data'!I159)))</f>
        <v/>
      </c>
      <c r="CI165" s="292" t="str">
        <f ca="true">+IF(OFFSET('Water Data'!$I$28,0,10*ROW('Water Data'!I159))="","",OFFSET('Water Data'!$I$28,0,10*ROW('Water Data'!I159)))</f>
        <v/>
      </c>
      <c r="CJ165" s="292" t="str">
        <f ca="true">+IF(OFFSET('Water Data'!$I$29,0,10*ROW('Water Data'!I159))="","",OFFSET('Water Data'!$I$29,0,10*ROW('Water Data'!I159)))</f>
        <v/>
      </c>
      <c r="CK165" s="292" t="str">
        <f ca="true">+IF(OFFSET('Sanitation Data'!$D$28,0,10*ROW('Sanitation Data'!D159))="","",OFFSET('Sanitation Data'!$D$28,0,10*ROW('Sanitation Data'!D159)))</f>
        <v/>
      </c>
      <c r="CL165" s="292" t="str">
        <f ca="true">+IF(OFFSET('Sanitation Data'!$D$29,0,10*ROW('Sanitation Data'!D159))="","",OFFSET('Sanitation Data'!$D$29,0,10*ROW('Sanitation Data'!D159)))</f>
        <v/>
      </c>
      <c r="CM165" s="292" t="str">
        <f ca="true">+IF(OFFSET('Sanitation Data'!$D$30,0,10*ROW('Sanitation Data'!D159))="","",OFFSET('Sanitation Data'!$D$30,0,10*ROW('Sanitation Data'!D159)))</f>
        <v/>
      </c>
      <c r="CN165" s="292" t="str">
        <f ca="true">+IF(OFFSET('Sanitation Data'!$D$31,0,10*ROW('Sanitation Data'!D159))="","",OFFSET('Sanitation Data'!$D$31,0,10*ROW('Sanitation Data'!D159)))</f>
        <v/>
      </c>
      <c r="CO165" s="292" t="str">
        <f ca="true">+IF(OFFSET('Sanitation Data'!$D$32,0,10*ROW('Sanitation Data'!D159))="","",OFFSET('Sanitation Data'!$D$32,0,10*ROW('Sanitation Data'!D159)))</f>
        <v/>
      </c>
      <c r="CP165" s="292" t="str">
        <f ca="true">+IF(OFFSET('Sanitation Data'!$E$28,0,10*ROW('Sanitation Data'!E159))="","",OFFSET('Sanitation Data'!$E$28,0,10*ROW('Sanitation Data'!E159)))</f>
        <v/>
      </c>
      <c r="CQ165" s="292" t="str">
        <f ca="true">+IF(OFFSET('Sanitation Data'!$E$29,0,10*ROW('Sanitation Data'!E159))="","",OFFSET('Sanitation Data'!$E$29,0,10*ROW('Sanitation Data'!E159)))</f>
        <v/>
      </c>
      <c r="CR165" s="292" t="str">
        <f ca="true">+IF(OFFSET('Sanitation Data'!$E$30,0,10*ROW('Sanitation Data'!E159))="","",OFFSET('Sanitation Data'!$E$30,0,10*ROW('Sanitation Data'!E159)))</f>
        <v/>
      </c>
      <c r="CS165" s="292" t="str">
        <f ca="true">+IF(OFFSET('Sanitation Data'!$E$31,0,10*ROW('Sanitation Data'!E159))="","",OFFSET('Sanitation Data'!$E$31,0,10*ROW('Sanitation Data'!E159)))</f>
        <v/>
      </c>
      <c r="CT165" s="292" t="str">
        <f ca="true">+IF(OFFSET('Sanitation Data'!$E$32,0,10*ROW('Sanitation Data'!E159))="","",OFFSET('Sanitation Data'!$E$32,0,10*ROW('Sanitation Data'!E159)))</f>
        <v/>
      </c>
      <c r="CU165" s="292" t="str">
        <f ca="true">+IF(OFFSET('Sanitation Data'!$F$28,0,10*ROW('Sanitation Data'!F159))="","",OFFSET('Sanitation Data'!$F$28,0,10*ROW('Sanitation Data'!F159)))</f>
        <v/>
      </c>
      <c r="CV165" s="292" t="str">
        <f ca="true">+IF(OFFSET('Sanitation Data'!$F$29,0,10*ROW('Sanitation Data'!F159))="","",OFFSET('Sanitation Data'!$F$29,0,10*ROW('Sanitation Data'!F159)))</f>
        <v/>
      </c>
      <c r="CW165" s="292" t="str">
        <f ca="true">+IF(OFFSET('Sanitation Data'!$F$30,0,10*ROW('Sanitation Data'!F159))="","",OFFSET('Sanitation Data'!$F$30,0,10*ROW('Sanitation Data'!F159)))</f>
        <v/>
      </c>
      <c r="CX165" s="292" t="str">
        <f ca="true">+IF(OFFSET('Sanitation Data'!$F$31,0,10*ROW('Sanitation Data'!F159))="","",OFFSET('Sanitation Data'!$F$31,0,10*ROW('Sanitation Data'!F159)))</f>
        <v/>
      </c>
      <c r="CY165" s="292" t="str">
        <f ca="true">+IF(OFFSET('Sanitation Data'!$F$32,0,10*ROW('Sanitation Data'!F159))="","",OFFSET('Sanitation Data'!$F$32,0,10*ROW('Sanitation Data'!F159)))</f>
        <v/>
      </c>
      <c r="CZ165" s="292" t="str">
        <f ca="true">+IF(OFFSET('Sanitation Data'!$G$28,0,10*ROW('Sanitation Data'!G159))="","",OFFSET('Sanitation Data'!$G$28,0,10*ROW('Sanitation Data'!G159)))</f>
        <v/>
      </c>
      <c r="DA165" s="292" t="str">
        <f ca="true">+IF(OFFSET('Sanitation Data'!$G$29,0,10*ROW('Sanitation Data'!G159))="","",OFFSET('Sanitation Data'!$G$29,0,10*ROW('Sanitation Data'!G159)))</f>
        <v/>
      </c>
      <c r="DB165" s="292" t="str">
        <f ca="true">+IF(OFFSET('Sanitation Data'!$G$30,0,10*ROW('Sanitation Data'!G159))="","",OFFSET('Sanitation Data'!$G$30,0,10*ROW('Sanitation Data'!G159)))</f>
        <v/>
      </c>
      <c r="DC165" s="292" t="str">
        <f ca="true">+IF(OFFSET('Sanitation Data'!$G$31,0,10*ROW('Sanitation Data'!G159))="","",OFFSET('Sanitation Data'!$G$31,0,10*ROW('Sanitation Data'!G159)))</f>
        <v/>
      </c>
      <c r="DD165" s="292" t="str">
        <f ca="true">+IF(OFFSET('Sanitation Data'!$G$32,0,10*ROW('Sanitation Data'!G159))="","",OFFSET('Sanitation Data'!$G$32,0,10*ROW('Sanitation Data'!G159)))</f>
        <v/>
      </c>
      <c r="DE165" s="292" t="str">
        <f ca="true">+IF(OFFSET('Sanitation Data'!$H$28,0,10*ROW('Sanitation Data'!H159))="","",OFFSET('Sanitation Data'!$H$28,0,10*ROW('Sanitation Data'!H159)))</f>
        <v/>
      </c>
      <c r="DF165" s="292" t="str">
        <f ca="true">+IF(OFFSET('Sanitation Data'!$H$29,0,10*ROW('Sanitation Data'!H159))="","",OFFSET('Sanitation Data'!$H$29,0,10*ROW('Sanitation Data'!H159)))</f>
        <v/>
      </c>
      <c r="DG165" s="292" t="str">
        <f ca="true">+IF(OFFSET('Sanitation Data'!$H$30,0,10*ROW('Sanitation Data'!H159))="","",OFFSET('Sanitation Data'!$H$30,0,10*ROW('Sanitation Data'!H159)))</f>
        <v/>
      </c>
      <c r="DH165" s="292" t="str">
        <f ca="true">+IF(OFFSET('Sanitation Data'!$H$31,0,10*ROW('Sanitation Data'!H159))="","",OFFSET('Sanitation Data'!$H$31,0,10*ROW('Sanitation Data'!H159)))</f>
        <v/>
      </c>
      <c r="DI165" s="292" t="str">
        <f ca="true">+IF(OFFSET('Sanitation Data'!$H$32,0,10*ROW('Sanitation Data'!H159))="","",OFFSET('Sanitation Data'!$H$32,0,10*ROW('Sanitation Data'!H159)))</f>
        <v/>
      </c>
      <c r="DJ165" s="292" t="str">
        <f ca="true">+IF(OFFSET('Sanitation Data'!$I$28,0,10*ROW('Sanitation Data'!I159))="","",OFFSET('Sanitation Data'!$I$28,0,10*ROW('Sanitation Data'!I159)))</f>
        <v/>
      </c>
      <c r="DK165" s="292" t="str">
        <f ca="true">+IF(OFFSET('Sanitation Data'!$I$29,0,10*ROW('Sanitation Data'!I159))="","",OFFSET('Sanitation Data'!$I$29,0,10*ROW('Sanitation Data'!I159)))</f>
        <v/>
      </c>
      <c r="DL165" s="292" t="str">
        <f ca="true">+IF(OFFSET('Sanitation Data'!$I$30,0,10*ROW('Sanitation Data'!I159))="","",OFFSET('Sanitation Data'!$I$30,0,10*ROW('Sanitation Data'!I159)))</f>
        <v/>
      </c>
      <c r="DM165" s="292" t="str">
        <f ca="true">+IF(OFFSET('Sanitation Data'!$I$31,0,10*ROW('Sanitation Data'!I159))="","",OFFSET('Sanitation Data'!$I$31,0,10*ROW('Sanitation Data'!I159)))</f>
        <v/>
      </c>
      <c r="DN165" s="292" t="str">
        <f ca="true">+IF(OFFSET('Sanitation Data'!$I$32,0,10*ROW('Sanitation Data'!I159))="","",OFFSET('Sanitation Data'!$I$32,0,10*ROW('Sanitation Data'!I159)))</f>
        <v/>
      </c>
      <c r="DO165" s="292" t="str">
        <f ca="true">+IF(OFFSET('Hygiene Data'!$D$11,0,10*ROW('Hygiene Data'!D159))="","",OFFSET('Hygiene Data'!$D$11,0,10*ROW('Hygiene Data'!D159)))</f>
        <v/>
      </c>
      <c r="DP165" s="292" t="str">
        <f ca="true">+IF(OFFSET('Hygiene Data'!$D$12,0,10*ROW('Hygiene Data'!D159))="","",OFFSET('Hygiene Data'!$D$12,0,10*ROW('Hygiene Data'!D159)))</f>
        <v/>
      </c>
      <c r="DQ165" s="292" t="str">
        <f ca="true">+IF(OFFSET('Hygiene Data'!$D$13,0,10*ROW('Hygiene Data'!D159))="","",OFFSET('Hygiene Data'!$D$13,0,10*ROW('Hygiene Data'!D159)))</f>
        <v/>
      </c>
      <c r="DR165" s="292" t="str">
        <f ca="true">+IF(OFFSET('Hygiene Data'!$E$11,0,10*ROW('Hygiene Data'!E159))="","",OFFSET('Hygiene Data'!$E$11,0,10*ROW('Hygiene Data'!E159)))</f>
        <v/>
      </c>
      <c r="DS165" s="292" t="str">
        <f ca="true">+IF(OFFSET('Hygiene Data'!$E$12,0,10*ROW('Hygiene Data'!E159))="","",OFFSET('Hygiene Data'!$E$12,0,10*ROW('Hygiene Data'!E159)))</f>
        <v/>
      </c>
      <c r="DT165" s="292" t="str">
        <f ca="true">+IF(OFFSET('Hygiene Data'!$E$13,0,10*ROW('Hygiene Data'!E159))="","",OFFSET('Hygiene Data'!$E$13,0,10*ROW('Hygiene Data'!E159)))</f>
        <v/>
      </c>
      <c r="DU165" s="292" t="str">
        <f ca="true">+IF(OFFSET('Hygiene Data'!$F$11,0,10*ROW('Hygiene Data'!F159))="","",OFFSET('Hygiene Data'!$F$11,0,10*ROW('Hygiene Data'!F159)))</f>
        <v/>
      </c>
      <c r="DV165" s="292" t="str">
        <f ca="true">+IF(OFFSET('Hygiene Data'!$F$12,0,10*ROW('Hygiene Data'!F159))="","",OFFSET('Hygiene Data'!$F$12,0,10*ROW('Hygiene Data'!F159)))</f>
        <v/>
      </c>
      <c r="DW165" s="292" t="str">
        <f ca="true">+IF(OFFSET('Hygiene Data'!$F$13,0,10*ROW('Hygiene Data'!F159))="","",OFFSET('Hygiene Data'!$F$13,0,10*ROW('Hygiene Data'!F159)))</f>
        <v/>
      </c>
      <c r="DX165" s="292" t="str">
        <f ca="true">+IF(OFFSET('Hygiene Data'!$G$11,0,10*ROW('Hygiene Data'!G159))="","",OFFSET('Hygiene Data'!$G$11,0,10*ROW('Hygiene Data'!G159)))</f>
        <v/>
      </c>
      <c r="DY165" s="292" t="str">
        <f ca="true">+IF(OFFSET('Hygiene Data'!$G$12,0,10*ROW('Hygiene Data'!G159))="","",OFFSET('Hygiene Data'!$G$12,0,10*ROW('Hygiene Data'!G159)))</f>
        <v/>
      </c>
      <c r="DZ165" s="292" t="str">
        <f ca="true">+IF(OFFSET('Hygiene Data'!$G$13,0,10*ROW('Hygiene Data'!G159))="","",OFFSET('Hygiene Data'!$G$13,0,10*ROW('Hygiene Data'!G159)))</f>
        <v/>
      </c>
      <c r="EA165" s="292" t="str">
        <f ca="true">+IF(OFFSET('Hygiene Data'!$H$11,0,10*ROW('Hygiene Data'!H159))="","",OFFSET('Hygiene Data'!$H$11,0,10*ROW('Hygiene Data'!H159)))</f>
        <v/>
      </c>
      <c r="EB165" s="292" t="str">
        <f ca="true">+IF(OFFSET('Hygiene Data'!$H$12,0,10*ROW('Hygiene Data'!H159))="","",OFFSET('Hygiene Data'!$H$12,0,10*ROW('Hygiene Data'!H159)))</f>
        <v/>
      </c>
      <c r="EC165" s="292" t="str">
        <f ca="true">+IF(OFFSET('Hygiene Data'!$H$13,0,10*ROW('Hygiene Data'!H159))="","",OFFSET('Hygiene Data'!$H$13,0,10*ROW('Hygiene Data'!H159)))</f>
        <v/>
      </c>
      <c r="ED165" s="292" t="str">
        <f ca="true">+IF(OFFSET('Hygiene Data'!$I$11,0,10*ROW('Hygiene Data'!I159))="","",OFFSET('Hygiene Data'!$I$11,0,10*ROW('Hygiene Data'!I159)))</f>
        <v/>
      </c>
      <c r="EE165" s="292" t="str">
        <f ca="true">+IF(OFFSET('Hygiene Data'!$I$12,0,10*ROW('Hygiene Data'!I159))="","",OFFSET('Hygiene Data'!$I$12,0,10*ROW('Hygiene Data'!I159)))</f>
        <v/>
      </c>
      <c r="EF165" s="29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8"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2"/>
      <c r="BS166" s="292" t="str">
        <f ca="true">+IF(OFFSET('Water Data'!$D$27,0,10*ROW('Water Data'!D160))="","",OFFSET('Water Data'!$D$27,0,10*ROW('Water Data'!D160)))</f>
        <v/>
      </c>
      <c r="BT166" s="292" t="str">
        <f ca="true">+IF(OFFSET('Water Data'!$D$28,0,10*ROW('Water Data'!D160))="","",OFFSET('Water Data'!$D$28,0,10*ROW('Water Data'!D160)))</f>
        <v/>
      </c>
      <c r="BU166" s="292" t="str">
        <f ca="true">+IF(OFFSET('Water Data'!$D$29,0,10*ROW('Water Data'!D160))="","",OFFSET('Water Data'!$D$29,0,10*ROW('Water Data'!D160)))</f>
        <v/>
      </c>
      <c r="BV166" s="292" t="str">
        <f ca="true">+IF(OFFSET('Water Data'!$E$27,0,10*ROW('Water Data'!E160))="","",OFFSET('Water Data'!$E$27,0,10*ROW('Water Data'!E160)))</f>
        <v/>
      </c>
      <c r="BW166" s="292" t="str">
        <f ca="true">+IF(OFFSET('Water Data'!$E$28,0,10*ROW('Water Data'!E160))="","",OFFSET('Water Data'!$E$28,0,10*ROW('Water Data'!E160)))</f>
        <v/>
      </c>
      <c r="BX166" s="292" t="str">
        <f ca="true">+IF(OFFSET('Water Data'!$E$29,0,10*ROW('Water Data'!E160))="","",OFFSET('Water Data'!$E$29,0,10*ROW('Water Data'!E160)))</f>
        <v/>
      </c>
      <c r="BY166" s="292" t="str">
        <f ca="true">+IF(OFFSET('Water Data'!$F$27,0,10*ROW('Water Data'!F160))="","",OFFSET('Water Data'!$F$27,0,10*ROW('Water Data'!F160)))</f>
        <v/>
      </c>
      <c r="BZ166" s="292" t="str">
        <f ca="true">+IF(OFFSET('Water Data'!$F$28,0,10*ROW('Water Data'!F160))="","",OFFSET('Water Data'!$F$28,0,10*ROW('Water Data'!F160)))</f>
        <v/>
      </c>
      <c r="CA166" s="292" t="str">
        <f ca="true">+IF(OFFSET('Water Data'!$F$29,0,10*ROW('Water Data'!F160))="","",OFFSET('Water Data'!$F$29,0,10*ROW('Water Data'!F160)))</f>
        <v/>
      </c>
      <c r="CB166" s="292" t="str">
        <f ca="true">+IF(OFFSET('Water Data'!$G$27,0,10*ROW('Water Data'!G160))="","",OFFSET('Water Data'!$G$27,0,10*ROW('Water Data'!G160)))</f>
        <v/>
      </c>
      <c r="CC166" s="292" t="str">
        <f ca="true">+IF(OFFSET('Water Data'!$G$28,0,10*ROW('Water Data'!G160))="","",OFFSET('Water Data'!$G$28,0,10*ROW('Water Data'!G160)))</f>
        <v/>
      </c>
      <c r="CD166" s="292" t="str">
        <f ca="true">+IF(OFFSET('Water Data'!$G$29,0,10*ROW('Water Data'!G160))="","",OFFSET('Water Data'!$G$29,0,10*ROW('Water Data'!G160)))</f>
        <v/>
      </c>
      <c r="CE166" s="292" t="str">
        <f ca="true">+IF(OFFSET('Water Data'!$H$27,0,10*ROW('Water Data'!H160))="","",OFFSET('Water Data'!$H$27,0,10*ROW('Water Data'!H160)))</f>
        <v/>
      </c>
      <c r="CF166" s="292" t="str">
        <f ca="true">+IF(OFFSET('Water Data'!$H$28,0,10*ROW('Water Data'!H160))="","",OFFSET('Water Data'!$H$28,0,10*ROW('Water Data'!H160)))</f>
        <v/>
      </c>
      <c r="CG166" s="292" t="str">
        <f ca="true">+IF(OFFSET('Water Data'!$H$29,0,10*ROW('Water Data'!H160))="","",OFFSET('Water Data'!$H$29,0,10*ROW('Water Data'!H160)))</f>
        <v/>
      </c>
      <c r="CH166" s="292" t="str">
        <f ca="true">+IF(OFFSET('Water Data'!$I$27,0,10*ROW('Water Data'!I160))="","",OFFSET('Water Data'!$I$27,0,10*ROW('Water Data'!I160)))</f>
        <v/>
      </c>
      <c r="CI166" s="292" t="str">
        <f ca="true">+IF(OFFSET('Water Data'!$I$28,0,10*ROW('Water Data'!I160))="","",OFFSET('Water Data'!$I$28,0,10*ROW('Water Data'!I160)))</f>
        <v/>
      </c>
      <c r="CJ166" s="292" t="str">
        <f ca="true">+IF(OFFSET('Water Data'!$I$29,0,10*ROW('Water Data'!I160))="","",OFFSET('Water Data'!$I$29,0,10*ROW('Water Data'!I160)))</f>
        <v/>
      </c>
      <c r="CK166" s="292" t="str">
        <f ca="true">+IF(OFFSET('Sanitation Data'!$D$28,0,10*ROW('Sanitation Data'!D160))="","",OFFSET('Sanitation Data'!$D$28,0,10*ROW('Sanitation Data'!D160)))</f>
        <v/>
      </c>
      <c r="CL166" s="292" t="str">
        <f ca="true">+IF(OFFSET('Sanitation Data'!$D$29,0,10*ROW('Sanitation Data'!D160))="","",OFFSET('Sanitation Data'!$D$29,0,10*ROW('Sanitation Data'!D160)))</f>
        <v/>
      </c>
      <c r="CM166" s="292" t="str">
        <f ca="true">+IF(OFFSET('Sanitation Data'!$D$30,0,10*ROW('Sanitation Data'!D160))="","",OFFSET('Sanitation Data'!$D$30,0,10*ROW('Sanitation Data'!D160)))</f>
        <v/>
      </c>
      <c r="CN166" s="292" t="str">
        <f ca="true">+IF(OFFSET('Sanitation Data'!$D$31,0,10*ROW('Sanitation Data'!D160))="","",OFFSET('Sanitation Data'!$D$31,0,10*ROW('Sanitation Data'!D160)))</f>
        <v/>
      </c>
      <c r="CO166" s="292" t="str">
        <f ca="true">+IF(OFFSET('Sanitation Data'!$D$32,0,10*ROW('Sanitation Data'!D160))="","",OFFSET('Sanitation Data'!$D$32,0,10*ROW('Sanitation Data'!D160)))</f>
        <v/>
      </c>
      <c r="CP166" s="292" t="str">
        <f ca="true">+IF(OFFSET('Sanitation Data'!$E$28,0,10*ROW('Sanitation Data'!E160))="","",OFFSET('Sanitation Data'!$E$28,0,10*ROW('Sanitation Data'!E160)))</f>
        <v/>
      </c>
      <c r="CQ166" s="292" t="str">
        <f ca="true">+IF(OFFSET('Sanitation Data'!$E$29,0,10*ROW('Sanitation Data'!E160))="","",OFFSET('Sanitation Data'!$E$29,0,10*ROW('Sanitation Data'!E160)))</f>
        <v/>
      </c>
      <c r="CR166" s="292" t="str">
        <f ca="true">+IF(OFFSET('Sanitation Data'!$E$30,0,10*ROW('Sanitation Data'!E160))="","",OFFSET('Sanitation Data'!$E$30,0,10*ROW('Sanitation Data'!E160)))</f>
        <v/>
      </c>
      <c r="CS166" s="292" t="str">
        <f ca="true">+IF(OFFSET('Sanitation Data'!$E$31,0,10*ROW('Sanitation Data'!E160))="","",OFFSET('Sanitation Data'!$E$31,0,10*ROW('Sanitation Data'!E160)))</f>
        <v/>
      </c>
      <c r="CT166" s="292" t="str">
        <f ca="true">+IF(OFFSET('Sanitation Data'!$E$32,0,10*ROW('Sanitation Data'!E160))="","",OFFSET('Sanitation Data'!$E$32,0,10*ROW('Sanitation Data'!E160)))</f>
        <v/>
      </c>
      <c r="CU166" s="292" t="str">
        <f ca="true">+IF(OFFSET('Sanitation Data'!$F$28,0,10*ROW('Sanitation Data'!F160))="","",OFFSET('Sanitation Data'!$F$28,0,10*ROW('Sanitation Data'!F160)))</f>
        <v/>
      </c>
      <c r="CV166" s="292" t="str">
        <f ca="true">+IF(OFFSET('Sanitation Data'!$F$29,0,10*ROW('Sanitation Data'!F160))="","",OFFSET('Sanitation Data'!$F$29,0,10*ROW('Sanitation Data'!F160)))</f>
        <v/>
      </c>
      <c r="CW166" s="292" t="str">
        <f ca="true">+IF(OFFSET('Sanitation Data'!$F$30,0,10*ROW('Sanitation Data'!F160))="","",OFFSET('Sanitation Data'!$F$30,0,10*ROW('Sanitation Data'!F160)))</f>
        <v/>
      </c>
      <c r="CX166" s="292" t="str">
        <f ca="true">+IF(OFFSET('Sanitation Data'!$F$31,0,10*ROW('Sanitation Data'!F160))="","",OFFSET('Sanitation Data'!$F$31,0,10*ROW('Sanitation Data'!F160)))</f>
        <v/>
      </c>
      <c r="CY166" s="292" t="str">
        <f ca="true">+IF(OFFSET('Sanitation Data'!$F$32,0,10*ROW('Sanitation Data'!F160))="","",OFFSET('Sanitation Data'!$F$32,0,10*ROW('Sanitation Data'!F160)))</f>
        <v/>
      </c>
      <c r="CZ166" s="292" t="str">
        <f ca="true">+IF(OFFSET('Sanitation Data'!$G$28,0,10*ROW('Sanitation Data'!G160))="","",OFFSET('Sanitation Data'!$G$28,0,10*ROW('Sanitation Data'!G160)))</f>
        <v/>
      </c>
      <c r="DA166" s="292" t="str">
        <f ca="true">+IF(OFFSET('Sanitation Data'!$G$29,0,10*ROW('Sanitation Data'!G160))="","",OFFSET('Sanitation Data'!$G$29,0,10*ROW('Sanitation Data'!G160)))</f>
        <v/>
      </c>
      <c r="DB166" s="292" t="str">
        <f ca="true">+IF(OFFSET('Sanitation Data'!$G$30,0,10*ROW('Sanitation Data'!G160))="","",OFFSET('Sanitation Data'!$G$30,0,10*ROW('Sanitation Data'!G160)))</f>
        <v/>
      </c>
      <c r="DC166" s="292" t="str">
        <f ca="true">+IF(OFFSET('Sanitation Data'!$G$31,0,10*ROW('Sanitation Data'!G160))="","",OFFSET('Sanitation Data'!$G$31,0,10*ROW('Sanitation Data'!G160)))</f>
        <v/>
      </c>
      <c r="DD166" s="292" t="str">
        <f ca="true">+IF(OFFSET('Sanitation Data'!$G$32,0,10*ROW('Sanitation Data'!G160))="","",OFFSET('Sanitation Data'!$G$32,0,10*ROW('Sanitation Data'!G160)))</f>
        <v/>
      </c>
      <c r="DE166" s="292" t="str">
        <f ca="true">+IF(OFFSET('Sanitation Data'!$H$28,0,10*ROW('Sanitation Data'!H160))="","",OFFSET('Sanitation Data'!$H$28,0,10*ROW('Sanitation Data'!H160)))</f>
        <v/>
      </c>
      <c r="DF166" s="292" t="str">
        <f ca="true">+IF(OFFSET('Sanitation Data'!$H$29,0,10*ROW('Sanitation Data'!H160))="","",OFFSET('Sanitation Data'!$H$29,0,10*ROW('Sanitation Data'!H160)))</f>
        <v/>
      </c>
      <c r="DG166" s="292" t="str">
        <f ca="true">+IF(OFFSET('Sanitation Data'!$H$30,0,10*ROW('Sanitation Data'!H160))="","",OFFSET('Sanitation Data'!$H$30,0,10*ROW('Sanitation Data'!H160)))</f>
        <v/>
      </c>
      <c r="DH166" s="292" t="str">
        <f ca="true">+IF(OFFSET('Sanitation Data'!$H$31,0,10*ROW('Sanitation Data'!H160))="","",OFFSET('Sanitation Data'!$H$31,0,10*ROW('Sanitation Data'!H160)))</f>
        <v/>
      </c>
      <c r="DI166" s="292" t="str">
        <f ca="true">+IF(OFFSET('Sanitation Data'!$H$32,0,10*ROW('Sanitation Data'!H160))="","",OFFSET('Sanitation Data'!$H$32,0,10*ROW('Sanitation Data'!H160)))</f>
        <v/>
      </c>
      <c r="DJ166" s="292" t="str">
        <f ca="true">+IF(OFFSET('Sanitation Data'!$I$28,0,10*ROW('Sanitation Data'!I160))="","",OFFSET('Sanitation Data'!$I$28,0,10*ROW('Sanitation Data'!I160)))</f>
        <v/>
      </c>
      <c r="DK166" s="292" t="str">
        <f ca="true">+IF(OFFSET('Sanitation Data'!$I$29,0,10*ROW('Sanitation Data'!I160))="","",OFFSET('Sanitation Data'!$I$29,0,10*ROW('Sanitation Data'!I160)))</f>
        <v/>
      </c>
      <c r="DL166" s="292" t="str">
        <f ca="true">+IF(OFFSET('Sanitation Data'!$I$30,0,10*ROW('Sanitation Data'!I160))="","",OFFSET('Sanitation Data'!$I$30,0,10*ROW('Sanitation Data'!I160)))</f>
        <v/>
      </c>
      <c r="DM166" s="292" t="str">
        <f ca="true">+IF(OFFSET('Sanitation Data'!$I$31,0,10*ROW('Sanitation Data'!I160))="","",OFFSET('Sanitation Data'!$I$31,0,10*ROW('Sanitation Data'!I160)))</f>
        <v/>
      </c>
      <c r="DN166" s="292" t="str">
        <f ca="true">+IF(OFFSET('Sanitation Data'!$I$32,0,10*ROW('Sanitation Data'!I160))="","",OFFSET('Sanitation Data'!$I$32,0,10*ROW('Sanitation Data'!I160)))</f>
        <v/>
      </c>
      <c r="DO166" s="292" t="str">
        <f ca="true">+IF(OFFSET('Hygiene Data'!$D$11,0,10*ROW('Hygiene Data'!D160))="","",OFFSET('Hygiene Data'!$D$11,0,10*ROW('Hygiene Data'!D160)))</f>
        <v/>
      </c>
      <c r="DP166" s="292" t="str">
        <f ca="true">+IF(OFFSET('Hygiene Data'!$D$12,0,10*ROW('Hygiene Data'!D160))="","",OFFSET('Hygiene Data'!$D$12,0,10*ROW('Hygiene Data'!D160)))</f>
        <v/>
      </c>
      <c r="DQ166" s="292" t="str">
        <f ca="true">+IF(OFFSET('Hygiene Data'!$D$13,0,10*ROW('Hygiene Data'!D160))="","",OFFSET('Hygiene Data'!$D$13,0,10*ROW('Hygiene Data'!D160)))</f>
        <v/>
      </c>
      <c r="DR166" s="292" t="str">
        <f ca="true">+IF(OFFSET('Hygiene Data'!$E$11,0,10*ROW('Hygiene Data'!E160))="","",OFFSET('Hygiene Data'!$E$11,0,10*ROW('Hygiene Data'!E160)))</f>
        <v/>
      </c>
      <c r="DS166" s="292" t="str">
        <f ca="true">+IF(OFFSET('Hygiene Data'!$E$12,0,10*ROW('Hygiene Data'!E160))="","",OFFSET('Hygiene Data'!$E$12,0,10*ROW('Hygiene Data'!E160)))</f>
        <v/>
      </c>
      <c r="DT166" s="292" t="str">
        <f ca="true">+IF(OFFSET('Hygiene Data'!$E$13,0,10*ROW('Hygiene Data'!E160))="","",OFFSET('Hygiene Data'!$E$13,0,10*ROW('Hygiene Data'!E160)))</f>
        <v/>
      </c>
      <c r="DU166" s="292" t="str">
        <f ca="true">+IF(OFFSET('Hygiene Data'!$F$11,0,10*ROW('Hygiene Data'!F160))="","",OFFSET('Hygiene Data'!$F$11,0,10*ROW('Hygiene Data'!F160)))</f>
        <v/>
      </c>
      <c r="DV166" s="292" t="str">
        <f ca="true">+IF(OFFSET('Hygiene Data'!$F$12,0,10*ROW('Hygiene Data'!F160))="","",OFFSET('Hygiene Data'!$F$12,0,10*ROW('Hygiene Data'!F160)))</f>
        <v/>
      </c>
      <c r="DW166" s="292" t="str">
        <f ca="true">+IF(OFFSET('Hygiene Data'!$F$13,0,10*ROW('Hygiene Data'!F160))="","",OFFSET('Hygiene Data'!$F$13,0,10*ROW('Hygiene Data'!F160)))</f>
        <v/>
      </c>
      <c r="DX166" s="292" t="str">
        <f ca="true">+IF(OFFSET('Hygiene Data'!$G$11,0,10*ROW('Hygiene Data'!G160))="","",OFFSET('Hygiene Data'!$G$11,0,10*ROW('Hygiene Data'!G160)))</f>
        <v/>
      </c>
      <c r="DY166" s="292" t="str">
        <f ca="true">+IF(OFFSET('Hygiene Data'!$G$12,0,10*ROW('Hygiene Data'!G160))="","",OFFSET('Hygiene Data'!$G$12,0,10*ROW('Hygiene Data'!G160)))</f>
        <v/>
      </c>
      <c r="DZ166" s="292" t="str">
        <f ca="true">+IF(OFFSET('Hygiene Data'!$G$13,0,10*ROW('Hygiene Data'!G160))="","",OFFSET('Hygiene Data'!$G$13,0,10*ROW('Hygiene Data'!G160)))</f>
        <v/>
      </c>
      <c r="EA166" s="292" t="str">
        <f ca="true">+IF(OFFSET('Hygiene Data'!$H$11,0,10*ROW('Hygiene Data'!H160))="","",OFFSET('Hygiene Data'!$H$11,0,10*ROW('Hygiene Data'!H160)))</f>
        <v/>
      </c>
      <c r="EB166" s="292" t="str">
        <f ca="true">+IF(OFFSET('Hygiene Data'!$H$12,0,10*ROW('Hygiene Data'!H160))="","",OFFSET('Hygiene Data'!$H$12,0,10*ROW('Hygiene Data'!H160)))</f>
        <v/>
      </c>
      <c r="EC166" s="292" t="str">
        <f ca="true">+IF(OFFSET('Hygiene Data'!$H$13,0,10*ROW('Hygiene Data'!H160))="","",OFFSET('Hygiene Data'!$H$13,0,10*ROW('Hygiene Data'!H160)))</f>
        <v/>
      </c>
      <c r="ED166" s="292" t="str">
        <f ca="true">+IF(OFFSET('Hygiene Data'!$I$11,0,10*ROW('Hygiene Data'!I160))="","",OFFSET('Hygiene Data'!$I$11,0,10*ROW('Hygiene Data'!I160)))</f>
        <v/>
      </c>
      <c r="EE166" s="292" t="str">
        <f ca="true">+IF(OFFSET('Hygiene Data'!$I$12,0,10*ROW('Hygiene Data'!I160))="","",OFFSET('Hygiene Data'!$I$12,0,10*ROW('Hygiene Data'!I160)))</f>
        <v/>
      </c>
      <c r="EF166" s="29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8"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2"/>
      <c r="BS167" s="292" t="str">
        <f ca="true">+IF(OFFSET('Water Data'!$D$27,0,10*ROW('Water Data'!D161))="","",OFFSET('Water Data'!$D$27,0,10*ROW('Water Data'!D161)))</f>
        <v/>
      </c>
      <c r="BT167" s="292" t="str">
        <f ca="true">+IF(OFFSET('Water Data'!$D$28,0,10*ROW('Water Data'!D161))="","",OFFSET('Water Data'!$D$28,0,10*ROW('Water Data'!D161)))</f>
        <v/>
      </c>
      <c r="BU167" s="292" t="str">
        <f ca="true">+IF(OFFSET('Water Data'!$D$29,0,10*ROW('Water Data'!D161))="","",OFFSET('Water Data'!$D$29,0,10*ROW('Water Data'!D161)))</f>
        <v/>
      </c>
      <c r="BV167" s="292" t="str">
        <f ca="true">+IF(OFFSET('Water Data'!$E$27,0,10*ROW('Water Data'!E161))="","",OFFSET('Water Data'!$E$27,0,10*ROW('Water Data'!E161)))</f>
        <v/>
      </c>
      <c r="BW167" s="292" t="str">
        <f ca="true">+IF(OFFSET('Water Data'!$E$28,0,10*ROW('Water Data'!E161))="","",OFFSET('Water Data'!$E$28,0,10*ROW('Water Data'!E161)))</f>
        <v/>
      </c>
      <c r="BX167" s="292" t="str">
        <f ca="true">+IF(OFFSET('Water Data'!$E$29,0,10*ROW('Water Data'!E161))="","",OFFSET('Water Data'!$E$29,0,10*ROW('Water Data'!E161)))</f>
        <v/>
      </c>
      <c r="BY167" s="292" t="str">
        <f ca="true">+IF(OFFSET('Water Data'!$F$27,0,10*ROW('Water Data'!F161))="","",OFFSET('Water Data'!$F$27,0,10*ROW('Water Data'!F161)))</f>
        <v/>
      </c>
      <c r="BZ167" s="292" t="str">
        <f ca="true">+IF(OFFSET('Water Data'!$F$28,0,10*ROW('Water Data'!F161))="","",OFFSET('Water Data'!$F$28,0,10*ROW('Water Data'!F161)))</f>
        <v/>
      </c>
      <c r="CA167" s="292" t="str">
        <f ca="true">+IF(OFFSET('Water Data'!$F$29,0,10*ROW('Water Data'!F161))="","",OFFSET('Water Data'!$F$29,0,10*ROW('Water Data'!F161)))</f>
        <v/>
      </c>
      <c r="CB167" s="292" t="str">
        <f ca="true">+IF(OFFSET('Water Data'!$G$27,0,10*ROW('Water Data'!G161))="","",OFFSET('Water Data'!$G$27,0,10*ROW('Water Data'!G161)))</f>
        <v/>
      </c>
      <c r="CC167" s="292" t="str">
        <f ca="true">+IF(OFFSET('Water Data'!$G$28,0,10*ROW('Water Data'!G161))="","",OFFSET('Water Data'!$G$28,0,10*ROW('Water Data'!G161)))</f>
        <v/>
      </c>
      <c r="CD167" s="292" t="str">
        <f ca="true">+IF(OFFSET('Water Data'!$G$29,0,10*ROW('Water Data'!G161))="","",OFFSET('Water Data'!$G$29,0,10*ROW('Water Data'!G161)))</f>
        <v/>
      </c>
      <c r="CE167" s="292" t="str">
        <f ca="true">+IF(OFFSET('Water Data'!$H$27,0,10*ROW('Water Data'!H161))="","",OFFSET('Water Data'!$H$27,0,10*ROW('Water Data'!H161)))</f>
        <v/>
      </c>
      <c r="CF167" s="292" t="str">
        <f ca="true">+IF(OFFSET('Water Data'!$H$28,0,10*ROW('Water Data'!H161))="","",OFFSET('Water Data'!$H$28,0,10*ROW('Water Data'!H161)))</f>
        <v/>
      </c>
      <c r="CG167" s="292" t="str">
        <f ca="true">+IF(OFFSET('Water Data'!$H$29,0,10*ROW('Water Data'!H161))="","",OFFSET('Water Data'!$H$29,0,10*ROW('Water Data'!H161)))</f>
        <v/>
      </c>
      <c r="CH167" s="292" t="str">
        <f ca="true">+IF(OFFSET('Water Data'!$I$27,0,10*ROW('Water Data'!I161))="","",OFFSET('Water Data'!$I$27,0,10*ROW('Water Data'!I161)))</f>
        <v/>
      </c>
      <c r="CI167" s="292" t="str">
        <f ca="true">+IF(OFFSET('Water Data'!$I$28,0,10*ROW('Water Data'!I161))="","",OFFSET('Water Data'!$I$28,0,10*ROW('Water Data'!I161)))</f>
        <v/>
      </c>
      <c r="CJ167" s="292" t="str">
        <f ca="true">+IF(OFFSET('Water Data'!$I$29,0,10*ROW('Water Data'!I161))="","",OFFSET('Water Data'!$I$29,0,10*ROW('Water Data'!I161)))</f>
        <v/>
      </c>
      <c r="CK167" s="292" t="str">
        <f ca="true">+IF(OFFSET('Sanitation Data'!$D$28,0,10*ROW('Sanitation Data'!D161))="","",OFFSET('Sanitation Data'!$D$28,0,10*ROW('Sanitation Data'!D161)))</f>
        <v/>
      </c>
      <c r="CL167" s="292" t="str">
        <f ca="true">+IF(OFFSET('Sanitation Data'!$D$29,0,10*ROW('Sanitation Data'!D161))="","",OFFSET('Sanitation Data'!$D$29,0,10*ROW('Sanitation Data'!D161)))</f>
        <v/>
      </c>
      <c r="CM167" s="292" t="str">
        <f ca="true">+IF(OFFSET('Sanitation Data'!$D$30,0,10*ROW('Sanitation Data'!D161))="","",OFFSET('Sanitation Data'!$D$30,0,10*ROW('Sanitation Data'!D161)))</f>
        <v/>
      </c>
      <c r="CN167" s="292" t="str">
        <f ca="true">+IF(OFFSET('Sanitation Data'!$D$31,0,10*ROW('Sanitation Data'!D161))="","",OFFSET('Sanitation Data'!$D$31,0,10*ROW('Sanitation Data'!D161)))</f>
        <v/>
      </c>
      <c r="CO167" s="292" t="str">
        <f ca="true">+IF(OFFSET('Sanitation Data'!$D$32,0,10*ROW('Sanitation Data'!D161))="","",OFFSET('Sanitation Data'!$D$32,0,10*ROW('Sanitation Data'!D161)))</f>
        <v/>
      </c>
      <c r="CP167" s="292" t="str">
        <f ca="true">+IF(OFFSET('Sanitation Data'!$E$28,0,10*ROW('Sanitation Data'!E161))="","",OFFSET('Sanitation Data'!$E$28,0,10*ROW('Sanitation Data'!E161)))</f>
        <v/>
      </c>
      <c r="CQ167" s="292" t="str">
        <f ca="true">+IF(OFFSET('Sanitation Data'!$E$29,0,10*ROW('Sanitation Data'!E161))="","",OFFSET('Sanitation Data'!$E$29,0,10*ROW('Sanitation Data'!E161)))</f>
        <v/>
      </c>
      <c r="CR167" s="292" t="str">
        <f ca="true">+IF(OFFSET('Sanitation Data'!$E$30,0,10*ROW('Sanitation Data'!E161))="","",OFFSET('Sanitation Data'!$E$30,0,10*ROW('Sanitation Data'!E161)))</f>
        <v/>
      </c>
      <c r="CS167" s="292" t="str">
        <f ca="true">+IF(OFFSET('Sanitation Data'!$E$31,0,10*ROW('Sanitation Data'!E161))="","",OFFSET('Sanitation Data'!$E$31,0,10*ROW('Sanitation Data'!E161)))</f>
        <v/>
      </c>
      <c r="CT167" s="292" t="str">
        <f ca="true">+IF(OFFSET('Sanitation Data'!$E$32,0,10*ROW('Sanitation Data'!E161))="","",OFFSET('Sanitation Data'!$E$32,0,10*ROW('Sanitation Data'!E161)))</f>
        <v/>
      </c>
      <c r="CU167" s="292" t="str">
        <f ca="true">+IF(OFFSET('Sanitation Data'!$F$28,0,10*ROW('Sanitation Data'!F161))="","",OFFSET('Sanitation Data'!$F$28,0,10*ROW('Sanitation Data'!F161)))</f>
        <v/>
      </c>
      <c r="CV167" s="292" t="str">
        <f ca="true">+IF(OFFSET('Sanitation Data'!$F$29,0,10*ROW('Sanitation Data'!F161))="","",OFFSET('Sanitation Data'!$F$29,0,10*ROW('Sanitation Data'!F161)))</f>
        <v/>
      </c>
      <c r="CW167" s="292" t="str">
        <f ca="true">+IF(OFFSET('Sanitation Data'!$F$30,0,10*ROW('Sanitation Data'!F161))="","",OFFSET('Sanitation Data'!$F$30,0,10*ROW('Sanitation Data'!F161)))</f>
        <v/>
      </c>
      <c r="CX167" s="292" t="str">
        <f ca="true">+IF(OFFSET('Sanitation Data'!$F$31,0,10*ROW('Sanitation Data'!F161))="","",OFFSET('Sanitation Data'!$F$31,0,10*ROW('Sanitation Data'!F161)))</f>
        <v/>
      </c>
      <c r="CY167" s="292" t="str">
        <f ca="true">+IF(OFFSET('Sanitation Data'!$F$32,0,10*ROW('Sanitation Data'!F161))="","",OFFSET('Sanitation Data'!$F$32,0,10*ROW('Sanitation Data'!F161)))</f>
        <v/>
      </c>
      <c r="CZ167" s="292" t="str">
        <f ca="true">+IF(OFFSET('Sanitation Data'!$G$28,0,10*ROW('Sanitation Data'!G161))="","",OFFSET('Sanitation Data'!$G$28,0,10*ROW('Sanitation Data'!G161)))</f>
        <v/>
      </c>
      <c r="DA167" s="292" t="str">
        <f ca="true">+IF(OFFSET('Sanitation Data'!$G$29,0,10*ROW('Sanitation Data'!G161))="","",OFFSET('Sanitation Data'!$G$29,0,10*ROW('Sanitation Data'!G161)))</f>
        <v/>
      </c>
      <c r="DB167" s="292" t="str">
        <f ca="true">+IF(OFFSET('Sanitation Data'!$G$30,0,10*ROW('Sanitation Data'!G161))="","",OFFSET('Sanitation Data'!$G$30,0,10*ROW('Sanitation Data'!G161)))</f>
        <v/>
      </c>
      <c r="DC167" s="292" t="str">
        <f ca="true">+IF(OFFSET('Sanitation Data'!$G$31,0,10*ROW('Sanitation Data'!G161))="","",OFFSET('Sanitation Data'!$G$31,0,10*ROW('Sanitation Data'!G161)))</f>
        <v/>
      </c>
      <c r="DD167" s="292" t="str">
        <f ca="true">+IF(OFFSET('Sanitation Data'!$G$32,0,10*ROW('Sanitation Data'!G161))="","",OFFSET('Sanitation Data'!$G$32,0,10*ROW('Sanitation Data'!G161)))</f>
        <v/>
      </c>
      <c r="DE167" s="292" t="str">
        <f ca="true">+IF(OFFSET('Sanitation Data'!$H$28,0,10*ROW('Sanitation Data'!H161))="","",OFFSET('Sanitation Data'!$H$28,0,10*ROW('Sanitation Data'!H161)))</f>
        <v/>
      </c>
      <c r="DF167" s="292" t="str">
        <f ca="true">+IF(OFFSET('Sanitation Data'!$H$29,0,10*ROW('Sanitation Data'!H161))="","",OFFSET('Sanitation Data'!$H$29,0,10*ROW('Sanitation Data'!H161)))</f>
        <v/>
      </c>
      <c r="DG167" s="292" t="str">
        <f ca="true">+IF(OFFSET('Sanitation Data'!$H$30,0,10*ROW('Sanitation Data'!H161))="","",OFFSET('Sanitation Data'!$H$30,0,10*ROW('Sanitation Data'!H161)))</f>
        <v/>
      </c>
      <c r="DH167" s="292" t="str">
        <f ca="true">+IF(OFFSET('Sanitation Data'!$H$31,0,10*ROW('Sanitation Data'!H161))="","",OFFSET('Sanitation Data'!$H$31,0,10*ROW('Sanitation Data'!H161)))</f>
        <v/>
      </c>
      <c r="DI167" s="292" t="str">
        <f ca="true">+IF(OFFSET('Sanitation Data'!$H$32,0,10*ROW('Sanitation Data'!H161))="","",OFFSET('Sanitation Data'!$H$32,0,10*ROW('Sanitation Data'!H161)))</f>
        <v/>
      </c>
      <c r="DJ167" s="292" t="str">
        <f ca="true">+IF(OFFSET('Sanitation Data'!$I$28,0,10*ROW('Sanitation Data'!I161))="","",OFFSET('Sanitation Data'!$I$28,0,10*ROW('Sanitation Data'!I161)))</f>
        <v/>
      </c>
      <c r="DK167" s="292" t="str">
        <f ca="true">+IF(OFFSET('Sanitation Data'!$I$29,0,10*ROW('Sanitation Data'!I161))="","",OFFSET('Sanitation Data'!$I$29,0,10*ROW('Sanitation Data'!I161)))</f>
        <v/>
      </c>
      <c r="DL167" s="292" t="str">
        <f ca="true">+IF(OFFSET('Sanitation Data'!$I$30,0,10*ROW('Sanitation Data'!I161))="","",OFFSET('Sanitation Data'!$I$30,0,10*ROW('Sanitation Data'!I161)))</f>
        <v/>
      </c>
      <c r="DM167" s="292" t="str">
        <f ca="true">+IF(OFFSET('Sanitation Data'!$I$31,0,10*ROW('Sanitation Data'!I161))="","",OFFSET('Sanitation Data'!$I$31,0,10*ROW('Sanitation Data'!I161)))</f>
        <v/>
      </c>
      <c r="DN167" s="292" t="str">
        <f ca="true">+IF(OFFSET('Sanitation Data'!$I$32,0,10*ROW('Sanitation Data'!I161))="","",OFFSET('Sanitation Data'!$I$32,0,10*ROW('Sanitation Data'!I161)))</f>
        <v/>
      </c>
      <c r="DO167" s="292" t="str">
        <f ca="true">+IF(OFFSET('Hygiene Data'!$D$11,0,10*ROW('Hygiene Data'!D161))="","",OFFSET('Hygiene Data'!$D$11,0,10*ROW('Hygiene Data'!D161)))</f>
        <v/>
      </c>
      <c r="DP167" s="292" t="str">
        <f ca="true">+IF(OFFSET('Hygiene Data'!$D$12,0,10*ROW('Hygiene Data'!D161))="","",OFFSET('Hygiene Data'!$D$12,0,10*ROW('Hygiene Data'!D161)))</f>
        <v/>
      </c>
      <c r="DQ167" s="292" t="str">
        <f ca="true">+IF(OFFSET('Hygiene Data'!$D$13,0,10*ROW('Hygiene Data'!D161))="","",OFFSET('Hygiene Data'!$D$13,0,10*ROW('Hygiene Data'!D161)))</f>
        <v/>
      </c>
      <c r="DR167" s="292" t="str">
        <f ca="true">+IF(OFFSET('Hygiene Data'!$E$11,0,10*ROW('Hygiene Data'!E161))="","",OFFSET('Hygiene Data'!$E$11,0,10*ROW('Hygiene Data'!E161)))</f>
        <v/>
      </c>
      <c r="DS167" s="292" t="str">
        <f ca="true">+IF(OFFSET('Hygiene Data'!$E$12,0,10*ROW('Hygiene Data'!E161))="","",OFFSET('Hygiene Data'!$E$12,0,10*ROW('Hygiene Data'!E161)))</f>
        <v/>
      </c>
      <c r="DT167" s="292" t="str">
        <f ca="true">+IF(OFFSET('Hygiene Data'!$E$13,0,10*ROW('Hygiene Data'!E161))="","",OFFSET('Hygiene Data'!$E$13,0,10*ROW('Hygiene Data'!E161)))</f>
        <v/>
      </c>
      <c r="DU167" s="292" t="str">
        <f ca="true">+IF(OFFSET('Hygiene Data'!$F$11,0,10*ROW('Hygiene Data'!F161))="","",OFFSET('Hygiene Data'!$F$11,0,10*ROW('Hygiene Data'!F161)))</f>
        <v/>
      </c>
      <c r="DV167" s="292" t="str">
        <f ca="true">+IF(OFFSET('Hygiene Data'!$F$12,0,10*ROW('Hygiene Data'!F161))="","",OFFSET('Hygiene Data'!$F$12,0,10*ROW('Hygiene Data'!F161)))</f>
        <v/>
      </c>
      <c r="DW167" s="292" t="str">
        <f ca="true">+IF(OFFSET('Hygiene Data'!$F$13,0,10*ROW('Hygiene Data'!F161))="","",OFFSET('Hygiene Data'!$F$13,0,10*ROW('Hygiene Data'!F161)))</f>
        <v/>
      </c>
      <c r="DX167" s="292" t="str">
        <f ca="true">+IF(OFFSET('Hygiene Data'!$G$11,0,10*ROW('Hygiene Data'!G161))="","",OFFSET('Hygiene Data'!$G$11,0,10*ROW('Hygiene Data'!G161)))</f>
        <v/>
      </c>
      <c r="DY167" s="292" t="str">
        <f ca="true">+IF(OFFSET('Hygiene Data'!$G$12,0,10*ROW('Hygiene Data'!G161))="","",OFFSET('Hygiene Data'!$G$12,0,10*ROW('Hygiene Data'!G161)))</f>
        <v/>
      </c>
      <c r="DZ167" s="292" t="str">
        <f ca="true">+IF(OFFSET('Hygiene Data'!$G$13,0,10*ROW('Hygiene Data'!G161))="","",OFFSET('Hygiene Data'!$G$13,0,10*ROW('Hygiene Data'!G161)))</f>
        <v/>
      </c>
      <c r="EA167" s="292" t="str">
        <f ca="true">+IF(OFFSET('Hygiene Data'!$H$11,0,10*ROW('Hygiene Data'!H161))="","",OFFSET('Hygiene Data'!$H$11,0,10*ROW('Hygiene Data'!H161)))</f>
        <v/>
      </c>
      <c r="EB167" s="292" t="str">
        <f ca="true">+IF(OFFSET('Hygiene Data'!$H$12,0,10*ROW('Hygiene Data'!H161))="","",OFFSET('Hygiene Data'!$H$12,0,10*ROW('Hygiene Data'!H161)))</f>
        <v/>
      </c>
      <c r="EC167" s="292" t="str">
        <f ca="true">+IF(OFFSET('Hygiene Data'!$H$13,0,10*ROW('Hygiene Data'!H161))="","",OFFSET('Hygiene Data'!$H$13,0,10*ROW('Hygiene Data'!H161)))</f>
        <v/>
      </c>
      <c r="ED167" s="292" t="str">
        <f ca="true">+IF(OFFSET('Hygiene Data'!$I$11,0,10*ROW('Hygiene Data'!I161))="","",OFFSET('Hygiene Data'!$I$11,0,10*ROW('Hygiene Data'!I161)))</f>
        <v/>
      </c>
      <c r="EE167" s="292" t="str">
        <f ca="true">+IF(OFFSET('Hygiene Data'!$I$12,0,10*ROW('Hygiene Data'!I161))="","",OFFSET('Hygiene Data'!$I$12,0,10*ROW('Hygiene Data'!I161)))</f>
        <v/>
      </c>
      <c r="EF167" s="29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8"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2"/>
      <c r="BS168" s="292" t="str">
        <f ca="true">+IF(OFFSET('Water Data'!$D$27,0,10*ROW('Water Data'!D162))="","",OFFSET('Water Data'!$D$27,0,10*ROW('Water Data'!D162)))</f>
        <v/>
      </c>
      <c r="BT168" s="292" t="str">
        <f ca="true">+IF(OFFSET('Water Data'!$D$28,0,10*ROW('Water Data'!D162))="","",OFFSET('Water Data'!$D$28,0,10*ROW('Water Data'!D162)))</f>
        <v/>
      </c>
      <c r="BU168" s="292" t="str">
        <f ca="true">+IF(OFFSET('Water Data'!$D$29,0,10*ROW('Water Data'!D162))="","",OFFSET('Water Data'!$D$29,0,10*ROW('Water Data'!D162)))</f>
        <v/>
      </c>
      <c r="BV168" s="292" t="str">
        <f ca="true">+IF(OFFSET('Water Data'!$E$27,0,10*ROW('Water Data'!E162))="","",OFFSET('Water Data'!$E$27,0,10*ROW('Water Data'!E162)))</f>
        <v/>
      </c>
      <c r="BW168" s="292" t="str">
        <f ca="true">+IF(OFFSET('Water Data'!$E$28,0,10*ROW('Water Data'!E162))="","",OFFSET('Water Data'!$E$28,0,10*ROW('Water Data'!E162)))</f>
        <v/>
      </c>
      <c r="BX168" s="292" t="str">
        <f ca="true">+IF(OFFSET('Water Data'!$E$29,0,10*ROW('Water Data'!E162))="","",OFFSET('Water Data'!$E$29,0,10*ROW('Water Data'!E162)))</f>
        <v/>
      </c>
      <c r="BY168" s="292" t="str">
        <f ca="true">+IF(OFFSET('Water Data'!$F$27,0,10*ROW('Water Data'!F162))="","",OFFSET('Water Data'!$F$27,0,10*ROW('Water Data'!F162)))</f>
        <v/>
      </c>
      <c r="BZ168" s="292" t="str">
        <f ca="true">+IF(OFFSET('Water Data'!$F$28,0,10*ROW('Water Data'!F162))="","",OFFSET('Water Data'!$F$28,0,10*ROW('Water Data'!F162)))</f>
        <v/>
      </c>
      <c r="CA168" s="292" t="str">
        <f ca="true">+IF(OFFSET('Water Data'!$F$29,0,10*ROW('Water Data'!F162))="","",OFFSET('Water Data'!$F$29,0,10*ROW('Water Data'!F162)))</f>
        <v/>
      </c>
      <c r="CB168" s="292" t="str">
        <f ca="true">+IF(OFFSET('Water Data'!$G$27,0,10*ROW('Water Data'!G162))="","",OFFSET('Water Data'!$G$27,0,10*ROW('Water Data'!G162)))</f>
        <v/>
      </c>
      <c r="CC168" s="292" t="str">
        <f ca="true">+IF(OFFSET('Water Data'!$G$28,0,10*ROW('Water Data'!G162))="","",OFFSET('Water Data'!$G$28,0,10*ROW('Water Data'!G162)))</f>
        <v/>
      </c>
      <c r="CD168" s="292" t="str">
        <f ca="true">+IF(OFFSET('Water Data'!$G$29,0,10*ROW('Water Data'!G162))="","",OFFSET('Water Data'!$G$29,0,10*ROW('Water Data'!G162)))</f>
        <v/>
      </c>
      <c r="CE168" s="292" t="str">
        <f ca="true">+IF(OFFSET('Water Data'!$H$27,0,10*ROW('Water Data'!H162))="","",OFFSET('Water Data'!$H$27,0,10*ROW('Water Data'!H162)))</f>
        <v/>
      </c>
      <c r="CF168" s="292" t="str">
        <f ca="true">+IF(OFFSET('Water Data'!$H$28,0,10*ROW('Water Data'!H162))="","",OFFSET('Water Data'!$H$28,0,10*ROW('Water Data'!H162)))</f>
        <v/>
      </c>
      <c r="CG168" s="292" t="str">
        <f ca="true">+IF(OFFSET('Water Data'!$H$29,0,10*ROW('Water Data'!H162))="","",OFFSET('Water Data'!$H$29,0,10*ROW('Water Data'!H162)))</f>
        <v/>
      </c>
      <c r="CH168" s="292" t="str">
        <f ca="true">+IF(OFFSET('Water Data'!$I$27,0,10*ROW('Water Data'!I162))="","",OFFSET('Water Data'!$I$27,0,10*ROW('Water Data'!I162)))</f>
        <v/>
      </c>
      <c r="CI168" s="292" t="str">
        <f ca="true">+IF(OFFSET('Water Data'!$I$28,0,10*ROW('Water Data'!I162))="","",OFFSET('Water Data'!$I$28,0,10*ROW('Water Data'!I162)))</f>
        <v/>
      </c>
      <c r="CJ168" s="292" t="str">
        <f ca="true">+IF(OFFSET('Water Data'!$I$29,0,10*ROW('Water Data'!I162))="","",OFFSET('Water Data'!$I$29,0,10*ROW('Water Data'!I162)))</f>
        <v/>
      </c>
      <c r="CK168" s="292" t="str">
        <f ca="true">+IF(OFFSET('Sanitation Data'!$D$28,0,10*ROW('Sanitation Data'!D162))="","",OFFSET('Sanitation Data'!$D$28,0,10*ROW('Sanitation Data'!D162)))</f>
        <v/>
      </c>
      <c r="CL168" s="292" t="str">
        <f ca="true">+IF(OFFSET('Sanitation Data'!$D$29,0,10*ROW('Sanitation Data'!D162))="","",OFFSET('Sanitation Data'!$D$29,0,10*ROW('Sanitation Data'!D162)))</f>
        <v/>
      </c>
      <c r="CM168" s="292" t="str">
        <f ca="true">+IF(OFFSET('Sanitation Data'!$D$30,0,10*ROW('Sanitation Data'!D162))="","",OFFSET('Sanitation Data'!$D$30,0,10*ROW('Sanitation Data'!D162)))</f>
        <v/>
      </c>
      <c r="CN168" s="292" t="str">
        <f ca="true">+IF(OFFSET('Sanitation Data'!$D$31,0,10*ROW('Sanitation Data'!D162))="","",OFFSET('Sanitation Data'!$D$31,0,10*ROW('Sanitation Data'!D162)))</f>
        <v/>
      </c>
      <c r="CO168" s="292" t="str">
        <f ca="true">+IF(OFFSET('Sanitation Data'!$D$32,0,10*ROW('Sanitation Data'!D162))="","",OFFSET('Sanitation Data'!$D$32,0,10*ROW('Sanitation Data'!D162)))</f>
        <v/>
      </c>
      <c r="CP168" s="292" t="str">
        <f ca="true">+IF(OFFSET('Sanitation Data'!$E$28,0,10*ROW('Sanitation Data'!E162))="","",OFFSET('Sanitation Data'!$E$28,0,10*ROW('Sanitation Data'!E162)))</f>
        <v/>
      </c>
      <c r="CQ168" s="292" t="str">
        <f ca="true">+IF(OFFSET('Sanitation Data'!$E$29,0,10*ROW('Sanitation Data'!E162))="","",OFFSET('Sanitation Data'!$E$29,0,10*ROW('Sanitation Data'!E162)))</f>
        <v/>
      </c>
      <c r="CR168" s="292" t="str">
        <f ca="true">+IF(OFFSET('Sanitation Data'!$E$30,0,10*ROW('Sanitation Data'!E162))="","",OFFSET('Sanitation Data'!$E$30,0,10*ROW('Sanitation Data'!E162)))</f>
        <v/>
      </c>
      <c r="CS168" s="292" t="str">
        <f ca="true">+IF(OFFSET('Sanitation Data'!$E$31,0,10*ROW('Sanitation Data'!E162))="","",OFFSET('Sanitation Data'!$E$31,0,10*ROW('Sanitation Data'!E162)))</f>
        <v/>
      </c>
      <c r="CT168" s="292" t="str">
        <f ca="true">+IF(OFFSET('Sanitation Data'!$E$32,0,10*ROW('Sanitation Data'!E162))="","",OFFSET('Sanitation Data'!$E$32,0,10*ROW('Sanitation Data'!E162)))</f>
        <v/>
      </c>
      <c r="CU168" s="292" t="str">
        <f ca="true">+IF(OFFSET('Sanitation Data'!$F$28,0,10*ROW('Sanitation Data'!F162))="","",OFFSET('Sanitation Data'!$F$28,0,10*ROW('Sanitation Data'!F162)))</f>
        <v/>
      </c>
      <c r="CV168" s="292" t="str">
        <f ca="true">+IF(OFFSET('Sanitation Data'!$F$29,0,10*ROW('Sanitation Data'!F162))="","",OFFSET('Sanitation Data'!$F$29,0,10*ROW('Sanitation Data'!F162)))</f>
        <v/>
      </c>
      <c r="CW168" s="292" t="str">
        <f ca="true">+IF(OFFSET('Sanitation Data'!$F$30,0,10*ROW('Sanitation Data'!F162))="","",OFFSET('Sanitation Data'!$F$30,0,10*ROW('Sanitation Data'!F162)))</f>
        <v/>
      </c>
      <c r="CX168" s="292" t="str">
        <f ca="true">+IF(OFFSET('Sanitation Data'!$F$31,0,10*ROW('Sanitation Data'!F162))="","",OFFSET('Sanitation Data'!$F$31,0,10*ROW('Sanitation Data'!F162)))</f>
        <v/>
      </c>
      <c r="CY168" s="292" t="str">
        <f ca="true">+IF(OFFSET('Sanitation Data'!$F$32,0,10*ROW('Sanitation Data'!F162))="","",OFFSET('Sanitation Data'!$F$32,0,10*ROW('Sanitation Data'!F162)))</f>
        <v/>
      </c>
      <c r="CZ168" s="292" t="str">
        <f ca="true">+IF(OFFSET('Sanitation Data'!$G$28,0,10*ROW('Sanitation Data'!G162))="","",OFFSET('Sanitation Data'!$G$28,0,10*ROW('Sanitation Data'!G162)))</f>
        <v/>
      </c>
      <c r="DA168" s="292" t="str">
        <f ca="true">+IF(OFFSET('Sanitation Data'!$G$29,0,10*ROW('Sanitation Data'!G162))="","",OFFSET('Sanitation Data'!$G$29,0,10*ROW('Sanitation Data'!G162)))</f>
        <v/>
      </c>
      <c r="DB168" s="292" t="str">
        <f ca="true">+IF(OFFSET('Sanitation Data'!$G$30,0,10*ROW('Sanitation Data'!G162))="","",OFFSET('Sanitation Data'!$G$30,0,10*ROW('Sanitation Data'!G162)))</f>
        <v/>
      </c>
      <c r="DC168" s="292" t="str">
        <f ca="true">+IF(OFFSET('Sanitation Data'!$G$31,0,10*ROW('Sanitation Data'!G162))="","",OFFSET('Sanitation Data'!$G$31,0,10*ROW('Sanitation Data'!G162)))</f>
        <v/>
      </c>
      <c r="DD168" s="292" t="str">
        <f ca="true">+IF(OFFSET('Sanitation Data'!$G$32,0,10*ROW('Sanitation Data'!G162))="","",OFFSET('Sanitation Data'!$G$32,0,10*ROW('Sanitation Data'!G162)))</f>
        <v/>
      </c>
      <c r="DE168" s="292" t="str">
        <f ca="true">+IF(OFFSET('Sanitation Data'!$H$28,0,10*ROW('Sanitation Data'!H162))="","",OFFSET('Sanitation Data'!$H$28,0,10*ROW('Sanitation Data'!H162)))</f>
        <v/>
      </c>
      <c r="DF168" s="292" t="str">
        <f ca="true">+IF(OFFSET('Sanitation Data'!$H$29,0,10*ROW('Sanitation Data'!H162))="","",OFFSET('Sanitation Data'!$H$29,0,10*ROW('Sanitation Data'!H162)))</f>
        <v/>
      </c>
      <c r="DG168" s="292" t="str">
        <f ca="true">+IF(OFFSET('Sanitation Data'!$H$30,0,10*ROW('Sanitation Data'!H162))="","",OFFSET('Sanitation Data'!$H$30,0,10*ROW('Sanitation Data'!H162)))</f>
        <v/>
      </c>
      <c r="DH168" s="292" t="str">
        <f ca="true">+IF(OFFSET('Sanitation Data'!$H$31,0,10*ROW('Sanitation Data'!H162))="","",OFFSET('Sanitation Data'!$H$31,0,10*ROW('Sanitation Data'!H162)))</f>
        <v/>
      </c>
      <c r="DI168" s="292" t="str">
        <f ca="true">+IF(OFFSET('Sanitation Data'!$H$32,0,10*ROW('Sanitation Data'!H162))="","",OFFSET('Sanitation Data'!$H$32,0,10*ROW('Sanitation Data'!H162)))</f>
        <v/>
      </c>
      <c r="DJ168" s="292" t="str">
        <f ca="true">+IF(OFFSET('Sanitation Data'!$I$28,0,10*ROW('Sanitation Data'!I162))="","",OFFSET('Sanitation Data'!$I$28,0,10*ROW('Sanitation Data'!I162)))</f>
        <v/>
      </c>
      <c r="DK168" s="292" t="str">
        <f ca="true">+IF(OFFSET('Sanitation Data'!$I$29,0,10*ROW('Sanitation Data'!I162))="","",OFFSET('Sanitation Data'!$I$29,0,10*ROW('Sanitation Data'!I162)))</f>
        <v/>
      </c>
      <c r="DL168" s="292" t="str">
        <f ca="true">+IF(OFFSET('Sanitation Data'!$I$30,0,10*ROW('Sanitation Data'!I162))="","",OFFSET('Sanitation Data'!$I$30,0,10*ROW('Sanitation Data'!I162)))</f>
        <v/>
      </c>
      <c r="DM168" s="292" t="str">
        <f ca="true">+IF(OFFSET('Sanitation Data'!$I$31,0,10*ROW('Sanitation Data'!I162))="","",OFFSET('Sanitation Data'!$I$31,0,10*ROW('Sanitation Data'!I162)))</f>
        <v/>
      </c>
      <c r="DN168" s="292" t="str">
        <f ca="true">+IF(OFFSET('Sanitation Data'!$I$32,0,10*ROW('Sanitation Data'!I162))="","",OFFSET('Sanitation Data'!$I$32,0,10*ROW('Sanitation Data'!I162)))</f>
        <v/>
      </c>
      <c r="DO168" s="292" t="str">
        <f ca="true">+IF(OFFSET('Hygiene Data'!$D$11,0,10*ROW('Hygiene Data'!D162))="","",OFFSET('Hygiene Data'!$D$11,0,10*ROW('Hygiene Data'!D162)))</f>
        <v/>
      </c>
      <c r="DP168" s="292" t="str">
        <f ca="true">+IF(OFFSET('Hygiene Data'!$D$12,0,10*ROW('Hygiene Data'!D162))="","",OFFSET('Hygiene Data'!$D$12,0,10*ROW('Hygiene Data'!D162)))</f>
        <v/>
      </c>
      <c r="DQ168" s="292" t="str">
        <f ca="true">+IF(OFFSET('Hygiene Data'!$D$13,0,10*ROW('Hygiene Data'!D162))="","",OFFSET('Hygiene Data'!$D$13,0,10*ROW('Hygiene Data'!D162)))</f>
        <v/>
      </c>
      <c r="DR168" s="292" t="str">
        <f ca="true">+IF(OFFSET('Hygiene Data'!$E$11,0,10*ROW('Hygiene Data'!E162))="","",OFFSET('Hygiene Data'!$E$11,0,10*ROW('Hygiene Data'!E162)))</f>
        <v/>
      </c>
      <c r="DS168" s="292" t="str">
        <f ca="true">+IF(OFFSET('Hygiene Data'!$E$12,0,10*ROW('Hygiene Data'!E162))="","",OFFSET('Hygiene Data'!$E$12,0,10*ROW('Hygiene Data'!E162)))</f>
        <v/>
      </c>
      <c r="DT168" s="292" t="str">
        <f ca="true">+IF(OFFSET('Hygiene Data'!$E$13,0,10*ROW('Hygiene Data'!E162))="","",OFFSET('Hygiene Data'!$E$13,0,10*ROW('Hygiene Data'!E162)))</f>
        <v/>
      </c>
      <c r="DU168" s="292" t="str">
        <f ca="true">+IF(OFFSET('Hygiene Data'!$F$11,0,10*ROW('Hygiene Data'!F162))="","",OFFSET('Hygiene Data'!$F$11,0,10*ROW('Hygiene Data'!F162)))</f>
        <v/>
      </c>
      <c r="DV168" s="292" t="str">
        <f ca="true">+IF(OFFSET('Hygiene Data'!$F$12,0,10*ROW('Hygiene Data'!F162))="","",OFFSET('Hygiene Data'!$F$12,0,10*ROW('Hygiene Data'!F162)))</f>
        <v/>
      </c>
      <c r="DW168" s="292" t="str">
        <f ca="true">+IF(OFFSET('Hygiene Data'!$F$13,0,10*ROW('Hygiene Data'!F162))="","",OFFSET('Hygiene Data'!$F$13,0,10*ROW('Hygiene Data'!F162)))</f>
        <v/>
      </c>
      <c r="DX168" s="292" t="str">
        <f ca="true">+IF(OFFSET('Hygiene Data'!$G$11,0,10*ROW('Hygiene Data'!G162))="","",OFFSET('Hygiene Data'!$G$11,0,10*ROW('Hygiene Data'!G162)))</f>
        <v/>
      </c>
      <c r="DY168" s="292" t="str">
        <f ca="true">+IF(OFFSET('Hygiene Data'!$G$12,0,10*ROW('Hygiene Data'!G162))="","",OFFSET('Hygiene Data'!$G$12,0,10*ROW('Hygiene Data'!G162)))</f>
        <v/>
      </c>
      <c r="DZ168" s="292" t="str">
        <f ca="true">+IF(OFFSET('Hygiene Data'!$G$13,0,10*ROW('Hygiene Data'!G162))="","",OFFSET('Hygiene Data'!$G$13,0,10*ROW('Hygiene Data'!G162)))</f>
        <v/>
      </c>
      <c r="EA168" s="292" t="str">
        <f ca="true">+IF(OFFSET('Hygiene Data'!$H$11,0,10*ROW('Hygiene Data'!H162))="","",OFFSET('Hygiene Data'!$H$11,0,10*ROW('Hygiene Data'!H162)))</f>
        <v/>
      </c>
      <c r="EB168" s="292" t="str">
        <f ca="true">+IF(OFFSET('Hygiene Data'!$H$12,0,10*ROW('Hygiene Data'!H162))="","",OFFSET('Hygiene Data'!$H$12,0,10*ROW('Hygiene Data'!H162)))</f>
        <v/>
      </c>
      <c r="EC168" s="292" t="str">
        <f ca="true">+IF(OFFSET('Hygiene Data'!$H$13,0,10*ROW('Hygiene Data'!H162))="","",OFFSET('Hygiene Data'!$H$13,0,10*ROW('Hygiene Data'!H162)))</f>
        <v/>
      </c>
      <c r="ED168" s="292" t="str">
        <f ca="true">+IF(OFFSET('Hygiene Data'!$I$11,0,10*ROW('Hygiene Data'!I162))="","",OFFSET('Hygiene Data'!$I$11,0,10*ROW('Hygiene Data'!I162)))</f>
        <v/>
      </c>
      <c r="EE168" s="292" t="str">
        <f ca="true">+IF(OFFSET('Hygiene Data'!$I$12,0,10*ROW('Hygiene Data'!I162))="","",OFFSET('Hygiene Data'!$I$12,0,10*ROW('Hygiene Data'!I162)))</f>
        <v/>
      </c>
      <c r="EF168" s="29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8"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2"/>
      <c r="BS169" s="292" t="str">
        <f ca="true">+IF(OFFSET('Water Data'!$D$27,0,10*ROW('Water Data'!D163))="","",OFFSET('Water Data'!$D$27,0,10*ROW('Water Data'!D163)))</f>
        <v/>
      </c>
      <c r="BT169" s="292" t="str">
        <f ca="true">+IF(OFFSET('Water Data'!$D$28,0,10*ROW('Water Data'!D163))="","",OFFSET('Water Data'!$D$28,0,10*ROW('Water Data'!D163)))</f>
        <v/>
      </c>
      <c r="BU169" s="292" t="str">
        <f ca="true">+IF(OFFSET('Water Data'!$D$29,0,10*ROW('Water Data'!D163))="","",OFFSET('Water Data'!$D$29,0,10*ROW('Water Data'!D163)))</f>
        <v/>
      </c>
      <c r="BV169" s="292" t="str">
        <f ca="true">+IF(OFFSET('Water Data'!$E$27,0,10*ROW('Water Data'!E163))="","",OFFSET('Water Data'!$E$27,0,10*ROW('Water Data'!E163)))</f>
        <v/>
      </c>
      <c r="BW169" s="292" t="str">
        <f ca="true">+IF(OFFSET('Water Data'!$E$28,0,10*ROW('Water Data'!E163))="","",OFFSET('Water Data'!$E$28,0,10*ROW('Water Data'!E163)))</f>
        <v/>
      </c>
      <c r="BX169" s="292" t="str">
        <f ca="true">+IF(OFFSET('Water Data'!$E$29,0,10*ROW('Water Data'!E163))="","",OFFSET('Water Data'!$E$29,0,10*ROW('Water Data'!E163)))</f>
        <v/>
      </c>
      <c r="BY169" s="292" t="str">
        <f ca="true">+IF(OFFSET('Water Data'!$F$27,0,10*ROW('Water Data'!F163))="","",OFFSET('Water Data'!$F$27,0,10*ROW('Water Data'!F163)))</f>
        <v/>
      </c>
      <c r="BZ169" s="292" t="str">
        <f ca="true">+IF(OFFSET('Water Data'!$F$28,0,10*ROW('Water Data'!F163))="","",OFFSET('Water Data'!$F$28,0,10*ROW('Water Data'!F163)))</f>
        <v/>
      </c>
      <c r="CA169" s="292" t="str">
        <f ca="true">+IF(OFFSET('Water Data'!$F$29,0,10*ROW('Water Data'!F163))="","",OFFSET('Water Data'!$F$29,0,10*ROW('Water Data'!F163)))</f>
        <v/>
      </c>
      <c r="CB169" s="292" t="str">
        <f ca="true">+IF(OFFSET('Water Data'!$G$27,0,10*ROW('Water Data'!G163))="","",OFFSET('Water Data'!$G$27,0,10*ROW('Water Data'!G163)))</f>
        <v/>
      </c>
      <c r="CC169" s="292" t="str">
        <f ca="true">+IF(OFFSET('Water Data'!$G$28,0,10*ROW('Water Data'!G163))="","",OFFSET('Water Data'!$G$28,0,10*ROW('Water Data'!G163)))</f>
        <v/>
      </c>
      <c r="CD169" s="292" t="str">
        <f ca="true">+IF(OFFSET('Water Data'!$G$29,0,10*ROW('Water Data'!G163))="","",OFFSET('Water Data'!$G$29,0,10*ROW('Water Data'!G163)))</f>
        <v/>
      </c>
      <c r="CE169" s="292" t="str">
        <f ca="true">+IF(OFFSET('Water Data'!$H$27,0,10*ROW('Water Data'!H163))="","",OFFSET('Water Data'!$H$27,0,10*ROW('Water Data'!H163)))</f>
        <v/>
      </c>
      <c r="CF169" s="292" t="str">
        <f ca="true">+IF(OFFSET('Water Data'!$H$28,0,10*ROW('Water Data'!H163))="","",OFFSET('Water Data'!$H$28,0,10*ROW('Water Data'!H163)))</f>
        <v/>
      </c>
      <c r="CG169" s="292" t="str">
        <f ca="true">+IF(OFFSET('Water Data'!$H$29,0,10*ROW('Water Data'!H163))="","",OFFSET('Water Data'!$H$29,0,10*ROW('Water Data'!H163)))</f>
        <v/>
      </c>
      <c r="CH169" s="292" t="str">
        <f ca="true">+IF(OFFSET('Water Data'!$I$27,0,10*ROW('Water Data'!I163))="","",OFFSET('Water Data'!$I$27,0,10*ROW('Water Data'!I163)))</f>
        <v/>
      </c>
      <c r="CI169" s="292" t="str">
        <f ca="true">+IF(OFFSET('Water Data'!$I$28,0,10*ROW('Water Data'!I163))="","",OFFSET('Water Data'!$I$28,0,10*ROW('Water Data'!I163)))</f>
        <v/>
      </c>
      <c r="CJ169" s="292" t="str">
        <f ca="true">+IF(OFFSET('Water Data'!$I$29,0,10*ROW('Water Data'!I163))="","",OFFSET('Water Data'!$I$29,0,10*ROW('Water Data'!I163)))</f>
        <v/>
      </c>
      <c r="CK169" s="292" t="str">
        <f ca="true">+IF(OFFSET('Sanitation Data'!$D$28,0,10*ROW('Sanitation Data'!D163))="","",OFFSET('Sanitation Data'!$D$28,0,10*ROW('Sanitation Data'!D163)))</f>
        <v/>
      </c>
      <c r="CL169" s="292" t="str">
        <f ca="true">+IF(OFFSET('Sanitation Data'!$D$29,0,10*ROW('Sanitation Data'!D163))="","",OFFSET('Sanitation Data'!$D$29,0,10*ROW('Sanitation Data'!D163)))</f>
        <v/>
      </c>
      <c r="CM169" s="292" t="str">
        <f ca="true">+IF(OFFSET('Sanitation Data'!$D$30,0,10*ROW('Sanitation Data'!D163))="","",OFFSET('Sanitation Data'!$D$30,0,10*ROW('Sanitation Data'!D163)))</f>
        <v/>
      </c>
      <c r="CN169" s="292" t="str">
        <f ca="true">+IF(OFFSET('Sanitation Data'!$D$31,0,10*ROW('Sanitation Data'!D163))="","",OFFSET('Sanitation Data'!$D$31,0,10*ROW('Sanitation Data'!D163)))</f>
        <v/>
      </c>
      <c r="CO169" s="292" t="str">
        <f ca="true">+IF(OFFSET('Sanitation Data'!$D$32,0,10*ROW('Sanitation Data'!D163))="","",OFFSET('Sanitation Data'!$D$32,0,10*ROW('Sanitation Data'!D163)))</f>
        <v/>
      </c>
      <c r="CP169" s="292" t="str">
        <f ca="true">+IF(OFFSET('Sanitation Data'!$E$28,0,10*ROW('Sanitation Data'!E163))="","",OFFSET('Sanitation Data'!$E$28,0,10*ROW('Sanitation Data'!E163)))</f>
        <v/>
      </c>
      <c r="CQ169" s="292" t="str">
        <f ca="true">+IF(OFFSET('Sanitation Data'!$E$29,0,10*ROW('Sanitation Data'!E163))="","",OFFSET('Sanitation Data'!$E$29,0,10*ROW('Sanitation Data'!E163)))</f>
        <v/>
      </c>
      <c r="CR169" s="292" t="str">
        <f ca="true">+IF(OFFSET('Sanitation Data'!$E$30,0,10*ROW('Sanitation Data'!E163))="","",OFFSET('Sanitation Data'!$E$30,0,10*ROW('Sanitation Data'!E163)))</f>
        <v/>
      </c>
      <c r="CS169" s="292" t="str">
        <f ca="true">+IF(OFFSET('Sanitation Data'!$E$31,0,10*ROW('Sanitation Data'!E163))="","",OFFSET('Sanitation Data'!$E$31,0,10*ROW('Sanitation Data'!E163)))</f>
        <v/>
      </c>
      <c r="CT169" s="292" t="str">
        <f ca="true">+IF(OFFSET('Sanitation Data'!$E$32,0,10*ROW('Sanitation Data'!E163))="","",OFFSET('Sanitation Data'!$E$32,0,10*ROW('Sanitation Data'!E163)))</f>
        <v/>
      </c>
      <c r="CU169" s="292" t="str">
        <f ca="true">+IF(OFFSET('Sanitation Data'!$F$28,0,10*ROW('Sanitation Data'!F163))="","",OFFSET('Sanitation Data'!$F$28,0,10*ROW('Sanitation Data'!F163)))</f>
        <v/>
      </c>
      <c r="CV169" s="292" t="str">
        <f ca="true">+IF(OFFSET('Sanitation Data'!$F$29,0,10*ROW('Sanitation Data'!F163))="","",OFFSET('Sanitation Data'!$F$29,0,10*ROW('Sanitation Data'!F163)))</f>
        <v/>
      </c>
      <c r="CW169" s="292" t="str">
        <f ca="true">+IF(OFFSET('Sanitation Data'!$F$30,0,10*ROW('Sanitation Data'!F163))="","",OFFSET('Sanitation Data'!$F$30,0,10*ROW('Sanitation Data'!F163)))</f>
        <v/>
      </c>
      <c r="CX169" s="292" t="str">
        <f ca="true">+IF(OFFSET('Sanitation Data'!$F$31,0,10*ROW('Sanitation Data'!F163))="","",OFFSET('Sanitation Data'!$F$31,0,10*ROW('Sanitation Data'!F163)))</f>
        <v/>
      </c>
      <c r="CY169" s="292" t="str">
        <f ca="true">+IF(OFFSET('Sanitation Data'!$F$32,0,10*ROW('Sanitation Data'!F163))="","",OFFSET('Sanitation Data'!$F$32,0,10*ROW('Sanitation Data'!F163)))</f>
        <v/>
      </c>
      <c r="CZ169" s="292" t="str">
        <f ca="true">+IF(OFFSET('Sanitation Data'!$G$28,0,10*ROW('Sanitation Data'!G163))="","",OFFSET('Sanitation Data'!$G$28,0,10*ROW('Sanitation Data'!G163)))</f>
        <v/>
      </c>
      <c r="DA169" s="292" t="str">
        <f ca="true">+IF(OFFSET('Sanitation Data'!$G$29,0,10*ROW('Sanitation Data'!G163))="","",OFFSET('Sanitation Data'!$G$29,0,10*ROW('Sanitation Data'!G163)))</f>
        <v/>
      </c>
      <c r="DB169" s="292" t="str">
        <f ca="true">+IF(OFFSET('Sanitation Data'!$G$30,0,10*ROW('Sanitation Data'!G163))="","",OFFSET('Sanitation Data'!$G$30,0,10*ROW('Sanitation Data'!G163)))</f>
        <v/>
      </c>
      <c r="DC169" s="292" t="str">
        <f ca="true">+IF(OFFSET('Sanitation Data'!$G$31,0,10*ROW('Sanitation Data'!G163))="","",OFFSET('Sanitation Data'!$G$31,0,10*ROW('Sanitation Data'!G163)))</f>
        <v/>
      </c>
      <c r="DD169" s="292" t="str">
        <f ca="true">+IF(OFFSET('Sanitation Data'!$G$32,0,10*ROW('Sanitation Data'!G163))="","",OFFSET('Sanitation Data'!$G$32,0,10*ROW('Sanitation Data'!G163)))</f>
        <v/>
      </c>
      <c r="DE169" s="292" t="str">
        <f ca="true">+IF(OFFSET('Sanitation Data'!$H$28,0,10*ROW('Sanitation Data'!H163))="","",OFFSET('Sanitation Data'!$H$28,0,10*ROW('Sanitation Data'!H163)))</f>
        <v/>
      </c>
      <c r="DF169" s="292" t="str">
        <f ca="true">+IF(OFFSET('Sanitation Data'!$H$29,0,10*ROW('Sanitation Data'!H163))="","",OFFSET('Sanitation Data'!$H$29,0,10*ROW('Sanitation Data'!H163)))</f>
        <v/>
      </c>
      <c r="DG169" s="292" t="str">
        <f ca="true">+IF(OFFSET('Sanitation Data'!$H$30,0,10*ROW('Sanitation Data'!H163))="","",OFFSET('Sanitation Data'!$H$30,0,10*ROW('Sanitation Data'!H163)))</f>
        <v/>
      </c>
      <c r="DH169" s="292" t="str">
        <f ca="true">+IF(OFFSET('Sanitation Data'!$H$31,0,10*ROW('Sanitation Data'!H163))="","",OFFSET('Sanitation Data'!$H$31,0,10*ROW('Sanitation Data'!H163)))</f>
        <v/>
      </c>
      <c r="DI169" s="292" t="str">
        <f ca="true">+IF(OFFSET('Sanitation Data'!$H$32,0,10*ROW('Sanitation Data'!H163))="","",OFFSET('Sanitation Data'!$H$32,0,10*ROW('Sanitation Data'!H163)))</f>
        <v/>
      </c>
      <c r="DJ169" s="292" t="str">
        <f ca="true">+IF(OFFSET('Sanitation Data'!$I$28,0,10*ROW('Sanitation Data'!I163))="","",OFFSET('Sanitation Data'!$I$28,0,10*ROW('Sanitation Data'!I163)))</f>
        <v/>
      </c>
      <c r="DK169" s="292" t="str">
        <f ca="true">+IF(OFFSET('Sanitation Data'!$I$29,0,10*ROW('Sanitation Data'!I163))="","",OFFSET('Sanitation Data'!$I$29,0,10*ROW('Sanitation Data'!I163)))</f>
        <v/>
      </c>
      <c r="DL169" s="292" t="str">
        <f ca="true">+IF(OFFSET('Sanitation Data'!$I$30,0,10*ROW('Sanitation Data'!I163))="","",OFFSET('Sanitation Data'!$I$30,0,10*ROW('Sanitation Data'!I163)))</f>
        <v/>
      </c>
      <c r="DM169" s="292" t="str">
        <f ca="true">+IF(OFFSET('Sanitation Data'!$I$31,0,10*ROW('Sanitation Data'!I163))="","",OFFSET('Sanitation Data'!$I$31,0,10*ROW('Sanitation Data'!I163)))</f>
        <v/>
      </c>
      <c r="DN169" s="292" t="str">
        <f ca="true">+IF(OFFSET('Sanitation Data'!$I$32,0,10*ROW('Sanitation Data'!I163))="","",OFFSET('Sanitation Data'!$I$32,0,10*ROW('Sanitation Data'!I163)))</f>
        <v/>
      </c>
      <c r="DO169" s="292" t="str">
        <f ca="true">+IF(OFFSET('Hygiene Data'!$D$11,0,10*ROW('Hygiene Data'!D163))="","",OFFSET('Hygiene Data'!$D$11,0,10*ROW('Hygiene Data'!D163)))</f>
        <v/>
      </c>
      <c r="DP169" s="292" t="str">
        <f ca="true">+IF(OFFSET('Hygiene Data'!$D$12,0,10*ROW('Hygiene Data'!D163))="","",OFFSET('Hygiene Data'!$D$12,0,10*ROW('Hygiene Data'!D163)))</f>
        <v/>
      </c>
      <c r="DQ169" s="292" t="str">
        <f ca="true">+IF(OFFSET('Hygiene Data'!$D$13,0,10*ROW('Hygiene Data'!D163))="","",OFFSET('Hygiene Data'!$D$13,0,10*ROW('Hygiene Data'!D163)))</f>
        <v/>
      </c>
      <c r="DR169" s="292" t="str">
        <f ca="true">+IF(OFFSET('Hygiene Data'!$E$11,0,10*ROW('Hygiene Data'!E163))="","",OFFSET('Hygiene Data'!$E$11,0,10*ROW('Hygiene Data'!E163)))</f>
        <v/>
      </c>
      <c r="DS169" s="292" t="str">
        <f ca="true">+IF(OFFSET('Hygiene Data'!$E$12,0,10*ROW('Hygiene Data'!E163))="","",OFFSET('Hygiene Data'!$E$12,0,10*ROW('Hygiene Data'!E163)))</f>
        <v/>
      </c>
      <c r="DT169" s="292" t="str">
        <f ca="true">+IF(OFFSET('Hygiene Data'!$E$13,0,10*ROW('Hygiene Data'!E163))="","",OFFSET('Hygiene Data'!$E$13,0,10*ROW('Hygiene Data'!E163)))</f>
        <v/>
      </c>
      <c r="DU169" s="292" t="str">
        <f ca="true">+IF(OFFSET('Hygiene Data'!$F$11,0,10*ROW('Hygiene Data'!F163))="","",OFFSET('Hygiene Data'!$F$11,0,10*ROW('Hygiene Data'!F163)))</f>
        <v/>
      </c>
      <c r="DV169" s="292" t="str">
        <f ca="true">+IF(OFFSET('Hygiene Data'!$F$12,0,10*ROW('Hygiene Data'!F163))="","",OFFSET('Hygiene Data'!$F$12,0,10*ROW('Hygiene Data'!F163)))</f>
        <v/>
      </c>
      <c r="DW169" s="292" t="str">
        <f ca="true">+IF(OFFSET('Hygiene Data'!$F$13,0,10*ROW('Hygiene Data'!F163))="","",OFFSET('Hygiene Data'!$F$13,0,10*ROW('Hygiene Data'!F163)))</f>
        <v/>
      </c>
      <c r="DX169" s="292" t="str">
        <f ca="true">+IF(OFFSET('Hygiene Data'!$G$11,0,10*ROW('Hygiene Data'!G163))="","",OFFSET('Hygiene Data'!$G$11,0,10*ROW('Hygiene Data'!G163)))</f>
        <v/>
      </c>
      <c r="DY169" s="292" t="str">
        <f ca="true">+IF(OFFSET('Hygiene Data'!$G$12,0,10*ROW('Hygiene Data'!G163))="","",OFFSET('Hygiene Data'!$G$12,0,10*ROW('Hygiene Data'!G163)))</f>
        <v/>
      </c>
      <c r="DZ169" s="292" t="str">
        <f ca="true">+IF(OFFSET('Hygiene Data'!$G$13,0,10*ROW('Hygiene Data'!G163))="","",OFFSET('Hygiene Data'!$G$13,0,10*ROW('Hygiene Data'!G163)))</f>
        <v/>
      </c>
      <c r="EA169" s="292" t="str">
        <f ca="true">+IF(OFFSET('Hygiene Data'!$H$11,0,10*ROW('Hygiene Data'!H163))="","",OFFSET('Hygiene Data'!$H$11,0,10*ROW('Hygiene Data'!H163)))</f>
        <v/>
      </c>
      <c r="EB169" s="292" t="str">
        <f ca="true">+IF(OFFSET('Hygiene Data'!$H$12,0,10*ROW('Hygiene Data'!H163))="","",OFFSET('Hygiene Data'!$H$12,0,10*ROW('Hygiene Data'!H163)))</f>
        <v/>
      </c>
      <c r="EC169" s="292" t="str">
        <f ca="true">+IF(OFFSET('Hygiene Data'!$H$13,0,10*ROW('Hygiene Data'!H163))="","",OFFSET('Hygiene Data'!$H$13,0,10*ROW('Hygiene Data'!H163)))</f>
        <v/>
      </c>
      <c r="ED169" s="292" t="str">
        <f ca="true">+IF(OFFSET('Hygiene Data'!$I$11,0,10*ROW('Hygiene Data'!I163))="","",OFFSET('Hygiene Data'!$I$11,0,10*ROW('Hygiene Data'!I163)))</f>
        <v/>
      </c>
      <c r="EE169" s="292" t="str">
        <f ca="true">+IF(OFFSET('Hygiene Data'!$I$12,0,10*ROW('Hygiene Data'!I163))="","",OFFSET('Hygiene Data'!$I$12,0,10*ROW('Hygiene Data'!I163)))</f>
        <v/>
      </c>
      <c r="EF169" s="29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8"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2"/>
      <c r="BS170" s="292" t="str">
        <f ca="true">+IF(OFFSET('Water Data'!$D$27,0,10*ROW('Water Data'!D164))="","",OFFSET('Water Data'!$D$27,0,10*ROW('Water Data'!D164)))</f>
        <v/>
      </c>
      <c r="BT170" s="292" t="str">
        <f ca="true">+IF(OFFSET('Water Data'!$D$28,0,10*ROW('Water Data'!D164))="","",OFFSET('Water Data'!$D$28,0,10*ROW('Water Data'!D164)))</f>
        <v/>
      </c>
      <c r="BU170" s="292" t="str">
        <f ca="true">+IF(OFFSET('Water Data'!$D$29,0,10*ROW('Water Data'!D164))="","",OFFSET('Water Data'!$D$29,0,10*ROW('Water Data'!D164)))</f>
        <v/>
      </c>
      <c r="BV170" s="292" t="str">
        <f ca="true">+IF(OFFSET('Water Data'!$E$27,0,10*ROW('Water Data'!E164))="","",OFFSET('Water Data'!$E$27,0,10*ROW('Water Data'!E164)))</f>
        <v/>
      </c>
      <c r="BW170" s="292" t="str">
        <f ca="true">+IF(OFFSET('Water Data'!$E$28,0,10*ROW('Water Data'!E164))="","",OFFSET('Water Data'!$E$28,0,10*ROW('Water Data'!E164)))</f>
        <v/>
      </c>
      <c r="BX170" s="292" t="str">
        <f ca="true">+IF(OFFSET('Water Data'!$E$29,0,10*ROW('Water Data'!E164))="","",OFFSET('Water Data'!$E$29,0,10*ROW('Water Data'!E164)))</f>
        <v/>
      </c>
      <c r="BY170" s="292" t="str">
        <f ca="true">+IF(OFFSET('Water Data'!$F$27,0,10*ROW('Water Data'!F164))="","",OFFSET('Water Data'!$F$27,0,10*ROW('Water Data'!F164)))</f>
        <v/>
      </c>
      <c r="BZ170" s="292" t="str">
        <f ca="true">+IF(OFFSET('Water Data'!$F$28,0,10*ROW('Water Data'!F164))="","",OFFSET('Water Data'!$F$28,0,10*ROW('Water Data'!F164)))</f>
        <v/>
      </c>
      <c r="CA170" s="292" t="str">
        <f ca="true">+IF(OFFSET('Water Data'!$F$29,0,10*ROW('Water Data'!F164))="","",OFFSET('Water Data'!$F$29,0,10*ROW('Water Data'!F164)))</f>
        <v/>
      </c>
      <c r="CB170" s="292" t="str">
        <f ca="true">+IF(OFFSET('Water Data'!$G$27,0,10*ROW('Water Data'!G164))="","",OFFSET('Water Data'!$G$27,0,10*ROW('Water Data'!G164)))</f>
        <v/>
      </c>
      <c r="CC170" s="292" t="str">
        <f ca="true">+IF(OFFSET('Water Data'!$G$28,0,10*ROW('Water Data'!G164))="","",OFFSET('Water Data'!$G$28,0,10*ROW('Water Data'!G164)))</f>
        <v/>
      </c>
      <c r="CD170" s="292" t="str">
        <f ca="true">+IF(OFFSET('Water Data'!$G$29,0,10*ROW('Water Data'!G164))="","",OFFSET('Water Data'!$G$29,0,10*ROW('Water Data'!G164)))</f>
        <v/>
      </c>
      <c r="CE170" s="292" t="str">
        <f ca="true">+IF(OFFSET('Water Data'!$H$27,0,10*ROW('Water Data'!H164))="","",OFFSET('Water Data'!$H$27,0,10*ROW('Water Data'!H164)))</f>
        <v/>
      </c>
      <c r="CF170" s="292" t="str">
        <f ca="true">+IF(OFFSET('Water Data'!$H$28,0,10*ROW('Water Data'!H164))="","",OFFSET('Water Data'!$H$28,0,10*ROW('Water Data'!H164)))</f>
        <v/>
      </c>
      <c r="CG170" s="292" t="str">
        <f ca="true">+IF(OFFSET('Water Data'!$H$29,0,10*ROW('Water Data'!H164))="","",OFFSET('Water Data'!$H$29,0,10*ROW('Water Data'!H164)))</f>
        <v/>
      </c>
      <c r="CH170" s="292" t="str">
        <f ca="true">+IF(OFFSET('Water Data'!$I$27,0,10*ROW('Water Data'!I164))="","",OFFSET('Water Data'!$I$27,0,10*ROW('Water Data'!I164)))</f>
        <v/>
      </c>
      <c r="CI170" s="292" t="str">
        <f ca="true">+IF(OFFSET('Water Data'!$I$28,0,10*ROW('Water Data'!I164))="","",OFFSET('Water Data'!$I$28,0,10*ROW('Water Data'!I164)))</f>
        <v/>
      </c>
      <c r="CJ170" s="292" t="str">
        <f ca="true">+IF(OFFSET('Water Data'!$I$29,0,10*ROW('Water Data'!I164))="","",OFFSET('Water Data'!$I$29,0,10*ROW('Water Data'!I164)))</f>
        <v/>
      </c>
      <c r="CK170" s="292" t="str">
        <f ca="true">+IF(OFFSET('Sanitation Data'!$D$28,0,10*ROW('Sanitation Data'!D164))="","",OFFSET('Sanitation Data'!$D$28,0,10*ROW('Sanitation Data'!D164)))</f>
        <v/>
      </c>
      <c r="CL170" s="292" t="str">
        <f ca="true">+IF(OFFSET('Sanitation Data'!$D$29,0,10*ROW('Sanitation Data'!D164))="","",OFFSET('Sanitation Data'!$D$29,0,10*ROW('Sanitation Data'!D164)))</f>
        <v/>
      </c>
      <c r="CM170" s="292" t="str">
        <f ca="true">+IF(OFFSET('Sanitation Data'!$D$30,0,10*ROW('Sanitation Data'!D164))="","",OFFSET('Sanitation Data'!$D$30,0,10*ROW('Sanitation Data'!D164)))</f>
        <v/>
      </c>
      <c r="CN170" s="292" t="str">
        <f ca="true">+IF(OFFSET('Sanitation Data'!$D$31,0,10*ROW('Sanitation Data'!D164))="","",OFFSET('Sanitation Data'!$D$31,0,10*ROW('Sanitation Data'!D164)))</f>
        <v/>
      </c>
      <c r="CO170" s="292" t="str">
        <f ca="true">+IF(OFFSET('Sanitation Data'!$D$32,0,10*ROW('Sanitation Data'!D164))="","",OFFSET('Sanitation Data'!$D$32,0,10*ROW('Sanitation Data'!D164)))</f>
        <v/>
      </c>
      <c r="CP170" s="292" t="str">
        <f ca="true">+IF(OFFSET('Sanitation Data'!$E$28,0,10*ROW('Sanitation Data'!E164))="","",OFFSET('Sanitation Data'!$E$28,0,10*ROW('Sanitation Data'!E164)))</f>
        <v/>
      </c>
      <c r="CQ170" s="292" t="str">
        <f ca="true">+IF(OFFSET('Sanitation Data'!$E$29,0,10*ROW('Sanitation Data'!E164))="","",OFFSET('Sanitation Data'!$E$29,0,10*ROW('Sanitation Data'!E164)))</f>
        <v/>
      </c>
      <c r="CR170" s="292" t="str">
        <f ca="true">+IF(OFFSET('Sanitation Data'!$E$30,0,10*ROW('Sanitation Data'!E164))="","",OFFSET('Sanitation Data'!$E$30,0,10*ROW('Sanitation Data'!E164)))</f>
        <v/>
      </c>
      <c r="CS170" s="292" t="str">
        <f ca="true">+IF(OFFSET('Sanitation Data'!$E$31,0,10*ROW('Sanitation Data'!E164))="","",OFFSET('Sanitation Data'!$E$31,0,10*ROW('Sanitation Data'!E164)))</f>
        <v/>
      </c>
      <c r="CT170" s="292" t="str">
        <f ca="true">+IF(OFFSET('Sanitation Data'!$E$32,0,10*ROW('Sanitation Data'!E164))="","",OFFSET('Sanitation Data'!$E$32,0,10*ROW('Sanitation Data'!E164)))</f>
        <v/>
      </c>
      <c r="CU170" s="292" t="str">
        <f ca="true">+IF(OFFSET('Sanitation Data'!$F$28,0,10*ROW('Sanitation Data'!F164))="","",OFFSET('Sanitation Data'!$F$28,0,10*ROW('Sanitation Data'!F164)))</f>
        <v/>
      </c>
      <c r="CV170" s="292" t="str">
        <f ca="true">+IF(OFFSET('Sanitation Data'!$F$29,0,10*ROW('Sanitation Data'!F164))="","",OFFSET('Sanitation Data'!$F$29,0,10*ROW('Sanitation Data'!F164)))</f>
        <v/>
      </c>
      <c r="CW170" s="292" t="str">
        <f ca="true">+IF(OFFSET('Sanitation Data'!$F$30,0,10*ROW('Sanitation Data'!F164))="","",OFFSET('Sanitation Data'!$F$30,0,10*ROW('Sanitation Data'!F164)))</f>
        <v/>
      </c>
      <c r="CX170" s="292" t="str">
        <f ca="true">+IF(OFFSET('Sanitation Data'!$F$31,0,10*ROW('Sanitation Data'!F164))="","",OFFSET('Sanitation Data'!$F$31,0,10*ROW('Sanitation Data'!F164)))</f>
        <v/>
      </c>
      <c r="CY170" s="292" t="str">
        <f ca="true">+IF(OFFSET('Sanitation Data'!$F$32,0,10*ROW('Sanitation Data'!F164))="","",OFFSET('Sanitation Data'!$F$32,0,10*ROW('Sanitation Data'!F164)))</f>
        <v/>
      </c>
      <c r="CZ170" s="292" t="str">
        <f ca="true">+IF(OFFSET('Sanitation Data'!$G$28,0,10*ROW('Sanitation Data'!G164))="","",OFFSET('Sanitation Data'!$G$28,0,10*ROW('Sanitation Data'!G164)))</f>
        <v/>
      </c>
      <c r="DA170" s="292" t="str">
        <f ca="true">+IF(OFFSET('Sanitation Data'!$G$29,0,10*ROW('Sanitation Data'!G164))="","",OFFSET('Sanitation Data'!$G$29,0,10*ROW('Sanitation Data'!G164)))</f>
        <v/>
      </c>
      <c r="DB170" s="292" t="str">
        <f ca="true">+IF(OFFSET('Sanitation Data'!$G$30,0,10*ROW('Sanitation Data'!G164))="","",OFFSET('Sanitation Data'!$G$30,0,10*ROW('Sanitation Data'!G164)))</f>
        <v/>
      </c>
      <c r="DC170" s="292" t="str">
        <f ca="true">+IF(OFFSET('Sanitation Data'!$G$31,0,10*ROW('Sanitation Data'!G164))="","",OFFSET('Sanitation Data'!$G$31,0,10*ROW('Sanitation Data'!G164)))</f>
        <v/>
      </c>
      <c r="DD170" s="292" t="str">
        <f ca="true">+IF(OFFSET('Sanitation Data'!$G$32,0,10*ROW('Sanitation Data'!G164))="","",OFFSET('Sanitation Data'!$G$32,0,10*ROW('Sanitation Data'!G164)))</f>
        <v/>
      </c>
      <c r="DE170" s="292" t="str">
        <f ca="true">+IF(OFFSET('Sanitation Data'!$H$28,0,10*ROW('Sanitation Data'!H164))="","",OFFSET('Sanitation Data'!$H$28,0,10*ROW('Sanitation Data'!H164)))</f>
        <v/>
      </c>
      <c r="DF170" s="292" t="str">
        <f ca="true">+IF(OFFSET('Sanitation Data'!$H$29,0,10*ROW('Sanitation Data'!H164))="","",OFFSET('Sanitation Data'!$H$29,0,10*ROW('Sanitation Data'!H164)))</f>
        <v/>
      </c>
      <c r="DG170" s="292" t="str">
        <f ca="true">+IF(OFFSET('Sanitation Data'!$H$30,0,10*ROW('Sanitation Data'!H164))="","",OFFSET('Sanitation Data'!$H$30,0,10*ROW('Sanitation Data'!H164)))</f>
        <v/>
      </c>
      <c r="DH170" s="292" t="str">
        <f ca="true">+IF(OFFSET('Sanitation Data'!$H$31,0,10*ROW('Sanitation Data'!H164))="","",OFFSET('Sanitation Data'!$H$31,0,10*ROW('Sanitation Data'!H164)))</f>
        <v/>
      </c>
      <c r="DI170" s="292" t="str">
        <f ca="true">+IF(OFFSET('Sanitation Data'!$H$32,0,10*ROW('Sanitation Data'!H164))="","",OFFSET('Sanitation Data'!$H$32,0,10*ROW('Sanitation Data'!H164)))</f>
        <v/>
      </c>
      <c r="DJ170" s="292" t="str">
        <f ca="true">+IF(OFFSET('Sanitation Data'!$I$28,0,10*ROW('Sanitation Data'!I164))="","",OFFSET('Sanitation Data'!$I$28,0,10*ROW('Sanitation Data'!I164)))</f>
        <v/>
      </c>
      <c r="DK170" s="292" t="str">
        <f ca="true">+IF(OFFSET('Sanitation Data'!$I$29,0,10*ROW('Sanitation Data'!I164))="","",OFFSET('Sanitation Data'!$I$29,0,10*ROW('Sanitation Data'!I164)))</f>
        <v/>
      </c>
      <c r="DL170" s="292" t="str">
        <f ca="true">+IF(OFFSET('Sanitation Data'!$I$30,0,10*ROW('Sanitation Data'!I164))="","",OFFSET('Sanitation Data'!$I$30,0,10*ROW('Sanitation Data'!I164)))</f>
        <v/>
      </c>
      <c r="DM170" s="292" t="str">
        <f ca="true">+IF(OFFSET('Sanitation Data'!$I$31,0,10*ROW('Sanitation Data'!I164))="","",OFFSET('Sanitation Data'!$I$31,0,10*ROW('Sanitation Data'!I164)))</f>
        <v/>
      </c>
      <c r="DN170" s="292" t="str">
        <f ca="true">+IF(OFFSET('Sanitation Data'!$I$32,0,10*ROW('Sanitation Data'!I164))="","",OFFSET('Sanitation Data'!$I$32,0,10*ROW('Sanitation Data'!I164)))</f>
        <v/>
      </c>
      <c r="DO170" s="292" t="str">
        <f ca="true">+IF(OFFSET('Hygiene Data'!$D$11,0,10*ROW('Hygiene Data'!D164))="","",OFFSET('Hygiene Data'!$D$11,0,10*ROW('Hygiene Data'!D164)))</f>
        <v/>
      </c>
      <c r="DP170" s="292" t="str">
        <f ca="true">+IF(OFFSET('Hygiene Data'!$D$12,0,10*ROW('Hygiene Data'!D164))="","",OFFSET('Hygiene Data'!$D$12,0,10*ROW('Hygiene Data'!D164)))</f>
        <v/>
      </c>
      <c r="DQ170" s="292" t="str">
        <f ca="true">+IF(OFFSET('Hygiene Data'!$D$13,0,10*ROW('Hygiene Data'!D164))="","",OFFSET('Hygiene Data'!$D$13,0,10*ROW('Hygiene Data'!D164)))</f>
        <v/>
      </c>
      <c r="DR170" s="292" t="str">
        <f ca="true">+IF(OFFSET('Hygiene Data'!$E$11,0,10*ROW('Hygiene Data'!E164))="","",OFFSET('Hygiene Data'!$E$11,0,10*ROW('Hygiene Data'!E164)))</f>
        <v/>
      </c>
      <c r="DS170" s="292" t="str">
        <f ca="true">+IF(OFFSET('Hygiene Data'!$E$12,0,10*ROW('Hygiene Data'!E164))="","",OFFSET('Hygiene Data'!$E$12,0,10*ROW('Hygiene Data'!E164)))</f>
        <v/>
      </c>
      <c r="DT170" s="292" t="str">
        <f ca="true">+IF(OFFSET('Hygiene Data'!$E$13,0,10*ROW('Hygiene Data'!E164))="","",OFFSET('Hygiene Data'!$E$13,0,10*ROW('Hygiene Data'!E164)))</f>
        <v/>
      </c>
      <c r="DU170" s="292" t="str">
        <f ca="true">+IF(OFFSET('Hygiene Data'!$F$11,0,10*ROW('Hygiene Data'!F164))="","",OFFSET('Hygiene Data'!$F$11,0,10*ROW('Hygiene Data'!F164)))</f>
        <v/>
      </c>
      <c r="DV170" s="292" t="str">
        <f ca="true">+IF(OFFSET('Hygiene Data'!$F$12,0,10*ROW('Hygiene Data'!F164))="","",OFFSET('Hygiene Data'!$F$12,0,10*ROW('Hygiene Data'!F164)))</f>
        <v/>
      </c>
      <c r="DW170" s="292" t="str">
        <f ca="true">+IF(OFFSET('Hygiene Data'!$F$13,0,10*ROW('Hygiene Data'!F164))="","",OFFSET('Hygiene Data'!$F$13,0,10*ROW('Hygiene Data'!F164)))</f>
        <v/>
      </c>
      <c r="DX170" s="292" t="str">
        <f ca="true">+IF(OFFSET('Hygiene Data'!$G$11,0,10*ROW('Hygiene Data'!G164))="","",OFFSET('Hygiene Data'!$G$11,0,10*ROW('Hygiene Data'!G164)))</f>
        <v/>
      </c>
      <c r="DY170" s="292" t="str">
        <f ca="true">+IF(OFFSET('Hygiene Data'!$G$12,0,10*ROW('Hygiene Data'!G164))="","",OFFSET('Hygiene Data'!$G$12,0,10*ROW('Hygiene Data'!G164)))</f>
        <v/>
      </c>
      <c r="DZ170" s="292" t="str">
        <f ca="true">+IF(OFFSET('Hygiene Data'!$G$13,0,10*ROW('Hygiene Data'!G164))="","",OFFSET('Hygiene Data'!$G$13,0,10*ROW('Hygiene Data'!G164)))</f>
        <v/>
      </c>
      <c r="EA170" s="292" t="str">
        <f ca="true">+IF(OFFSET('Hygiene Data'!$H$11,0,10*ROW('Hygiene Data'!H164))="","",OFFSET('Hygiene Data'!$H$11,0,10*ROW('Hygiene Data'!H164)))</f>
        <v/>
      </c>
      <c r="EB170" s="292" t="str">
        <f ca="true">+IF(OFFSET('Hygiene Data'!$H$12,0,10*ROW('Hygiene Data'!H164))="","",OFFSET('Hygiene Data'!$H$12,0,10*ROW('Hygiene Data'!H164)))</f>
        <v/>
      </c>
      <c r="EC170" s="292" t="str">
        <f ca="true">+IF(OFFSET('Hygiene Data'!$H$13,0,10*ROW('Hygiene Data'!H164))="","",OFFSET('Hygiene Data'!$H$13,0,10*ROW('Hygiene Data'!H164)))</f>
        <v/>
      </c>
      <c r="ED170" s="292" t="str">
        <f ca="true">+IF(OFFSET('Hygiene Data'!$I$11,0,10*ROW('Hygiene Data'!I164))="","",OFFSET('Hygiene Data'!$I$11,0,10*ROW('Hygiene Data'!I164)))</f>
        <v/>
      </c>
      <c r="EE170" s="292" t="str">
        <f ca="true">+IF(OFFSET('Hygiene Data'!$I$12,0,10*ROW('Hygiene Data'!I164))="","",OFFSET('Hygiene Data'!$I$12,0,10*ROW('Hygiene Data'!I164)))</f>
        <v/>
      </c>
      <c r="EF170" s="29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8"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2"/>
      <c r="BS171" s="292" t="str">
        <f ca="true">+IF(OFFSET('Water Data'!$D$27,0,10*ROW('Water Data'!D165))="","",OFFSET('Water Data'!$D$27,0,10*ROW('Water Data'!D165)))</f>
        <v/>
      </c>
      <c r="BT171" s="292" t="str">
        <f ca="true">+IF(OFFSET('Water Data'!$D$28,0,10*ROW('Water Data'!D165))="","",OFFSET('Water Data'!$D$28,0,10*ROW('Water Data'!D165)))</f>
        <v/>
      </c>
      <c r="BU171" s="292" t="str">
        <f ca="true">+IF(OFFSET('Water Data'!$D$29,0,10*ROW('Water Data'!D165))="","",OFFSET('Water Data'!$D$29,0,10*ROW('Water Data'!D165)))</f>
        <v/>
      </c>
      <c r="BV171" s="292" t="str">
        <f ca="true">+IF(OFFSET('Water Data'!$E$27,0,10*ROW('Water Data'!E165))="","",OFFSET('Water Data'!$E$27,0,10*ROW('Water Data'!E165)))</f>
        <v/>
      </c>
      <c r="BW171" s="292" t="str">
        <f ca="true">+IF(OFFSET('Water Data'!$E$28,0,10*ROW('Water Data'!E165))="","",OFFSET('Water Data'!$E$28,0,10*ROW('Water Data'!E165)))</f>
        <v/>
      </c>
      <c r="BX171" s="292" t="str">
        <f ca="true">+IF(OFFSET('Water Data'!$E$29,0,10*ROW('Water Data'!E165))="","",OFFSET('Water Data'!$E$29,0,10*ROW('Water Data'!E165)))</f>
        <v/>
      </c>
      <c r="BY171" s="292" t="str">
        <f ca="true">+IF(OFFSET('Water Data'!$F$27,0,10*ROW('Water Data'!F165))="","",OFFSET('Water Data'!$F$27,0,10*ROW('Water Data'!F165)))</f>
        <v/>
      </c>
      <c r="BZ171" s="292" t="str">
        <f ca="true">+IF(OFFSET('Water Data'!$F$28,0,10*ROW('Water Data'!F165))="","",OFFSET('Water Data'!$F$28,0,10*ROW('Water Data'!F165)))</f>
        <v/>
      </c>
      <c r="CA171" s="292" t="str">
        <f ca="true">+IF(OFFSET('Water Data'!$F$29,0,10*ROW('Water Data'!F165))="","",OFFSET('Water Data'!$F$29,0,10*ROW('Water Data'!F165)))</f>
        <v/>
      </c>
      <c r="CB171" s="292" t="str">
        <f ca="true">+IF(OFFSET('Water Data'!$G$27,0,10*ROW('Water Data'!G165))="","",OFFSET('Water Data'!$G$27,0,10*ROW('Water Data'!G165)))</f>
        <v/>
      </c>
      <c r="CC171" s="292" t="str">
        <f ca="true">+IF(OFFSET('Water Data'!$G$28,0,10*ROW('Water Data'!G165))="","",OFFSET('Water Data'!$G$28,0,10*ROW('Water Data'!G165)))</f>
        <v/>
      </c>
      <c r="CD171" s="292" t="str">
        <f ca="true">+IF(OFFSET('Water Data'!$G$29,0,10*ROW('Water Data'!G165))="","",OFFSET('Water Data'!$G$29,0,10*ROW('Water Data'!G165)))</f>
        <v/>
      </c>
      <c r="CE171" s="292" t="str">
        <f ca="true">+IF(OFFSET('Water Data'!$H$27,0,10*ROW('Water Data'!H165))="","",OFFSET('Water Data'!$H$27,0,10*ROW('Water Data'!H165)))</f>
        <v/>
      </c>
      <c r="CF171" s="292" t="str">
        <f ca="true">+IF(OFFSET('Water Data'!$H$28,0,10*ROW('Water Data'!H165))="","",OFFSET('Water Data'!$H$28,0,10*ROW('Water Data'!H165)))</f>
        <v/>
      </c>
      <c r="CG171" s="292" t="str">
        <f ca="true">+IF(OFFSET('Water Data'!$H$29,0,10*ROW('Water Data'!H165))="","",OFFSET('Water Data'!$H$29,0,10*ROW('Water Data'!H165)))</f>
        <v/>
      </c>
      <c r="CH171" s="292" t="str">
        <f ca="true">+IF(OFFSET('Water Data'!$I$27,0,10*ROW('Water Data'!I165))="","",OFFSET('Water Data'!$I$27,0,10*ROW('Water Data'!I165)))</f>
        <v/>
      </c>
      <c r="CI171" s="292" t="str">
        <f ca="true">+IF(OFFSET('Water Data'!$I$28,0,10*ROW('Water Data'!I165))="","",OFFSET('Water Data'!$I$28,0,10*ROW('Water Data'!I165)))</f>
        <v/>
      </c>
      <c r="CJ171" s="292" t="str">
        <f ca="true">+IF(OFFSET('Water Data'!$I$29,0,10*ROW('Water Data'!I165))="","",OFFSET('Water Data'!$I$29,0,10*ROW('Water Data'!I165)))</f>
        <v/>
      </c>
      <c r="CK171" s="292" t="str">
        <f ca="true">+IF(OFFSET('Sanitation Data'!$D$28,0,10*ROW('Sanitation Data'!D165))="","",OFFSET('Sanitation Data'!$D$28,0,10*ROW('Sanitation Data'!D165)))</f>
        <v/>
      </c>
      <c r="CL171" s="292" t="str">
        <f ca="true">+IF(OFFSET('Sanitation Data'!$D$29,0,10*ROW('Sanitation Data'!D165))="","",OFFSET('Sanitation Data'!$D$29,0,10*ROW('Sanitation Data'!D165)))</f>
        <v/>
      </c>
      <c r="CM171" s="292" t="str">
        <f ca="true">+IF(OFFSET('Sanitation Data'!$D$30,0,10*ROW('Sanitation Data'!D165))="","",OFFSET('Sanitation Data'!$D$30,0,10*ROW('Sanitation Data'!D165)))</f>
        <v/>
      </c>
      <c r="CN171" s="292" t="str">
        <f ca="true">+IF(OFFSET('Sanitation Data'!$D$31,0,10*ROW('Sanitation Data'!D165))="","",OFFSET('Sanitation Data'!$D$31,0,10*ROW('Sanitation Data'!D165)))</f>
        <v/>
      </c>
      <c r="CO171" s="292" t="str">
        <f ca="true">+IF(OFFSET('Sanitation Data'!$D$32,0,10*ROW('Sanitation Data'!D165))="","",OFFSET('Sanitation Data'!$D$32,0,10*ROW('Sanitation Data'!D165)))</f>
        <v/>
      </c>
      <c r="CP171" s="292" t="str">
        <f ca="true">+IF(OFFSET('Sanitation Data'!$E$28,0,10*ROW('Sanitation Data'!E165))="","",OFFSET('Sanitation Data'!$E$28,0,10*ROW('Sanitation Data'!E165)))</f>
        <v/>
      </c>
      <c r="CQ171" s="292" t="str">
        <f ca="true">+IF(OFFSET('Sanitation Data'!$E$29,0,10*ROW('Sanitation Data'!E165))="","",OFFSET('Sanitation Data'!$E$29,0,10*ROW('Sanitation Data'!E165)))</f>
        <v/>
      </c>
      <c r="CR171" s="292" t="str">
        <f ca="true">+IF(OFFSET('Sanitation Data'!$E$30,0,10*ROW('Sanitation Data'!E165))="","",OFFSET('Sanitation Data'!$E$30,0,10*ROW('Sanitation Data'!E165)))</f>
        <v/>
      </c>
      <c r="CS171" s="292" t="str">
        <f ca="true">+IF(OFFSET('Sanitation Data'!$E$31,0,10*ROW('Sanitation Data'!E165))="","",OFFSET('Sanitation Data'!$E$31,0,10*ROW('Sanitation Data'!E165)))</f>
        <v/>
      </c>
      <c r="CT171" s="292" t="str">
        <f ca="true">+IF(OFFSET('Sanitation Data'!$E$32,0,10*ROW('Sanitation Data'!E165))="","",OFFSET('Sanitation Data'!$E$32,0,10*ROW('Sanitation Data'!E165)))</f>
        <v/>
      </c>
      <c r="CU171" s="292" t="str">
        <f ca="true">+IF(OFFSET('Sanitation Data'!$F$28,0,10*ROW('Sanitation Data'!F165))="","",OFFSET('Sanitation Data'!$F$28,0,10*ROW('Sanitation Data'!F165)))</f>
        <v/>
      </c>
      <c r="CV171" s="292" t="str">
        <f ca="true">+IF(OFFSET('Sanitation Data'!$F$29,0,10*ROW('Sanitation Data'!F165))="","",OFFSET('Sanitation Data'!$F$29,0,10*ROW('Sanitation Data'!F165)))</f>
        <v/>
      </c>
      <c r="CW171" s="292" t="str">
        <f ca="true">+IF(OFFSET('Sanitation Data'!$F$30,0,10*ROW('Sanitation Data'!F165))="","",OFFSET('Sanitation Data'!$F$30,0,10*ROW('Sanitation Data'!F165)))</f>
        <v/>
      </c>
      <c r="CX171" s="292" t="str">
        <f ca="true">+IF(OFFSET('Sanitation Data'!$F$31,0,10*ROW('Sanitation Data'!F165))="","",OFFSET('Sanitation Data'!$F$31,0,10*ROW('Sanitation Data'!F165)))</f>
        <v/>
      </c>
      <c r="CY171" s="292" t="str">
        <f ca="true">+IF(OFFSET('Sanitation Data'!$F$32,0,10*ROW('Sanitation Data'!F165))="","",OFFSET('Sanitation Data'!$F$32,0,10*ROW('Sanitation Data'!F165)))</f>
        <v/>
      </c>
      <c r="CZ171" s="292" t="str">
        <f ca="true">+IF(OFFSET('Sanitation Data'!$G$28,0,10*ROW('Sanitation Data'!G165))="","",OFFSET('Sanitation Data'!$G$28,0,10*ROW('Sanitation Data'!G165)))</f>
        <v/>
      </c>
      <c r="DA171" s="292" t="str">
        <f ca="true">+IF(OFFSET('Sanitation Data'!$G$29,0,10*ROW('Sanitation Data'!G165))="","",OFFSET('Sanitation Data'!$G$29,0,10*ROW('Sanitation Data'!G165)))</f>
        <v/>
      </c>
      <c r="DB171" s="292" t="str">
        <f ca="true">+IF(OFFSET('Sanitation Data'!$G$30,0,10*ROW('Sanitation Data'!G165))="","",OFFSET('Sanitation Data'!$G$30,0,10*ROW('Sanitation Data'!G165)))</f>
        <v/>
      </c>
      <c r="DC171" s="292" t="str">
        <f ca="true">+IF(OFFSET('Sanitation Data'!$G$31,0,10*ROW('Sanitation Data'!G165))="","",OFFSET('Sanitation Data'!$G$31,0,10*ROW('Sanitation Data'!G165)))</f>
        <v/>
      </c>
      <c r="DD171" s="292" t="str">
        <f ca="true">+IF(OFFSET('Sanitation Data'!$G$32,0,10*ROW('Sanitation Data'!G165))="","",OFFSET('Sanitation Data'!$G$32,0,10*ROW('Sanitation Data'!G165)))</f>
        <v/>
      </c>
      <c r="DE171" s="292" t="str">
        <f ca="true">+IF(OFFSET('Sanitation Data'!$H$28,0,10*ROW('Sanitation Data'!H165))="","",OFFSET('Sanitation Data'!$H$28,0,10*ROW('Sanitation Data'!H165)))</f>
        <v/>
      </c>
      <c r="DF171" s="292" t="str">
        <f ca="true">+IF(OFFSET('Sanitation Data'!$H$29,0,10*ROW('Sanitation Data'!H165))="","",OFFSET('Sanitation Data'!$H$29,0,10*ROW('Sanitation Data'!H165)))</f>
        <v/>
      </c>
      <c r="DG171" s="292" t="str">
        <f ca="true">+IF(OFFSET('Sanitation Data'!$H$30,0,10*ROW('Sanitation Data'!H165))="","",OFFSET('Sanitation Data'!$H$30,0,10*ROW('Sanitation Data'!H165)))</f>
        <v/>
      </c>
      <c r="DH171" s="292" t="str">
        <f ca="true">+IF(OFFSET('Sanitation Data'!$H$31,0,10*ROW('Sanitation Data'!H165))="","",OFFSET('Sanitation Data'!$H$31,0,10*ROW('Sanitation Data'!H165)))</f>
        <v/>
      </c>
      <c r="DI171" s="292" t="str">
        <f ca="true">+IF(OFFSET('Sanitation Data'!$H$32,0,10*ROW('Sanitation Data'!H165))="","",OFFSET('Sanitation Data'!$H$32,0,10*ROW('Sanitation Data'!H165)))</f>
        <v/>
      </c>
      <c r="DJ171" s="292" t="str">
        <f ca="true">+IF(OFFSET('Sanitation Data'!$I$28,0,10*ROW('Sanitation Data'!I165))="","",OFFSET('Sanitation Data'!$I$28,0,10*ROW('Sanitation Data'!I165)))</f>
        <v/>
      </c>
      <c r="DK171" s="292" t="str">
        <f ca="true">+IF(OFFSET('Sanitation Data'!$I$29,0,10*ROW('Sanitation Data'!I165))="","",OFFSET('Sanitation Data'!$I$29,0,10*ROW('Sanitation Data'!I165)))</f>
        <v/>
      </c>
      <c r="DL171" s="292" t="str">
        <f ca="true">+IF(OFFSET('Sanitation Data'!$I$30,0,10*ROW('Sanitation Data'!I165))="","",OFFSET('Sanitation Data'!$I$30,0,10*ROW('Sanitation Data'!I165)))</f>
        <v/>
      </c>
      <c r="DM171" s="292" t="str">
        <f ca="true">+IF(OFFSET('Sanitation Data'!$I$31,0,10*ROW('Sanitation Data'!I165))="","",OFFSET('Sanitation Data'!$I$31,0,10*ROW('Sanitation Data'!I165)))</f>
        <v/>
      </c>
      <c r="DN171" s="292" t="str">
        <f ca="true">+IF(OFFSET('Sanitation Data'!$I$32,0,10*ROW('Sanitation Data'!I165))="","",OFFSET('Sanitation Data'!$I$32,0,10*ROW('Sanitation Data'!I165)))</f>
        <v/>
      </c>
      <c r="DO171" s="292" t="str">
        <f ca="true">+IF(OFFSET('Hygiene Data'!$D$11,0,10*ROW('Hygiene Data'!D165))="","",OFFSET('Hygiene Data'!$D$11,0,10*ROW('Hygiene Data'!D165)))</f>
        <v/>
      </c>
      <c r="DP171" s="292" t="str">
        <f ca="true">+IF(OFFSET('Hygiene Data'!$D$12,0,10*ROW('Hygiene Data'!D165))="","",OFFSET('Hygiene Data'!$D$12,0,10*ROW('Hygiene Data'!D165)))</f>
        <v/>
      </c>
      <c r="DQ171" s="292" t="str">
        <f ca="true">+IF(OFFSET('Hygiene Data'!$D$13,0,10*ROW('Hygiene Data'!D165))="","",OFFSET('Hygiene Data'!$D$13,0,10*ROW('Hygiene Data'!D165)))</f>
        <v/>
      </c>
      <c r="DR171" s="292" t="str">
        <f ca="true">+IF(OFFSET('Hygiene Data'!$E$11,0,10*ROW('Hygiene Data'!E165))="","",OFFSET('Hygiene Data'!$E$11,0,10*ROW('Hygiene Data'!E165)))</f>
        <v/>
      </c>
      <c r="DS171" s="292" t="str">
        <f ca="true">+IF(OFFSET('Hygiene Data'!$E$12,0,10*ROW('Hygiene Data'!E165))="","",OFFSET('Hygiene Data'!$E$12,0,10*ROW('Hygiene Data'!E165)))</f>
        <v/>
      </c>
      <c r="DT171" s="292" t="str">
        <f ca="true">+IF(OFFSET('Hygiene Data'!$E$13,0,10*ROW('Hygiene Data'!E165))="","",OFFSET('Hygiene Data'!$E$13,0,10*ROW('Hygiene Data'!E165)))</f>
        <v/>
      </c>
      <c r="DU171" s="292" t="str">
        <f ca="true">+IF(OFFSET('Hygiene Data'!$F$11,0,10*ROW('Hygiene Data'!F165))="","",OFFSET('Hygiene Data'!$F$11,0,10*ROW('Hygiene Data'!F165)))</f>
        <v/>
      </c>
      <c r="DV171" s="292" t="str">
        <f ca="true">+IF(OFFSET('Hygiene Data'!$F$12,0,10*ROW('Hygiene Data'!F165))="","",OFFSET('Hygiene Data'!$F$12,0,10*ROW('Hygiene Data'!F165)))</f>
        <v/>
      </c>
      <c r="DW171" s="292" t="str">
        <f ca="true">+IF(OFFSET('Hygiene Data'!$F$13,0,10*ROW('Hygiene Data'!F165))="","",OFFSET('Hygiene Data'!$F$13,0,10*ROW('Hygiene Data'!F165)))</f>
        <v/>
      </c>
      <c r="DX171" s="292" t="str">
        <f ca="true">+IF(OFFSET('Hygiene Data'!$G$11,0,10*ROW('Hygiene Data'!G165))="","",OFFSET('Hygiene Data'!$G$11,0,10*ROW('Hygiene Data'!G165)))</f>
        <v/>
      </c>
      <c r="DY171" s="292" t="str">
        <f ca="true">+IF(OFFSET('Hygiene Data'!$G$12,0,10*ROW('Hygiene Data'!G165))="","",OFFSET('Hygiene Data'!$G$12,0,10*ROW('Hygiene Data'!G165)))</f>
        <v/>
      </c>
      <c r="DZ171" s="292" t="str">
        <f ca="true">+IF(OFFSET('Hygiene Data'!$G$13,0,10*ROW('Hygiene Data'!G165))="","",OFFSET('Hygiene Data'!$G$13,0,10*ROW('Hygiene Data'!G165)))</f>
        <v/>
      </c>
      <c r="EA171" s="292" t="str">
        <f ca="true">+IF(OFFSET('Hygiene Data'!$H$11,0,10*ROW('Hygiene Data'!H165))="","",OFFSET('Hygiene Data'!$H$11,0,10*ROW('Hygiene Data'!H165)))</f>
        <v/>
      </c>
      <c r="EB171" s="292" t="str">
        <f ca="true">+IF(OFFSET('Hygiene Data'!$H$12,0,10*ROW('Hygiene Data'!H165))="","",OFFSET('Hygiene Data'!$H$12,0,10*ROW('Hygiene Data'!H165)))</f>
        <v/>
      </c>
      <c r="EC171" s="292" t="str">
        <f ca="true">+IF(OFFSET('Hygiene Data'!$H$13,0,10*ROW('Hygiene Data'!H165))="","",OFFSET('Hygiene Data'!$H$13,0,10*ROW('Hygiene Data'!H165)))</f>
        <v/>
      </c>
      <c r="ED171" s="292" t="str">
        <f ca="true">+IF(OFFSET('Hygiene Data'!$I$11,0,10*ROW('Hygiene Data'!I165))="","",OFFSET('Hygiene Data'!$I$11,0,10*ROW('Hygiene Data'!I165)))</f>
        <v/>
      </c>
      <c r="EE171" s="292" t="str">
        <f ca="true">+IF(OFFSET('Hygiene Data'!$I$12,0,10*ROW('Hygiene Data'!I165))="","",OFFSET('Hygiene Data'!$I$12,0,10*ROW('Hygiene Data'!I165)))</f>
        <v/>
      </c>
      <c r="EF171" s="29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8"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2"/>
      <c r="BS172" s="292" t="str">
        <f ca="true">+IF(OFFSET('Water Data'!$D$27,0,10*ROW('Water Data'!D166))="","",OFFSET('Water Data'!$D$27,0,10*ROW('Water Data'!D166)))</f>
        <v/>
      </c>
      <c r="BT172" s="292" t="str">
        <f ca="true">+IF(OFFSET('Water Data'!$D$28,0,10*ROW('Water Data'!D166))="","",OFFSET('Water Data'!$D$28,0,10*ROW('Water Data'!D166)))</f>
        <v/>
      </c>
      <c r="BU172" s="292" t="str">
        <f ca="true">+IF(OFFSET('Water Data'!$D$29,0,10*ROW('Water Data'!D166))="","",OFFSET('Water Data'!$D$29,0,10*ROW('Water Data'!D166)))</f>
        <v/>
      </c>
      <c r="BV172" s="292" t="str">
        <f ca="true">+IF(OFFSET('Water Data'!$E$27,0,10*ROW('Water Data'!E166))="","",OFFSET('Water Data'!$E$27,0,10*ROW('Water Data'!E166)))</f>
        <v/>
      </c>
      <c r="BW172" s="292" t="str">
        <f ca="true">+IF(OFFSET('Water Data'!$E$28,0,10*ROW('Water Data'!E166))="","",OFFSET('Water Data'!$E$28,0,10*ROW('Water Data'!E166)))</f>
        <v/>
      </c>
      <c r="BX172" s="292" t="str">
        <f ca="true">+IF(OFFSET('Water Data'!$E$29,0,10*ROW('Water Data'!E166))="","",OFFSET('Water Data'!$E$29,0,10*ROW('Water Data'!E166)))</f>
        <v/>
      </c>
      <c r="BY172" s="292" t="str">
        <f ca="true">+IF(OFFSET('Water Data'!$F$27,0,10*ROW('Water Data'!F166))="","",OFFSET('Water Data'!$F$27,0,10*ROW('Water Data'!F166)))</f>
        <v/>
      </c>
      <c r="BZ172" s="292" t="str">
        <f ca="true">+IF(OFFSET('Water Data'!$F$28,0,10*ROW('Water Data'!F166))="","",OFFSET('Water Data'!$F$28,0,10*ROW('Water Data'!F166)))</f>
        <v/>
      </c>
      <c r="CA172" s="292" t="str">
        <f ca="true">+IF(OFFSET('Water Data'!$F$29,0,10*ROW('Water Data'!F166))="","",OFFSET('Water Data'!$F$29,0,10*ROW('Water Data'!F166)))</f>
        <v/>
      </c>
      <c r="CB172" s="292" t="str">
        <f ca="true">+IF(OFFSET('Water Data'!$G$27,0,10*ROW('Water Data'!G166))="","",OFFSET('Water Data'!$G$27,0,10*ROW('Water Data'!G166)))</f>
        <v/>
      </c>
      <c r="CC172" s="292" t="str">
        <f ca="true">+IF(OFFSET('Water Data'!$G$28,0,10*ROW('Water Data'!G166))="","",OFFSET('Water Data'!$G$28,0,10*ROW('Water Data'!G166)))</f>
        <v/>
      </c>
      <c r="CD172" s="292" t="str">
        <f ca="true">+IF(OFFSET('Water Data'!$G$29,0,10*ROW('Water Data'!G166))="","",OFFSET('Water Data'!$G$29,0,10*ROW('Water Data'!G166)))</f>
        <v/>
      </c>
      <c r="CE172" s="292" t="str">
        <f ca="true">+IF(OFFSET('Water Data'!$H$27,0,10*ROW('Water Data'!H166))="","",OFFSET('Water Data'!$H$27,0,10*ROW('Water Data'!H166)))</f>
        <v/>
      </c>
      <c r="CF172" s="292" t="str">
        <f ca="true">+IF(OFFSET('Water Data'!$H$28,0,10*ROW('Water Data'!H166))="","",OFFSET('Water Data'!$H$28,0,10*ROW('Water Data'!H166)))</f>
        <v/>
      </c>
      <c r="CG172" s="292" t="str">
        <f ca="true">+IF(OFFSET('Water Data'!$H$29,0,10*ROW('Water Data'!H166))="","",OFFSET('Water Data'!$H$29,0,10*ROW('Water Data'!H166)))</f>
        <v/>
      </c>
      <c r="CH172" s="292" t="str">
        <f ca="true">+IF(OFFSET('Water Data'!$I$27,0,10*ROW('Water Data'!I166))="","",OFFSET('Water Data'!$I$27,0,10*ROW('Water Data'!I166)))</f>
        <v/>
      </c>
      <c r="CI172" s="292" t="str">
        <f ca="true">+IF(OFFSET('Water Data'!$I$28,0,10*ROW('Water Data'!I166))="","",OFFSET('Water Data'!$I$28,0,10*ROW('Water Data'!I166)))</f>
        <v/>
      </c>
      <c r="CJ172" s="292" t="str">
        <f ca="true">+IF(OFFSET('Water Data'!$I$29,0,10*ROW('Water Data'!I166))="","",OFFSET('Water Data'!$I$29,0,10*ROW('Water Data'!I166)))</f>
        <v/>
      </c>
      <c r="CK172" s="292" t="str">
        <f ca="true">+IF(OFFSET('Sanitation Data'!$D$28,0,10*ROW('Sanitation Data'!D166))="","",OFFSET('Sanitation Data'!$D$28,0,10*ROW('Sanitation Data'!D166)))</f>
        <v/>
      </c>
      <c r="CL172" s="292" t="str">
        <f ca="true">+IF(OFFSET('Sanitation Data'!$D$29,0,10*ROW('Sanitation Data'!D166))="","",OFFSET('Sanitation Data'!$D$29,0,10*ROW('Sanitation Data'!D166)))</f>
        <v/>
      </c>
      <c r="CM172" s="292" t="str">
        <f ca="true">+IF(OFFSET('Sanitation Data'!$D$30,0,10*ROW('Sanitation Data'!D166))="","",OFFSET('Sanitation Data'!$D$30,0,10*ROW('Sanitation Data'!D166)))</f>
        <v/>
      </c>
      <c r="CN172" s="292" t="str">
        <f ca="true">+IF(OFFSET('Sanitation Data'!$D$31,0,10*ROW('Sanitation Data'!D166))="","",OFFSET('Sanitation Data'!$D$31,0,10*ROW('Sanitation Data'!D166)))</f>
        <v/>
      </c>
      <c r="CO172" s="292" t="str">
        <f ca="true">+IF(OFFSET('Sanitation Data'!$D$32,0,10*ROW('Sanitation Data'!D166))="","",OFFSET('Sanitation Data'!$D$32,0,10*ROW('Sanitation Data'!D166)))</f>
        <v/>
      </c>
      <c r="CP172" s="292" t="str">
        <f ca="true">+IF(OFFSET('Sanitation Data'!$E$28,0,10*ROW('Sanitation Data'!E166))="","",OFFSET('Sanitation Data'!$E$28,0,10*ROW('Sanitation Data'!E166)))</f>
        <v/>
      </c>
      <c r="CQ172" s="292" t="str">
        <f ca="true">+IF(OFFSET('Sanitation Data'!$E$29,0,10*ROW('Sanitation Data'!E166))="","",OFFSET('Sanitation Data'!$E$29,0,10*ROW('Sanitation Data'!E166)))</f>
        <v/>
      </c>
      <c r="CR172" s="292" t="str">
        <f ca="true">+IF(OFFSET('Sanitation Data'!$E$30,0,10*ROW('Sanitation Data'!E166))="","",OFFSET('Sanitation Data'!$E$30,0,10*ROW('Sanitation Data'!E166)))</f>
        <v/>
      </c>
      <c r="CS172" s="292" t="str">
        <f ca="true">+IF(OFFSET('Sanitation Data'!$E$31,0,10*ROW('Sanitation Data'!E166))="","",OFFSET('Sanitation Data'!$E$31,0,10*ROW('Sanitation Data'!E166)))</f>
        <v/>
      </c>
      <c r="CT172" s="292" t="str">
        <f ca="true">+IF(OFFSET('Sanitation Data'!$E$32,0,10*ROW('Sanitation Data'!E166))="","",OFFSET('Sanitation Data'!$E$32,0,10*ROW('Sanitation Data'!E166)))</f>
        <v/>
      </c>
      <c r="CU172" s="292" t="str">
        <f ca="true">+IF(OFFSET('Sanitation Data'!$F$28,0,10*ROW('Sanitation Data'!F166))="","",OFFSET('Sanitation Data'!$F$28,0,10*ROW('Sanitation Data'!F166)))</f>
        <v/>
      </c>
      <c r="CV172" s="292" t="str">
        <f ca="true">+IF(OFFSET('Sanitation Data'!$F$29,0,10*ROW('Sanitation Data'!F166))="","",OFFSET('Sanitation Data'!$F$29,0,10*ROW('Sanitation Data'!F166)))</f>
        <v/>
      </c>
      <c r="CW172" s="292" t="str">
        <f ca="true">+IF(OFFSET('Sanitation Data'!$F$30,0,10*ROW('Sanitation Data'!F166))="","",OFFSET('Sanitation Data'!$F$30,0,10*ROW('Sanitation Data'!F166)))</f>
        <v/>
      </c>
      <c r="CX172" s="292" t="str">
        <f ca="true">+IF(OFFSET('Sanitation Data'!$F$31,0,10*ROW('Sanitation Data'!F166))="","",OFFSET('Sanitation Data'!$F$31,0,10*ROW('Sanitation Data'!F166)))</f>
        <v/>
      </c>
      <c r="CY172" s="292" t="str">
        <f ca="true">+IF(OFFSET('Sanitation Data'!$F$32,0,10*ROW('Sanitation Data'!F166))="","",OFFSET('Sanitation Data'!$F$32,0,10*ROW('Sanitation Data'!F166)))</f>
        <v/>
      </c>
      <c r="CZ172" s="292" t="str">
        <f ca="true">+IF(OFFSET('Sanitation Data'!$G$28,0,10*ROW('Sanitation Data'!G166))="","",OFFSET('Sanitation Data'!$G$28,0,10*ROW('Sanitation Data'!G166)))</f>
        <v/>
      </c>
      <c r="DA172" s="292" t="str">
        <f ca="true">+IF(OFFSET('Sanitation Data'!$G$29,0,10*ROW('Sanitation Data'!G166))="","",OFFSET('Sanitation Data'!$G$29,0,10*ROW('Sanitation Data'!G166)))</f>
        <v/>
      </c>
      <c r="DB172" s="292" t="str">
        <f ca="true">+IF(OFFSET('Sanitation Data'!$G$30,0,10*ROW('Sanitation Data'!G166))="","",OFFSET('Sanitation Data'!$G$30,0,10*ROW('Sanitation Data'!G166)))</f>
        <v/>
      </c>
      <c r="DC172" s="292" t="str">
        <f ca="true">+IF(OFFSET('Sanitation Data'!$G$31,0,10*ROW('Sanitation Data'!G166))="","",OFFSET('Sanitation Data'!$G$31,0,10*ROW('Sanitation Data'!G166)))</f>
        <v/>
      </c>
      <c r="DD172" s="292" t="str">
        <f ca="true">+IF(OFFSET('Sanitation Data'!$G$32,0,10*ROW('Sanitation Data'!G166))="","",OFFSET('Sanitation Data'!$G$32,0,10*ROW('Sanitation Data'!G166)))</f>
        <v/>
      </c>
      <c r="DE172" s="292" t="str">
        <f ca="true">+IF(OFFSET('Sanitation Data'!$H$28,0,10*ROW('Sanitation Data'!H166))="","",OFFSET('Sanitation Data'!$H$28,0,10*ROW('Sanitation Data'!H166)))</f>
        <v/>
      </c>
      <c r="DF172" s="292" t="str">
        <f ca="true">+IF(OFFSET('Sanitation Data'!$H$29,0,10*ROW('Sanitation Data'!H166))="","",OFFSET('Sanitation Data'!$H$29,0,10*ROW('Sanitation Data'!H166)))</f>
        <v/>
      </c>
      <c r="DG172" s="292" t="str">
        <f ca="true">+IF(OFFSET('Sanitation Data'!$H$30,0,10*ROW('Sanitation Data'!H166))="","",OFFSET('Sanitation Data'!$H$30,0,10*ROW('Sanitation Data'!H166)))</f>
        <v/>
      </c>
      <c r="DH172" s="292" t="str">
        <f ca="true">+IF(OFFSET('Sanitation Data'!$H$31,0,10*ROW('Sanitation Data'!H166))="","",OFFSET('Sanitation Data'!$H$31,0,10*ROW('Sanitation Data'!H166)))</f>
        <v/>
      </c>
      <c r="DI172" s="292" t="str">
        <f ca="true">+IF(OFFSET('Sanitation Data'!$H$32,0,10*ROW('Sanitation Data'!H166))="","",OFFSET('Sanitation Data'!$H$32,0,10*ROW('Sanitation Data'!H166)))</f>
        <v/>
      </c>
      <c r="DJ172" s="292" t="str">
        <f ca="true">+IF(OFFSET('Sanitation Data'!$I$28,0,10*ROW('Sanitation Data'!I166))="","",OFFSET('Sanitation Data'!$I$28,0,10*ROW('Sanitation Data'!I166)))</f>
        <v/>
      </c>
      <c r="DK172" s="292" t="str">
        <f ca="true">+IF(OFFSET('Sanitation Data'!$I$29,0,10*ROW('Sanitation Data'!I166))="","",OFFSET('Sanitation Data'!$I$29,0,10*ROW('Sanitation Data'!I166)))</f>
        <v/>
      </c>
      <c r="DL172" s="292" t="str">
        <f ca="true">+IF(OFFSET('Sanitation Data'!$I$30,0,10*ROW('Sanitation Data'!I166))="","",OFFSET('Sanitation Data'!$I$30,0,10*ROW('Sanitation Data'!I166)))</f>
        <v/>
      </c>
      <c r="DM172" s="292" t="str">
        <f ca="true">+IF(OFFSET('Sanitation Data'!$I$31,0,10*ROW('Sanitation Data'!I166))="","",OFFSET('Sanitation Data'!$I$31,0,10*ROW('Sanitation Data'!I166)))</f>
        <v/>
      </c>
      <c r="DN172" s="292" t="str">
        <f ca="true">+IF(OFFSET('Sanitation Data'!$I$32,0,10*ROW('Sanitation Data'!I166))="","",OFFSET('Sanitation Data'!$I$32,0,10*ROW('Sanitation Data'!I166)))</f>
        <v/>
      </c>
      <c r="DO172" s="292" t="str">
        <f ca="true">+IF(OFFSET('Hygiene Data'!$D$11,0,10*ROW('Hygiene Data'!D166))="","",OFFSET('Hygiene Data'!$D$11,0,10*ROW('Hygiene Data'!D166)))</f>
        <v/>
      </c>
      <c r="DP172" s="292" t="str">
        <f ca="true">+IF(OFFSET('Hygiene Data'!$D$12,0,10*ROW('Hygiene Data'!D166))="","",OFFSET('Hygiene Data'!$D$12,0,10*ROW('Hygiene Data'!D166)))</f>
        <v/>
      </c>
      <c r="DQ172" s="292" t="str">
        <f ca="true">+IF(OFFSET('Hygiene Data'!$D$13,0,10*ROW('Hygiene Data'!D166))="","",OFFSET('Hygiene Data'!$D$13,0,10*ROW('Hygiene Data'!D166)))</f>
        <v/>
      </c>
      <c r="DR172" s="292" t="str">
        <f ca="true">+IF(OFFSET('Hygiene Data'!$E$11,0,10*ROW('Hygiene Data'!E166))="","",OFFSET('Hygiene Data'!$E$11,0,10*ROW('Hygiene Data'!E166)))</f>
        <v/>
      </c>
      <c r="DS172" s="292" t="str">
        <f ca="true">+IF(OFFSET('Hygiene Data'!$E$12,0,10*ROW('Hygiene Data'!E166))="","",OFFSET('Hygiene Data'!$E$12,0,10*ROW('Hygiene Data'!E166)))</f>
        <v/>
      </c>
      <c r="DT172" s="292" t="str">
        <f ca="true">+IF(OFFSET('Hygiene Data'!$E$13,0,10*ROW('Hygiene Data'!E166))="","",OFFSET('Hygiene Data'!$E$13,0,10*ROW('Hygiene Data'!E166)))</f>
        <v/>
      </c>
      <c r="DU172" s="292" t="str">
        <f ca="true">+IF(OFFSET('Hygiene Data'!$F$11,0,10*ROW('Hygiene Data'!F166))="","",OFFSET('Hygiene Data'!$F$11,0,10*ROW('Hygiene Data'!F166)))</f>
        <v/>
      </c>
      <c r="DV172" s="292" t="str">
        <f ca="true">+IF(OFFSET('Hygiene Data'!$F$12,0,10*ROW('Hygiene Data'!F166))="","",OFFSET('Hygiene Data'!$F$12,0,10*ROW('Hygiene Data'!F166)))</f>
        <v/>
      </c>
      <c r="DW172" s="292" t="str">
        <f ca="true">+IF(OFFSET('Hygiene Data'!$F$13,0,10*ROW('Hygiene Data'!F166))="","",OFFSET('Hygiene Data'!$F$13,0,10*ROW('Hygiene Data'!F166)))</f>
        <v/>
      </c>
      <c r="DX172" s="292" t="str">
        <f ca="true">+IF(OFFSET('Hygiene Data'!$G$11,0,10*ROW('Hygiene Data'!G166))="","",OFFSET('Hygiene Data'!$G$11,0,10*ROW('Hygiene Data'!G166)))</f>
        <v/>
      </c>
      <c r="DY172" s="292" t="str">
        <f ca="true">+IF(OFFSET('Hygiene Data'!$G$12,0,10*ROW('Hygiene Data'!G166))="","",OFFSET('Hygiene Data'!$G$12,0,10*ROW('Hygiene Data'!G166)))</f>
        <v/>
      </c>
      <c r="DZ172" s="292" t="str">
        <f ca="true">+IF(OFFSET('Hygiene Data'!$G$13,0,10*ROW('Hygiene Data'!G166))="","",OFFSET('Hygiene Data'!$G$13,0,10*ROW('Hygiene Data'!G166)))</f>
        <v/>
      </c>
      <c r="EA172" s="292" t="str">
        <f ca="true">+IF(OFFSET('Hygiene Data'!$H$11,0,10*ROW('Hygiene Data'!H166))="","",OFFSET('Hygiene Data'!$H$11,0,10*ROW('Hygiene Data'!H166)))</f>
        <v/>
      </c>
      <c r="EB172" s="292" t="str">
        <f ca="true">+IF(OFFSET('Hygiene Data'!$H$12,0,10*ROW('Hygiene Data'!H166))="","",OFFSET('Hygiene Data'!$H$12,0,10*ROW('Hygiene Data'!H166)))</f>
        <v/>
      </c>
      <c r="EC172" s="292" t="str">
        <f ca="true">+IF(OFFSET('Hygiene Data'!$H$13,0,10*ROW('Hygiene Data'!H166))="","",OFFSET('Hygiene Data'!$H$13,0,10*ROW('Hygiene Data'!H166)))</f>
        <v/>
      </c>
      <c r="ED172" s="292" t="str">
        <f ca="true">+IF(OFFSET('Hygiene Data'!$I$11,0,10*ROW('Hygiene Data'!I166))="","",OFFSET('Hygiene Data'!$I$11,0,10*ROW('Hygiene Data'!I166)))</f>
        <v/>
      </c>
      <c r="EE172" s="292" t="str">
        <f ca="true">+IF(OFFSET('Hygiene Data'!$I$12,0,10*ROW('Hygiene Data'!I166))="","",OFFSET('Hygiene Data'!$I$12,0,10*ROW('Hygiene Data'!I166)))</f>
        <v/>
      </c>
      <c r="EF172" s="29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8"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2"/>
      <c r="BS173" s="292" t="str">
        <f ca="true">+IF(OFFSET('Water Data'!$D$27,0,10*ROW('Water Data'!D167))="","",OFFSET('Water Data'!$D$27,0,10*ROW('Water Data'!D167)))</f>
        <v/>
      </c>
      <c r="BT173" s="292" t="str">
        <f ca="true">+IF(OFFSET('Water Data'!$D$28,0,10*ROW('Water Data'!D167))="","",OFFSET('Water Data'!$D$28,0,10*ROW('Water Data'!D167)))</f>
        <v/>
      </c>
      <c r="BU173" s="292" t="str">
        <f ca="true">+IF(OFFSET('Water Data'!$D$29,0,10*ROW('Water Data'!D167))="","",OFFSET('Water Data'!$D$29,0,10*ROW('Water Data'!D167)))</f>
        <v/>
      </c>
      <c r="BV173" s="292" t="str">
        <f ca="true">+IF(OFFSET('Water Data'!$E$27,0,10*ROW('Water Data'!E167))="","",OFFSET('Water Data'!$E$27,0,10*ROW('Water Data'!E167)))</f>
        <v/>
      </c>
      <c r="BW173" s="292" t="str">
        <f ca="true">+IF(OFFSET('Water Data'!$E$28,0,10*ROW('Water Data'!E167))="","",OFFSET('Water Data'!$E$28,0,10*ROW('Water Data'!E167)))</f>
        <v/>
      </c>
      <c r="BX173" s="292" t="str">
        <f ca="true">+IF(OFFSET('Water Data'!$E$29,0,10*ROW('Water Data'!E167))="","",OFFSET('Water Data'!$E$29,0,10*ROW('Water Data'!E167)))</f>
        <v/>
      </c>
      <c r="BY173" s="292" t="str">
        <f ca="true">+IF(OFFSET('Water Data'!$F$27,0,10*ROW('Water Data'!F167))="","",OFFSET('Water Data'!$F$27,0,10*ROW('Water Data'!F167)))</f>
        <v/>
      </c>
      <c r="BZ173" s="292" t="str">
        <f ca="true">+IF(OFFSET('Water Data'!$F$28,0,10*ROW('Water Data'!F167))="","",OFFSET('Water Data'!$F$28,0,10*ROW('Water Data'!F167)))</f>
        <v/>
      </c>
      <c r="CA173" s="292" t="str">
        <f ca="true">+IF(OFFSET('Water Data'!$F$29,0,10*ROW('Water Data'!F167))="","",OFFSET('Water Data'!$F$29,0,10*ROW('Water Data'!F167)))</f>
        <v/>
      </c>
      <c r="CB173" s="292" t="str">
        <f ca="true">+IF(OFFSET('Water Data'!$G$27,0,10*ROW('Water Data'!G167))="","",OFFSET('Water Data'!$G$27,0,10*ROW('Water Data'!G167)))</f>
        <v/>
      </c>
      <c r="CC173" s="292" t="str">
        <f ca="true">+IF(OFFSET('Water Data'!$G$28,0,10*ROW('Water Data'!G167))="","",OFFSET('Water Data'!$G$28,0,10*ROW('Water Data'!G167)))</f>
        <v/>
      </c>
      <c r="CD173" s="292" t="str">
        <f ca="true">+IF(OFFSET('Water Data'!$G$29,0,10*ROW('Water Data'!G167))="","",OFFSET('Water Data'!$G$29,0,10*ROW('Water Data'!G167)))</f>
        <v/>
      </c>
      <c r="CE173" s="292" t="str">
        <f ca="true">+IF(OFFSET('Water Data'!$H$27,0,10*ROW('Water Data'!H167))="","",OFFSET('Water Data'!$H$27,0,10*ROW('Water Data'!H167)))</f>
        <v/>
      </c>
      <c r="CF173" s="292" t="str">
        <f ca="true">+IF(OFFSET('Water Data'!$H$28,0,10*ROW('Water Data'!H167))="","",OFFSET('Water Data'!$H$28,0,10*ROW('Water Data'!H167)))</f>
        <v/>
      </c>
      <c r="CG173" s="292" t="str">
        <f ca="true">+IF(OFFSET('Water Data'!$H$29,0,10*ROW('Water Data'!H167))="","",OFFSET('Water Data'!$H$29,0,10*ROW('Water Data'!H167)))</f>
        <v/>
      </c>
      <c r="CH173" s="292" t="str">
        <f ca="true">+IF(OFFSET('Water Data'!$I$27,0,10*ROW('Water Data'!I167))="","",OFFSET('Water Data'!$I$27,0,10*ROW('Water Data'!I167)))</f>
        <v/>
      </c>
      <c r="CI173" s="292" t="str">
        <f ca="true">+IF(OFFSET('Water Data'!$I$28,0,10*ROW('Water Data'!I167))="","",OFFSET('Water Data'!$I$28,0,10*ROW('Water Data'!I167)))</f>
        <v/>
      </c>
      <c r="CJ173" s="292" t="str">
        <f ca="true">+IF(OFFSET('Water Data'!$I$29,0,10*ROW('Water Data'!I167))="","",OFFSET('Water Data'!$I$29,0,10*ROW('Water Data'!I167)))</f>
        <v/>
      </c>
      <c r="CK173" s="292" t="str">
        <f ca="true">+IF(OFFSET('Sanitation Data'!$D$28,0,10*ROW('Sanitation Data'!D167))="","",OFFSET('Sanitation Data'!$D$28,0,10*ROW('Sanitation Data'!D167)))</f>
        <v/>
      </c>
      <c r="CL173" s="292" t="str">
        <f ca="true">+IF(OFFSET('Sanitation Data'!$D$29,0,10*ROW('Sanitation Data'!D167))="","",OFFSET('Sanitation Data'!$D$29,0,10*ROW('Sanitation Data'!D167)))</f>
        <v/>
      </c>
      <c r="CM173" s="292" t="str">
        <f ca="true">+IF(OFFSET('Sanitation Data'!$D$30,0,10*ROW('Sanitation Data'!D167))="","",OFFSET('Sanitation Data'!$D$30,0,10*ROW('Sanitation Data'!D167)))</f>
        <v/>
      </c>
      <c r="CN173" s="292" t="str">
        <f ca="true">+IF(OFFSET('Sanitation Data'!$D$31,0,10*ROW('Sanitation Data'!D167))="","",OFFSET('Sanitation Data'!$D$31,0,10*ROW('Sanitation Data'!D167)))</f>
        <v/>
      </c>
      <c r="CO173" s="292" t="str">
        <f ca="true">+IF(OFFSET('Sanitation Data'!$D$32,0,10*ROW('Sanitation Data'!D167))="","",OFFSET('Sanitation Data'!$D$32,0,10*ROW('Sanitation Data'!D167)))</f>
        <v/>
      </c>
      <c r="CP173" s="292" t="str">
        <f ca="true">+IF(OFFSET('Sanitation Data'!$E$28,0,10*ROW('Sanitation Data'!E167))="","",OFFSET('Sanitation Data'!$E$28,0,10*ROW('Sanitation Data'!E167)))</f>
        <v/>
      </c>
      <c r="CQ173" s="292" t="str">
        <f ca="true">+IF(OFFSET('Sanitation Data'!$E$29,0,10*ROW('Sanitation Data'!E167))="","",OFFSET('Sanitation Data'!$E$29,0,10*ROW('Sanitation Data'!E167)))</f>
        <v/>
      </c>
      <c r="CR173" s="292" t="str">
        <f ca="true">+IF(OFFSET('Sanitation Data'!$E$30,0,10*ROW('Sanitation Data'!E167))="","",OFFSET('Sanitation Data'!$E$30,0,10*ROW('Sanitation Data'!E167)))</f>
        <v/>
      </c>
      <c r="CS173" s="292" t="str">
        <f ca="true">+IF(OFFSET('Sanitation Data'!$E$31,0,10*ROW('Sanitation Data'!E167))="","",OFFSET('Sanitation Data'!$E$31,0,10*ROW('Sanitation Data'!E167)))</f>
        <v/>
      </c>
      <c r="CT173" s="292" t="str">
        <f ca="true">+IF(OFFSET('Sanitation Data'!$E$32,0,10*ROW('Sanitation Data'!E167))="","",OFFSET('Sanitation Data'!$E$32,0,10*ROW('Sanitation Data'!E167)))</f>
        <v/>
      </c>
      <c r="CU173" s="292" t="str">
        <f ca="true">+IF(OFFSET('Sanitation Data'!$F$28,0,10*ROW('Sanitation Data'!F167))="","",OFFSET('Sanitation Data'!$F$28,0,10*ROW('Sanitation Data'!F167)))</f>
        <v/>
      </c>
      <c r="CV173" s="292" t="str">
        <f ca="true">+IF(OFFSET('Sanitation Data'!$F$29,0,10*ROW('Sanitation Data'!F167))="","",OFFSET('Sanitation Data'!$F$29,0,10*ROW('Sanitation Data'!F167)))</f>
        <v/>
      </c>
      <c r="CW173" s="292" t="str">
        <f ca="true">+IF(OFFSET('Sanitation Data'!$F$30,0,10*ROW('Sanitation Data'!F167))="","",OFFSET('Sanitation Data'!$F$30,0,10*ROW('Sanitation Data'!F167)))</f>
        <v/>
      </c>
      <c r="CX173" s="292" t="str">
        <f ca="true">+IF(OFFSET('Sanitation Data'!$F$31,0,10*ROW('Sanitation Data'!F167))="","",OFFSET('Sanitation Data'!$F$31,0,10*ROW('Sanitation Data'!F167)))</f>
        <v/>
      </c>
      <c r="CY173" s="292" t="str">
        <f ca="true">+IF(OFFSET('Sanitation Data'!$F$32,0,10*ROW('Sanitation Data'!F167))="","",OFFSET('Sanitation Data'!$F$32,0,10*ROW('Sanitation Data'!F167)))</f>
        <v/>
      </c>
      <c r="CZ173" s="292" t="str">
        <f ca="true">+IF(OFFSET('Sanitation Data'!$G$28,0,10*ROW('Sanitation Data'!G167))="","",OFFSET('Sanitation Data'!$G$28,0,10*ROW('Sanitation Data'!G167)))</f>
        <v/>
      </c>
      <c r="DA173" s="292" t="str">
        <f ca="true">+IF(OFFSET('Sanitation Data'!$G$29,0,10*ROW('Sanitation Data'!G167))="","",OFFSET('Sanitation Data'!$G$29,0,10*ROW('Sanitation Data'!G167)))</f>
        <v/>
      </c>
      <c r="DB173" s="292" t="str">
        <f ca="true">+IF(OFFSET('Sanitation Data'!$G$30,0,10*ROW('Sanitation Data'!G167))="","",OFFSET('Sanitation Data'!$G$30,0,10*ROW('Sanitation Data'!G167)))</f>
        <v/>
      </c>
      <c r="DC173" s="292" t="str">
        <f ca="true">+IF(OFFSET('Sanitation Data'!$G$31,0,10*ROW('Sanitation Data'!G167))="","",OFFSET('Sanitation Data'!$G$31,0,10*ROW('Sanitation Data'!G167)))</f>
        <v/>
      </c>
      <c r="DD173" s="292" t="str">
        <f ca="true">+IF(OFFSET('Sanitation Data'!$G$32,0,10*ROW('Sanitation Data'!G167))="","",OFFSET('Sanitation Data'!$G$32,0,10*ROW('Sanitation Data'!G167)))</f>
        <v/>
      </c>
      <c r="DE173" s="292" t="str">
        <f ca="true">+IF(OFFSET('Sanitation Data'!$H$28,0,10*ROW('Sanitation Data'!H167))="","",OFFSET('Sanitation Data'!$H$28,0,10*ROW('Sanitation Data'!H167)))</f>
        <v/>
      </c>
      <c r="DF173" s="292" t="str">
        <f ca="true">+IF(OFFSET('Sanitation Data'!$H$29,0,10*ROW('Sanitation Data'!H167))="","",OFFSET('Sanitation Data'!$H$29,0,10*ROW('Sanitation Data'!H167)))</f>
        <v/>
      </c>
      <c r="DG173" s="292" t="str">
        <f ca="true">+IF(OFFSET('Sanitation Data'!$H$30,0,10*ROW('Sanitation Data'!H167))="","",OFFSET('Sanitation Data'!$H$30,0,10*ROW('Sanitation Data'!H167)))</f>
        <v/>
      </c>
      <c r="DH173" s="292" t="str">
        <f ca="true">+IF(OFFSET('Sanitation Data'!$H$31,0,10*ROW('Sanitation Data'!H167))="","",OFFSET('Sanitation Data'!$H$31,0,10*ROW('Sanitation Data'!H167)))</f>
        <v/>
      </c>
      <c r="DI173" s="292" t="str">
        <f ca="true">+IF(OFFSET('Sanitation Data'!$H$32,0,10*ROW('Sanitation Data'!H167))="","",OFFSET('Sanitation Data'!$H$32,0,10*ROW('Sanitation Data'!H167)))</f>
        <v/>
      </c>
      <c r="DJ173" s="292" t="str">
        <f ca="true">+IF(OFFSET('Sanitation Data'!$I$28,0,10*ROW('Sanitation Data'!I167))="","",OFFSET('Sanitation Data'!$I$28,0,10*ROW('Sanitation Data'!I167)))</f>
        <v/>
      </c>
      <c r="DK173" s="292" t="str">
        <f ca="true">+IF(OFFSET('Sanitation Data'!$I$29,0,10*ROW('Sanitation Data'!I167))="","",OFFSET('Sanitation Data'!$I$29,0,10*ROW('Sanitation Data'!I167)))</f>
        <v/>
      </c>
      <c r="DL173" s="292" t="str">
        <f ca="true">+IF(OFFSET('Sanitation Data'!$I$30,0,10*ROW('Sanitation Data'!I167))="","",OFFSET('Sanitation Data'!$I$30,0,10*ROW('Sanitation Data'!I167)))</f>
        <v/>
      </c>
      <c r="DM173" s="292" t="str">
        <f ca="true">+IF(OFFSET('Sanitation Data'!$I$31,0,10*ROW('Sanitation Data'!I167))="","",OFFSET('Sanitation Data'!$I$31,0,10*ROW('Sanitation Data'!I167)))</f>
        <v/>
      </c>
      <c r="DN173" s="292" t="str">
        <f ca="true">+IF(OFFSET('Sanitation Data'!$I$32,0,10*ROW('Sanitation Data'!I167))="","",OFFSET('Sanitation Data'!$I$32,0,10*ROW('Sanitation Data'!I167)))</f>
        <v/>
      </c>
      <c r="DO173" s="292" t="str">
        <f ca="true">+IF(OFFSET('Hygiene Data'!$D$11,0,10*ROW('Hygiene Data'!D167))="","",OFFSET('Hygiene Data'!$D$11,0,10*ROW('Hygiene Data'!D167)))</f>
        <v/>
      </c>
      <c r="DP173" s="292" t="str">
        <f ca="true">+IF(OFFSET('Hygiene Data'!$D$12,0,10*ROW('Hygiene Data'!D167))="","",OFFSET('Hygiene Data'!$D$12,0,10*ROW('Hygiene Data'!D167)))</f>
        <v/>
      </c>
      <c r="DQ173" s="292" t="str">
        <f ca="true">+IF(OFFSET('Hygiene Data'!$D$13,0,10*ROW('Hygiene Data'!D167))="","",OFFSET('Hygiene Data'!$D$13,0,10*ROW('Hygiene Data'!D167)))</f>
        <v/>
      </c>
      <c r="DR173" s="292" t="str">
        <f ca="true">+IF(OFFSET('Hygiene Data'!$E$11,0,10*ROW('Hygiene Data'!E167))="","",OFFSET('Hygiene Data'!$E$11,0,10*ROW('Hygiene Data'!E167)))</f>
        <v/>
      </c>
      <c r="DS173" s="292" t="str">
        <f ca="true">+IF(OFFSET('Hygiene Data'!$E$12,0,10*ROW('Hygiene Data'!E167))="","",OFFSET('Hygiene Data'!$E$12,0,10*ROW('Hygiene Data'!E167)))</f>
        <v/>
      </c>
      <c r="DT173" s="292" t="str">
        <f ca="true">+IF(OFFSET('Hygiene Data'!$E$13,0,10*ROW('Hygiene Data'!E167))="","",OFFSET('Hygiene Data'!$E$13,0,10*ROW('Hygiene Data'!E167)))</f>
        <v/>
      </c>
      <c r="DU173" s="292" t="str">
        <f ca="true">+IF(OFFSET('Hygiene Data'!$F$11,0,10*ROW('Hygiene Data'!F167))="","",OFFSET('Hygiene Data'!$F$11,0,10*ROW('Hygiene Data'!F167)))</f>
        <v/>
      </c>
      <c r="DV173" s="292" t="str">
        <f ca="true">+IF(OFFSET('Hygiene Data'!$F$12,0,10*ROW('Hygiene Data'!F167))="","",OFFSET('Hygiene Data'!$F$12,0,10*ROW('Hygiene Data'!F167)))</f>
        <v/>
      </c>
      <c r="DW173" s="292" t="str">
        <f ca="true">+IF(OFFSET('Hygiene Data'!$F$13,0,10*ROW('Hygiene Data'!F167))="","",OFFSET('Hygiene Data'!$F$13,0,10*ROW('Hygiene Data'!F167)))</f>
        <v/>
      </c>
      <c r="DX173" s="292" t="str">
        <f ca="true">+IF(OFFSET('Hygiene Data'!$G$11,0,10*ROW('Hygiene Data'!G167))="","",OFFSET('Hygiene Data'!$G$11,0,10*ROW('Hygiene Data'!G167)))</f>
        <v/>
      </c>
      <c r="DY173" s="292" t="str">
        <f ca="true">+IF(OFFSET('Hygiene Data'!$G$12,0,10*ROW('Hygiene Data'!G167))="","",OFFSET('Hygiene Data'!$G$12,0,10*ROW('Hygiene Data'!G167)))</f>
        <v/>
      </c>
      <c r="DZ173" s="292" t="str">
        <f ca="true">+IF(OFFSET('Hygiene Data'!$G$13,0,10*ROW('Hygiene Data'!G167))="","",OFFSET('Hygiene Data'!$G$13,0,10*ROW('Hygiene Data'!G167)))</f>
        <v/>
      </c>
      <c r="EA173" s="292" t="str">
        <f ca="true">+IF(OFFSET('Hygiene Data'!$H$11,0,10*ROW('Hygiene Data'!H167))="","",OFFSET('Hygiene Data'!$H$11,0,10*ROW('Hygiene Data'!H167)))</f>
        <v/>
      </c>
      <c r="EB173" s="292" t="str">
        <f ca="true">+IF(OFFSET('Hygiene Data'!$H$12,0,10*ROW('Hygiene Data'!H167))="","",OFFSET('Hygiene Data'!$H$12,0,10*ROW('Hygiene Data'!H167)))</f>
        <v/>
      </c>
      <c r="EC173" s="292" t="str">
        <f ca="true">+IF(OFFSET('Hygiene Data'!$H$13,0,10*ROW('Hygiene Data'!H167))="","",OFFSET('Hygiene Data'!$H$13,0,10*ROW('Hygiene Data'!H167)))</f>
        <v/>
      </c>
      <c r="ED173" s="292" t="str">
        <f ca="true">+IF(OFFSET('Hygiene Data'!$I$11,0,10*ROW('Hygiene Data'!I167))="","",OFFSET('Hygiene Data'!$I$11,0,10*ROW('Hygiene Data'!I167)))</f>
        <v/>
      </c>
      <c r="EE173" s="292" t="str">
        <f ca="true">+IF(OFFSET('Hygiene Data'!$I$12,0,10*ROW('Hygiene Data'!I167))="","",OFFSET('Hygiene Data'!$I$12,0,10*ROW('Hygiene Data'!I167)))</f>
        <v/>
      </c>
      <c r="EF173" s="29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8"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2"/>
      <c r="BS174" s="292" t="str">
        <f ca="true">+IF(OFFSET('Water Data'!$D$27,0,10*ROW('Water Data'!D168))="","",OFFSET('Water Data'!$D$27,0,10*ROW('Water Data'!D168)))</f>
        <v/>
      </c>
      <c r="BT174" s="292" t="str">
        <f ca="true">+IF(OFFSET('Water Data'!$D$28,0,10*ROW('Water Data'!D168))="","",OFFSET('Water Data'!$D$28,0,10*ROW('Water Data'!D168)))</f>
        <v/>
      </c>
      <c r="BU174" s="292" t="str">
        <f ca="true">+IF(OFFSET('Water Data'!$D$29,0,10*ROW('Water Data'!D168))="","",OFFSET('Water Data'!$D$29,0,10*ROW('Water Data'!D168)))</f>
        <v/>
      </c>
      <c r="BV174" s="292" t="str">
        <f ca="true">+IF(OFFSET('Water Data'!$E$27,0,10*ROW('Water Data'!E168))="","",OFFSET('Water Data'!$E$27,0,10*ROW('Water Data'!E168)))</f>
        <v/>
      </c>
      <c r="BW174" s="292" t="str">
        <f ca="true">+IF(OFFSET('Water Data'!$E$28,0,10*ROW('Water Data'!E168))="","",OFFSET('Water Data'!$E$28,0,10*ROW('Water Data'!E168)))</f>
        <v/>
      </c>
      <c r="BX174" s="292" t="str">
        <f ca="true">+IF(OFFSET('Water Data'!$E$29,0,10*ROW('Water Data'!E168))="","",OFFSET('Water Data'!$E$29,0,10*ROW('Water Data'!E168)))</f>
        <v/>
      </c>
      <c r="BY174" s="292" t="str">
        <f ca="true">+IF(OFFSET('Water Data'!$F$27,0,10*ROW('Water Data'!F168))="","",OFFSET('Water Data'!$F$27,0,10*ROW('Water Data'!F168)))</f>
        <v/>
      </c>
      <c r="BZ174" s="292" t="str">
        <f ca="true">+IF(OFFSET('Water Data'!$F$28,0,10*ROW('Water Data'!F168))="","",OFFSET('Water Data'!$F$28,0,10*ROW('Water Data'!F168)))</f>
        <v/>
      </c>
      <c r="CA174" s="292" t="str">
        <f ca="true">+IF(OFFSET('Water Data'!$F$29,0,10*ROW('Water Data'!F168))="","",OFFSET('Water Data'!$F$29,0,10*ROW('Water Data'!F168)))</f>
        <v/>
      </c>
      <c r="CB174" s="292" t="str">
        <f ca="true">+IF(OFFSET('Water Data'!$G$27,0,10*ROW('Water Data'!G168))="","",OFFSET('Water Data'!$G$27,0,10*ROW('Water Data'!G168)))</f>
        <v/>
      </c>
      <c r="CC174" s="292" t="str">
        <f ca="true">+IF(OFFSET('Water Data'!$G$28,0,10*ROW('Water Data'!G168))="","",OFFSET('Water Data'!$G$28,0,10*ROW('Water Data'!G168)))</f>
        <v/>
      </c>
      <c r="CD174" s="292" t="str">
        <f ca="true">+IF(OFFSET('Water Data'!$G$29,0,10*ROW('Water Data'!G168))="","",OFFSET('Water Data'!$G$29,0,10*ROW('Water Data'!G168)))</f>
        <v/>
      </c>
      <c r="CE174" s="292" t="str">
        <f ca="true">+IF(OFFSET('Water Data'!$H$27,0,10*ROW('Water Data'!H168))="","",OFFSET('Water Data'!$H$27,0,10*ROW('Water Data'!H168)))</f>
        <v/>
      </c>
      <c r="CF174" s="292" t="str">
        <f ca="true">+IF(OFFSET('Water Data'!$H$28,0,10*ROW('Water Data'!H168))="","",OFFSET('Water Data'!$H$28,0,10*ROW('Water Data'!H168)))</f>
        <v/>
      </c>
      <c r="CG174" s="292" t="str">
        <f ca="true">+IF(OFFSET('Water Data'!$H$29,0,10*ROW('Water Data'!H168))="","",OFFSET('Water Data'!$H$29,0,10*ROW('Water Data'!H168)))</f>
        <v/>
      </c>
      <c r="CH174" s="292" t="str">
        <f ca="true">+IF(OFFSET('Water Data'!$I$27,0,10*ROW('Water Data'!I168))="","",OFFSET('Water Data'!$I$27,0,10*ROW('Water Data'!I168)))</f>
        <v/>
      </c>
      <c r="CI174" s="292" t="str">
        <f ca="true">+IF(OFFSET('Water Data'!$I$28,0,10*ROW('Water Data'!I168))="","",OFFSET('Water Data'!$I$28,0,10*ROW('Water Data'!I168)))</f>
        <v/>
      </c>
      <c r="CJ174" s="292" t="str">
        <f ca="true">+IF(OFFSET('Water Data'!$I$29,0,10*ROW('Water Data'!I168))="","",OFFSET('Water Data'!$I$29,0,10*ROW('Water Data'!I168)))</f>
        <v/>
      </c>
      <c r="CK174" s="292" t="str">
        <f ca="true">+IF(OFFSET('Sanitation Data'!$D$28,0,10*ROW('Sanitation Data'!D168))="","",OFFSET('Sanitation Data'!$D$28,0,10*ROW('Sanitation Data'!D168)))</f>
        <v/>
      </c>
      <c r="CL174" s="292" t="str">
        <f ca="true">+IF(OFFSET('Sanitation Data'!$D$29,0,10*ROW('Sanitation Data'!D168))="","",OFFSET('Sanitation Data'!$D$29,0,10*ROW('Sanitation Data'!D168)))</f>
        <v/>
      </c>
      <c r="CM174" s="292" t="str">
        <f ca="true">+IF(OFFSET('Sanitation Data'!$D$30,0,10*ROW('Sanitation Data'!D168))="","",OFFSET('Sanitation Data'!$D$30,0,10*ROW('Sanitation Data'!D168)))</f>
        <v/>
      </c>
      <c r="CN174" s="292" t="str">
        <f ca="true">+IF(OFFSET('Sanitation Data'!$D$31,0,10*ROW('Sanitation Data'!D168))="","",OFFSET('Sanitation Data'!$D$31,0,10*ROW('Sanitation Data'!D168)))</f>
        <v/>
      </c>
      <c r="CO174" s="292" t="str">
        <f ca="true">+IF(OFFSET('Sanitation Data'!$D$32,0,10*ROW('Sanitation Data'!D168))="","",OFFSET('Sanitation Data'!$D$32,0,10*ROW('Sanitation Data'!D168)))</f>
        <v/>
      </c>
      <c r="CP174" s="292" t="str">
        <f ca="true">+IF(OFFSET('Sanitation Data'!$E$28,0,10*ROW('Sanitation Data'!E168))="","",OFFSET('Sanitation Data'!$E$28,0,10*ROW('Sanitation Data'!E168)))</f>
        <v/>
      </c>
      <c r="CQ174" s="292" t="str">
        <f ca="true">+IF(OFFSET('Sanitation Data'!$E$29,0,10*ROW('Sanitation Data'!E168))="","",OFFSET('Sanitation Data'!$E$29,0,10*ROW('Sanitation Data'!E168)))</f>
        <v/>
      </c>
      <c r="CR174" s="292" t="str">
        <f ca="true">+IF(OFFSET('Sanitation Data'!$E$30,0,10*ROW('Sanitation Data'!E168))="","",OFFSET('Sanitation Data'!$E$30,0,10*ROW('Sanitation Data'!E168)))</f>
        <v/>
      </c>
      <c r="CS174" s="292" t="str">
        <f ca="true">+IF(OFFSET('Sanitation Data'!$E$31,0,10*ROW('Sanitation Data'!E168))="","",OFFSET('Sanitation Data'!$E$31,0,10*ROW('Sanitation Data'!E168)))</f>
        <v/>
      </c>
      <c r="CT174" s="292" t="str">
        <f ca="true">+IF(OFFSET('Sanitation Data'!$E$32,0,10*ROW('Sanitation Data'!E168))="","",OFFSET('Sanitation Data'!$E$32,0,10*ROW('Sanitation Data'!E168)))</f>
        <v/>
      </c>
      <c r="CU174" s="292" t="str">
        <f ca="true">+IF(OFFSET('Sanitation Data'!$F$28,0,10*ROW('Sanitation Data'!F168))="","",OFFSET('Sanitation Data'!$F$28,0,10*ROW('Sanitation Data'!F168)))</f>
        <v/>
      </c>
      <c r="CV174" s="292" t="str">
        <f ca="true">+IF(OFFSET('Sanitation Data'!$F$29,0,10*ROW('Sanitation Data'!F168))="","",OFFSET('Sanitation Data'!$F$29,0,10*ROW('Sanitation Data'!F168)))</f>
        <v/>
      </c>
      <c r="CW174" s="292" t="str">
        <f ca="true">+IF(OFFSET('Sanitation Data'!$F$30,0,10*ROW('Sanitation Data'!F168))="","",OFFSET('Sanitation Data'!$F$30,0,10*ROW('Sanitation Data'!F168)))</f>
        <v/>
      </c>
      <c r="CX174" s="292" t="str">
        <f ca="true">+IF(OFFSET('Sanitation Data'!$F$31,0,10*ROW('Sanitation Data'!F168))="","",OFFSET('Sanitation Data'!$F$31,0,10*ROW('Sanitation Data'!F168)))</f>
        <v/>
      </c>
      <c r="CY174" s="292" t="str">
        <f ca="true">+IF(OFFSET('Sanitation Data'!$F$32,0,10*ROW('Sanitation Data'!F168))="","",OFFSET('Sanitation Data'!$F$32,0,10*ROW('Sanitation Data'!F168)))</f>
        <v/>
      </c>
      <c r="CZ174" s="292" t="str">
        <f ca="true">+IF(OFFSET('Sanitation Data'!$G$28,0,10*ROW('Sanitation Data'!G168))="","",OFFSET('Sanitation Data'!$G$28,0,10*ROW('Sanitation Data'!G168)))</f>
        <v/>
      </c>
      <c r="DA174" s="292" t="str">
        <f ca="true">+IF(OFFSET('Sanitation Data'!$G$29,0,10*ROW('Sanitation Data'!G168))="","",OFFSET('Sanitation Data'!$G$29,0,10*ROW('Sanitation Data'!G168)))</f>
        <v/>
      </c>
      <c r="DB174" s="292" t="str">
        <f ca="true">+IF(OFFSET('Sanitation Data'!$G$30,0,10*ROW('Sanitation Data'!G168))="","",OFFSET('Sanitation Data'!$G$30,0,10*ROW('Sanitation Data'!G168)))</f>
        <v/>
      </c>
      <c r="DC174" s="292" t="str">
        <f ca="true">+IF(OFFSET('Sanitation Data'!$G$31,0,10*ROW('Sanitation Data'!G168))="","",OFFSET('Sanitation Data'!$G$31,0,10*ROW('Sanitation Data'!G168)))</f>
        <v/>
      </c>
      <c r="DD174" s="292" t="str">
        <f ca="true">+IF(OFFSET('Sanitation Data'!$G$32,0,10*ROW('Sanitation Data'!G168))="","",OFFSET('Sanitation Data'!$G$32,0,10*ROW('Sanitation Data'!G168)))</f>
        <v/>
      </c>
      <c r="DE174" s="292" t="str">
        <f ca="true">+IF(OFFSET('Sanitation Data'!$H$28,0,10*ROW('Sanitation Data'!H168))="","",OFFSET('Sanitation Data'!$H$28,0,10*ROW('Sanitation Data'!H168)))</f>
        <v/>
      </c>
      <c r="DF174" s="292" t="str">
        <f ca="true">+IF(OFFSET('Sanitation Data'!$H$29,0,10*ROW('Sanitation Data'!H168))="","",OFFSET('Sanitation Data'!$H$29,0,10*ROW('Sanitation Data'!H168)))</f>
        <v/>
      </c>
      <c r="DG174" s="292" t="str">
        <f ca="true">+IF(OFFSET('Sanitation Data'!$H$30,0,10*ROW('Sanitation Data'!H168))="","",OFFSET('Sanitation Data'!$H$30,0,10*ROW('Sanitation Data'!H168)))</f>
        <v/>
      </c>
      <c r="DH174" s="292" t="str">
        <f ca="true">+IF(OFFSET('Sanitation Data'!$H$31,0,10*ROW('Sanitation Data'!H168))="","",OFFSET('Sanitation Data'!$H$31,0,10*ROW('Sanitation Data'!H168)))</f>
        <v/>
      </c>
      <c r="DI174" s="292" t="str">
        <f ca="true">+IF(OFFSET('Sanitation Data'!$H$32,0,10*ROW('Sanitation Data'!H168))="","",OFFSET('Sanitation Data'!$H$32,0,10*ROW('Sanitation Data'!H168)))</f>
        <v/>
      </c>
      <c r="DJ174" s="292" t="str">
        <f ca="true">+IF(OFFSET('Sanitation Data'!$I$28,0,10*ROW('Sanitation Data'!I168))="","",OFFSET('Sanitation Data'!$I$28,0,10*ROW('Sanitation Data'!I168)))</f>
        <v/>
      </c>
      <c r="DK174" s="292" t="str">
        <f ca="true">+IF(OFFSET('Sanitation Data'!$I$29,0,10*ROW('Sanitation Data'!I168))="","",OFFSET('Sanitation Data'!$I$29,0,10*ROW('Sanitation Data'!I168)))</f>
        <v/>
      </c>
      <c r="DL174" s="292" t="str">
        <f ca="true">+IF(OFFSET('Sanitation Data'!$I$30,0,10*ROW('Sanitation Data'!I168))="","",OFFSET('Sanitation Data'!$I$30,0,10*ROW('Sanitation Data'!I168)))</f>
        <v/>
      </c>
      <c r="DM174" s="292" t="str">
        <f ca="true">+IF(OFFSET('Sanitation Data'!$I$31,0,10*ROW('Sanitation Data'!I168))="","",OFFSET('Sanitation Data'!$I$31,0,10*ROW('Sanitation Data'!I168)))</f>
        <v/>
      </c>
      <c r="DN174" s="292" t="str">
        <f ca="true">+IF(OFFSET('Sanitation Data'!$I$32,0,10*ROW('Sanitation Data'!I168))="","",OFFSET('Sanitation Data'!$I$32,0,10*ROW('Sanitation Data'!I168)))</f>
        <v/>
      </c>
      <c r="DO174" s="292" t="str">
        <f ca="true">+IF(OFFSET('Hygiene Data'!$D$11,0,10*ROW('Hygiene Data'!D168))="","",OFFSET('Hygiene Data'!$D$11,0,10*ROW('Hygiene Data'!D168)))</f>
        <v/>
      </c>
      <c r="DP174" s="292" t="str">
        <f ca="true">+IF(OFFSET('Hygiene Data'!$D$12,0,10*ROW('Hygiene Data'!D168))="","",OFFSET('Hygiene Data'!$D$12,0,10*ROW('Hygiene Data'!D168)))</f>
        <v/>
      </c>
      <c r="DQ174" s="292" t="str">
        <f ca="true">+IF(OFFSET('Hygiene Data'!$D$13,0,10*ROW('Hygiene Data'!D168))="","",OFFSET('Hygiene Data'!$D$13,0,10*ROW('Hygiene Data'!D168)))</f>
        <v/>
      </c>
      <c r="DR174" s="292" t="str">
        <f ca="true">+IF(OFFSET('Hygiene Data'!$E$11,0,10*ROW('Hygiene Data'!E168))="","",OFFSET('Hygiene Data'!$E$11,0,10*ROW('Hygiene Data'!E168)))</f>
        <v/>
      </c>
      <c r="DS174" s="292" t="str">
        <f ca="true">+IF(OFFSET('Hygiene Data'!$E$12,0,10*ROW('Hygiene Data'!E168))="","",OFFSET('Hygiene Data'!$E$12,0,10*ROW('Hygiene Data'!E168)))</f>
        <v/>
      </c>
      <c r="DT174" s="292" t="str">
        <f ca="true">+IF(OFFSET('Hygiene Data'!$E$13,0,10*ROW('Hygiene Data'!E168))="","",OFFSET('Hygiene Data'!$E$13,0,10*ROW('Hygiene Data'!E168)))</f>
        <v/>
      </c>
      <c r="DU174" s="292" t="str">
        <f ca="true">+IF(OFFSET('Hygiene Data'!$F$11,0,10*ROW('Hygiene Data'!F168))="","",OFFSET('Hygiene Data'!$F$11,0,10*ROW('Hygiene Data'!F168)))</f>
        <v/>
      </c>
      <c r="DV174" s="292" t="str">
        <f ca="true">+IF(OFFSET('Hygiene Data'!$F$12,0,10*ROW('Hygiene Data'!F168))="","",OFFSET('Hygiene Data'!$F$12,0,10*ROW('Hygiene Data'!F168)))</f>
        <v/>
      </c>
      <c r="DW174" s="292" t="str">
        <f ca="true">+IF(OFFSET('Hygiene Data'!$F$13,0,10*ROW('Hygiene Data'!F168))="","",OFFSET('Hygiene Data'!$F$13,0,10*ROW('Hygiene Data'!F168)))</f>
        <v/>
      </c>
      <c r="DX174" s="292" t="str">
        <f ca="true">+IF(OFFSET('Hygiene Data'!$G$11,0,10*ROW('Hygiene Data'!G168))="","",OFFSET('Hygiene Data'!$G$11,0,10*ROW('Hygiene Data'!G168)))</f>
        <v/>
      </c>
      <c r="DY174" s="292" t="str">
        <f ca="true">+IF(OFFSET('Hygiene Data'!$G$12,0,10*ROW('Hygiene Data'!G168))="","",OFFSET('Hygiene Data'!$G$12,0,10*ROW('Hygiene Data'!G168)))</f>
        <v/>
      </c>
      <c r="DZ174" s="292" t="str">
        <f ca="true">+IF(OFFSET('Hygiene Data'!$G$13,0,10*ROW('Hygiene Data'!G168))="","",OFFSET('Hygiene Data'!$G$13,0,10*ROW('Hygiene Data'!G168)))</f>
        <v/>
      </c>
      <c r="EA174" s="292" t="str">
        <f ca="true">+IF(OFFSET('Hygiene Data'!$H$11,0,10*ROW('Hygiene Data'!H168))="","",OFFSET('Hygiene Data'!$H$11,0,10*ROW('Hygiene Data'!H168)))</f>
        <v/>
      </c>
      <c r="EB174" s="292" t="str">
        <f ca="true">+IF(OFFSET('Hygiene Data'!$H$12,0,10*ROW('Hygiene Data'!H168))="","",OFFSET('Hygiene Data'!$H$12,0,10*ROW('Hygiene Data'!H168)))</f>
        <v/>
      </c>
      <c r="EC174" s="292" t="str">
        <f ca="true">+IF(OFFSET('Hygiene Data'!$H$13,0,10*ROW('Hygiene Data'!H168))="","",OFFSET('Hygiene Data'!$H$13,0,10*ROW('Hygiene Data'!H168)))</f>
        <v/>
      </c>
      <c r="ED174" s="292" t="str">
        <f ca="true">+IF(OFFSET('Hygiene Data'!$I$11,0,10*ROW('Hygiene Data'!I168))="","",OFFSET('Hygiene Data'!$I$11,0,10*ROW('Hygiene Data'!I168)))</f>
        <v/>
      </c>
      <c r="EE174" s="292" t="str">
        <f ca="true">+IF(OFFSET('Hygiene Data'!$I$12,0,10*ROW('Hygiene Data'!I168))="","",OFFSET('Hygiene Data'!$I$12,0,10*ROW('Hygiene Data'!I168)))</f>
        <v/>
      </c>
      <c r="EF174" s="29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8"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2"/>
      <c r="BS175" s="292" t="str">
        <f ca="true">+IF(OFFSET('Water Data'!$D$27,0,10*ROW('Water Data'!D169))="","",OFFSET('Water Data'!$D$27,0,10*ROW('Water Data'!D169)))</f>
        <v/>
      </c>
      <c r="BT175" s="292" t="str">
        <f ca="true">+IF(OFFSET('Water Data'!$D$28,0,10*ROW('Water Data'!D169))="","",OFFSET('Water Data'!$D$28,0,10*ROW('Water Data'!D169)))</f>
        <v/>
      </c>
      <c r="BU175" s="292" t="str">
        <f ca="true">+IF(OFFSET('Water Data'!$D$29,0,10*ROW('Water Data'!D169))="","",OFFSET('Water Data'!$D$29,0,10*ROW('Water Data'!D169)))</f>
        <v/>
      </c>
      <c r="BV175" s="292" t="str">
        <f ca="true">+IF(OFFSET('Water Data'!$E$27,0,10*ROW('Water Data'!E169))="","",OFFSET('Water Data'!$E$27,0,10*ROW('Water Data'!E169)))</f>
        <v/>
      </c>
      <c r="BW175" s="292" t="str">
        <f ca="true">+IF(OFFSET('Water Data'!$E$28,0,10*ROW('Water Data'!E169))="","",OFFSET('Water Data'!$E$28,0,10*ROW('Water Data'!E169)))</f>
        <v/>
      </c>
      <c r="BX175" s="292" t="str">
        <f ca="true">+IF(OFFSET('Water Data'!$E$29,0,10*ROW('Water Data'!E169))="","",OFFSET('Water Data'!$E$29,0,10*ROW('Water Data'!E169)))</f>
        <v/>
      </c>
      <c r="BY175" s="292" t="str">
        <f ca="true">+IF(OFFSET('Water Data'!$F$27,0,10*ROW('Water Data'!F169))="","",OFFSET('Water Data'!$F$27,0,10*ROW('Water Data'!F169)))</f>
        <v/>
      </c>
      <c r="BZ175" s="292" t="str">
        <f ca="true">+IF(OFFSET('Water Data'!$F$28,0,10*ROW('Water Data'!F169))="","",OFFSET('Water Data'!$F$28,0,10*ROW('Water Data'!F169)))</f>
        <v/>
      </c>
      <c r="CA175" s="292" t="str">
        <f ca="true">+IF(OFFSET('Water Data'!$F$29,0,10*ROW('Water Data'!F169))="","",OFFSET('Water Data'!$F$29,0,10*ROW('Water Data'!F169)))</f>
        <v/>
      </c>
      <c r="CB175" s="292" t="str">
        <f ca="true">+IF(OFFSET('Water Data'!$G$27,0,10*ROW('Water Data'!G169))="","",OFFSET('Water Data'!$G$27,0,10*ROW('Water Data'!G169)))</f>
        <v/>
      </c>
      <c r="CC175" s="292" t="str">
        <f ca="true">+IF(OFFSET('Water Data'!$G$28,0,10*ROW('Water Data'!G169))="","",OFFSET('Water Data'!$G$28,0,10*ROW('Water Data'!G169)))</f>
        <v/>
      </c>
      <c r="CD175" s="292" t="str">
        <f ca="true">+IF(OFFSET('Water Data'!$G$29,0,10*ROW('Water Data'!G169))="","",OFFSET('Water Data'!$G$29,0,10*ROW('Water Data'!G169)))</f>
        <v/>
      </c>
      <c r="CE175" s="292" t="str">
        <f ca="true">+IF(OFFSET('Water Data'!$H$27,0,10*ROW('Water Data'!H169))="","",OFFSET('Water Data'!$H$27,0,10*ROW('Water Data'!H169)))</f>
        <v/>
      </c>
      <c r="CF175" s="292" t="str">
        <f ca="true">+IF(OFFSET('Water Data'!$H$28,0,10*ROW('Water Data'!H169))="","",OFFSET('Water Data'!$H$28,0,10*ROW('Water Data'!H169)))</f>
        <v/>
      </c>
      <c r="CG175" s="292" t="str">
        <f ca="true">+IF(OFFSET('Water Data'!$H$29,0,10*ROW('Water Data'!H169))="","",OFFSET('Water Data'!$H$29,0,10*ROW('Water Data'!H169)))</f>
        <v/>
      </c>
      <c r="CH175" s="292" t="str">
        <f ca="true">+IF(OFFSET('Water Data'!$I$27,0,10*ROW('Water Data'!I169))="","",OFFSET('Water Data'!$I$27,0,10*ROW('Water Data'!I169)))</f>
        <v/>
      </c>
      <c r="CI175" s="292" t="str">
        <f ca="true">+IF(OFFSET('Water Data'!$I$28,0,10*ROW('Water Data'!I169))="","",OFFSET('Water Data'!$I$28,0,10*ROW('Water Data'!I169)))</f>
        <v/>
      </c>
      <c r="CJ175" s="292" t="str">
        <f ca="true">+IF(OFFSET('Water Data'!$I$29,0,10*ROW('Water Data'!I169))="","",OFFSET('Water Data'!$I$29,0,10*ROW('Water Data'!I169)))</f>
        <v/>
      </c>
      <c r="CK175" s="292" t="str">
        <f ca="true">+IF(OFFSET('Sanitation Data'!$D$28,0,10*ROW('Sanitation Data'!D169))="","",OFFSET('Sanitation Data'!$D$28,0,10*ROW('Sanitation Data'!D169)))</f>
        <v/>
      </c>
      <c r="CL175" s="292" t="str">
        <f ca="true">+IF(OFFSET('Sanitation Data'!$D$29,0,10*ROW('Sanitation Data'!D169))="","",OFFSET('Sanitation Data'!$D$29,0,10*ROW('Sanitation Data'!D169)))</f>
        <v/>
      </c>
      <c r="CM175" s="292" t="str">
        <f ca="true">+IF(OFFSET('Sanitation Data'!$D$30,0,10*ROW('Sanitation Data'!D169))="","",OFFSET('Sanitation Data'!$D$30,0,10*ROW('Sanitation Data'!D169)))</f>
        <v/>
      </c>
      <c r="CN175" s="292" t="str">
        <f ca="true">+IF(OFFSET('Sanitation Data'!$D$31,0,10*ROW('Sanitation Data'!D169))="","",OFFSET('Sanitation Data'!$D$31,0,10*ROW('Sanitation Data'!D169)))</f>
        <v/>
      </c>
      <c r="CO175" s="292" t="str">
        <f ca="true">+IF(OFFSET('Sanitation Data'!$D$32,0,10*ROW('Sanitation Data'!D169))="","",OFFSET('Sanitation Data'!$D$32,0,10*ROW('Sanitation Data'!D169)))</f>
        <v/>
      </c>
      <c r="CP175" s="292" t="str">
        <f ca="true">+IF(OFFSET('Sanitation Data'!$E$28,0,10*ROW('Sanitation Data'!E169))="","",OFFSET('Sanitation Data'!$E$28,0,10*ROW('Sanitation Data'!E169)))</f>
        <v/>
      </c>
      <c r="CQ175" s="292" t="str">
        <f ca="true">+IF(OFFSET('Sanitation Data'!$E$29,0,10*ROW('Sanitation Data'!E169))="","",OFFSET('Sanitation Data'!$E$29,0,10*ROW('Sanitation Data'!E169)))</f>
        <v/>
      </c>
      <c r="CR175" s="292" t="str">
        <f ca="true">+IF(OFFSET('Sanitation Data'!$E$30,0,10*ROW('Sanitation Data'!E169))="","",OFFSET('Sanitation Data'!$E$30,0,10*ROW('Sanitation Data'!E169)))</f>
        <v/>
      </c>
      <c r="CS175" s="292" t="str">
        <f ca="true">+IF(OFFSET('Sanitation Data'!$E$31,0,10*ROW('Sanitation Data'!E169))="","",OFFSET('Sanitation Data'!$E$31,0,10*ROW('Sanitation Data'!E169)))</f>
        <v/>
      </c>
      <c r="CT175" s="292" t="str">
        <f ca="true">+IF(OFFSET('Sanitation Data'!$E$32,0,10*ROW('Sanitation Data'!E169))="","",OFFSET('Sanitation Data'!$E$32,0,10*ROW('Sanitation Data'!E169)))</f>
        <v/>
      </c>
      <c r="CU175" s="292" t="str">
        <f ca="true">+IF(OFFSET('Sanitation Data'!$F$28,0,10*ROW('Sanitation Data'!F169))="","",OFFSET('Sanitation Data'!$F$28,0,10*ROW('Sanitation Data'!F169)))</f>
        <v/>
      </c>
      <c r="CV175" s="292" t="str">
        <f ca="true">+IF(OFFSET('Sanitation Data'!$F$29,0,10*ROW('Sanitation Data'!F169))="","",OFFSET('Sanitation Data'!$F$29,0,10*ROW('Sanitation Data'!F169)))</f>
        <v/>
      </c>
      <c r="CW175" s="292" t="str">
        <f ca="true">+IF(OFFSET('Sanitation Data'!$F$30,0,10*ROW('Sanitation Data'!F169))="","",OFFSET('Sanitation Data'!$F$30,0,10*ROW('Sanitation Data'!F169)))</f>
        <v/>
      </c>
      <c r="CX175" s="292" t="str">
        <f ca="true">+IF(OFFSET('Sanitation Data'!$F$31,0,10*ROW('Sanitation Data'!F169))="","",OFFSET('Sanitation Data'!$F$31,0,10*ROW('Sanitation Data'!F169)))</f>
        <v/>
      </c>
      <c r="CY175" s="292" t="str">
        <f ca="true">+IF(OFFSET('Sanitation Data'!$F$32,0,10*ROW('Sanitation Data'!F169))="","",OFFSET('Sanitation Data'!$F$32,0,10*ROW('Sanitation Data'!F169)))</f>
        <v/>
      </c>
      <c r="CZ175" s="292" t="str">
        <f ca="true">+IF(OFFSET('Sanitation Data'!$G$28,0,10*ROW('Sanitation Data'!G169))="","",OFFSET('Sanitation Data'!$G$28,0,10*ROW('Sanitation Data'!G169)))</f>
        <v/>
      </c>
      <c r="DA175" s="292" t="str">
        <f ca="true">+IF(OFFSET('Sanitation Data'!$G$29,0,10*ROW('Sanitation Data'!G169))="","",OFFSET('Sanitation Data'!$G$29,0,10*ROW('Sanitation Data'!G169)))</f>
        <v/>
      </c>
      <c r="DB175" s="292" t="str">
        <f ca="true">+IF(OFFSET('Sanitation Data'!$G$30,0,10*ROW('Sanitation Data'!G169))="","",OFFSET('Sanitation Data'!$G$30,0,10*ROW('Sanitation Data'!G169)))</f>
        <v/>
      </c>
      <c r="DC175" s="292" t="str">
        <f ca="true">+IF(OFFSET('Sanitation Data'!$G$31,0,10*ROW('Sanitation Data'!G169))="","",OFFSET('Sanitation Data'!$G$31,0,10*ROW('Sanitation Data'!G169)))</f>
        <v/>
      </c>
      <c r="DD175" s="292" t="str">
        <f ca="true">+IF(OFFSET('Sanitation Data'!$G$32,0,10*ROW('Sanitation Data'!G169))="","",OFFSET('Sanitation Data'!$G$32,0,10*ROW('Sanitation Data'!G169)))</f>
        <v/>
      </c>
      <c r="DE175" s="292" t="str">
        <f ca="true">+IF(OFFSET('Sanitation Data'!$H$28,0,10*ROW('Sanitation Data'!H169))="","",OFFSET('Sanitation Data'!$H$28,0,10*ROW('Sanitation Data'!H169)))</f>
        <v/>
      </c>
      <c r="DF175" s="292" t="str">
        <f ca="true">+IF(OFFSET('Sanitation Data'!$H$29,0,10*ROW('Sanitation Data'!H169))="","",OFFSET('Sanitation Data'!$H$29,0,10*ROW('Sanitation Data'!H169)))</f>
        <v/>
      </c>
      <c r="DG175" s="292" t="str">
        <f ca="true">+IF(OFFSET('Sanitation Data'!$H$30,0,10*ROW('Sanitation Data'!H169))="","",OFFSET('Sanitation Data'!$H$30,0,10*ROW('Sanitation Data'!H169)))</f>
        <v/>
      </c>
      <c r="DH175" s="292" t="str">
        <f ca="true">+IF(OFFSET('Sanitation Data'!$H$31,0,10*ROW('Sanitation Data'!H169))="","",OFFSET('Sanitation Data'!$H$31,0,10*ROW('Sanitation Data'!H169)))</f>
        <v/>
      </c>
      <c r="DI175" s="292" t="str">
        <f ca="true">+IF(OFFSET('Sanitation Data'!$H$32,0,10*ROW('Sanitation Data'!H169))="","",OFFSET('Sanitation Data'!$H$32,0,10*ROW('Sanitation Data'!H169)))</f>
        <v/>
      </c>
      <c r="DJ175" s="292" t="str">
        <f ca="true">+IF(OFFSET('Sanitation Data'!$I$28,0,10*ROW('Sanitation Data'!I169))="","",OFFSET('Sanitation Data'!$I$28,0,10*ROW('Sanitation Data'!I169)))</f>
        <v/>
      </c>
      <c r="DK175" s="292" t="str">
        <f ca="true">+IF(OFFSET('Sanitation Data'!$I$29,0,10*ROW('Sanitation Data'!I169))="","",OFFSET('Sanitation Data'!$I$29,0,10*ROW('Sanitation Data'!I169)))</f>
        <v/>
      </c>
      <c r="DL175" s="292" t="str">
        <f ca="true">+IF(OFFSET('Sanitation Data'!$I$30,0,10*ROW('Sanitation Data'!I169))="","",OFFSET('Sanitation Data'!$I$30,0,10*ROW('Sanitation Data'!I169)))</f>
        <v/>
      </c>
      <c r="DM175" s="292" t="str">
        <f ca="true">+IF(OFFSET('Sanitation Data'!$I$31,0,10*ROW('Sanitation Data'!I169))="","",OFFSET('Sanitation Data'!$I$31,0,10*ROW('Sanitation Data'!I169)))</f>
        <v/>
      </c>
      <c r="DN175" s="292" t="str">
        <f ca="true">+IF(OFFSET('Sanitation Data'!$I$32,0,10*ROW('Sanitation Data'!I169))="","",OFFSET('Sanitation Data'!$I$32,0,10*ROW('Sanitation Data'!I169)))</f>
        <v/>
      </c>
      <c r="DO175" s="292" t="str">
        <f ca="true">+IF(OFFSET('Hygiene Data'!$D$11,0,10*ROW('Hygiene Data'!D169))="","",OFFSET('Hygiene Data'!$D$11,0,10*ROW('Hygiene Data'!D169)))</f>
        <v/>
      </c>
      <c r="DP175" s="292" t="str">
        <f ca="true">+IF(OFFSET('Hygiene Data'!$D$12,0,10*ROW('Hygiene Data'!D169))="","",OFFSET('Hygiene Data'!$D$12,0,10*ROW('Hygiene Data'!D169)))</f>
        <v/>
      </c>
      <c r="DQ175" s="292" t="str">
        <f ca="true">+IF(OFFSET('Hygiene Data'!$D$13,0,10*ROW('Hygiene Data'!D169))="","",OFFSET('Hygiene Data'!$D$13,0,10*ROW('Hygiene Data'!D169)))</f>
        <v/>
      </c>
      <c r="DR175" s="292" t="str">
        <f ca="true">+IF(OFFSET('Hygiene Data'!$E$11,0,10*ROW('Hygiene Data'!E169))="","",OFFSET('Hygiene Data'!$E$11,0,10*ROW('Hygiene Data'!E169)))</f>
        <v/>
      </c>
      <c r="DS175" s="292" t="str">
        <f ca="true">+IF(OFFSET('Hygiene Data'!$E$12,0,10*ROW('Hygiene Data'!E169))="","",OFFSET('Hygiene Data'!$E$12,0,10*ROW('Hygiene Data'!E169)))</f>
        <v/>
      </c>
      <c r="DT175" s="292" t="str">
        <f ca="true">+IF(OFFSET('Hygiene Data'!$E$13,0,10*ROW('Hygiene Data'!E169))="","",OFFSET('Hygiene Data'!$E$13,0,10*ROW('Hygiene Data'!E169)))</f>
        <v/>
      </c>
      <c r="DU175" s="292" t="str">
        <f ca="true">+IF(OFFSET('Hygiene Data'!$F$11,0,10*ROW('Hygiene Data'!F169))="","",OFFSET('Hygiene Data'!$F$11,0,10*ROW('Hygiene Data'!F169)))</f>
        <v/>
      </c>
      <c r="DV175" s="292" t="str">
        <f ca="true">+IF(OFFSET('Hygiene Data'!$F$12,0,10*ROW('Hygiene Data'!F169))="","",OFFSET('Hygiene Data'!$F$12,0,10*ROW('Hygiene Data'!F169)))</f>
        <v/>
      </c>
      <c r="DW175" s="292" t="str">
        <f ca="true">+IF(OFFSET('Hygiene Data'!$F$13,0,10*ROW('Hygiene Data'!F169))="","",OFFSET('Hygiene Data'!$F$13,0,10*ROW('Hygiene Data'!F169)))</f>
        <v/>
      </c>
      <c r="DX175" s="292" t="str">
        <f ca="true">+IF(OFFSET('Hygiene Data'!$G$11,0,10*ROW('Hygiene Data'!G169))="","",OFFSET('Hygiene Data'!$G$11,0,10*ROW('Hygiene Data'!G169)))</f>
        <v/>
      </c>
      <c r="DY175" s="292" t="str">
        <f ca="true">+IF(OFFSET('Hygiene Data'!$G$12,0,10*ROW('Hygiene Data'!G169))="","",OFFSET('Hygiene Data'!$G$12,0,10*ROW('Hygiene Data'!G169)))</f>
        <v/>
      </c>
      <c r="DZ175" s="292" t="str">
        <f ca="true">+IF(OFFSET('Hygiene Data'!$G$13,0,10*ROW('Hygiene Data'!G169))="","",OFFSET('Hygiene Data'!$G$13,0,10*ROW('Hygiene Data'!G169)))</f>
        <v/>
      </c>
      <c r="EA175" s="292" t="str">
        <f ca="true">+IF(OFFSET('Hygiene Data'!$H$11,0,10*ROW('Hygiene Data'!H169))="","",OFFSET('Hygiene Data'!$H$11,0,10*ROW('Hygiene Data'!H169)))</f>
        <v/>
      </c>
      <c r="EB175" s="292" t="str">
        <f ca="true">+IF(OFFSET('Hygiene Data'!$H$12,0,10*ROW('Hygiene Data'!H169))="","",OFFSET('Hygiene Data'!$H$12,0,10*ROW('Hygiene Data'!H169)))</f>
        <v/>
      </c>
      <c r="EC175" s="292" t="str">
        <f ca="true">+IF(OFFSET('Hygiene Data'!$H$13,0,10*ROW('Hygiene Data'!H169))="","",OFFSET('Hygiene Data'!$H$13,0,10*ROW('Hygiene Data'!H169)))</f>
        <v/>
      </c>
      <c r="ED175" s="292" t="str">
        <f ca="true">+IF(OFFSET('Hygiene Data'!$I$11,0,10*ROW('Hygiene Data'!I169))="","",OFFSET('Hygiene Data'!$I$11,0,10*ROW('Hygiene Data'!I169)))</f>
        <v/>
      </c>
      <c r="EE175" s="292" t="str">
        <f ca="true">+IF(OFFSET('Hygiene Data'!$I$12,0,10*ROW('Hygiene Data'!I169))="","",OFFSET('Hygiene Data'!$I$12,0,10*ROW('Hygiene Data'!I169)))</f>
        <v/>
      </c>
      <c r="EF175" s="29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8"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2"/>
      <c r="BS176" s="292" t="str">
        <f ca="true">+IF(OFFSET('Water Data'!$D$27,0,10*ROW('Water Data'!D170))="","",OFFSET('Water Data'!$D$27,0,10*ROW('Water Data'!D170)))</f>
        <v/>
      </c>
      <c r="BT176" s="292" t="str">
        <f ca="true">+IF(OFFSET('Water Data'!$D$28,0,10*ROW('Water Data'!D170))="","",OFFSET('Water Data'!$D$28,0,10*ROW('Water Data'!D170)))</f>
        <v/>
      </c>
      <c r="BU176" s="292" t="str">
        <f ca="true">+IF(OFFSET('Water Data'!$D$29,0,10*ROW('Water Data'!D170))="","",OFFSET('Water Data'!$D$29,0,10*ROW('Water Data'!D170)))</f>
        <v/>
      </c>
      <c r="BV176" s="292" t="str">
        <f ca="true">+IF(OFFSET('Water Data'!$E$27,0,10*ROW('Water Data'!E170))="","",OFFSET('Water Data'!$E$27,0,10*ROW('Water Data'!E170)))</f>
        <v/>
      </c>
      <c r="BW176" s="292" t="str">
        <f ca="true">+IF(OFFSET('Water Data'!$E$28,0,10*ROW('Water Data'!E170))="","",OFFSET('Water Data'!$E$28,0,10*ROW('Water Data'!E170)))</f>
        <v/>
      </c>
      <c r="BX176" s="292" t="str">
        <f ca="true">+IF(OFFSET('Water Data'!$E$29,0,10*ROW('Water Data'!E170))="","",OFFSET('Water Data'!$E$29,0,10*ROW('Water Data'!E170)))</f>
        <v/>
      </c>
      <c r="BY176" s="292" t="str">
        <f ca="true">+IF(OFFSET('Water Data'!$F$27,0,10*ROW('Water Data'!F170))="","",OFFSET('Water Data'!$F$27,0,10*ROW('Water Data'!F170)))</f>
        <v/>
      </c>
      <c r="BZ176" s="292" t="str">
        <f ca="true">+IF(OFFSET('Water Data'!$F$28,0,10*ROW('Water Data'!F170))="","",OFFSET('Water Data'!$F$28,0,10*ROW('Water Data'!F170)))</f>
        <v/>
      </c>
      <c r="CA176" s="292" t="str">
        <f ca="true">+IF(OFFSET('Water Data'!$F$29,0,10*ROW('Water Data'!F170))="","",OFFSET('Water Data'!$F$29,0,10*ROW('Water Data'!F170)))</f>
        <v/>
      </c>
      <c r="CB176" s="292" t="str">
        <f ca="true">+IF(OFFSET('Water Data'!$G$27,0,10*ROW('Water Data'!G170))="","",OFFSET('Water Data'!$G$27,0,10*ROW('Water Data'!G170)))</f>
        <v/>
      </c>
      <c r="CC176" s="292" t="str">
        <f ca="true">+IF(OFFSET('Water Data'!$G$28,0,10*ROW('Water Data'!G170))="","",OFFSET('Water Data'!$G$28,0,10*ROW('Water Data'!G170)))</f>
        <v/>
      </c>
      <c r="CD176" s="292" t="str">
        <f ca="true">+IF(OFFSET('Water Data'!$G$29,0,10*ROW('Water Data'!G170))="","",OFFSET('Water Data'!$G$29,0,10*ROW('Water Data'!G170)))</f>
        <v/>
      </c>
      <c r="CE176" s="292" t="str">
        <f ca="true">+IF(OFFSET('Water Data'!$H$27,0,10*ROW('Water Data'!H170))="","",OFFSET('Water Data'!$H$27,0,10*ROW('Water Data'!H170)))</f>
        <v/>
      </c>
      <c r="CF176" s="292" t="str">
        <f ca="true">+IF(OFFSET('Water Data'!$H$28,0,10*ROW('Water Data'!H170))="","",OFFSET('Water Data'!$H$28,0,10*ROW('Water Data'!H170)))</f>
        <v/>
      </c>
      <c r="CG176" s="292" t="str">
        <f ca="true">+IF(OFFSET('Water Data'!$H$29,0,10*ROW('Water Data'!H170))="","",OFFSET('Water Data'!$H$29,0,10*ROW('Water Data'!H170)))</f>
        <v/>
      </c>
      <c r="CH176" s="292" t="str">
        <f ca="true">+IF(OFFSET('Water Data'!$I$27,0,10*ROW('Water Data'!I170))="","",OFFSET('Water Data'!$I$27,0,10*ROW('Water Data'!I170)))</f>
        <v/>
      </c>
      <c r="CI176" s="292" t="str">
        <f ca="true">+IF(OFFSET('Water Data'!$I$28,0,10*ROW('Water Data'!I170))="","",OFFSET('Water Data'!$I$28,0,10*ROW('Water Data'!I170)))</f>
        <v/>
      </c>
      <c r="CJ176" s="292" t="str">
        <f ca="true">+IF(OFFSET('Water Data'!$I$29,0,10*ROW('Water Data'!I170))="","",OFFSET('Water Data'!$I$29,0,10*ROW('Water Data'!I170)))</f>
        <v/>
      </c>
      <c r="CK176" s="292" t="str">
        <f ca="true">+IF(OFFSET('Sanitation Data'!$D$28,0,10*ROW('Sanitation Data'!D170))="","",OFFSET('Sanitation Data'!$D$28,0,10*ROW('Sanitation Data'!D170)))</f>
        <v/>
      </c>
      <c r="CL176" s="292" t="str">
        <f ca="true">+IF(OFFSET('Sanitation Data'!$D$29,0,10*ROW('Sanitation Data'!D170))="","",OFFSET('Sanitation Data'!$D$29,0,10*ROW('Sanitation Data'!D170)))</f>
        <v/>
      </c>
      <c r="CM176" s="292" t="str">
        <f ca="true">+IF(OFFSET('Sanitation Data'!$D$30,0,10*ROW('Sanitation Data'!D170))="","",OFFSET('Sanitation Data'!$D$30,0,10*ROW('Sanitation Data'!D170)))</f>
        <v/>
      </c>
      <c r="CN176" s="292" t="str">
        <f ca="true">+IF(OFFSET('Sanitation Data'!$D$31,0,10*ROW('Sanitation Data'!D170))="","",OFFSET('Sanitation Data'!$D$31,0,10*ROW('Sanitation Data'!D170)))</f>
        <v/>
      </c>
      <c r="CO176" s="292" t="str">
        <f ca="true">+IF(OFFSET('Sanitation Data'!$D$32,0,10*ROW('Sanitation Data'!D170))="","",OFFSET('Sanitation Data'!$D$32,0,10*ROW('Sanitation Data'!D170)))</f>
        <v/>
      </c>
      <c r="CP176" s="292" t="str">
        <f ca="true">+IF(OFFSET('Sanitation Data'!$E$28,0,10*ROW('Sanitation Data'!E170))="","",OFFSET('Sanitation Data'!$E$28,0,10*ROW('Sanitation Data'!E170)))</f>
        <v/>
      </c>
      <c r="CQ176" s="292" t="str">
        <f ca="true">+IF(OFFSET('Sanitation Data'!$E$29,0,10*ROW('Sanitation Data'!E170))="","",OFFSET('Sanitation Data'!$E$29,0,10*ROW('Sanitation Data'!E170)))</f>
        <v/>
      </c>
      <c r="CR176" s="292" t="str">
        <f ca="true">+IF(OFFSET('Sanitation Data'!$E$30,0,10*ROW('Sanitation Data'!E170))="","",OFFSET('Sanitation Data'!$E$30,0,10*ROW('Sanitation Data'!E170)))</f>
        <v/>
      </c>
      <c r="CS176" s="292" t="str">
        <f ca="true">+IF(OFFSET('Sanitation Data'!$E$31,0,10*ROW('Sanitation Data'!E170))="","",OFFSET('Sanitation Data'!$E$31,0,10*ROW('Sanitation Data'!E170)))</f>
        <v/>
      </c>
      <c r="CT176" s="292" t="str">
        <f ca="true">+IF(OFFSET('Sanitation Data'!$E$32,0,10*ROW('Sanitation Data'!E170))="","",OFFSET('Sanitation Data'!$E$32,0,10*ROW('Sanitation Data'!E170)))</f>
        <v/>
      </c>
      <c r="CU176" s="292" t="str">
        <f ca="true">+IF(OFFSET('Sanitation Data'!$F$28,0,10*ROW('Sanitation Data'!F170))="","",OFFSET('Sanitation Data'!$F$28,0,10*ROW('Sanitation Data'!F170)))</f>
        <v/>
      </c>
      <c r="CV176" s="292" t="str">
        <f ca="true">+IF(OFFSET('Sanitation Data'!$F$29,0,10*ROW('Sanitation Data'!F170))="","",OFFSET('Sanitation Data'!$F$29,0,10*ROW('Sanitation Data'!F170)))</f>
        <v/>
      </c>
      <c r="CW176" s="292" t="str">
        <f ca="true">+IF(OFFSET('Sanitation Data'!$F$30,0,10*ROW('Sanitation Data'!F170))="","",OFFSET('Sanitation Data'!$F$30,0,10*ROW('Sanitation Data'!F170)))</f>
        <v/>
      </c>
      <c r="CX176" s="292" t="str">
        <f ca="true">+IF(OFFSET('Sanitation Data'!$F$31,0,10*ROW('Sanitation Data'!F170))="","",OFFSET('Sanitation Data'!$F$31,0,10*ROW('Sanitation Data'!F170)))</f>
        <v/>
      </c>
      <c r="CY176" s="292" t="str">
        <f ca="true">+IF(OFFSET('Sanitation Data'!$F$32,0,10*ROW('Sanitation Data'!F170))="","",OFFSET('Sanitation Data'!$F$32,0,10*ROW('Sanitation Data'!F170)))</f>
        <v/>
      </c>
      <c r="CZ176" s="292" t="str">
        <f ca="true">+IF(OFFSET('Sanitation Data'!$G$28,0,10*ROW('Sanitation Data'!G170))="","",OFFSET('Sanitation Data'!$G$28,0,10*ROW('Sanitation Data'!G170)))</f>
        <v/>
      </c>
      <c r="DA176" s="292" t="str">
        <f ca="true">+IF(OFFSET('Sanitation Data'!$G$29,0,10*ROW('Sanitation Data'!G170))="","",OFFSET('Sanitation Data'!$G$29,0,10*ROW('Sanitation Data'!G170)))</f>
        <v/>
      </c>
      <c r="DB176" s="292" t="str">
        <f ca="true">+IF(OFFSET('Sanitation Data'!$G$30,0,10*ROW('Sanitation Data'!G170))="","",OFFSET('Sanitation Data'!$G$30,0,10*ROW('Sanitation Data'!G170)))</f>
        <v/>
      </c>
      <c r="DC176" s="292" t="str">
        <f ca="true">+IF(OFFSET('Sanitation Data'!$G$31,0,10*ROW('Sanitation Data'!G170))="","",OFFSET('Sanitation Data'!$G$31,0,10*ROW('Sanitation Data'!G170)))</f>
        <v/>
      </c>
      <c r="DD176" s="292" t="str">
        <f ca="true">+IF(OFFSET('Sanitation Data'!$G$32,0,10*ROW('Sanitation Data'!G170))="","",OFFSET('Sanitation Data'!$G$32,0,10*ROW('Sanitation Data'!G170)))</f>
        <v/>
      </c>
      <c r="DE176" s="292" t="str">
        <f ca="true">+IF(OFFSET('Sanitation Data'!$H$28,0,10*ROW('Sanitation Data'!H170))="","",OFFSET('Sanitation Data'!$H$28,0,10*ROW('Sanitation Data'!H170)))</f>
        <v/>
      </c>
      <c r="DF176" s="292" t="str">
        <f ca="true">+IF(OFFSET('Sanitation Data'!$H$29,0,10*ROW('Sanitation Data'!H170))="","",OFFSET('Sanitation Data'!$H$29,0,10*ROW('Sanitation Data'!H170)))</f>
        <v/>
      </c>
      <c r="DG176" s="292" t="str">
        <f ca="true">+IF(OFFSET('Sanitation Data'!$H$30,0,10*ROW('Sanitation Data'!H170))="","",OFFSET('Sanitation Data'!$H$30,0,10*ROW('Sanitation Data'!H170)))</f>
        <v/>
      </c>
      <c r="DH176" s="292" t="str">
        <f ca="true">+IF(OFFSET('Sanitation Data'!$H$31,0,10*ROW('Sanitation Data'!H170))="","",OFFSET('Sanitation Data'!$H$31,0,10*ROW('Sanitation Data'!H170)))</f>
        <v/>
      </c>
      <c r="DI176" s="292" t="str">
        <f ca="true">+IF(OFFSET('Sanitation Data'!$H$32,0,10*ROW('Sanitation Data'!H170))="","",OFFSET('Sanitation Data'!$H$32,0,10*ROW('Sanitation Data'!H170)))</f>
        <v/>
      </c>
      <c r="DJ176" s="292" t="str">
        <f ca="true">+IF(OFFSET('Sanitation Data'!$I$28,0,10*ROW('Sanitation Data'!I170))="","",OFFSET('Sanitation Data'!$I$28,0,10*ROW('Sanitation Data'!I170)))</f>
        <v/>
      </c>
      <c r="DK176" s="292" t="str">
        <f ca="true">+IF(OFFSET('Sanitation Data'!$I$29,0,10*ROW('Sanitation Data'!I170))="","",OFFSET('Sanitation Data'!$I$29,0,10*ROW('Sanitation Data'!I170)))</f>
        <v/>
      </c>
      <c r="DL176" s="292" t="str">
        <f ca="true">+IF(OFFSET('Sanitation Data'!$I$30,0,10*ROW('Sanitation Data'!I170))="","",OFFSET('Sanitation Data'!$I$30,0,10*ROW('Sanitation Data'!I170)))</f>
        <v/>
      </c>
      <c r="DM176" s="292" t="str">
        <f ca="true">+IF(OFFSET('Sanitation Data'!$I$31,0,10*ROW('Sanitation Data'!I170))="","",OFFSET('Sanitation Data'!$I$31,0,10*ROW('Sanitation Data'!I170)))</f>
        <v/>
      </c>
      <c r="DN176" s="292" t="str">
        <f ca="true">+IF(OFFSET('Sanitation Data'!$I$32,0,10*ROW('Sanitation Data'!I170))="","",OFFSET('Sanitation Data'!$I$32,0,10*ROW('Sanitation Data'!I170)))</f>
        <v/>
      </c>
      <c r="DO176" s="292" t="str">
        <f ca="true">+IF(OFFSET('Hygiene Data'!$D$11,0,10*ROW('Hygiene Data'!D170))="","",OFFSET('Hygiene Data'!$D$11,0,10*ROW('Hygiene Data'!D170)))</f>
        <v/>
      </c>
      <c r="DP176" s="292" t="str">
        <f ca="true">+IF(OFFSET('Hygiene Data'!$D$12,0,10*ROW('Hygiene Data'!D170))="","",OFFSET('Hygiene Data'!$D$12,0,10*ROW('Hygiene Data'!D170)))</f>
        <v/>
      </c>
      <c r="DQ176" s="292" t="str">
        <f ca="true">+IF(OFFSET('Hygiene Data'!$D$13,0,10*ROW('Hygiene Data'!D170))="","",OFFSET('Hygiene Data'!$D$13,0,10*ROW('Hygiene Data'!D170)))</f>
        <v/>
      </c>
      <c r="DR176" s="292" t="str">
        <f ca="true">+IF(OFFSET('Hygiene Data'!$E$11,0,10*ROW('Hygiene Data'!E170))="","",OFFSET('Hygiene Data'!$E$11,0,10*ROW('Hygiene Data'!E170)))</f>
        <v/>
      </c>
      <c r="DS176" s="292" t="str">
        <f ca="true">+IF(OFFSET('Hygiene Data'!$E$12,0,10*ROW('Hygiene Data'!E170))="","",OFFSET('Hygiene Data'!$E$12,0,10*ROW('Hygiene Data'!E170)))</f>
        <v/>
      </c>
      <c r="DT176" s="292" t="str">
        <f ca="true">+IF(OFFSET('Hygiene Data'!$E$13,0,10*ROW('Hygiene Data'!E170))="","",OFFSET('Hygiene Data'!$E$13,0,10*ROW('Hygiene Data'!E170)))</f>
        <v/>
      </c>
      <c r="DU176" s="292" t="str">
        <f ca="true">+IF(OFFSET('Hygiene Data'!$F$11,0,10*ROW('Hygiene Data'!F170))="","",OFFSET('Hygiene Data'!$F$11,0,10*ROW('Hygiene Data'!F170)))</f>
        <v/>
      </c>
      <c r="DV176" s="292" t="str">
        <f ca="true">+IF(OFFSET('Hygiene Data'!$F$12,0,10*ROW('Hygiene Data'!F170))="","",OFFSET('Hygiene Data'!$F$12,0,10*ROW('Hygiene Data'!F170)))</f>
        <v/>
      </c>
      <c r="DW176" s="292" t="str">
        <f ca="true">+IF(OFFSET('Hygiene Data'!$F$13,0,10*ROW('Hygiene Data'!F170))="","",OFFSET('Hygiene Data'!$F$13,0,10*ROW('Hygiene Data'!F170)))</f>
        <v/>
      </c>
      <c r="DX176" s="292" t="str">
        <f ca="true">+IF(OFFSET('Hygiene Data'!$G$11,0,10*ROW('Hygiene Data'!G170))="","",OFFSET('Hygiene Data'!$G$11,0,10*ROW('Hygiene Data'!G170)))</f>
        <v/>
      </c>
      <c r="DY176" s="292" t="str">
        <f ca="true">+IF(OFFSET('Hygiene Data'!$G$12,0,10*ROW('Hygiene Data'!G170))="","",OFFSET('Hygiene Data'!$G$12,0,10*ROW('Hygiene Data'!G170)))</f>
        <v/>
      </c>
      <c r="DZ176" s="292" t="str">
        <f ca="true">+IF(OFFSET('Hygiene Data'!$G$13,0,10*ROW('Hygiene Data'!G170))="","",OFFSET('Hygiene Data'!$G$13,0,10*ROW('Hygiene Data'!G170)))</f>
        <v/>
      </c>
      <c r="EA176" s="292" t="str">
        <f ca="true">+IF(OFFSET('Hygiene Data'!$H$11,0,10*ROW('Hygiene Data'!H170))="","",OFFSET('Hygiene Data'!$H$11,0,10*ROW('Hygiene Data'!H170)))</f>
        <v/>
      </c>
      <c r="EB176" s="292" t="str">
        <f ca="true">+IF(OFFSET('Hygiene Data'!$H$12,0,10*ROW('Hygiene Data'!H170))="","",OFFSET('Hygiene Data'!$H$12,0,10*ROW('Hygiene Data'!H170)))</f>
        <v/>
      </c>
      <c r="EC176" s="292" t="str">
        <f ca="true">+IF(OFFSET('Hygiene Data'!$H$13,0,10*ROW('Hygiene Data'!H170))="","",OFFSET('Hygiene Data'!$H$13,0,10*ROW('Hygiene Data'!H170)))</f>
        <v/>
      </c>
      <c r="ED176" s="292" t="str">
        <f ca="true">+IF(OFFSET('Hygiene Data'!$I$11,0,10*ROW('Hygiene Data'!I170))="","",OFFSET('Hygiene Data'!$I$11,0,10*ROW('Hygiene Data'!I170)))</f>
        <v/>
      </c>
      <c r="EE176" s="292" t="str">
        <f ca="true">+IF(OFFSET('Hygiene Data'!$I$12,0,10*ROW('Hygiene Data'!I170))="","",OFFSET('Hygiene Data'!$I$12,0,10*ROW('Hygiene Data'!I170)))</f>
        <v/>
      </c>
      <c r="EF176" s="29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8"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2"/>
      <c r="BS177" s="292" t="str">
        <f ca="true">+IF(OFFSET('Water Data'!$D$27,0,10*ROW('Water Data'!D171))="","",OFFSET('Water Data'!$D$27,0,10*ROW('Water Data'!D171)))</f>
        <v/>
      </c>
      <c r="BT177" s="292" t="str">
        <f ca="true">+IF(OFFSET('Water Data'!$D$28,0,10*ROW('Water Data'!D171))="","",OFFSET('Water Data'!$D$28,0,10*ROW('Water Data'!D171)))</f>
        <v/>
      </c>
      <c r="BU177" s="292" t="str">
        <f ca="true">+IF(OFFSET('Water Data'!$D$29,0,10*ROW('Water Data'!D171))="","",OFFSET('Water Data'!$D$29,0,10*ROW('Water Data'!D171)))</f>
        <v/>
      </c>
      <c r="BV177" s="292" t="str">
        <f ca="true">+IF(OFFSET('Water Data'!$E$27,0,10*ROW('Water Data'!E171))="","",OFFSET('Water Data'!$E$27,0,10*ROW('Water Data'!E171)))</f>
        <v/>
      </c>
      <c r="BW177" s="292" t="str">
        <f ca="true">+IF(OFFSET('Water Data'!$E$28,0,10*ROW('Water Data'!E171))="","",OFFSET('Water Data'!$E$28,0,10*ROW('Water Data'!E171)))</f>
        <v/>
      </c>
      <c r="BX177" s="292" t="str">
        <f ca="true">+IF(OFFSET('Water Data'!$E$29,0,10*ROW('Water Data'!E171))="","",OFFSET('Water Data'!$E$29,0,10*ROW('Water Data'!E171)))</f>
        <v/>
      </c>
      <c r="BY177" s="292" t="str">
        <f ca="true">+IF(OFFSET('Water Data'!$F$27,0,10*ROW('Water Data'!F171))="","",OFFSET('Water Data'!$F$27,0,10*ROW('Water Data'!F171)))</f>
        <v/>
      </c>
      <c r="BZ177" s="292" t="str">
        <f ca="true">+IF(OFFSET('Water Data'!$F$28,0,10*ROW('Water Data'!F171))="","",OFFSET('Water Data'!$F$28,0,10*ROW('Water Data'!F171)))</f>
        <v/>
      </c>
      <c r="CA177" s="292" t="str">
        <f ca="true">+IF(OFFSET('Water Data'!$F$29,0,10*ROW('Water Data'!F171))="","",OFFSET('Water Data'!$F$29,0,10*ROW('Water Data'!F171)))</f>
        <v/>
      </c>
      <c r="CB177" s="292" t="str">
        <f ca="true">+IF(OFFSET('Water Data'!$G$27,0,10*ROW('Water Data'!G171))="","",OFFSET('Water Data'!$G$27,0,10*ROW('Water Data'!G171)))</f>
        <v/>
      </c>
      <c r="CC177" s="292" t="str">
        <f ca="true">+IF(OFFSET('Water Data'!$G$28,0,10*ROW('Water Data'!G171))="","",OFFSET('Water Data'!$G$28,0,10*ROW('Water Data'!G171)))</f>
        <v/>
      </c>
      <c r="CD177" s="292" t="str">
        <f ca="true">+IF(OFFSET('Water Data'!$G$29,0,10*ROW('Water Data'!G171))="","",OFFSET('Water Data'!$G$29,0,10*ROW('Water Data'!G171)))</f>
        <v/>
      </c>
      <c r="CE177" s="292" t="str">
        <f ca="true">+IF(OFFSET('Water Data'!$H$27,0,10*ROW('Water Data'!H171))="","",OFFSET('Water Data'!$H$27,0,10*ROW('Water Data'!H171)))</f>
        <v/>
      </c>
      <c r="CF177" s="292" t="str">
        <f ca="true">+IF(OFFSET('Water Data'!$H$28,0,10*ROW('Water Data'!H171))="","",OFFSET('Water Data'!$H$28,0,10*ROW('Water Data'!H171)))</f>
        <v/>
      </c>
      <c r="CG177" s="292" t="str">
        <f ca="true">+IF(OFFSET('Water Data'!$H$29,0,10*ROW('Water Data'!H171))="","",OFFSET('Water Data'!$H$29,0,10*ROW('Water Data'!H171)))</f>
        <v/>
      </c>
      <c r="CH177" s="292" t="str">
        <f ca="true">+IF(OFFSET('Water Data'!$I$27,0,10*ROW('Water Data'!I171))="","",OFFSET('Water Data'!$I$27,0,10*ROW('Water Data'!I171)))</f>
        <v/>
      </c>
      <c r="CI177" s="292" t="str">
        <f ca="true">+IF(OFFSET('Water Data'!$I$28,0,10*ROW('Water Data'!I171))="","",OFFSET('Water Data'!$I$28,0,10*ROW('Water Data'!I171)))</f>
        <v/>
      </c>
      <c r="CJ177" s="292" t="str">
        <f ca="true">+IF(OFFSET('Water Data'!$I$29,0,10*ROW('Water Data'!I171))="","",OFFSET('Water Data'!$I$29,0,10*ROW('Water Data'!I171)))</f>
        <v/>
      </c>
      <c r="CK177" s="292" t="str">
        <f ca="true">+IF(OFFSET('Sanitation Data'!$D$28,0,10*ROW('Sanitation Data'!D171))="","",OFFSET('Sanitation Data'!$D$28,0,10*ROW('Sanitation Data'!D171)))</f>
        <v/>
      </c>
      <c r="CL177" s="292" t="str">
        <f ca="true">+IF(OFFSET('Sanitation Data'!$D$29,0,10*ROW('Sanitation Data'!D171))="","",OFFSET('Sanitation Data'!$D$29,0,10*ROW('Sanitation Data'!D171)))</f>
        <v/>
      </c>
      <c r="CM177" s="292" t="str">
        <f ca="true">+IF(OFFSET('Sanitation Data'!$D$30,0,10*ROW('Sanitation Data'!D171))="","",OFFSET('Sanitation Data'!$D$30,0,10*ROW('Sanitation Data'!D171)))</f>
        <v/>
      </c>
      <c r="CN177" s="292" t="str">
        <f ca="true">+IF(OFFSET('Sanitation Data'!$D$31,0,10*ROW('Sanitation Data'!D171))="","",OFFSET('Sanitation Data'!$D$31,0,10*ROW('Sanitation Data'!D171)))</f>
        <v/>
      </c>
      <c r="CO177" s="292" t="str">
        <f ca="true">+IF(OFFSET('Sanitation Data'!$D$32,0,10*ROW('Sanitation Data'!D171))="","",OFFSET('Sanitation Data'!$D$32,0,10*ROW('Sanitation Data'!D171)))</f>
        <v/>
      </c>
      <c r="CP177" s="292" t="str">
        <f ca="true">+IF(OFFSET('Sanitation Data'!$E$28,0,10*ROW('Sanitation Data'!E171))="","",OFFSET('Sanitation Data'!$E$28,0,10*ROW('Sanitation Data'!E171)))</f>
        <v/>
      </c>
      <c r="CQ177" s="292" t="str">
        <f ca="true">+IF(OFFSET('Sanitation Data'!$E$29,0,10*ROW('Sanitation Data'!E171))="","",OFFSET('Sanitation Data'!$E$29,0,10*ROW('Sanitation Data'!E171)))</f>
        <v/>
      </c>
      <c r="CR177" s="292" t="str">
        <f ca="true">+IF(OFFSET('Sanitation Data'!$E$30,0,10*ROW('Sanitation Data'!E171))="","",OFFSET('Sanitation Data'!$E$30,0,10*ROW('Sanitation Data'!E171)))</f>
        <v/>
      </c>
      <c r="CS177" s="292" t="str">
        <f ca="true">+IF(OFFSET('Sanitation Data'!$E$31,0,10*ROW('Sanitation Data'!E171))="","",OFFSET('Sanitation Data'!$E$31,0,10*ROW('Sanitation Data'!E171)))</f>
        <v/>
      </c>
      <c r="CT177" s="292" t="str">
        <f ca="true">+IF(OFFSET('Sanitation Data'!$E$32,0,10*ROW('Sanitation Data'!E171))="","",OFFSET('Sanitation Data'!$E$32,0,10*ROW('Sanitation Data'!E171)))</f>
        <v/>
      </c>
      <c r="CU177" s="292" t="str">
        <f ca="true">+IF(OFFSET('Sanitation Data'!$F$28,0,10*ROW('Sanitation Data'!F171))="","",OFFSET('Sanitation Data'!$F$28,0,10*ROW('Sanitation Data'!F171)))</f>
        <v/>
      </c>
      <c r="CV177" s="292" t="str">
        <f ca="true">+IF(OFFSET('Sanitation Data'!$F$29,0,10*ROW('Sanitation Data'!F171))="","",OFFSET('Sanitation Data'!$F$29,0,10*ROW('Sanitation Data'!F171)))</f>
        <v/>
      </c>
      <c r="CW177" s="292" t="str">
        <f ca="true">+IF(OFFSET('Sanitation Data'!$F$30,0,10*ROW('Sanitation Data'!F171))="","",OFFSET('Sanitation Data'!$F$30,0,10*ROW('Sanitation Data'!F171)))</f>
        <v/>
      </c>
      <c r="CX177" s="292" t="str">
        <f ca="true">+IF(OFFSET('Sanitation Data'!$F$31,0,10*ROW('Sanitation Data'!F171))="","",OFFSET('Sanitation Data'!$F$31,0,10*ROW('Sanitation Data'!F171)))</f>
        <v/>
      </c>
      <c r="CY177" s="292" t="str">
        <f ca="true">+IF(OFFSET('Sanitation Data'!$F$32,0,10*ROW('Sanitation Data'!F171))="","",OFFSET('Sanitation Data'!$F$32,0,10*ROW('Sanitation Data'!F171)))</f>
        <v/>
      </c>
      <c r="CZ177" s="292" t="str">
        <f ca="true">+IF(OFFSET('Sanitation Data'!$G$28,0,10*ROW('Sanitation Data'!G171))="","",OFFSET('Sanitation Data'!$G$28,0,10*ROW('Sanitation Data'!G171)))</f>
        <v/>
      </c>
      <c r="DA177" s="292" t="str">
        <f ca="true">+IF(OFFSET('Sanitation Data'!$G$29,0,10*ROW('Sanitation Data'!G171))="","",OFFSET('Sanitation Data'!$G$29,0,10*ROW('Sanitation Data'!G171)))</f>
        <v/>
      </c>
      <c r="DB177" s="292" t="str">
        <f ca="true">+IF(OFFSET('Sanitation Data'!$G$30,0,10*ROW('Sanitation Data'!G171))="","",OFFSET('Sanitation Data'!$G$30,0,10*ROW('Sanitation Data'!G171)))</f>
        <v/>
      </c>
      <c r="DC177" s="292" t="str">
        <f ca="true">+IF(OFFSET('Sanitation Data'!$G$31,0,10*ROW('Sanitation Data'!G171))="","",OFFSET('Sanitation Data'!$G$31,0,10*ROW('Sanitation Data'!G171)))</f>
        <v/>
      </c>
      <c r="DD177" s="292" t="str">
        <f ca="true">+IF(OFFSET('Sanitation Data'!$G$32,0,10*ROW('Sanitation Data'!G171))="","",OFFSET('Sanitation Data'!$G$32,0,10*ROW('Sanitation Data'!G171)))</f>
        <v/>
      </c>
      <c r="DE177" s="292" t="str">
        <f ca="true">+IF(OFFSET('Sanitation Data'!$H$28,0,10*ROW('Sanitation Data'!H171))="","",OFFSET('Sanitation Data'!$H$28,0,10*ROW('Sanitation Data'!H171)))</f>
        <v/>
      </c>
      <c r="DF177" s="292" t="str">
        <f ca="true">+IF(OFFSET('Sanitation Data'!$H$29,0,10*ROW('Sanitation Data'!H171))="","",OFFSET('Sanitation Data'!$H$29,0,10*ROW('Sanitation Data'!H171)))</f>
        <v/>
      </c>
      <c r="DG177" s="292" t="str">
        <f ca="true">+IF(OFFSET('Sanitation Data'!$H$30,0,10*ROW('Sanitation Data'!H171))="","",OFFSET('Sanitation Data'!$H$30,0,10*ROW('Sanitation Data'!H171)))</f>
        <v/>
      </c>
      <c r="DH177" s="292" t="str">
        <f ca="true">+IF(OFFSET('Sanitation Data'!$H$31,0,10*ROW('Sanitation Data'!H171))="","",OFFSET('Sanitation Data'!$H$31,0,10*ROW('Sanitation Data'!H171)))</f>
        <v/>
      </c>
      <c r="DI177" s="292" t="str">
        <f ca="true">+IF(OFFSET('Sanitation Data'!$H$32,0,10*ROW('Sanitation Data'!H171))="","",OFFSET('Sanitation Data'!$H$32,0,10*ROW('Sanitation Data'!H171)))</f>
        <v/>
      </c>
      <c r="DJ177" s="292" t="str">
        <f ca="true">+IF(OFFSET('Sanitation Data'!$I$28,0,10*ROW('Sanitation Data'!I171))="","",OFFSET('Sanitation Data'!$I$28,0,10*ROW('Sanitation Data'!I171)))</f>
        <v/>
      </c>
      <c r="DK177" s="292" t="str">
        <f ca="true">+IF(OFFSET('Sanitation Data'!$I$29,0,10*ROW('Sanitation Data'!I171))="","",OFFSET('Sanitation Data'!$I$29,0,10*ROW('Sanitation Data'!I171)))</f>
        <v/>
      </c>
      <c r="DL177" s="292" t="str">
        <f ca="true">+IF(OFFSET('Sanitation Data'!$I$30,0,10*ROW('Sanitation Data'!I171))="","",OFFSET('Sanitation Data'!$I$30,0,10*ROW('Sanitation Data'!I171)))</f>
        <v/>
      </c>
      <c r="DM177" s="292" t="str">
        <f ca="true">+IF(OFFSET('Sanitation Data'!$I$31,0,10*ROW('Sanitation Data'!I171))="","",OFFSET('Sanitation Data'!$I$31,0,10*ROW('Sanitation Data'!I171)))</f>
        <v/>
      </c>
      <c r="DN177" s="292" t="str">
        <f ca="true">+IF(OFFSET('Sanitation Data'!$I$32,0,10*ROW('Sanitation Data'!I171))="","",OFFSET('Sanitation Data'!$I$32,0,10*ROW('Sanitation Data'!I171)))</f>
        <v/>
      </c>
      <c r="DO177" s="292" t="str">
        <f ca="true">+IF(OFFSET('Hygiene Data'!$D$11,0,10*ROW('Hygiene Data'!D171))="","",OFFSET('Hygiene Data'!$D$11,0,10*ROW('Hygiene Data'!D171)))</f>
        <v/>
      </c>
      <c r="DP177" s="292" t="str">
        <f ca="true">+IF(OFFSET('Hygiene Data'!$D$12,0,10*ROW('Hygiene Data'!D171))="","",OFFSET('Hygiene Data'!$D$12,0,10*ROW('Hygiene Data'!D171)))</f>
        <v/>
      </c>
      <c r="DQ177" s="292" t="str">
        <f ca="true">+IF(OFFSET('Hygiene Data'!$D$13,0,10*ROW('Hygiene Data'!D171))="","",OFFSET('Hygiene Data'!$D$13,0,10*ROW('Hygiene Data'!D171)))</f>
        <v/>
      </c>
      <c r="DR177" s="292" t="str">
        <f ca="true">+IF(OFFSET('Hygiene Data'!$E$11,0,10*ROW('Hygiene Data'!E171))="","",OFFSET('Hygiene Data'!$E$11,0,10*ROW('Hygiene Data'!E171)))</f>
        <v/>
      </c>
      <c r="DS177" s="292" t="str">
        <f ca="true">+IF(OFFSET('Hygiene Data'!$E$12,0,10*ROW('Hygiene Data'!E171))="","",OFFSET('Hygiene Data'!$E$12,0,10*ROW('Hygiene Data'!E171)))</f>
        <v/>
      </c>
      <c r="DT177" s="292" t="str">
        <f ca="true">+IF(OFFSET('Hygiene Data'!$E$13,0,10*ROW('Hygiene Data'!E171))="","",OFFSET('Hygiene Data'!$E$13,0,10*ROW('Hygiene Data'!E171)))</f>
        <v/>
      </c>
      <c r="DU177" s="292" t="str">
        <f ca="true">+IF(OFFSET('Hygiene Data'!$F$11,0,10*ROW('Hygiene Data'!F171))="","",OFFSET('Hygiene Data'!$F$11,0,10*ROW('Hygiene Data'!F171)))</f>
        <v/>
      </c>
      <c r="DV177" s="292" t="str">
        <f ca="true">+IF(OFFSET('Hygiene Data'!$F$12,0,10*ROW('Hygiene Data'!F171))="","",OFFSET('Hygiene Data'!$F$12,0,10*ROW('Hygiene Data'!F171)))</f>
        <v/>
      </c>
      <c r="DW177" s="292" t="str">
        <f ca="true">+IF(OFFSET('Hygiene Data'!$F$13,0,10*ROW('Hygiene Data'!F171))="","",OFFSET('Hygiene Data'!$F$13,0,10*ROW('Hygiene Data'!F171)))</f>
        <v/>
      </c>
      <c r="DX177" s="292" t="str">
        <f ca="true">+IF(OFFSET('Hygiene Data'!$G$11,0,10*ROW('Hygiene Data'!G171))="","",OFFSET('Hygiene Data'!$G$11,0,10*ROW('Hygiene Data'!G171)))</f>
        <v/>
      </c>
      <c r="DY177" s="292" t="str">
        <f ca="true">+IF(OFFSET('Hygiene Data'!$G$12,0,10*ROW('Hygiene Data'!G171))="","",OFFSET('Hygiene Data'!$G$12,0,10*ROW('Hygiene Data'!G171)))</f>
        <v/>
      </c>
      <c r="DZ177" s="292" t="str">
        <f ca="true">+IF(OFFSET('Hygiene Data'!$G$13,0,10*ROW('Hygiene Data'!G171))="","",OFFSET('Hygiene Data'!$G$13,0,10*ROW('Hygiene Data'!G171)))</f>
        <v/>
      </c>
      <c r="EA177" s="292" t="str">
        <f ca="true">+IF(OFFSET('Hygiene Data'!$H$11,0,10*ROW('Hygiene Data'!H171))="","",OFFSET('Hygiene Data'!$H$11,0,10*ROW('Hygiene Data'!H171)))</f>
        <v/>
      </c>
      <c r="EB177" s="292" t="str">
        <f ca="true">+IF(OFFSET('Hygiene Data'!$H$12,0,10*ROW('Hygiene Data'!H171))="","",OFFSET('Hygiene Data'!$H$12,0,10*ROW('Hygiene Data'!H171)))</f>
        <v/>
      </c>
      <c r="EC177" s="292" t="str">
        <f ca="true">+IF(OFFSET('Hygiene Data'!$H$13,0,10*ROW('Hygiene Data'!H171))="","",OFFSET('Hygiene Data'!$H$13,0,10*ROW('Hygiene Data'!H171)))</f>
        <v/>
      </c>
      <c r="ED177" s="292" t="str">
        <f ca="true">+IF(OFFSET('Hygiene Data'!$I$11,0,10*ROW('Hygiene Data'!I171))="","",OFFSET('Hygiene Data'!$I$11,0,10*ROW('Hygiene Data'!I171)))</f>
        <v/>
      </c>
      <c r="EE177" s="292" t="str">
        <f ca="true">+IF(OFFSET('Hygiene Data'!$I$12,0,10*ROW('Hygiene Data'!I171))="","",OFFSET('Hygiene Data'!$I$12,0,10*ROW('Hygiene Data'!I171)))</f>
        <v/>
      </c>
      <c r="EF177" s="29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8"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2"/>
      <c r="BS178" s="292" t="str">
        <f ca="true">+IF(OFFSET('Water Data'!$D$27,0,10*ROW('Water Data'!D172))="","",OFFSET('Water Data'!$D$27,0,10*ROW('Water Data'!D172)))</f>
        <v/>
      </c>
      <c r="BT178" s="292" t="str">
        <f ca="true">+IF(OFFSET('Water Data'!$D$28,0,10*ROW('Water Data'!D172))="","",OFFSET('Water Data'!$D$28,0,10*ROW('Water Data'!D172)))</f>
        <v/>
      </c>
      <c r="BU178" s="292" t="str">
        <f ca="true">+IF(OFFSET('Water Data'!$D$29,0,10*ROW('Water Data'!D172))="","",OFFSET('Water Data'!$D$29,0,10*ROW('Water Data'!D172)))</f>
        <v/>
      </c>
      <c r="BV178" s="292" t="str">
        <f ca="true">+IF(OFFSET('Water Data'!$E$27,0,10*ROW('Water Data'!E172))="","",OFFSET('Water Data'!$E$27,0,10*ROW('Water Data'!E172)))</f>
        <v/>
      </c>
      <c r="BW178" s="292" t="str">
        <f ca="true">+IF(OFFSET('Water Data'!$E$28,0,10*ROW('Water Data'!E172))="","",OFFSET('Water Data'!$E$28,0,10*ROW('Water Data'!E172)))</f>
        <v/>
      </c>
      <c r="BX178" s="292" t="str">
        <f ca="true">+IF(OFFSET('Water Data'!$E$29,0,10*ROW('Water Data'!E172))="","",OFFSET('Water Data'!$E$29,0,10*ROW('Water Data'!E172)))</f>
        <v/>
      </c>
      <c r="BY178" s="292" t="str">
        <f ca="true">+IF(OFFSET('Water Data'!$F$27,0,10*ROW('Water Data'!F172))="","",OFFSET('Water Data'!$F$27,0,10*ROW('Water Data'!F172)))</f>
        <v/>
      </c>
      <c r="BZ178" s="292" t="str">
        <f ca="true">+IF(OFFSET('Water Data'!$F$28,0,10*ROW('Water Data'!F172))="","",OFFSET('Water Data'!$F$28,0,10*ROW('Water Data'!F172)))</f>
        <v/>
      </c>
      <c r="CA178" s="292" t="str">
        <f ca="true">+IF(OFFSET('Water Data'!$F$29,0,10*ROW('Water Data'!F172))="","",OFFSET('Water Data'!$F$29,0,10*ROW('Water Data'!F172)))</f>
        <v/>
      </c>
      <c r="CB178" s="292" t="str">
        <f ca="true">+IF(OFFSET('Water Data'!$G$27,0,10*ROW('Water Data'!G172))="","",OFFSET('Water Data'!$G$27,0,10*ROW('Water Data'!G172)))</f>
        <v/>
      </c>
      <c r="CC178" s="292" t="str">
        <f ca="true">+IF(OFFSET('Water Data'!$G$28,0,10*ROW('Water Data'!G172))="","",OFFSET('Water Data'!$G$28,0,10*ROW('Water Data'!G172)))</f>
        <v/>
      </c>
      <c r="CD178" s="292" t="str">
        <f ca="true">+IF(OFFSET('Water Data'!$G$29,0,10*ROW('Water Data'!G172))="","",OFFSET('Water Data'!$G$29,0,10*ROW('Water Data'!G172)))</f>
        <v/>
      </c>
      <c r="CE178" s="292" t="str">
        <f ca="true">+IF(OFFSET('Water Data'!$H$27,0,10*ROW('Water Data'!H172))="","",OFFSET('Water Data'!$H$27,0,10*ROW('Water Data'!H172)))</f>
        <v/>
      </c>
      <c r="CF178" s="292" t="str">
        <f ca="true">+IF(OFFSET('Water Data'!$H$28,0,10*ROW('Water Data'!H172))="","",OFFSET('Water Data'!$H$28,0,10*ROW('Water Data'!H172)))</f>
        <v/>
      </c>
      <c r="CG178" s="292" t="str">
        <f ca="true">+IF(OFFSET('Water Data'!$H$29,0,10*ROW('Water Data'!H172))="","",OFFSET('Water Data'!$H$29,0,10*ROW('Water Data'!H172)))</f>
        <v/>
      </c>
      <c r="CH178" s="292" t="str">
        <f ca="true">+IF(OFFSET('Water Data'!$I$27,0,10*ROW('Water Data'!I172))="","",OFFSET('Water Data'!$I$27,0,10*ROW('Water Data'!I172)))</f>
        <v/>
      </c>
      <c r="CI178" s="292" t="str">
        <f ca="true">+IF(OFFSET('Water Data'!$I$28,0,10*ROW('Water Data'!I172))="","",OFFSET('Water Data'!$I$28,0,10*ROW('Water Data'!I172)))</f>
        <v/>
      </c>
      <c r="CJ178" s="292" t="str">
        <f ca="true">+IF(OFFSET('Water Data'!$I$29,0,10*ROW('Water Data'!I172))="","",OFFSET('Water Data'!$I$29,0,10*ROW('Water Data'!I172)))</f>
        <v/>
      </c>
      <c r="CK178" s="292" t="str">
        <f ca="true">+IF(OFFSET('Sanitation Data'!$D$28,0,10*ROW('Sanitation Data'!D172))="","",OFFSET('Sanitation Data'!$D$28,0,10*ROW('Sanitation Data'!D172)))</f>
        <v/>
      </c>
      <c r="CL178" s="292" t="str">
        <f ca="true">+IF(OFFSET('Sanitation Data'!$D$29,0,10*ROW('Sanitation Data'!D172))="","",OFFSET('Sanitation Data'!$D$29,0,10*ROW('Sanitation Data'!D172)))</f>
        <v/>
      </c>
      <c r="CM178" s="292" t="str">
        <f ca="true">+IF(OFFSET('Sanitation Data'!$D$30,0,10*ROW('Sanitation Data'!D172))="","",OFFSET('Sanitation Data'!$D$30,0,10*ROW('Sanitation Data'!D172)))</f>
        <v/>
      </c>
      <c r="CN178" s="292" t="str">
        <f ca="true">+IF(OFFSET('Sanitation Data'!$D$31,0,10*ROW('Sanitation Data'!D172))="","",OFFSET('Sanitation Data'!$D$31,0,10*ROW('Sanitation Data'!D172)))</f>
        <v/>
      </c>
      <c r="CO178" s="292" t="str">
        <f ca="true">+IF(OFFSET('Sanitation Data'!$D$32,0,10*ROW('Sanitation Data'!D172))="","",OFFSET('Sanitation Data'!$D$32,0,10*ROW('Sanitation Data'!D172)))</f>
        <v/>
      </c>
      <c r="CP178" s="292" t="str">
        <f ca="true">+IF(OFFSET('Sanitation Data'!$E$28,0,10*ROW('Sanitation Data'!E172))="","",OFFSET('Sanitation Data'!$E$28,0,10*ROW('Sanitation Data'!E172)))</f>
        <v/>
      </c>
      <c r="CQ178" s="292" t="str">
        <f ca="true">+IF(OFFSET('Sanitation Data'!$E$29,0,10*ROW('Sanitation Data'!E172))="","",OFFSET('Sanitation Data'!$E$29,0,10*ROW('Sanitation Data'!E172)))</f>
        <v/>
      </c>
      <c r="CR178" s="292" t="str">
        <f ca="true">+IF(OFFSET('Sanitation Data'!$E$30,0,10*ROW('Sanitation Data'!E172))="","",OFFSET('Sanitation Data'!$E$30,0,10*ROW('Sanitation Data'!E172)))</f>
        <v/>
      </c>
      <c r="CS178" s="292" t="str">
        <f ca="true">+IF(OFFSET('Sanitation Data'!$E$31,0,10*ROW('Sanitation Data'!E172))="","",OFFSET('Sanitation Data'!$E$31,0,10*ROW('Sanitation Data'!E172)))</f>
        <v/>
      </c>
      <c r="CT178" s="292" t="str">
        <f ca="true">+IF(OFFSET('Sanitation Data'!$E$32,0,10*ROW('Sanitation Data'!E172))="","",OFFSET('Sanitation Data'!$E$32,0,10*ROW('Sanitation Data'!E172)))</f>
        <v/>
      </c>
      <c r="CU178" s="292" t="str">
        <f ca="true">+IF(OFFSET('Sanitation Data'!$F$28,0,10*ROW('Sanitation Data'!F172))="","",OFFSET('Sanitation Data'!$F$28,0,10*ROW('Sanitation Data'!F172)))</f>
        <v/>
      </c>
      <c r="CV178" s="292" t="str">
        <f ca="true">+IF(OFFSET('Sanitation Data'!$F$29,0,10*ROW('Sanitation Data'!F172))="","",OFFSET('Sanitation Data'!$F$29,0,10*ROW('Sanitation Data'!F172)))</f>
        <v/>
      </c>
      <c r="CW178" s="292" t="str">
        <f ca="true">+IF(OFFSET('Sanitation Data'!$F$30,0,10*ROW('Sanitation Data'!F172))="","",OFFSET('Sanitation Data'!$F$30,0,10*ROW('Sanitation Data'!F172)))</f>
        <v/>
      </c>
      <c r="CX178" s="292" t="str">
        <f ca="true">+IF(OFFSET('Sanitation Data'!$F$31,0,10*ROW('Sanitation Data'!F172))="","",OFFSET('Sanitation Data'!$F$31,0,10*ROW('Sanitation Data'!F172)))</f>
        <v/>
      </c>
      <c r="CY178" s="292" t="str">
        <f ca="true">+IF(OFFSET('Sanitation Data'!$F$32,0,10*ROW('Sanitation Data'!F172))="","",OFFSET('Sanitation Data'!$F$32,0,10*ROW('Sanitation Data'!F172)))</f>
        <v/>
      </c>
      <c r="CZ178" s="292" t="str">
        <f ca="true">+IF(OFFSET('Sanitation Data'!$G$28,0,10*ROW('Sanitation Data'!G172))="","",OFFSET('Sanitation Data'!$G$28,0,10*ROW('Sanitation Data'!G172)))</f>
        <v/>
      </c>
      <c r="DA178" s="292" t="str">
        <f ca="true">+IF(OFFSET('Sanitation Data'!$G$29,0,10*ROW('Sanitation Data'!G172))="","",OFFSET('Sanitation Data'!$G$29,0,10*ROW('Sanitation Data'!G172)))</f>
        <v/>
      </c>
      <c r="DB178" s="292" t="str">
        <f ca="true">+IF(OFFSET('Sanitation Data'!$G$30,0,10*ROW('Sanitation Data'!G172))="","",OFFSET('Sanitation Data'!$G$30,0,10*ROW('Sanitation Data'!G172)))</f>
        <v/>
      </c>
      <c r="DC178" s="292" t="str">
        <f ca="true">+IF(OFFSET('Sanitation Data'!$G$31,0,10*ROW('Sanitation Data'!G172))="","",OFFSET('Sanitation Data'!$G$31,0,10*ROW('Sanitation Data'!G172)))</f>
        <v/>
      </c>
      <c r="DD178" s="292" t="str">
        <f ca="true">+IF(OFFSET('Sanitation Data'!$G$32,0,10*ROW('Sanitation Data'!G172))="","",OFFSET('Sanitation Data'!$G$32,0,10*ROW('Sanitation Data'!G172)))</f>
        <v/>
      </c>
      <c r="DE178" s="292" t="str">
        <f ca="true">+IF(OFFSET('Sanitation Data'!$H$28,0,10*ROW('Sanitation Data'!H172))="","",OFFSET('Sanitation Data'!$H$28,0,10*ROW('Sanitation Data'!H172)))</f>
        <v/>
      </c>
      <c r="DF178" s="292" t="str">
        <f ca="true">+IF(OFFSET('Sanitation Data'!$H$29,0,10*ROW('Sanitation Data'!H172))="","",OFFSET('Sanitation Data'!$H$29,0,10*ROW('Sanitation Data'!H172)))</f>
        <v/>
      </c>
      <c r="DG178" s="292" t="str">
        <f ca="true">+IF(OFFSET('Sanitation Data'!$H$30,0,10*ROW('Sanitation Data'!H172))="","",OFFSET('Sanitation Data'!$H$30,0,10*ROW('Sanitation Data'!H172)))</f>
        <v/>
      </c>
      <c r="DH178" s="292" t="str">
        <f ca="true">+IF(OFFSET('Sanitation Data'!$H$31,0,10*ROW('Sanitation Data'!H172))="","",OFFSET('Sanitation Data'!$H$31,0,10*ROW('Sanitation Data'!H172)))</f>
        <v/>
      </c>
      <c r="DI178" s="292" t="str">
        <f ca="true">+IF(OFFSET('Sanitation Data'!$H$32,0,10*ROW('Sanitation Data'!H172))="","",OFFSET('Sanitation Data'!$H$32,0,10*ROW('Sanitation Data'!H172)))</f>
        <v/>
      </c>
      <c r="DJ178" s="292" t="str">
        <f ca="true">+IF(OFFSET('Sanitation Data'!$I$28,0,10*ROW('Sanitation Data'!I172))="","",OFFSET('Sanitation Data'!$I$28,0,10*ROW('Sanitation Data'!I172)))</f>
        <v/>
      </c>
      <c r="DK178" s="292" t="str">
        <f ca="true">+IF(OFFSET('Sanitation Data'!$I$29,0,10*ROW('Sanitation Data'!I172))="","",OFFSET('Sanitation Data'!$I$29,0,10*ROW('Sanitation Data'!I172)))</f>
        <v/>
      </c>
      <c r="DL178" s="292" t="str">
        <f ca="true">+IF(OFFSET('Sanitation Data'!$I$30,0,10*ROW('Sanitation Data'!I172))="","",OFFSET('Sanitation Data'!$I$30,0,10*ROW('Sanitation Data'!I172)))</f>
        <v/>
      </c>
      <c r="DM178" s="292" t="str">
        <f ca="true">+IF(OFFSET('Sanitation Data'!$I$31,0,10*ROW('Sanitation Data'!I172))="","",OFFSET('Sanitation Data'!$I$31,0,10*ROW('Sanitation Data'!I172)))</f>
        <v/>
      </c>
      <c r="DN178" s="292" t="str">
        <f ca="true">+IF(OFFSET('Sanitation Data'!$I$32,0,10*ROW('Sanitation Data'!I172))="","",OFFSET('Sanitation Data'!$I$32,0,10*ROW('Sanitation Data'!I172)))</f>
        <v/>
      </c>
      <c r="DO178" s="292" t="str">
        <f ca="true">+IF(OFFSET('Hygiene Data'!$D$11,0,10*ROW('Hygiene Data'!D172))="","",OFFSET('Hygiene Data'!$D$11,0,10*ROW('Hygiene Data'!D172)))</f>
        <v/>
      </c>
      <c r="DP178" s="292" t="str">
        <f ca="true">+IF(OFFSET('Hygiene Data'!$D$12,0,10*ROW('Hygiene Data'!D172))="","",OFFSET('Hygiene Data'!$D$12,0,10*ROW('Hygiene Data'!D172)))</f>
        <v/>
      </c>
      <c r="DQ178" s="292" t="str">
        <f ca="true">+IF(OFFSET('Hygiene Data'!$D$13,0,10*ROW('Hygiene Data'!D172))="","",OFFSET('Hygiene Data'!$D$13,0,10*ROW('Hygiene Data'!D172)))</f>
        <v/>
      </c>
      <c r="DR178" s="292" t="str">
        <f ca="true">+IF(OFFSET('Hygiene Data'!$E$11,0,10*ROW('Hygiene Data'!E172))="","",OFFSET('Hygiene Data'!$E$11,0,10*ROW('Hygiene Data'!E172)))</f>
        <v/>
      </c>
      <c r="DS178" s="292" t="str">
        <f ca="true">+IF(OFFSET('Hygiene Data'!$E$12,0,10*ROW('Hygiene Data'!E172))="","",OFFSET('Hygiene Data'!$E$12,0,10*ROW('Hygiene Data'!E172)))</f>
        <v/>
      </c>
      <c r="DT178" s="292" t="str">
        <f ca="true">+IF(OFFSET('Hygiene Data'!$E$13,0,10*ROW('Hygiene Data'!E172))="","",OFFSET('Hygiene Data'!$E$13,0,10*ROW('Hygiene Data'!E172)))</f>
        <v/>
      </c>
      <c r="DU178" s="292" t="str">
        <f ca="true">+IF(OFFSET('Hygiene Data'!$F$11,0,10*ROW('Hygiene Data'!F172))="","",OFFSET('Hygiene Data'!$F$11,0,10*ROW('Hygiene Data'!F172)))</f>
        <v/>
      </c>
      <c r="DV178" s="292" t="str">
        <f ca="true">+IF(OFFSET('Hygiene Data'!$F$12,0,10*ROW('Hygiene Data'!F172))="","",OFFSET('Hygiene Data'!$F$12,0,10*ROW('Hygiene Data'!F172)))</f>
        <v/>
      </c>
      <c r="DW178" s="292" t="str">
        <f ca="true">+IF(OFFSET('Hygiene Data'!$F$13,0,10*ROW('Hygiene Data'!F172))="","",OFFSET('Hygiene Data'!$F$13,0,10*ROW('Hygiene Data'!F172)))</f>
        <v/>
      </c>
      <c r="DX178" s="292" t="str">
        <f ca="true">+IF(OFFSET('Hygiene Data'!$G$11,0,10*ROW('Hygiene Data'!G172))="","",OFFSET('Hygiene Data'!$G$11,0,10*ROW('Hygiene Data'!G172)))</f>
        <v/>
      </c>
      <c r="DY178" s="292" t="str">
        <f ca="true">+IF(OFFSET('Hygiene Data'!$G$12,0,10*ROW('Hygiene Data'!G172))="","",OFFSET('Hygiene Data'!$G$12,0,10*ROW('Hygiene Data'!G172)))</f>
        <v/>
      </c>
      <c r="DZ178" s="292" t="str">
        <f ca="true">+IF(OFFSET('Hygiene Data'!$G$13,0,10*ROW('Hygiene Data'!G172))="","",OFFSET('Hygiene Data'!$G$13,0,10*ROW('Hygiene Data'!G172)))</f>
        <v/>
      </c>
      <c r="EA178" s="292" t="str">
        <f ca="true">+IF(OFFSET('Hygiene Data'!$H$11,0,10*ROW('Hygiene Data'!H172))="","",OFFSET('Hygiene Data'!$H$11,0,10*ROW('Hygiene Data'!H172)))</f>
        <v/>
      </c>
      <c r="EB178" s="292" t="str">
        <f ca="true">+IF(OFFSET('Hygiene Data'!$H$12,0,10*ROW('Hygiene Data'!H172))="","",OFFSET('Hygiene Data'!$H$12,0,10*ROW('Hygiene Data'!H172)))</f>
        <v/>
      </c>
      <c r="EC178" s="292" t="str">
        <f ca="true">+IF(OFFSET('Hygiene Data'!$H$13,0,10*ROW('Hygiene Data'!H172))="","",OFFSET('Hygiene Data'!$H$13,0,10*ROW('Hygiene Data'!H172)))</f>
        <v/>
      </c>
      <c r="ED178" s="292" t="str">
        <f ca="true">+IF(OFFSET('Hygiene Data'!$I$11,0,10*ROW('Hygiene Data'!I172))="","",OFFSET('Hygiene Data'!$I$11,0,10*ROW('Hygiene Data'!I172)))</f>
        <v/>
      </c>
      <c r="EE178" s="292" t="str">
        <f ca="true">+IF(OFFSET('Hygiene Data'!$I$12,0,10*ROW('Hygiene Data'!I172))="","",OFFSET('Hygiene Data'!$I$12,0,10*ROW('Hygiene Data'!I172)))</f>
        <v/>
      </c>
      <c r="EF178" s="29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8"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2"/>
      <c r="BS179" s="292" t="str">
        <f ca="true">+IF(OFFSET('Water Data'!$D$27,0,10*ROW('Water Data'!D173))="","",OFFSET('Water Data'!$D$27,0,10*ROW('Water Data'!D173)))</f>
        <v/>
      </c>
      <c r="BT179" s="292" t="str">
        <f ca="true">+IF(OFFSET('Water Data'!$D$28,0,10*ROW('Water Data'!D173))="","",OFFSET('Water Data'!$D$28,0,10*ROW('Water Data'!D173)))</f>
        <v/>
      </c>
      <c r="BU179" s="292" t="str">
        <f ca="true">+IF(OFFSET('Water Data'!$D$29,0,10*ROW('Water Data'!D173))="","",OFFSET('Water Data'!$D$29,0,10*ROW('Water Data'!D173)))</f>
        <v/>
      </c>
      <c r="BV179" s="292" t="str">
        <f ca="true">+IF(OFFSET('Water Data'!$E$27,0,10*ROW('Water Data'!E173))="","",OFFSET('Water Data'!$E$27,0,10*ROW('Water Data'!E173)))</f>
        <v/>
      </c>
      <c r="BW179" s="292" t="str">
        <f ca="true">+IF(OFFSET('Water Data'!$E$28,0,10*ROW('Water Data'!E173))="","",OFFSET('Water Data'!$E$28,0,10*ROW('Water Data'!E173)))</f>
        <v/>
      </c>
      <c r="BX179" s="292" t="str">
        <f ca="true">+IF(OFFSET('Water Data'!$E$29,0,10*ROW('Water Data'!E173))="","",OFFSET('Water Data'!$E$29,0,10*ROW('Water Data'!E173)))</f>
        <v/>
      </c>
      <c r="BY179" s="292" t="str">
        <f ca="true">+IF(OFFSET('Water Data'!$F$27,0,10*ROW('Water Data'!F173))="","",OFFSET('Water Data'!$F$27,0,10*ROW('Water Data'!F173)))</f>
        <v/>
      </c>
      <c r="BZ179" s="292" t="str">
        <f ca="true">+IF(OFFSET('Water Data'!$F$28,0,10*ROW('Water Data'!F173))="","",OFFSET('Water Data'!$F$28,0,10*ROW('Water Data'!F173)))</f>
        <v/>
      </c>
      <c r="CA179" s="292" t="str">
        <f ca="true">+IF(OFFSET('Water Data'!$F$29,0,10*ROW('Water Data'!F173))="","",OFFSET('Water Data'!$F$29,0,10*ROW('Water Data'!F173)))</f>
        <v/>
      </c>
      <c r="CB179" s="292" t="str">
        <f ca="true">+IF(OFFSET('Water Data'!$G$27,0,10*ROW('Water Data'!G173))="","",OFFSET('Water Data'!$G$27,0,10*ROW('Water Data'!G173)))</f>
        <v/>
      </c>
      <c r="CC179" s="292" t="str">
        <f ca="true">+IF(OFFSET('Water Data'!$G$28,0,10*ROW('Water Data'!G173))="","",OFFSET('Water Data'!$G$28,0,10*ROW('Water Data'!G173)))</f>
        <v/>
      </c>
      <c r="CD179" s="292" t="str">
        <f ca="true">+IF(OFFSET('Water Data'!$G$29,0,10*ROW('Water Data'!G173))="","",OFFSET('Water Data'!$G$29,0,10*ROW('Water Data'!G173)))</f>
        <v/>
      </c>
      <c r="CE179" s="292" t="str">
        <f ca="true">+IF(OFFSET('Water Data'!$H$27,0,10*ROW('Water Data'!H173))="","",OFFSET('Water Data'!$H$27,0,10*ROW('Water Data'!H173)))</f>
        <v/>
      </c>
      <c r="CF179" s="292" t="str">
        <f ca="true">+IF(OFFSET('Water Data'!$H$28,0,10*ROW('Water Data'!H173))="","",OFFSET('Water Data'!$H$28,0,10*ROW('Water Data'!H173)))</f>
        <v/>
      </c>
      <c r="CG179" s="292" t="str">
        <f ca="true">+IF(OFFSET('Water Data'!$H$29,0,10*ROW('Water Data'!H173))="","",OFFSET('Water Data'!$H$29,0,10*ROW('Water Data'!H173)))</f>
        <v/>
      </c>
      <c r="CH179" s="292" t="str">
        <f ca="true">+IF(OFFSET('Water Data'!$I$27,0,10*ROW('Water Data'!I173))="","",OFFSET('Water Data'!$I$27,0,10*ROW('Water Data'!I173)))</f>
        <v/>
      </c>
      <c r="CI179" s="292" t="str">
        <f ca="true">+IF(OFFSET('Water Data'!$I$28,0,10*ROW('Water Data'!I173))="","",OFFSET('Water Data'!$I$28,0,10*ROW('Water Data'!I173)))</f>
        <v/>
      </c>
      <c r="CJ179" s="292" t="str">
        <f ca="true">+IF(OFFSET('Water Data'!$I$29,0,10*ROW('Water Data'!I173))="","",OFFSET('Water Data'!$I$29,0,10*ROW('Water Data'!I173)))</f>
        <v/>
      </c>
      <c r="CK179" s="292" t="str">
        <f ca="true">+IF(OFFSET('Sanitation Data'!$D$28,0,10*ROW('Sanitation Data'!D173))="","",OFFSET('Sanitation Data'!$D$28,0,10*ROW('Sanitation Data'!D173)))</f>
        <v/>
      </c>
      <c r="CL179" s="292" t="str">
        <f ca="true">+IF(OFFSET('Sanitation Data'!$D$29,0,10*ROW('Sanitation Data'!D173))="","",OFFSET('Sanitation Data'!$D$29,0,10*ROW('Sanitation Data'!D173)))</f>
        <v/>
      </c>
      <c r="CM179" s="292" t="str">
        <f ca="true">+IF(OFFSET('Sanitation Data'!$D$30,0,10*ROW('Sanitation Data'!D173))="","",OFFSET('Sanitation Data'!$D$30,0,10*ROW('Sanitation Data'!D173)))</f>
        <v/>
      </c>
      <c r="CN179" s="292" t="str">
        <f ca="true">+IF(OFFSET('Sanitation Data'!$D$31,0,10*ROW('Sanitation Data'!D173))="","",OFFSET('Sanitation Data'!$D$31,0,10*ROW('Sanitation Data'!D173)))</f>
        <v/>
      </c>
      <c r="CO179" s="292" t="str">
        <f ca="true">+IF(OFFSET('Sanitation Data'!$D$32,0,10*ROW('Sanitation Data'!D173))="","",OFFSET('Sanitation Data'!$D$32,0,10*ROW('Sanitation Data'!D173)))</f>
        <v/>
      </c>
      <c r="CP179" s="292" t="str">
        <f ca="true">+IF(OFFSET('Sanitation Data'!$E$28,0,10*ROW('Sanitation Data'!E173))="","",OFFSET('Sanitation Data'!$E$28,0,10*ROW('Sanitation Data'!E173)))</f>
        <v/>
      </c>
      <c r="CQ179" s="292" t="str">
        <f ca="true">+IF(OFFSET('Sanitation Data'!$E$29,0,10*ROW('Sanitation Data'!E173))="","",OFFSET('Sanitation Data'!$E$29,0,10*ROW('Sanitation Data'!E173)))</f>
        <v/>
      </c>
      <c r="CR179" s="292" t="str">
        <f ca="true">+IF(OFFSET('Sanitation Data'!$E$30,0,10*ROW('Sanitation Data'!E173))="","",OFFSET('Sanitation Data'!$E$30,0,10*ROW('Sanitation Data'!E173)))</f>
        <v/>
      </c>
      <c r="CS179" s="292" t="str">
        <f ca="true">+IF(OFFSET('Sanitation Data'!$E$31,0,10*ROW('Sanitation Data'!E173))="","",OFFSET('Sanitation Data'!$E$31,0,10*ROW('Sanitation Data'!E173)))</f>
        <v/>
      </c>
      <c r="CT179" s="292" t="str">
        <f ca="true">+IF(OFFSET('Sanitation Data'!$E$32,0,10*ROW('Sanitation Data'!E173))="","",OFFSET('Sanitation Data'!$E$32,0,10*ROW('Sanitation Data'!E173)))</f>
        <v/>
      </c>
      <c r="CU179" s="292" t="str">
        <f ca="true">+IF(OFFSET('Sanitation Data'!$F$28,0,10*ROW('Sanitation Data'!F173))="","",OFFSET('Sanitation Data'!$F$28,0,10*ROW('Sanitation Data'!F173)))</f>
        <v/>
      </c>
      <c r="CV179" s="292" t="str">
        <f ca="true">+IF(OFFSET('Sanitation Data'!$F$29,0,10*ROW('Sanitation Data'!F173))="","",OFFSET('Sanitation Data'!$F$29,0,10*ROW('Sanitation Data'!F173)))</f>
        <v/>
      </c>
      <c r="CW179" s="292" t="str">
        <f ca="true">+IF(OFFSET('Sanitation Data'!$F$30,0,10*ROW('Sanitation Data'!F173))="","",OFFSET('Sanitation Data'!$F$30,0,10*ROW('Sanitation Data'!F173)))</f>
        <v/>
      </c>
      <c r="CX179" s="292" t="str">
        <f ca="true">+IF(OFFSET('Sanitation Data'!$F$31,0,10*ROW('Sanitation Data'!F173))="","",OFFSET('Sanitation Data'!$F$31,0,10*ROW('Sanitation Data'!F173)))</f>
        <v/>
      </c>
      <c r="CY179" s="292" t="str">
        <f ca="true">+IF(OFFSET('Sanitation Data'!$F$32,0,10*ROW('Sanitation Data'!F173))="","",OFFSET('Sanitation Data'!$F$32,0,10*ROW('Sanitation Data'!F173)))</f>
        <v/>
      </c>
      <c r="CZ179" s="292" t="str">
        <f ca="true">+IF(OFFSET('Sanitation Data'!$G$28,0,10*ROW('Sanitation Data'!G173))="","",OFFSET('Sanitation Data'!$G$28,0,10*ROW('Sanitation Data'!G173)))</f>
        <v/>
      </c>
      <c r="DA179" s="292" t="str">
        <f ca="true">+IF(OFFSET('Sanitation Data'!$G$29,0,10*ROW('Sanitation Data'!G173))="","",OFFSET('Sanitation Data'!$G$29,0,10*ROW('Sanitation Data'!G173)))</f>
        <v/>
      </c>
      <c r="DB179" s="292" t="str">
        <f ca="true">+IF(OFFSET('Sanitation Data'!$G$30,0,10*ROW('Sanitation Data'!G173))="","",OFFSET('Sanitation Data'!$G$30,0,10*ROW('Sanitation Data'!G173)))</f>
        <v/>
      </c>
      <c r="DC179" s="292" t="str">
        <f ca="true">+IF(OFFSET('Sanitation Data'!$G$31,0,10*ROW('Sanitation Data'!G173))="","",OFFSET('Sanitation Data'!$G$31,0,10*ROW('Sanitation Data'!G173)))</f>
        <v/>
      </c>
      <c r="DD179" s="292" t="str">
        <f ca="true">+IF(OFFSET('Sanitation Data'!$G$32,0,10*ROW('Sanitation Data'!G173))="","",OFFSET('Sanitation Data'!$G$32,0,10*ROW('Sanitation Data'!G173)))</f>
        <v/>
      </c>
      <c r="DE179" s="292" t="str">
        <f ca="true">+IF(OFFSET('Sanitation Data'!$H$28,0,10*ROW('Sanitation Data'!H173))="","",OFFSET('Sanitation Data'!$H$28,0,10*ROW('Sanitation Data'!H173)))</f>
        <v/>
      </c>
      <c r="DF179" s="292" t="str">
        <f ca="true">+IF(OFFSET('Sanitation Data'!$H$29,0,10*ROW('Sanitation Data'!H173))="","",OFFSET('Sanitation Data'!$H$29,0,10*ROW('Sanitation Data'!H173)))</f>
        <v/>
      </c>
      <c r="DG179" s="292" t="str">
        <f ca="true">+IF(OFFSET('Sanitation Data'!$H$30,0,10*ROW('Sanitation Data'!H173))="","",OFFSET('Sanitation Data'!$H$30,0,10*ROW('Sanitation Data'!H173)))</f>
        <v/>
      </c>
      <c r="DH179" s="292" t="str">
        <f ca="true">+IF(OFFSET('Sanitation Data'!$H$31,0,10*ROW('Sanitation Data'!H173))="","",OFFSET('Sanitation Data'!$H$31,0,10*ROW('Sanitation Data'!H173)))</f>
        <v/>
      </c>
      <c r="DI179" s="292" t="str">
        <f ca="true">+IF(OFFSET('Sanitation Data'!$H$32,0,10*ROW('Sanitation Data'!H173))="","",OFFSET('Sanitation Data'!$H$32,0,10*ROW('Sanitation Data'!H173)))</f>
        <v/>
      </c>
      <c r="DJ179" s="292" t="str">
        <f ca="true">+IF(OFFSET('Sanitation Data'!$I$28,0,10*ROW('Sanitation Data'!I173))="","",OFFSET('Sanitation Data'!$I$28,0,10*ROW('Sanitation Data'!I173)))</f>
        <v/>
      </c>
      <c r="DK179" s="292" t="str">
        <f ca="true">+IF(OFFSET('Sanitation Data'!$I$29,0,10*ROW('Sanitation Data'!I173))="","",OFFSET('Sanitation Data'!$I$29,0,10*ROW('Sanitation Data'!I173)))</f>
        <v/>
      </c>
      <c r="DL179" s="292" t="str">
        <f ca="true">+IF(OFFSET('Sanitation Data'!$I$30,0,10*ROW('Sanitation Data'!I173))="","",OFFSET('Sanitation Data'!$I$30,0,10*ROW('Sanitation Data'!I173)))</f>
        <v/>
      </c>
      <c r="DM179" s="292" t="str">
        <f ca="true">+IF(OFFSET('Sanitation Data'!$I$31,0,10*ROW('Sanitation Data'!I173))="","",OFFSET('Sanitation Data'!$I$31,0,10*ROW('Sanitation Data'!I173)))</f>
        <v/>
      </c>
      <c r="DN179" s="292" t="str">
        <f ca="true">+IF(OFFSET('Sanitation Data'!$I$32,0,10*ROW('Sanitation Data'!I173))="","",OFFSET('Sanitation Data'!$I$32,0,10*ROW('Sanitation Data'!I173)))</f>
        <v/>
      </c>
      <c r="DO179" s="292" t="str">
        <f ca="true">+IF(OFFSET('Hygiene Data'!$D$11,0,10*ROW('Hygiene Data'!D173))="","",OFFSET('Hygiene Data'!$D$11,0,10*ROW('Hygiene Data'!D173)))</f>
        <v/>
      </c>
      <c r="DP179" s="292" t="str">
        <f ca="true">+IF(OFFSET('Hygiene Data'!$D$12,0,10*ROW('Hygiene Data'!D173))="","",OFFSET('Hygiene Data'!$D$12,0,10*ROW('Hygiene Data'!D173)))</f>
        <v/>
      </c>
      <c r="DQ179" s="292" t="str">
        <f ca="true">+IF(OFFSET('Hygiene Data'!$D$13,0,10*ROW('Hygiene Data'!D173))="","",OFFSET('Hygiene Data'!$D$13,0,10*ROW('Hygiene Data'!D173)))</f>
        <v/>
      </c>
      <c r="DR179" s="292" t="str">
        <f ca="true">+IF(OFFSET('Hygiene Data'!$E$11,0,10*ROW('Hygiene Data'!E173))="","",OFFSET('Hygiene Data'!$E$11,0,10*ROW('Hygiene Data'!E173)))</f>
        <v/>
      </c>
      <c r="DS179" s="292" t="str">
        <f ca="true">+IF(OFFSET('Hygiene Data'!$E$12,0,10*ROW('Hygiene Data'!E173))="","",OFFSET('Hygiene Data'!$E$12,0,10*ROW('Hygiene Data'!E173)))</f>
        <v/>
      </c>
      <c r="DT179" s="292" t="str">
        <f ca="true">+IF(OFFSET('Hygiene Data'!$E$13,0,10*ROW('Hygiene Data'!E173))="","",OFFSET('Hygiene Data'!$E$13,0,10*ROW('Hygiene Data'!E173)))</f>
        <v/>
      </c>
      <c r="DU179" s="292" t="str">
        <f ca="true">+IF(OFFSET('Hygiene Data'!$F$11,0,10*ROW('Hygiene Data'!F173))="","",OFFSET('Hygiene Data'!$F$11,0,10*ROW('Hygiene Data'!F173)))</f>
        <v/>
      </c>
      <c r="DV179" s="292" t="str">
        <f ca="true">+IF(OFFSET('Hygiene Data'!$F$12,0,10*ROW('Hygiene Data'!F173))="","",OFFSET('Hygiene Data'!$F$12,0,10*ROW('Hygiene Data'!F173)))</f>
        <v/>
      </c>
      <c r="DW179" s="292" t="str">
        <f ca="true">+IF(OFFSET('Hygiene Data'!$F$13,0,10*ROW('Hygiene Data'!F173))="","",OFFSET('Hygiene Data'!$F$13,0,10*ROW('Hygiene Data'!F173)))</f>
        <v/>
      </c>
      <c r="DX179" s="292" t="str">
        <f ca="true">+IF(OFFSET('Hygiene Data'!$G$11,0,10*ROW('Hygiene Data'!G173))="","",OFFSET('Hygiene Data'!$G$11,0,10*ROW('Hygiene Data'!G173)))</f>
        <v/>
      </c>
      <c r="DY179" s="292" t="str">
        <f ca="true">+IF(OFFSET('Hygiene Data'!$G$12,0,10*ROW('Hygiene Data'!G173))="","",OFFSET('Hygiene Data'!$G$12,0,10*ROW('Hygiene Data'!G173)))</f>
        <v/>
      </c>
      <c r="DZ179" s="292" t="str">
        <f ca="true">+IF(OFFSET('Hygiene Data'!$G$13,0,10*ROW('Hygiene Data'!G173))="","",OFFSET('Hygiene Data'!$G$13,0,10*ROW('Hygiene Data'!G173)))</f>
        <v/>
      </c>
      <c r="EA179" s="292" t="str">
        <f ca="true">+IF(OFFSET('Hygiene Data'!$H$11,0,10*ROW('Hygiene Data'!H173))="","",OFFSET('Hygiene Data'!$H$11,0,10*ROW('Hygiene Data'!H173)))</f>
        <v/>
      </c>
      <c r="EB179" s="292" t="str">
        <f ca="true">+IF(OFFSET('Hygiene Data'!$H$12,0,10*ROW('Hygiene Data'!H173))="","",OFFSET('Hygiene Data'!$H$12,0,10*ROW('Hygiene Data'!H173)))</f>
        <v/>
      </c>
      <c r="EC179" s="292" t="str">
        <f ca="true">+IF(OFFSET('Hygiene Data'!$H$13,0,10*ROW('Hygiene Data'!H173))="","",OFFSET('Hygiene Data'!$H$13,0,10*ROW('Hygiene Data'!H173)))</f>
        <v/>
      </c>
      <c r="ED179" s="292" t="str">
        <f ca="true">+IF(OFFSET('Hygiene Data'!$I$11,0,10*ROW('Hygiene Data'!I173))="","",OFFSET('Hygiene Data'!$I$11,0,10*ROW('Hygiene Data'!I173)))</f>
        <v/>
      </c>
      <c r="EE179" s="292" t="str">
        <f ca="true">+IF(OFFSET('Hygiene Data'!$I$12,0,10*ROW('Hygiene Data'!I173))="","",OFFSET('Hygiene Data'!$I$12,0,10*ROW('Hygiene Data'!I173)))</f>
        <v/>
      </c>
      <c r="EF179" s="29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8"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2"/>
      <c r="BS180" s="292" t="str">
        <f ca="true">+IF(OFFSET('Water Data'!$D$27,0,10*ROW('Water Data'!D174))="","",OFFSET('Water Data'!$D$27,0,10*ROW('Water Data'!D174)))</f>
        <v/>
      </c>
      <c r="BT180" s="292" t="str">
        <f ca="true">+IF(OFFSET('Water Data'!$D$28,0,10*ROW('Water Data'!D174))="","",OFFSET('Water Data'!$D$28,0,10*ROW('Water Data'!D174)))</f>
        <v/>
      </c>
      <c r="BU180" s="292" t="str">
        <f ca="true">+IF(OFFSET('Water Data'!$D$29,0,10*ROW('Water Data'!D174))="","",OFFSET('Water Data'!$D$29,0,10*ROW('Water Data'!D174)))</f>
        <v/>
      </c>
      <c r="BV180" s="292" t="str">
        <f ca="true">+IF(OFFSET('Water Data'!$E$27,0,10*ROW('Water Data'!E174))="","",OFFSET('Water Data'!$E$27,0,10*ROW('Water Data'!E174)))</f>
        <v/>
      </c>
      <c r="BW180" s="292" t="str">
        <f ca="true">+IF(OFFSET('Water Data'!$E$28,0,10*ROW('Water Data'!E174))="","",OFFSET('Water Data'!$E$28,0,10*ROW('Water Data'!E174)))</f>
        <v/>
      </c>
      <c r="BX180" s="292" t="str">
        <f ca="true">+IF(OFFSET('Water Data'!$E$29,0,10*ROW('Water Data'!E174))="","",OFFSET('Water Data'!$E$29,0,10*ROW('Water Data'!E174)))</f>
        <v/>
      </c>
      <c r="BY180" s="292" t="str">
        <f ca="true">+IF(OFFSET('Water Data'!$F$27,0,10*ROW('Water Data'!F174))="","",OFFSET('Water Data'!$F$27,0,10*ROW('Water Data'!F174)))</f>
        <v/>
      </c>
      <c r="BZ180" s="292" t="str">
        <f ca="true">+IF(OFFSET('Water Data'!$F$28,0,10*ROW('Water Data'!F174))="","",OFFSET('Water Data'!$F$28,0,10*ROW('Water Data'!F174)))</f>
        <v/>
      </c>
      <c r="CA180" s="292" t="str">
        <f ca="true">+IF(OFFSET('Water Data'!$F$29,0,10*ROW('Water Data'!F174))="","",OFFSET('Water Data'!$F$29,0,10*ROW('Water Data'!F174)))</f>
        <v/>
      </c>
      <c r="CB180" s="292" t="str">
        <f ca="true">+IF(OFFSET('Water Data'!$G$27,0,10*ROW('Water Data'!G174))="","",OFFSET('Water Data'!$G$27,0,10*ROW('Water Data'!G174)))</f>
        <v/>
      </c>
      <c r="CC180" s="292" t="str">
        <f ca="true">+IF(OFFSET('Water Data'!$G$28,0,10*ROW('Water Data'!G174))="","",OFFSET('Water Data'!$G$28,0,10*ROW('Water Data'!G174)))</f>
        <v/>
      </c>
      <c r="CD180" s="292" t="str">
        <f ca="true">+IF(OFFSET('Water Data'!$G$29,0,10*ROW('Water Data'!G174))="","",OFFSET('Water Data'!$G$29,0,10*ROW('Water Data'!G174)))</f>
        <v/>
      </c>
      <c r="CE180" s="292" t="str">
        <f ca="true">+IF(OFFSET('Water Data'!$H$27,0,10*ROW('Water Data'!H174))="","",OFFSET('Water Data'!$H$27,0,10*ROW('Water Data'!H174)))</f>
        <v/>
      </c>
      <c r="CF180" s="292" t="str">
        <f ca="true">+IF(OFFSET('Water Data'!$H$28,0,10*ROW('Water Data'!H174))="","",OFFSET('Water Data'!$H$28,0,10*ROW('Water Data'!H174)))</f>
        <v/>
      </c>
      <c r="CG180" s="292" t="str">
        <f ca="true">+IF(OFFSET('Water Data'!$H$29,0,10*ROW('Water Data'!H174))="","",OFFSET('Water Data'!$H$29,0,10*ROW('Water Data'!H174)))</f>
        <v/>
      </c>
      <c r="CH180" s="292" t="str">
        <f ca="true">+IF(OFFSET('Water Data'!$I$27,0,10*ROW('Water Data'!I174))="","",OFFSET('Water Data'!$I$27,0,10*ROW('Water Data'!I174)))</f>
        <v/>
      </c>
      <c r="CI180" s="292" t="str">
        <f ca="true">+IF(OFFSET('Water Data'!$I$28,0,10*ROW('Water Data'!I174))="","",OFFSET('Water Data'!$I$28,0,10*ROW('Water Data'!I174)))</f>
        <v/>
      </c>
      <c r="CJ180" s="292" t="str">
        <f ca="true">+IF(OFFSET('Water Data'!$I$29,0,10*ROW('Water Data'!I174))="","",OFFSET('Water Data'!$I$29,0,10*ROW('Water Data'!I174)))</f>
        <v/>
      </c>
      <c r="CK180" s="292" t="str">
        <f ca="true">+IF(OFFSET('Sanitation Data'!$D$28,0,10*ROW('Sanitation Data'!D174))="","",OFFSET('Sanitation Data'!$D$28,0,10*ROW('Sanitation Data'!D174)))</f>
        <v/>
      </c>
      <c r="CL180" s="292" t="str">
        <f ca="true">+IF(OFFSET('Sanitation Data'!$D$29,0,10*ROW('Sanitation Data'!D174))="","",OFFSET('Sanitation Data'!$D$29,0,10*ROW('Sanitation Data'!D174)))</f>
        <v/>
      </c>
      <c r="CM180" s="292" t="str">
        <f ca="true">+IF(OFFSET('Sanitation Data'!$D$30,0,10*ROW('Sanitation Data'!D174))="","",OFFSET('Sanitation Data'!$D$30,0,10*ROW('Sanitation Data'!D174)))</f>
        <v/>
      </c>
      <c r="CN180" s="292" t="str">
        <f ca="true">+IF(OFFSET('Sanitation Data'!$D$31,0,10*ROW('Sanitation Data'!D174))="","",OFFSET('Sanitation Data'!$D$31,0,10*ROW('Sanitation Data'!D174)))</f>
        <v/>
      </c>
      <c r="CO180" s="292" t="str">
        <f ca="true">+IF(OFFSET('Sanitation Data'!$D$32,0,10*ROW('Sanitation Data'!D174))="","",OFFSET('Sanitation Data'!$D$32,0,10*ROW('Sanitation Data'!D174)))</f>
        <v/>
      </c>
      <c r="CP180" s="292" t="str">
        <f ca="true">+IF(OFFSET('Sanitation Data'!$E$28,0,10*ROW('Sanitation Data'!E174))="","",OFFSET('Sanitation Data'!$E$28,0,10*ROW('Sanitation Data'!E174)))</f>
        <v/>
      </c>
      <c r="CQ180" s="292" t="str">
        <f ca="true">+IF(OFFSET('Sanitation Data'!$E$29,0,10*ROW('Sanitation Data'!E174))="","",OFFSET('Sanitation Data'!$E$29,0,10*ROW('Sanitation Data'!E174)))</f>
        <v/>
      </c>
      <c r="CR180" s="292" t="str">
        <f ca="true">+IF(OFFSET('Sanitation Data'!$E$30,0,10*ROW('Sanitation Data'!E174))="","",OFFSET('Sanitation Data'!$E$30,0,10*ROW('Sanitation Data'!E174)))</f>
        <v/>
      </c>
      <c r="CS180" s="292" t="str">
        <f ca="true">+IF(OFFSET('Sanitation Data'!$E$31,0,10*ROW('Sanitation Data'!E174))="","",OFFSET('Sanitation Data'!$E$31,0,10*ROW('Sanitation Data'!E174)))</f>
        <v/>
      </c>
      <c r="CT180" s="292" t="str">
        <f ca="true">+IF(OFFSET('Sanitation Data'!$E$32,0,10*ROW('Sanitation Data'!E174))="","",OFFSET('Sanitation Data'!$E$32,0,10*ROW('Sanitation Data'!E174)))</f>
        <v/>
      </c>
      <c r="CU180" s="292" t="str">
        <f ca="true">+IF(OFFSET('Sanitation Data'!$F$28,0,10*ROW('Sanitation Data'!F174))="","",OFFSET('Sanitation Data'!$F$28,0,10*ROW('Sanitation Data'!F174)))</f>
        <v/>
      </c>
      <c r="CV180" s="292" t="str">
        <f ca="true">+IF(OFFSET('Sanitation Data'!$F$29,0,10*ROW('Sanitation Data'!F174))="","",OFFSET('Sanitation Data'!$F$29,0,10*ROW('Sanitation Data'!F174)))</f>
        <v/>
      </c>
      <c r="CW180" s="292" t="str">
        <f ca="true">+IF(OFFSET('Sanitation Data'!$F$30,0,10*ROW('Sanitation Data'!F174))="","",OFFSET('Sanitation Data'!$F$30,0,10*ROW('Sanitation Data'!F174)))</f>
        <v/>
      </c>
      <c r="CX180" s="292" t="str">
        <f ca="true">+IF(OFFSET('Sanitation Data'!$F$31,0,10*ROW('Sanitation Data'!F174))="","",OFFSET('Sanitation Data'!$F$31,0,10*ROW('Sanitation Data'!F174)))</f>
        <v/>
      </c>
      <c r="CY180" s="292" t="str">
        <f ca="true">+IF(OFFSET('Sanitation Data'!$F$32,0,10*ROW('Sanitation Data'!F174))="","",OFFSET('Sanitation Data'!$F$32,0,10*ROW('Sanitation Data'!F174)))</f>
        <v/>
      </c>
      <c r="CZ180" s="292" t="str">
        <f ca="true">+IF(OFFSET('Sanitation Data'!$G$28,0,10*ROW('Sanitation Data'!G174))="","",OFFSET('Sanitation Data'!$G$28,0,10*ROW('Sanitation Data'!G174)))</f>
        <v/>
      </c>
      <c r="DA180" s="292" t="str">
        <f ca="true">+IF(OFFSET('Sanitation Data'!$G$29,0,10*ROW('Sanitation Data'!G174))="","",OFFSET('Sanitation Data'!$G$29,0,10*ROW('Sanitation Data'!G174)))</f>
        <v/>
      </c>
      <c r="DB180" s="292" t="str">
        <f ca="true">+IF(OFFSET('Sanitation Data'!$G$30,0,10*ROW('Sanitation Data'!G174))="","",OFFSET('Sanitation Data'!$G$30,0,10*ROW('Sanitation Data'!G174)))</f>
        <v/>
      </c>
      <c r="DC180" s="292" t="str">
        <f ca="true">+IF(OFFSET('Sanitation Data'!$G$31,0,10*ROW('Sanitation Data'!G174))="","",OFFSET('Sanitation Data'!$G$31,0,10*ROW('Sanitation Data'!G174)))</f>
        <v/>
      </c>
      <c r="DD180" s="292" t="str">
        <f ca="true">+IF(OFFSET('Sanitation Data'!$G$32,0,10*ROW('Sanitation Data'!G174))="","",OFFSET('Sanitation Data'!$G$32,0,10*ROW('Sanitation Data'!G174)))</f>
        <v/>
      </c>
      <c r="DE180" s="292" t="str">
        <f ca="true">+IF(OFFSET('Sanitation Data'!$H$28,0,10*ROW('Sanitation Data'!H174))="","",OFFSET('Sanitation Data'!$H$28,0,10*ROW('Sanitation Data'!H174)))</f>
        <v/>
      </c>
      <c r="DF180" s="292" t="str">
        <f ca="true">+IF(OFFSET('Sanitation Data'!$H$29,0,10*ROW('Sanitation Data'!H174))="","",OFFSET('Sanitation Data'!$H$29,0,10*ROW('Sanitation Data'!H174)))</f>
        <v/>
      </c>
      <c r="DG180" s="292" t="str">
        <f ca="true">+IF(OFFSET('Sanitation Data'!$H$30,0,10*ROW('Sanitation Data'!H174))="","",OFFSET('Sanitation Data'!$H$30,0,10*ROW('Sanitation Data'!H174)))</f>
        <v/>
      </c>
      <c r="DH180" s="292" t="str">
        <f ca="true">+IF(OFFSET('Sanitation Data'!$H$31,0,10*ROW('Sanitation Data'!H174))="","",OFFSET('Sanitation Data'!$H$31,0,10*ROW('Sanitation Data'!H174)))</f>
        <v/>
      </c>
      <c r="DI180" s="292" t="str">
        <f ca="true">+IF(OFFSET('Sanitation Data'!$H$32,0,10*ROW('Sanitation Data'!H174))="","",OFFSET('Sanitation Data'!$H$32,0,10*ROW('Sanitation Data'!H174)))</f>
        <v/>
      </c>
      <c r="DJ180" s="292" t="str">
        <f ca="true">+IF(OFFSET('Sanitation Data'!$I$28,0,10*ROW('Sanitation Data'!I174))="","",OFFSET('Sanitation Data'!$I$28,0,10*ROW('Sanitation Data'!I174)))</f>
        <v/>
      </c>
      <c r="DK180" s="292" t="str">
        <f ca="true">+IF(OFFSET('Sanitation Data'!$I$29,0,10*ROW('Sanitation Data'!I174))="","",OFFSET('Sanitation Data'!$I$29,0,10*ROW('Sanitation Data'!I174)))</f>
        <v/>
      </c>
      <c r="DL180" s="292" t="str">
        <f ca="true">+IF(OFFSET('Sanitation Data'!$I$30,0,10*ROW('Sanitation Data'!I174))="","",OFFSET('Sanitation Data'!$I$30,0,10*ROW('Sanitation Data'!I174)))</f>
        <v/>
      </c>
      <c r="DM180" s="292" t="str">
        <f ca="true">+IF(OFFSET('Sanitation Data'!$I$31,0,10*ROW('Sanitation Data'!I174))="","",OFFSET('Sanitation Data'!$I$31,0,10*ROW('Sanitation Data'!I174)))</f>
        <v/>
      </c>
      <c r="DN180" s="292" t="str">
        <f ca="true">+IF(OFFSET('Sanitation Data'!$I$32,0,10*ROW('Sanitation Data'!I174))="","",OFFSET('Sanitation Data'!$I$32,0,10*ROW('Sanitation Data'!I174)))</f>
        <v/>
      </c>
      <c r="DO180" s="292" t="str">
        <f ca="true">+IF(OFFSET('Hygiene Data'!$D$11,0,10*ROW('Hygiene Data'!D174))="","",OFFSET('Hygiene Data'!$D$11,0,10*ROW('Hygiene Data'!D174)))</f>
        <v/>
      </c>
      <c r="DP180" s="292" t="str">
        <f ca="true">+IF(OFFSET('Hygiene Data'!$D$12,0,10*ROW('Hygiene Data'!D174))="","",OFFSET('Hygiene Data'!$D$12,0,10*ROW('Hygiene Data'!D174)))</f>
        <v/>
      </c>
      <c r="DQ180" s="292" t="str">
        <f ca="true">+IF(OFFSET('Hygiene Data'!$D$13,0,10*ROW('Hygiene Data'!D174))="","",OFFSET('Hygiene Data'!$D$13,0,10*ROW('Hygiene Data'!D174)))</f>
        <v/>
      </c>
      <c r="DR180" s="292" t="str">
        <f ca="true">+IF(OFFSET('Hygiene Data'!$E$11,0,10*ROW('Hygiene Data'!E174))="","",OFFSET('Hygiene Data'!$E$11,0,10*ROW('Hygiene Data'!E174)))</f>
        <v/>
      </c>
      <c r="DS180" s="292" t="str">
        <f ca="true">+IF(OFFSET('Hygiene Data'!$E$12,0,10*ROW('Hygiene Data'!E174))="","",OFFSET('Hygiene Data'!$E$12,0,10*ROW('Hygiene Data'!E174)))</f>
        <v/>
      </c>
      <c r="DT180" s="292" t="str">
        <f ca="true">+IF(OFFSET('Hygiene Data'!$E$13,0,10*ROW('Hygiene Data'!E174))="","",OFFSET('Hygiene Data'!$E$13,0,10*ROW('Hygiene Data'!E174)))</f>
        <v/>
      </c>
      <c r="DU180" s="292" t="str">
        <f ca="true">+IF(OFFSET('Hygiene Data'!$F$11,0,10*ROW('Hygiene Data'!F174))="","",OFFSET('Hygiene Data'!$F$11,0,10*ROW('Hygiene Data'!F174)))</f>
        <v/>
      </c>
      <c r="DV180" s="292" t="str">
        <f ca="true">+IF(OFFSET('Hygiene Data'!$F$12,0,10*ROW('Hygiene Data'!F174))="","",OFFSET('Hygiene Data'!$F$12,0,10*ROW('Hygiene Data'!F174)))</f>
        <v/>
      </c>
      <c r="DW180" s="292" t="str">
        <f ca="true">+IF(OFFSET('Hygiene Data'!$F$13,0,10*ROW('Hygiene Data'!F174))="","",OFFSET('Hygiene Data'!$F$13,0,10*ROW('Hygiene Data'!F174)))</f>
        <v/>
      </c>
      <c r="DX180" s="292" t="str">
        <f ca="true">+IF(OFFSET('Hygiene Data'!$G$11,0,10*ROW('Hygiene Data'!G174))="","",OFFSET('Hygiene Data'!$G$11,0,10*ROW('Hygiene Data'!G174)))</f>
        <v/>
      </c>
      <c r="DY180" s="292" t="str">
        <f ca="true">+IF(OFFSET('Hygiene Data'!$G$12,0,10*ROW('Hygiene Data'!G174))="","",OFFSET('Hygiene Data'!$G$12,0,10*ROW('Hygiene Data'!G174)))</f>
        <v/>
      </c>
      <c r="DZ180" s="292" t="str">
        <f ca="true">+IF(OFFSET('Hygiene Data'!$G$13,0,10*ROW('Hygiene Data'!G174))="","",OFFSET('Hygiene Data'!$G$13,0,10*ROW('Hygiene Data'!G174)))</f>
        <v/>
      </c>
      <c r="EA180" s="292" t="str">
        <f ca="true">+IF(OFFSET('Hygiene Data'!$H$11,0,10*ROW('Hygiene Data'!H174))="","",OFFSET('Hygiene Data'!$H$11,0,10*ROW('Hygiene Data'!H174)))</f>
        <v/>
      </c>
      <c r="EB180" s="292" t="str">
        <f ca="true">+IF(OFFSET('Hygiene Data'!$H$12,0,10*ROW('Hygiene Data'!H174))="","",OFFSET('Hygiene Data'!$H$12,0,10*ROW('Hygiene Data'!H174)))</f>
        <v/>
      </c>
      <c r="EC180" s="292" t="str">
        <f ca="true">+IF(OFFSET('Hygiene Data'!$H$13,0,10*ROW('Hygiene Data'!H174))="","",OFFSET('Hygiene Data'!$H$13,0,10*ROW('Hygiene Data'!H174)))</f>
        <v/>
      </c>
      <c r="ED180" s="292" t="str">
        <f ca="true">+IF(OFFSET('Hygiene Data'!$I$11,0,10*ROW('Hygiene Data'!I174))="","",OFFSET('Hygiene Data'!$I$11,0,10*ROW('Hygiene Data'!I174)))</f>
        <v/>
      </c>
      <c r="EE180" s="292" t="str">
        <f ca="true">+IF(OFFSET('Hygiene Data'!$I$12,0,10*ROW('Hygiene Data'!I174))="","",OFFSET('Hygiene Data'!$I$12,0,10*ROW('Hygiene Data'!I174)))</f>
        <v/>
      </c>
      <c r="EF180" s="29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8"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2"/>
      <c r="BS181" s="292" t="str">
        <f ca="true">+IF(OFFSET('Water Data'!$D$27,0,10*ROW('Water Data'!D175))="","",OFFSET('Water Data'!$D$27,0,10*ROW('Water Data'!D175)))</f>
        <v/>
      </c>
      <c r="BT181" s="292" t="str">
        <f ca="true">+IF(OFFSET('Water Data'!$D$28,0,10*ROW('Water Data'!D175))="","",OFFSET('Water Data'!$D$28,0,10*ROW('Water Data'!D175)))</f>
        <v/>
      </c>
      <c r="BU181" s="292" t="str">
        <f ca="true">+IF(OFFSET('Water Data'!$D$29,0,10*ROW('Water Data'!D175))="","",OFFSET('Water Data'!$D$29,0,10*ROW('Water Data'!D175)))</f>
        <v/>
      </c>
      <c r="BV181" s="292" t="str">
        <f ca="true">+IF(OFFSET('Water Data'!$E$27,0,10*ROW('Water Data'!E175))="","",OFFSET('Water Data'!$E$27,0,10*ROW('Water Data'!E175)))</f>
        <v/>
      </c>
      <c r="BW181" s="292" t="str">
        <f ca="true">+IF(OFFSET('Water Data'!$E$28,0,10*ROW('Water Data'!E175))="","",OFFSET('Water Data'!$E$28,0,10*ROW('Water Data'!E175)))</f>
        <v/>
      </c>
      <c r="BX181" s="292" t="str">
        <f ca="true">+IF(OFFSET('Water Data'!$E$29,0,10*ROW('Water Data'!E175))="","",OFFSET('Water Data'!$E$29,0,10*ROW('Water Data'!E175)))</f>
        <v/>
      </c>
      <c r="BY181" s="292" t="str">
        <f ca="true">+IF(OFFSET('Water Data'!$F$27,0,10*ROW('Water Data'!F175))="","",OFFSET('Water Data'!$F$27,0,10*ROW('Water Data'!F175)))</f>
        <v/>
      </c>
      <c r="BZ181" s="292" t="str">
        <f ca="true">+IF(OFFSET('Water Data'!$F$28,0,10*ROW('Water Data'!F175))="","",OFFSET('Water Data'!$F$28,0,10*ROW('Water Data'!F175)))</f>
        <v/>
      </c>
      <c r="CA181" s="292" t="str">
        <f ca="true">+IF(OFFSET('Water Data'!$F$29,0,10*ROW('Water Data'!F175))="","",OFFSET('Water Data'!$F$29,0,10*ROW('Water Data'!F175)))</f>
        <v/>
      </c>
      <c r="CB181" s="292" t="str">
        <f ca="true">+IF(OFFSET('Water Data'!$G$27,0,10*ROW('Water Data'!G175))="","",OFFSET('Water Data'!$G$27,0,10*ROW('Water Data'!G175)))</f>
        <v/>
      </c>
      <c r="CC181" s="292" t="str">
        <f ca="true">+IF(OFFSET('Water Data'!$G$28,0,10*ROW('Water Data'!G175))="","",OFFSET('Water Data'!$G$28,0,10*ROW('Water Data'!G175)))</f>
        <v/>
      </c>
      <c r="CD181" s="292" t="str">
        <f ca="true">+IF(OFFSET('Water Data'!$G$29,0,10*ROW('Water Data'!G175))="","",OFFSET('Water Data'!$G$29,0,10*ROW('Water Data'!G175)))</f>
        <v/>
      </c>
      <c r="CE181" s="292" t="str">
        <f ca="true">+IF(OFFSET('Water Data'!$H$27,0,10*ROW('Water Data'!H175))="","",OFFSET('Water Data'!$H$27,0,10*ROW('Water Data'!H175)))</f>
        <v/>
      </c>
      <c r="CF181" s="292" t="str">
        <f ca="true">+IF(OFFSET('Water Data'!$H$28,0,10*ROW('Water Data'!H175))="","",OFFSET('Water Data'!$H$28,0,10*ROW('Water Data'!H175)))</f>
        <v/>
      </c>
      <c r="CG181" s="292" t="str">
        <f ca="true">+IF(OFFSET('Water Data'!$H$29,0,10*ROW('Water Data'!H175))="","",OFFSET('Water Data'!$H$29,0,10*ROW('Water Data'!H175)))</f>
        <v/>
      </c>
      <c r="CH181" s="292" t="str">
        <f ca="true">+IF(OFFSET('Water Data'!$I$27,0,10*ROW('Water Data'!I175))="","",OFFSET('Water Data'!$I$27,0,10*ROW('Water Data'!I175)))</f>
        <v/>
      </c>
      <c r="CI181" s="292" t="str">
        <f ca="true">+IF(OFFSET('Water Data'!$I$28,0,10*ROW('Water Data'!I175))="","",OFFSET('Water Data'!$I$28,0,10*ROW('Water Data'!I175)))</f>
        <v/>
      </c>
      <c r="CJ181" s="292" t="str">
        <f ca="true">+IF(OFFSET('Water Data'!$I$29,0,10*ROW('Water Data'!I175))="","",OFFSET('Water Data'!$I$29,0,10*ROW('Water Data'!I175)))</f>
        <v/>
      </c>
      <c r="CK181" s="292" t="str">
        <f ca="true">+IF(OFFSET('Sanitation Data'!$D$28,0,10*ROW('Sanitation Data'!D175))="","",OFFSET('Sanitation Data'!$D$28,0,10*ROW('Sanitation Data'!D175)))</f>
        <v/>
      </c>
      <c r="CL181" s="292" t="str">
        <f ca="true">+IF(OFFSET('Sanitation Data'!$D$29,0,10*ROW('Sanitation Data'!D175))="","",OFFSET('Sanitation Data'!$D$29,0,10*ROW('Sanitation Data'!D175)))</f>
        <v/>
      </c>
      <c r="CM181" s="292" t="str">
        <f ca="true">+IF(OFFSET('Sanitation Data'!$D$30,0,10*ROW('Sanitation Data'!D175))="","",OFFSET('Sanitation Data'!$D$30,0,10*ROW('Sanitation Data'!D175)))</f>
        <v/>
      </c>
      <c r="CN181" s="292" t="str">
        <f ca="true">+IF(OFFSET('Sanitation Data'!$D$31,0,10*ROW('Sanitation Data'!D175))="","",OFFSET('Sanitation Data'!$D$31,0,10*ROW('Sanitation Data'!D175)))</f>
        <v/>
      </c>
      <c r="CO181" s="292" t="str">
        <f ca="true">+IF(OFFSET('Sanitation Data'!$D$32,0,10*ROW('Sanitation Data'!D175))="","",OFFSET('Sanitation Data'!$D$32,0,10*ROW('Sanitation Data'!D175)))</f>
        <v/>
      </c>
      <c r="CP181" s="292" t="str">
        <f ca="true">+IF(OFFSET('Sanitation Data'!$E$28,0,10*ROW('Sanitation Data'!E175))="","",OFFSET('Sanitation Data'!$E$28,0,10*ROW('Sanitation Data'!E175)))</f>
        <v/>
      </c>
      <c r="CQ181" s="292" t="str">
        <f ca="true">+IF(OFFSET('Sanitation Data'!$E$29,0,10*ROW('Sanitation Data'!E175))="","",OFFSET('Sanitation Data'!$E$29,0,10*ROW('Sanitation Data'!E175)))</f>
        <v/>
      </c>
      <c r="CR181" s="292" t="str">
        <f ca="true">+IF(OFFSET('Sanitation Data'!$E$30,0,10*ROW('Sanitation Data'!E175))="","",OFFSET('Sanitation Data'!$E$30,0,10*ROW('Sanitation Data'!E175)))</f>
        <v/>
      </c>
      <c r="CS181" s="292" t="str">
        <f ca="true">+IF(OFFSET('Sanitation Data'!$E$31,0,10*ROW('Sanitation Data'!E175))="","",OFFSET('Sanitation Data'!$E$31,0,10*ROW('Sanitation Data'!E175)))</f>
        <v/>
      </c>
      <c r="CT181" s="292" t="str">
        <f ca="true">+IF(OFFSET('Sanitation Data'!$E$32,0,10*ROW('Sanitation Data'!E175))="","",OFFSET('Sanitation Data'!$E$32,0,10*ROW('Sanitation Data'!E175)))</f>
        <v/>
      </c>
      <c r="CU181" s="292" t="str">
        <f ca="true">+IF(OFFSET('Sanitation Data'!$F$28,0,10*ROW('Sanitation Data'!F175))="","",OFFSET('Sanitation Data'!$F$28,0,10*ROW('Sanitation Data'!F175)))</f>
        <v/>
      </c>
      <c r="CV181" s="292" t="str">
        <f ca="true">+IF(OFFSET('Sanitation Data'!$F$29,0,10*ROW('Sanitation Data'!F175))="","",OFFSET('Sanitation Data'!$F$29,0,10*ROW('Sanitation Data'!F175)))</f>
        <v/>
      </c>
      <c r="CW181" s="292" t="str">
        <f ca="true">+IF(OFFSET('Sanitation Data'!$F$30,0,10*ROW('Sanitation Data'!F175))="","",OFFSET('Sanitation Data'!$F$30,0,10*ROW('Sanitation Data'!F175)))</f>
        <v/>
      </c>
      <c r="CX181" s="292" t="str">
        <f ca="true">+IF(OFFSET('Sanitation Data'!$F$31,0,10*ROW('Sanitation Data'!F175))="","",OFFSET('Sanitation Data'!$F$31,0,10*ROW('Sanitation Data'!F175)))</f>
        <v/>
      </c>
      <c r="CY181" s="292" t="str">
        <f ca="true">+IF(OFFSET('Sanitation Data'!$F$32,0,10*ROW('Sanitation Data'!F175))="","",OFFSET('Sanitation Data'!$F$32,0,10*ROW('Sanitation Data'!F175)))</f>
        <v/>
      </c>
      <c r="CZ181" s="292" t="str">
        <f ca="true">+IF(OFFSET('Sanitation Data'!$G$28,0,10*ROW('Sanitation Data'!G175))="","",OFFSET('Sanitation Data'!$G$28,0,10*ROW('Sanitation Data'!G175)))</f>
        <v/>
      </c>
      <c r="DA181" s="292" t="str">
        <f ca="true">+IF(OFFSET('Sanitation Data'!$G$29,0,10*ROW('Sanitation Data'!G175))="","",OFFSET('Sanitation Data'!$G$29,0,10*ROW('Sanitation Data'!G175)))</f>
        <v/>
      </c>
      <c r="DB181" s="292" t="str">
        <f ca="true">+IF(OFFSET('Sanitation Data'!$G$30,0,10*ROW('Sanitation Data'!G175))="","",OFFSET('Sanitation Data'!$G$30,0,10*ROW('Sanitation Data'!G175)))</f>
        <v/>
      </c>
      <c r="DC181" s="292" t="str">
        <f ca="true">+IF(OFFSET('Sanitation Data'!$G$31,0,10*ROW('Sanitation Data'!G175))="","",OFFSET('Sanitation Data'!$G$31,0,10*ROW('Sanitation Data'!G175)))</f>
        <v/>
      </c>
      <c r="DD181" s="292" t="str">
        <f ca="true">+IF(OFFSET('Sanitation Data'!$G$32,0,10*ROW('Sanitation Data'!G175))="","",OFFSET('Sanitation Data'!$G$32,0,10*ROW('Sanitation Data'!G175)))</f>
        <v/>
      </c>
      <c r="DE181" s="292" t="str">
        <f ca="true">+IF(OFFSET('Sanitation Data'!$H$28,0,10*ROW('Sanitation Data'!H175))="","",OFFSET('Sanitation Data'!$H$28,0,10*ROW('Sanitation Data'!H175)))</f>
        <v/>
      </c>
      <c r="DF181" s="292" t="str">
        <f ca="true">+IF(OFFSET('Sanitation Data'!$H$29,0,10*ROW('Sanitation Data'!H175))="","",OFFSET('Sanitation Data'!$H$29,0,10*ROW('Sanitation Data'!H175)))</f>
        <v/>
      </c>
      <c r="DG181" s="292" t="str">
        <f ca="true">+IF(OFFSET('Sanitation Data'!$H$30,0,10*ROW('Sanitation Data'!H175))="","",OFFSET('Sanitation Data'!$H$30,0,10*ROW('Sanitation Data'!H175)))</f>
        <v/>
      </c>
      <c r="DH181" s="292" t="str">
        <f ca="true">+IF(OFFSET('Sanitation Data'!$H$31,0,10*ROW('Sanitation Data'!H175))="","",OFFSET('Sanitation Data'!$H$31,0,10*ROW('Sanitation Data'!H175)))</f>
        <v/>
      </c>
      <c r="DI181" s="292" t="str">
        <f ca="true">+IF(OFFSET('Sanitation Data'!$H$32,0,10*ROW('Sanitation Data'!H175))="","",OFFSET('Sanitation Data'!$H$32,0,10*ROW('Sanitation Data'!H175)))</f>
        <v/>
      </c>
      <c r="DJ181" s="292" t="str">
        <f ca="true">+IF(OFFSET('Sanitation Data'!$I$28,0,10*ROW('Sanitation Data'!I175))="","",OFFSET('Sanitation Data'!$I$28,0,10*ROW('Sanitation Data'!I175)))</f>
        <v/>
      </c>
      <c r="DK181" s="292" t="str">
        <f ca="true">+IF(OFFSET('Sanitation Data'!$I$29,0,10*ROW('Sanitation Data'!I175))="","",OFFSET('Sanitation Data'!$I$29,0,10*ROW('Sanitation Data'!I175)))</f>
        <v/>
      </c>
      <c r="DL181" s="292" t="str">
        <f ca="true">+IF(OFFSET('Sanitation Data'!$I$30,0,10*ROW('Sanitation Data'!I175))="","",OFFSET('Sanitation Data'!$I$30,0,10*ROW('Sanitation Data'!I175)))</f>
        <v/>
      </c>
      <c r="DM181" s="292" t="str">
        <f ca="true">+IF(OFFSET('Sanitation Data'!$I$31,0,10*ROW('Sanitation Data'!I175))="","",OFFSET('Sanitation Data'!$I$31,0,10*ROW('Sanitation Data'!I175)))</f>
        <v/>
      </c>
      <c r="DN181" s="292" t="str">
        <f ca="true">+IF(OFFSET('Sanitation Data'!$I$32,0,10*ROW('Sanitation Data'!I175))="","",OFFSET('Sanitation Data'!$I$32,0,10*ROW('Sanitation Data'!I175)))</f>
        <v/>
      </c>
      <c r="DO181" s="292" t="str">
        <f ca="true">+IF(OFFSET('Hygiene Data'!$D$11,0,10*ROW('Hygiene Data'!D175))="","",OFFSET('Hygiene Data'!$D$11,0,10*ROW('Hygiene Data'!D175)))</f>
        <v/>
      </c>
      <c r="DP181" s="292" t="str">
        <f ca="true">+IF(OFFSET('Hygiene Data'!$D$12,0,10*ROW('Hygiene Data'!D175))="","",OFFSET('Hygiene Data'!$D$12,0,10*ROW('Hygiene Data'!D175)))</f>
        <v/>
      </c>
      <c r="DQ181" s="292" t="str">
        <f ca="true">+IF(OFFSET('Hygiene Data'!$D$13,0,10*ROW('Hygiene Data'!D175))="","",OFFSET('Hygiene Data'!$D$13,0,10*ROW('Hygiene Data'!D175)))</f>
        <v/>
      </c>
      <c r="DR181" s="292" t="str">
        <f ca="true">+IF(OFFSET('Hygiene Data'!$E$11,0,10*ROW('Hygiene Data'!E175))="","",OFFSET('Hygiene Data'!$E$11,0,10*ROW('Hygiene Data'!E175)))</f>
        <v/>
      </c>
      <c r="DS181" s="292" t="str">
        <f ca="true">+IF(OFFSET('Hygiene Data'!$E$12,0,10*ROW('Hygiene Data'!E175))="","",OFFSET('Hygiene Data'!$E$12,0,10*ROW('Hygiene Data'!E175)))</f>
        <v/>
      </c>
      <c r="DT181" s="292" t="str">
        <f ca="true">+IF(OFFSET('Hygiene Data'!$E$13,0,10*ROW('Hygiene Data'!E175))="","",OFFSET('Hygiene Data'!$E$13,0,10*ROW('Hygiene Data'!E175)))</f>
        <v/>
      </c>
      <c r="DU181" s="292" t="str">
        <f ca="true">+IF(OFFSET('Hygiene Data'!$F$11,0,10*ROW('Hygiene Data'!F175))="","",OFFSET('Hygiene Data'!$F$11,0,10*ROW('Hygiene Data'!F175)))</f>
        <v/>
      </c>
      <c r="DV181" s="292" t="str">
        <f ca="true">+IF(OFFSET('Hygiene Data'!$F$12,0,10*ROW('Hygiene Data'!F175))="","",OFFSET('Hygiene Data'!$F$12,0,10*ROW('Hygiene Data'!F175)))</f>
        <v/>
      </c>
      <c r="DW181" s="292" t="str">
        <f ca="true">+IF(OFFSET('Hygiene Data'!$F$13,0,10*ROW('Hygiene Data'!F175))="","",OFFSET('Hygiene Data'!$F$13,0,10*ROW('Hygiene Data'!F175)))</f>
        <v/>
      </c>
      <c r="DX181" s="292" t="str">
        <f ca="true">+IF(OFFSET('Hygiene Data'!$G$11,0,10*ROW('Hygiene Data'!G175))="","",OFFSET('Hygiene Data'!$G$11,0,10*ROW('Hygiene Data'!G175)))</f>
        <v/>
      </c>
      <c r="DY181" s="292" t="str">
        <f ca="true">+IF(OFFSET('Hygiene Data'!$G$12,0,10*ROW('Hygiene Data'!G175))="","",OFFSET('Hygiene Data'!$G$12,0,10*ROW('Hygiene Data'!G175)))</f>
        <v/>
      </c>
      <c r="DZ181" s="292" t="str">
        <f ca="true">+IF(OFFSET('Hygiene Data'!$G$13,0,10*ROW('Hygiene Data'!G175))="","",OFFSET('Hygiene Data'!$G$13,0,10*ROW('Hygiene Data'!G175)))</f>
        <v/>
      </c>
      <c r="EA181" s="292" t="str">
        <f ca="true">+IF(OFFSET('Hygiene Data'!$H$11,0,10*ROW('Hygiene Data'!H175))="","",OFFSET('Hygiene Data'!$H$11,0,10*ROW('Hygiene Data'!H175)))</f>
        <v/>
      </c>
      <c r="EB181" s="292" t="str">
        <f ca="true">+IF(OFFSET('Hygiene Data'!$H$12,0,10*ROW('Hygiene Data'!H175))="","",OFFSET('Hygiene Data'!$H$12,0,10*ROW('Hygiene Data'!H175)))</f>
        <v/>
      </c>
      <c r="EC181" s="292" t="str">
        <f ca="true">+IF(OFFSET('Hygiene Data'!$H$13,0,10*ROW('Hygiene Data'!H175))="","",OFFSET('Hygiene Data'!$H$13,0,10*ROW('Hygiene Data'!H175)))</f>
        <v/>
      </c>
      <c r="ED181" s="292" t="str">
        <f ca="true">+IF(OFFSET('Hygiene Data'!$I$11,0,10*ROW('Hygiene Data'!I175))="","",OFFSET('Hygiene Data'!$I$11,0,10*ROW('Hygiene Data'!I175)))</f>
        <v/>
      </c>
      <c r="EE181" s="292" t="str">
        <f ca="true">+IF(OFFSET('Hygiene Data'!$I$12,0,10*ROW('Hygiene Data'!I175))="","",OFFSET('Hygiene Data'!$I$12,0,10*ROW('Hygiene Data'!I175)))</f>
        <v/>
      </c>
      <c r="EF181" s="29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8"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2"/>
      <c r="BS182" s="292" t="str">
        <f ca="true">+IF(OFFSET('Water Data'!$D$27,0,10*ROW('Water Data'!D176))="","",OFFSET('Water Data'!$D$27,0,10*ROW('Water Data'!D176)))</f>
        <v/>
      </c>
      <c r="BT182" s="292" t="str">
        <f ca="true">+IF(OFFSET('Water Data'!$D$28,0,10*ROW('Water Data'!D176))="","",OFFSET('Water Data'!$D$28,0,10*ROW('Water Data'!D176)))</f>
        <v/>
      </c>
      <c r="BU182" s="292" t="str">
        <f ca="true">+IF(OFFSET('Water Data'!$D$29,0,10*ROW('Water Data'!D176))="","",OFFSET('Water Data'!$D$29,0,10*ROW('Water Data'!D176)))</f>
        <v/>
      </c>
      <c r="BV182" s="292" t="str">
        <f ca="true">+IF(OFFSET('Water Data'!$E$27,0,10*ROW('Water Data'!E176))="","",OFFSET('Water Data'!$E$27,0,10*ROW('Water Data'!E176)))</f>
        <v/>
      </c>
      <c r="BW182" s="292" t="str">
        <f ca="true">+IF(OFFSET('Water Data'!$E$28,0,10*ROW('Water Data'!E176))="","",OFFSET('Water Data'!$E$28,0,10*ROW('Water Data'!E176)))</f>
        <v/>
      </c>
      <c r="BX182" s="292" t="str">
        <f ca="true">+IF(OFFSET('Water Data'!$E$29,0,10*ROW('Water Data'!E176))="","",OFFSET('Water Data'!$E$29,0,10*ROW('Water Data'!E176)))</f>
        <v/>
      </c>
      <c r="BY182" s="292" t="str">
        <f ca="true">+IF(OFFSET('Water Data'!$F$27,0,10*ROW('Water Data'!F176))="","",OFFSET('Water Data'!$F$27,0,10*ROW('Water Data'!F176)))</f>
        <v/>
      </c>
      <c r="BZ182" s="292" t="str">
        <f ca="true">+IF(OFFSET('Water Data'!$F$28,0,10*ROW('Water Data'!F176))="","",OFFSET('Water Data'!$F$28,0,10*ROW('Water Data'!F176)))</f>
        <v/>
      </c>
      <c r="CA182" s="292" t="str">
        <f ca="true">+IF(OFFSET('Water Data'!$F$29,0,10*ROW('Water Data'!F176))="","",OFFSET('Water Data'!$F$29,0,10*ROW('Water Data'!F176)))</f>
        <v/>
      </c>
      <c r="CB182" s="292" t="str">
        <f ca="true">+IF(OFFSET('Water Data'!$G$27,0,10*ROW('Water Data'!G176))="","",OFFSET('Water Data'!$G$27,0,10*ROW('Water Data'!G176)))</f>
        <v/>
      </c>
      <c r="CC182" s="292" t="str">
        <f ca="true">+IF(OFFSET('Water Data'!$G$28,0,10*ROW('Water Data'!G176))="","",OFFSET('Water Data'!$G$28,0,10*ROW('Water Data'!G176)))</f>
        <v/>
      </c>
      <c r="CD182" s="292" t="str">
        <f ca="true">+IF(OFFSET('Water Data'!$G$29,0,10*ROW('Water Data'!G176))="","",OFFSET('Water Data'!$G$29,0,10*ROW('Water Data'!G176)))</f>
        <v/>
      </c>
      <c r="CE182" s="292" t="str">
        <f ca="true">+IF(OFFSET('Water Data'!$H$27,0,10*ROW('Water Data'!H176))="","",OFFSET('Water Data'!$H$27,0,10*ROW('Water Data'!H176)))</f>
        <v/>
      </c>
      <c r="CF182" s="292" t="str">
        <f ca="true">+IF(OFFSET('Water Data'!$H$28,0,10*ROW('Water Data'!H176))="","",OFFSET('Water Data'!$H$28,0,10*ROW('Water Data'!H176)))</f>
        <v/>
      </c>
      <c r="CG182" s="292" t="str">
        <f ca="true">+IF(OFFSET('Water Data'!$H$29,0,10*ROW('Water Data'!H176))="","",OFFSET('Water Data'!$H$29,0,10*ROW('Water Data'!H176)))</f>
        <v/>
      </c>
      <c r="CH182" s="292" t="str">
        <f ca="true">+IF(OFFSET('Water Data'!$I$27,0,10*ROW('Water Data'!I176))="","",OFFSET('Water Data'!$I$27,0,10*ROW('Water Data'!I176)))</f>
        <v/>
      </c>
      <c r="CI182" s="292" t="str">
        <f ca="true">+IF(OFFSET('Water Data'!$I$28,0,10*ROW('Water Data'!I176))="","",OFFSET('Water Data'!$I$28,0,10*ROW('Water Data'!I176)))</f>
        <v/>
      </c>
      <c r="CJ182" s="292" t="str">
        <f ca="true">+IF(OFFSET('Water Data'!$I$29,0,10*ROW('Water Data'!I176))="","",OFFSET('Water Data'!$I$29,0,10*ROW('Water Data'!I176)))</f>
        <v/>
      </c>
      <c r="CK182" s="292" t="str">
        <f ca="true">+IF(OFFSET('Sanitation Data'!$D$28,0,10*ROW('Sanitation Data'!D176))="","",OFFSET('Sanitation Data'!$D$28,0,10*ROW('Sanitation Data'!D176)))</f>
        <v/>
      </c>
      <c r="CL182" s="292" t="str">
        <f ca="true">+IF(OFFSET('Sanitation Data'!$D$29,0,10*ROW('Sanitation Data'!D176))="","",OFFSET('Sanitation Data'!$D$29,0,10*ROW('Sanitation Data'!D176)))</f>
        <v/>
      </c>
      <c r="CM182" s="292" t="str">
        <f ca="true">+IF(OFFSET('Sanitation Data'!$D$30,0,10*ROW('Sanitation Data'!D176))="","",OFFSET('Sanitation Data'!$D$30,0,10*ROW('Sanitation Data'!D176)))</f>
        <v/>
      </c>
      <c r="CN182" s="292" t="str">
        <f ca="true">+IF(OFFSET('Sanitation Data'!$D$31,0,10*ROW('Sanitation Data'!D176))="","",OFFSET('Sanitation Data'!$D$31,0,10*ROW('Sanitation Data'!D176)))</f>
        <v/>
      </c>
      <c r="CO182" s="292" t="str">
        <f ca="true">+IF(OFFSET('Sanitation Data'!$D$32,0,10*ROW('Sanitation Data'!D176))="","",OFFSET('Sanitation Data'!$D$32,0,10*ROW('Sanitation Data'!D176)))</f>
        <v/>
      </c>
      <c r="CP182" s="292" t="str">
        <f ca="true">+IF(OFFSET('Sanitation Data'!$E$28,0,10*ROW('Sanitation Data'!E176))="","",OFFSET('Sanitation Data'!$E$28,0,10*ROW('Sanitation Data'!E176)))</f>
        <v/>
      </c>
      <c r="CQ182" s="292" t="str">
        <f ca="true">+IF(OFFSET('Sanitation Data'!$E$29,0,10*ROW('Sanitation Data'!E176))="","",OFFSET('Sanitation Data'!$E$29,0,10*ROW('Sanitation Data'!E176)))</f>
        <v/>
      </c>
      <c r="CR182" s="292" t="str">
        <f ca="true">+IF(OFFSET('Sanitation Data'!$E$30,0,10*ROW('Sanitation Data'!E176))="","",OFFSET('Sanitation Data'!$E$30,0,10*ROW('Sanitation Data'!E176)))</f>
        <v/>
      </c>
      <c r="CS182" s="292" t="str">
        <f ca="true">+IF(OFFSET('Sanitation Data'!$E$31,0,10*ROW('Sanitation Data'!E176))="","",OFFSET('Sanitation Data'!$E$31,0,10*ROW('Sanitation Data'!E176)))</f>
        <v/>
      </c>
      <c r="CT182" s="292" t="str">
        <f ca="true">+IF(OFFSET('Sanitation Data'!$E$32,0,10*ROW('Sanitation Data'!E176))="","",OFFSET('Sanitation Data'!$E$32,0,10*ROW('Sanitation Data'!E176)))</f>
        <v/>
      </c>
      <c r="CU182" s="292" t="str">
        <f ca="true">+IF(OFFSET('Sanitation Data'!$F$28,0,10*ROW('Sanitation Data'!F176))="","",OFFSET('Sanitation Data'!$F$28,0,10*ROW('Sanitation Data'!F176)))</f>
        <v/>
      </c>
      <c r="CV182" s="292" t="str">
        <f ca="true">+IF(OFFSET('Sanitation Data'!$F$29,0,10*ROW('Sanitation Data'!F176))="","",OFFSET('Sanitation Data'!$F$29,0,10*ROW('Sanitation Data'!F176)))</f>
        <v/>
      </c>
      <c r="CW182" s="292" t="str">
        <f ca="true">+IF(OFFSET('Sanitation Data'!$F$30,0,10*ROW('Sanitation Data'!F176))="","",OFFSET('Sanitation Data'!$F$30,0,10*ROW('Sanitation Data'!F176)))</f>
        <v/>
      </c>
      <c r="CX182" s="292" t="str">
        <f ca="true">+IF(OFFSET('Sanitation Data'!$F$31,0,10*ROW('Sanitation Data'!F176))="","",OFFSET('Sanitation Data'!$F$31,0,10*ROW('Sanitation Data'!F176)))</f>
        <v/>
      </c>
      <c r="CY182" s="292" t="str">
        <f ca="true">+IF(OFFSET('Sanitation Data'!$F$32,0,10*ROW('Sanitation Data'!F176))="","",OFFSET('Sanitation Data'!$F$32,0,10*ROW('Sanitation Data'!F176)))</f>
        <v/>
      </c>
      <c r="CZ182" s="292" t="str">
        <f ca="true">+IF(OFFSET('Sanitation Data'!$G$28,0,10*ROW('Sanitation Data'!G176))="","",OFFSET('Sanitation Data'!$G$28,0,10*ROW('Sanitation Data'!G176)))</f>
        <v/>
      </c>
      <c r="DA182" s="292" t="str">
        <f ca="true">+IF(OFFSET('Sanitation Data'!$G$29,0,10*ROW('Sanitation Data'!G176))="","",OFFSET('Sanitation Data'!$G$29,0,10*ROW('Sanitation Data'!G176)))</f>
        <v/>
      </c>
      <c r="DB182" s="292" t="str">
        <f ca="true">+IF(OFFSET('Sanitation Data'!$G$30,0,10*ROW('Sanitation Data'!G176))="","",OFFSET('Sanitation Data'!$G$30,0,10*ROW('Sanitation Data'!G176)))</f>
        <v/>
      </c>
      <c r="DC182" s="292" t="str">
        <f ca="true">+IF(OFFSET('Sanitation Data'!$G$31,0,10*ROW('Sanitation Data'!G176))="","",OFFSET('Sanitation Data'!$G$31,0,10*ROW('Sanitation Data'!G176)))</f>
        <v/>
      </c>
      <c r="DD182" s="292" t="str">
        <f ca="true">+IF(OFFSET('Sanitation Data'!$G$32,0,10*ROW('Sanitation Data'!G176))="","",OFFSET('Sanitation Data'!$G$32,0,10*ROW('Sanitation Data'!G176)))</f>
        <v/>
      </c>
      <c r="DE182" s="292" t="str">
        <f ca="true">+IF(OFFSET('Sanitation Data'!$H$28,0,10*ROW('Sanitation Data'!H176))="","",OFFSET('Sanitation Data'!$H$28,0,10*ROW('Sanitation Data'!H176)))</f>
        <v/>
      </c>
      <c r="DF182" s="292" t="str">
        <f ca="true">+IF(OFFSET('Sanitation Data'!$H$29,0,10*ROW('Sanitation Data'!H176))="","",OFFSET('Sanitation Data'!$H$29,0,10*ROW('Sanitation Data'!H176)))</f>
        <v/>
      </c>
      <c r="DG182" s="292" t="str">
        <f ca="true">+IF(OFFSET('Sanitation Data'!$H$30,0,10*ROW('Sanitation Data'!H176))="","",OFFSET('Sanitation Data'!$H$30,0,10*ROW('Sanitation Data'!H176)))</f>
        <v/>
      </c>
      <c r="DH182" s="292" t="str">
        <f ca="true">+IF(OFFSET('Sanitation Data'!$H$31,0,10*ROW('Sanitation Data'!H176))="","",OFFSET('Sanitation Data'!$H$31,0,10*ROW('Sanitation Data'!H176)))</f>
        <v/>
      </c>
      <c r="DI182" s="292" t="str">
        <f ca="true">+IF(OFFSET('Sanitation Data'!$H$32,0,10*ROW('Sanitation Data'!H176))="","",OFFSET('Sanitation Data'!$H$32,0,10*ROW('Sanitation Data'!H176)))</f>
        <v/>
      </c>
      <c r="DJ182" s="292" t="str">
        <f ca="true">+IF(OFFSET('Sanitation Data'!$I$28,0,10*ROW('Sanitation Data'!I176))="","",OFFSET('Sanitation Data'!$I$28,0,10*ROW('Sanitation Data'!I176)))</f>
        <v/>
      </c>
      <c r="DK182" s="292" t="str">
        <f ca="true">+IF(OFFSET('Sanitation Data'!$I$29,0,10*ROW('Sanitation Data'!I176))="","",OFFSET('Sanitation Data'!$I$29,0,10*ROW('Sanitation Data'!I176)))</f>
        <v/>
      </c>
      <c r="DL182" s="292" t="str">
        <f ca="true">+IF(OFFSET('Sanitation Data'!$I$30,0,10*ROW('Sanitation Data'!I176))="","",OFFSET('Sanitation Data'!$I$30,0,10*ROW('Sanitation Data'!I176)))</f>
        <v/>
      </c>
      <c r="DM182" s="292" t="str">
        <f ca="true">+IF(OFFSET('Sanitation Data'!$I$31,0,10*ROW('Sanitation Data'!I176))="","",OFFSET('Sanitation Data'!$I$31,0,10*ROW('Sanitation Data'!I176)))</f>
        <v/>
      </c>
      <c r="DN182" s="292" t="str">
        <f ca="true">+IF(OFFSET('Sanitation Data'!$I$32,0,10*ROW('Sanitation Data'!I176))="","",OFFSET('Sanitation Data'!$I$32,0,10*ROW('Sanitation Data'!I176)))</f>
        <v/>
      </c>
      <c r="DO182" s="292" t="str">
        <f ca="true">+IF(OFFSET('Hygiene Data'!$D$11,0,10*ROW('Hygiene Data'!D176))="","",OFFSET('Hygiene Data'!$D$11,0,10*ROW('Hygiene Data'!D176)))</f>
        <v/>
      </c>
      <c r="DP182" s="292" t="str">
        <f ca="true">+IF(OFFSET('Hygiene Data'!$D$12,0,10*ROW('Hygiene Data'!D176))="","",OFFSET('Hygiene Data'!$D$12,0,10*ROW('Hygiene Data'!D176)))</f>
        <v/>
      </c>
      <c r="DQ182" s="292" t="str">
        <f ca="true">+IF(OFFSET('Hygiene Data'!$D$13,0,10*ROW('Hygiene Data'!D176))="","",OFFSET('Hygiene Data'!$D$13,0,10*ROW('Hygiene Data'!D176)))</f>
        <v/>
      </c>
      <c r="DR182" s="292" t="str">
        <f ca="true">+IF(OFFSET('Hygiene Data'!$E$11,0,10*ROW('Hygiene Data'!E176))="","",OFFSET('Hygiene Data'!$E$11,0,10*ROW('Hygiene Data'!E176)))</f>
        <v/>
      </c>
      <c r="DS182" s="292" t="str">
        <f ca="true">+IF(OFFSET('Hygiene Data'!$E$12,0,10*ROW('Hygiene Data'!E176))="","",OFFSET('Hygiene Data'!$E$12,0,10*ROW('Hygiene Data'!E176)))</f>
        <v/>
      </c>
      <c r="DT182" s="292" t="str">
        <f ca="true">+IF(OFFSET('Hygiene Data'!$E$13,0,10*ROW('Hygiene Data'!E176))="","",OFFSET('Hygiene Data'!$E$13,0,10*ROW('Hygiene Data'!E176)))</f>
        <v/>
      </c>
      <c r="DU182" s="292" t="str">
        <f ca="true">+IF(OFFSET('Hygiene Data'!$F$11,0,10*ROW('Hygiene Data'!F176))="","",OFFSET('Hygiene Data'!$F$11,0,10*ROW('Hygiene Data'!F176)))</f>
        <v/>
      </c>
      <c r="DV182" s="292" t="str">
        <f ca="true">+IF(OFFSET('Hygiene Data'!$F$12,0,10*ROW('Hygiene Data'!F176))="","",OFFSET('Hygiene Data'!$F$12,0,10*ROW('Hygiene Data'!F176)))</f>
        <v/>
      </c>
      <c r="DW182" s="292" t="str">
        <f ca="true">+IF(OFFSET('Hygiene Data'!$F$13,0,10*ROW('Hygiene Data'!F176))="","",OFFSET('Hygiene Data'!$F$13,0,10*ROW('Hygiene Data'!F176)))</f>
        <v/>
      </c>
      <c r="DX182" s="292" t="str">
        <f ca="true">+IF(OFFSET('Hygiene Data'!$G$11,0,10*ROW('Hygiene Data'!G176))="","",OFFSET('Hygiene Data'!$G$11,0,10*ROW('Hygiene Data'!G176)))</f>
        <v/>
      </c>
      <c r="DY182" s="292" t="str">
        <f ca="true">+IF(OFFSET('Hygiene Data'!$G$12,0,10*ROW('Hygiene Data'!G176))="","",OFFSET('Hygiene Data'!$G$12,0,10*ROW('Hygiene Data'!G176)))</f>
        <v/>
      </c>
      <c r="DZ182" s="292" t="str">
        <f ca="true">+IF(OFFSET('Hygiene Data'!$G$13,0,10*ROW('Hygiene Data'!G176))="","",OFFSET('Hygiene Data'!$G$13,0,10*ROW('Hygiene Data'!G176)))</f>
        <v/>
      </c>
      <c r="EA182" s="292" t="str">
        <f ca="true">+IF(OFFSET('Hygiene Data'!$H$11,0,10*ROW('Hygiene Data'!H176))="","",OFFSET('Hygiene Data'!$H$11,0,10*ROW('Hygiene Data'!H176)))</f>
        <v/>
      </c>
      <c r="EB182" s="292" t="str">
        <f ca="true">+IF(OFFSET('Hygiene Data'!$H$12,0,10*ROW('Hygiene Data'!H176))="","",OFFSET('Hygiene Data'!$H$12,0,10*ROW('Hygiene Data'!H176)))</f>
        <v/>
      </c>
      <c r="EC182" s="292" t="str">
        <f ca="true">+IF(OFFSET('Hygiene Data'!$H$13,0,10*ROW('Hygiene Data'!H176))="","",OFFSET('Hygiene Data'!$H$13,0,10*ROW('Hygiene Data'!H176)))</f>
        <v/>
      </c>
      <c r="ED182" s="292" t="str">
        <f ca="true">+IF(OFFSET('Hygiene Data'!$I$11,0,10*ROW('Hygiene Data'!I176))="","",OFFSET('Hygiene Data'!$I$11,0,10*ROW('Hygiene Data'!I176)))</f>
        <v/>
      </c>
      <c r="EE182" s="292" t="str">
        <f ca="true">+IF(OFFSET('Hygiene Data'!$I$12,0,10*ROW('Hygiene Data'!I176))="","",OFFSET('Hygiene Data'!$I$12,0,10*ROW('Hygiene Data'!I176)))</f>
        <v/>
      </c>
      <c r="EF182" s="29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8"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2"/>
      <c r="BS183" s="292" t="str">
        <f ca="true">+IF(OFFSET('Water Data'!$D$27,0,10*ROW('Water Data'!D177))="","",OFFSET('Water Data'!$D$27,0,10*ROW('Water Data'!D177)))</f>
        <v/>
      </c>
      <c r="BT183" s="292" t="str">
        <f ca="true">+IF(OFFSET('Water Data'!$D$28,0,10*ROW('Water Data'!D177))="","",OFFSET('Water Data'!$D$28,0,10*ROW('Water Data'!D177)))</f>
        <v/>
      </c>
      <c r="BU183" s="292" t="str">
        <f ca="true">+IF(OFFSET('Water Data'!$D$29,0,10*ROW('Water Data'!D177))="","",OFFSET('Water Data'!$D$29,0,10*ROW('Water Data'!D177)))</f>
        <v/>
      </c>
      <c r="BV183" s="292" t="str">
        <f ca="true">+IF(OFFSET('Water Data'!$E$27,0,10*ROW('Water Data'!E177))="","",OFFSET('Water Data'!$E$27,0,10*ROW('Water Data'!E177)))</f>
        <v/>
      </c>
      <c r="BW183" s="292" t="str">
        <f ca="true">+IF(OFFSET('Water Data'!$E$28,0,10*ROW('Water Data'!E177))="","",OFFSET('Water Data'!$E$28,0,10*ROW('Water Data'!E177)))</f>
        <v/>
      </c>
      <c r="BX183" s="292" t="str">
        <f ca="true">+IF(OFFSET('Water Data'!$E$29,0,10*ROW('Water Data'!E177))="","",OFFSET('Water Data'!$E$29,0,10*ROW('Water Data'!E177)))</f>
        <v/>
      </c>
      <c r="BY183" s="292" t="str">
        <f ca="true">+IF(OFFSET('Water Data'!$F$27,0,10*ROW('Water Data'!F177))="","",OFFSET('Water Data'!$F$27,0,10*ROW('Water Data'!F177)))</f>
        <v/>
      </c>
      <c r="BZ183" s="292" t="str">
        <f ca="true">+IF(OFFSET('Water Data'!$F$28,0,10*ROW('Water Data'!F177))="","",OFFSET('Water Data'!$F$28,0,10*ROW('Water Data'!F177)))</f>
        <v/>
      </c>
      <c r="CA183" s="292" t="str">
        <f ca="true">+IF(OFFSET('Water Data'!$F$29,0,10*ROW('Water Data'!F177))="","",OFFSET('Water Data'!$F$29,0,10*ROW('Water Data'!F177)))</f>
        <v/>
      </c>
      <c r="CB183" s="292" t="str">
        <f ca="true">+IF(OFFSET('Water Data'!$G$27,0,10*ROW('Water Data'!G177))="","",OFFSET('Water Data'!$G$27,0,10*ROW('Water Data'!G177)))</f>
        <v/>
      </c>
      <c r="CC183" s="292" t="str">
        <f ca="true">+IF(OFFSET('Water Data'!$G$28,0,10*ROW('Water Data'!G177))="","",OFFSET('Water Data'!$G$28,0,10*ROW('Water Data'!G177)))</f>
        <v/>
      </c>
      <c r="CD183" s="292" t="str">
        <f ca="true">+IF(OFFSET('Water Data'!$G$29,0,10*ROW('Water Data'!G177))="","",OFFSET('Water Data'!$G$29,0,10*ROW('Water Data'!G177)))</f>
        <v/>
      </c>
      <c r="CE183" s="292" t="str">
        <f ca="true">+IF(OFFSET('Water Data'!$H$27,0,10*ROW('Water Data'!H177))="","",OFFSET('Water Data'!$H$27,0,10*ROW('Water Data'!H177)))</f>
        <v/>
      </c>
      <c r="CF183" s="292" t="str">
        <f ca="true">+IF(OFFSET('Water Data'!$H$28,0,10*ROW('Water Data'!H177))="","",OFFSET('Water Data'!$H$28,0,10*ROW('Water Data'!H177)))</f>
        <v/>
      </c>
      <c r="CG183" s="292" t="str">
        <f ca="true">+IF(OFFSET('Water Data'!$H$29,0,10*ROW('Water Data'!H177))="","",OFFSET('Water Data'!$H$29,0,10*ROW('Water Data'!H177)))</f>
        <v/>
      </c>
      <c r="CH183" s="292" t="str">
        <f ca="true">+IF(OFFSET('Water Data'!$I$27,0,10*ROW('Water Data'!I177))="","",OFFSET('Water Data'!$I$27,0,10*ROW('Water Data'!I177)))</f>
        <v/>
      </c>
      <c r="CI183" s="292" t="str">
        <f ca="true">+IF(OFFSET('Water Data'!$I$28,0,10*ROW('Water Data'!I177))="","",OFFSET('Water Data'!$I$28,0,10*ROW('Water Data'!I177)))</f>
        <v/>
      </c>
      <c r="CJ183" s="292" t="str">
        <f ca="true">+IF(OFFSET('Water Data'!$I$29,0,10*ROW('Water Data'!I177))="","",OFFSET('Water Data'!$I$29,0,10*ROW('Water Data'!I177)))</f>
        <v/>
      </c>
      <c r="CK183" s="292" t="str">
        <f ca="true">+IF(OFFSET('Sanitation Data'!$D$28,0,10*ROW('Sanitation Data'!D177))="","",OFFSET('Sanitation Data'!$D$28,0,10*ROW('Sanitation Data'!D177)))</f>
        <v/>
      </c>
      <c r="CL183" s="292" t="str">
        <f ca="true">+IF(OFFSET('Sanitation Data'!$D$29,0,10*ROW('Sanitation Data'!D177))="","",OFFSET('Sanitation Data'!$D$29,0,10*ROW('Sanitation Data'!D177)))</f>
        <v/>
      </c>
      <c r="CM183" s="292" t="str">
        <f ca="true">+IF(OFFSET('Sanitation Data'!$D$30,0,10*ROW('Sanitation Data'!D177))="","",OFFSET('Sanitation Data'!$D$30,0,10*ROW('Sanitation Data'!D177)))</f>
        <v/>
      </c>
      <c r="CN183" s="292" t="str">
        <f ca="true">+IF(OFFSET('Sanitation Data'!$D$31,0,10*ROW('Sanitation Data'!D177))="","",OFFSET('Sanitation Data'!$D$31,0,10*ROW('Sanitation Data'!D177)))</f>
        <v/>
      </c>
      <c r="CO183" s="292" t="str">
        <f ca="true">+IF(OFFSET('Sanitation Data'!$D$32,0,10*ROW('Sanitation Data'!D177))="","",OFFSET('Sanitation Data'!$D$32,0,10*ROW('Sanitation Data'!D177)))</f>
        <v/>
      </c>
      <c r="CP183" s="292" t="str">
        <f ca="true">+IF(OFFSET('Sanitation Data'!$E$28,0,10*ROW('Sanitation Data'!E177))="","",OFFSET('Sanitation Data'!$E$28,0,10*ROW('Sanitation Data'!E177)))</f>
        <v/>
      </c>
      <c r="CQ183" s="292" t="str">
        <f ca="true">+IF(OFFSET('Sanitation Data'!$E$29,0,10*ROW('Sanitation Data'!E177))="","",OFFSET('Sanitation Data'!$E$29,0,10*ROW('Sanitation Data'!E177)))</f>
        <v/>
      </c>
      <c r="CR183" s="292" t="str">
        <f ca="true">+IF(OFFSET('Sanitation Data'!$E$30,0,10*ROW('Sanitation Data'!E177))="","",OFFSET('Sanitation Data'!$E$30,0,10*ROW('Sanitation Data'!E177)))</f>
        <v/>
      </c>
      <c r="CS183" s="292" t="str">
        <f ca="true">+IF(OFFSET('Sanitation Data'!$E$31,0,10*ROW('Sanitation Data'!E177))="","",OFFSET('Sanitation Data'!$E$31,0,10*ROW('Sanitation Data'!E177)))</f>
        <v/>
      </c>
      <c r="CT183" s="292" t="str">
        <f ca="true">+IF(OFFSET('Sanitation Data'!$E$32,0,10*ROW('Sanitation Data'!E177))="","",OFFSET('Sanitation Data'!$E$32,0,10*ROW('Sanitation Data'!E177)))</f>
        <v/>
      </c>
      <c r="CU183" s="292" t="str">
        <f ca="true">+IF(OFFSET('Sanitation Data'!$F$28,0,10*ROW('Sanitation Data'!F177))="","",OFFSET('Sanitation Data'!$F$28,0,10*ROW('Sanitation Data'!F177)))</f>
        <v/>
      </c>
      <c r="CV183" s="292" t="str">
        <f ca="true">+IF(OFFSET('Sanitation Data'!$F$29,0,10*ROW('Sanitation Data'!F177))="","",OFFSET('Sanitation Data'!$F$29,0,10*ROW('Sanitation Data'!F177)))</f>
        <v/>
      </c>
      <c r="CW183" s="292" t="str">
        <f ca="true">+IF(OFFSET('Sanitation Data'!$F$30,0,10*ROW('Sanitation Data'!F177))="","",OFFSET('Sanitation Data'!$F$30,0,10*ROW('Sanitation Data'!F177)))</f>
        <v/>
      </c>
      <c r="CX183" s="292" t="str">
        <f ca="true">+IF(OFFSET('Sanitation Data'!$F$31,0,10*ROW('Sanitation Data'!F177))="","",OFFSET('Sanitation Data'!$F$31,0,10*ROW('Sanitation Data'!F177)))</f>
        <v/>
      </c>
      <c r="CY183" s="292" t="str">
        <f ca="true">+IF(OFFSET('Sanitation Data'!$F$32,0,10*ROW('Sanitation Data'!F177))="","",OFFSET('Sanitation Data'!$F$32,0,10*ROW('Sanitation Data'!F177)))</f>
        <v/>
      </c>
      <c r="CZ183" s="292" t="str">
        <f ca="true">+IF(OFFSET('Sanitation Data'!$G$28,0,10*ROW('Sanitation Data'!G177))="","",OFFSET('Sanitation Data'!$G$28,0,10*ROW('Sanitation Data'!G177)))</f>
        <v/>
      </c>
      <c r="DA183" s="292" t="str">
        <f ca="true">+IF(OFFSET('Sanitation Data'!$G$29,0,10*ROW('Sanitation Data'!G177))="","",OFFSET('Sanitation Data'!$G$29,0,10*ROW('Sanitation Data'!G177)))</f>
        <v/>
      </c>
      <c r="DB183" s="292" t="str">
        <f ca="true">+IF(OFFSET('Sanitation Data'!$G$30,0,10*ROW('Sanitation Data'!G177))="","",OFFSET('Sanitation Data'!$G$30,0,10*ROW('Sanitation Data'!G177)))</f>
        <v/>
      </c>
      <c r="DC183" s="292" t="str">
        <f ca="true">+IF(OFFSET('Sanitation Data'!$G$31,0,10*ROW('Sanitation Data'!G177))="","",OFFSET('Sanitation Data'!$G$31,0,10*ROW('Sanitation Data'!G177)))</f>
        <v/>
      </c>
      <c r="DD183" s="292" t="str">
        <f ca="true">+IF(OFFSET('Sanitation Data'!$G$32,0,10*ROW('Sanitation Data'!G177))="","",OFFSET('Sanitation Data'!$G$32,0,10*ROW('Sanitation Data'!G177)))</f>
        <v/>
      </c>
      <c r="DE183" s="292" t="str">
        <f ca="true">+IF(OFFSET('Sanitation Data'!$H$28,0,10*ROW('Sanitation Data'!H177))="","",OFFSET('Sanitation Data'!$H$28,0,10*ROW('Sanitation Data'!H177)))</f>
        <v/>
      </c>
      <c r="DF183" s="292" t="str">
        <f ca="true">+IF(OFFSET('Sanitation Data'!$H$29,0,10*ROW('Sanitation Data'!H177))="","",OFFSET('Sanitation Data'!$H$29,0,10*ROW('Sanitation Data'!H177)))</f>
        <v/>
      </c>
      <c r="DG183" s="292" t="str">
        <f ca="true">+IF(OFFSET('Sanitation Data'!$H$30,0,10*ROW('Sanitation Data'!H177))="","",OFFSET('Sanitation Data'!$H$30,0,10*ROW('Sanitation Data'!H177)))</f>
        <v/>
      </c>
      <c r="DH183" s="292" t="str">
        <f ca="true">+IF(OFFSET('Sanitation Data'!$H$31,0,10*ROW('Sanitation Data'!H177))="","",OFFSET('Sanitation Data'!$H$31,0,10*ROW('Sanitation Data'!H177)))</f>
        <v/>
      </c>
      <c r="DI183" s="292" t="str">
        <f ca="true">+IF(OFFSET('Sanitation Data'!$H$32,0,10*ROW('Sanitation Data'!H177))="","",OFFSET('Sanitation Data'!$H$32,0,10*ROW('Sanitation Data'!H177)))</f>
        <v/>
      </c>
      <c r="DJ183" s="292" t="str">
        <f ca="true">+IF(OFFSET('Sanitation Data'!$I$28,0,10*ROW('Sanitation Data'!I177))="","",OFFSET('Sanitation Data'!$I$28,0,10*ROW('Sanitation Data'!I177)))</f>
        <v/>
      </c>
      <c r="DK183" s="292" t="str">
        <f ca="true">+IF(OFFSET('Sanitation Data'!$I$29,0,10*ROW('Sanitation Data'!I177))="","",OFFSET('Sanitation Data'!$I$29,0,10*ROW('Sanitation Data'!I177)))</f>
        <v/>
      </c>
      <c r="DL183" s="292" t="str">
        <f ca="true">+IF(OFFSET('Sanitation Data'!$I$30,0,10*ROW('Sanitation Data'!I177))="","",OFFSET('Sanitation Data'!$I$30,0,10*ROW('Sanitation Data'!I177)))</f>
        <v/>
      </c>
      <c r="DM183" s="292" t="str">
        <f ca="true">+IF(OFFSET('Sanitation Data'!$I$31,0,10*ROW('Sanitation Data'!I177))="","",OFFSET('Sanitation Data'!$I$31,0,10*ROW('Sanitation Data'!I177)))</f>
        <v/>
      </c>
      <c r="DN183" s="292" t="str">
        <f ca="true">+IF(OFFSET('Sanitation Data'!$I$32,0,10*ROW('Sanitation Data'!I177))="","",OFFSET('Sanitation Data'!$I$32,0,10*ROW('Sanitation Data'!I177)))</f>
        <v/>
      </c>
      <c r="DO183" s="292" t="str">
        <f ca="true">+IF(OFFSET('Hygiene Data'!$D$11,0,10*ROW('Hygiene Data'!D177))="","",OFFSET('Hygiene Data'!$D$11,0,10*ROW('Hygiene Data'!D177)))</f>
        <v/>
      </c>
      <c r="DP183" s="292" t="str">
        <f ca="true">+IF(OFFSET('Hygiene Data'!$D$12,0,10*ROW('Hygiene Data'!D177))="","",OFFSET('Hygiene Data'!$D$12,0,10*ROW('Hygiene Data'!D177)))</f>
        <v/>
      </c>
      <c r="DQ183" s="292" t="str">
        <f ca="true">+IF(OFFSET('Hygiene Data'!$D$13,0,10*ROW('Hygiene Data'!D177))="","",OFFSET('Hygiene Data'!$D$13,0,10*ROW('Hygiene Data'!D177)))</f>
        <v/>
      </c>
      <c r="DR183" s="292" t="str">
        <f ca="true">+IF(OFFSET('Hygiene Data'!$E$11,0,10*ROW('Hygiene Data'!E177))="","",OFFSET('Hygiene Data'!$E$11,0,10*ROW('Hygiene Data'!E177)))</f>
        <v/>
      </c>
      <c r="DS183" s="292" t="str">
        <f ca="true">+IF(OFFSET('Hygiene Data'!$E$12,0,10*ROW('Hygiene Data'!E177))="","",OFFSET('Hygiene Data'!$E$12,0,10*ROW('Hygiene Data'!E177)))</f>
        <v/>
      </c>
      <c r="DT183" s="292" t="str">
        <f ca="true">+IF(OFFSET('Hygiene Data'!$E$13,0,10*ROW('Hygiene Data'!E177))="","",OFFSET('Hygiene Data'!$E$13,0,10*ROW('Hygiene Data'!E177)))</f>
        <v/>
      </c>
      <c r="DU183" s="292" t="str">
        <f ca="true">+IF(OFFSET('Hygiene Data'!$F$11,0,10*ROW('Hygiene Data'!F177))="","",OFFSET('Hygiene Data'!$F$11,0,10*ROW('Hygiene Data'!F177)))</f>
        <v/>
      </c>
      <c r="DV183" s="292" t="str">
        <f ca="true">+IF(OFFSET('Hygiene Data'!$F$12,0,10*ROW('Hygiene Data'!F177))="","",OFFSET('Hygiene Data'!$F$12,0,10*ROW('Hygiene Data'!F177)))</f>
        <v/>
      </c>
      <c r="DW183" s="292" t="str">
        <f ca="true">+IF(OFFSET('Hygiene Data'!$F$13,0,10*ROW('Hygiene Data'!F177))="","",OFFSET('Hygiene Data'!$F$13,0,10*ROW('Hygiene Data'!F177)))</f>
        <v/>
      </c>
      <c r="DX183" s="292" t="str">
        <f ca="true">+IF(OFFSET('Hygiene Data'!$G$11,0,10*ROW('Hygiene Data'!G177))="","",OFFSET('Hygiene Data'!$G$11,0,10*ROW('Hygiene Data'!G177)))</f>
        <v/>
      </c>
      <c r="DY183" s="292" t="str">
        <f ca="true">+IF(OFFSET('Hygiene Data'!$G$12,0,10*ROW('Hygiene Data'!G177))="","",OFFSET('Hygiene Data'!$G$12,0,10*ROW('Hygiene Data'!G177)))</f>
        <v/>
      </c>
      <c r="DZ183" s="292" t="str">
        <f ca="true">+IF(OFFSET('Hygiene Data'!$G$13,0,10*ROW('Hygiene Data'!G177))="","",OFFSET('Hygiene Data'!$G$13,0,10*ROW('Hygiene Data'!G177)))</f>
        <v/>
      </c>
      <c r="EA183" s="292" t="str">
        <f ca="true">+IF(OFFSET('Hygiene Data'!$H$11,0,10*ROW('Hygiene Data'!H177))="","",OFFSET('Hygiene Data'!$H$11,0,10*ROW('Hygiene Data'!H177)))</f>
        <v/>
      </c>
      <c r="EB183" s="292" t="str">
        <f ca="true">+IF(OFFSET('Hygiene Data'!$H$12,0,10*ROW('Hygiene Data'!H177))="","",OFFSET('Hygiene Data'!$H$12,0,10*ROW('Hygiene Data'!H177)))</f>
        <v/>
      </c>
      <c r="EC183" s="292" t="str">
        <f ca="true">+IF(OFFSET('Hygiene Data'!$H$13,0,10*ROW('Hygiene Data'!H177))="","",OFFSET('Hygiene Data'!$H$13,0,10*ROW('Hygiene Data'!H177)))</f>
        <v/>
      </c>
      <c r="ED183" s="292" t="str">
        <f ca="true">+IF(OFFSET('Hygiene Data'!$I$11,0,10*ROW('Hygiene Data'!I177))="","",OFFSET('Hygiene Data'!$I$11,0,10*ROW('Hygiene Data'!I177)))</f>
        <v/>
      </c>
      <c r="EE183" s="292" t="str">
        <f ca="true">+IF(OFFSET('Hygiene Data'!$I$12,0,10*ROW('Hygiene Data'!I177))="","",OFFSET('Hygiene Data'!$I$12,0,10*ROW('Hygiene Data'!I177)))</f>
        <v/>
      </c>
      <c r="EF183" s="29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8"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2"/>
      <c r="BS184" s="292" t="str">
        <f ca="true">+IF(OFFSET('Water Data'!$D$27,0,10*ROW('Water Data'!D178))="","",OFFSET('Water Data'!$D$27,0,10*ROW('Water Data'!D178)))</f>
        <v/>
      </c>
      <c r="BT184" s="292" t="str">
        <f ca="true">+IF(OFFSET('Water Data'!$D$28,0,10*ROW('Water Data'!D178))="","",OFFSET('Water Data'!$D$28,0,10*ROW('Water Data'!D178)))</f>
        <v/>
      </c>
      <c r="BU184" s="292" t="str">
        <f ca="true">+IF(OFFSET('Water Data'!$D$29,0,10*ROW('Water Data'!D178))="","",OFFSET('Water Data'!$D$29,0,10*ROW('Water Data'!D178)))</f>
        <v/>
      </c>
      <c r="BV184" s="292" t="str">
        <f ca="true">+IF(OFFSET('Water Data'!$E$27,0,10*ROW('Water Data'!E178))="","",OFFSET('Water Data'!$E$27,0,10*ROW('Water Data'!E178)))</f>
        <v/>
      </c>
      <c r="BW184" s="292" t="str">
        <f ca="true">+IF(OFFSET('Water Data'!$E$28,0,10*ROW('Water Data'!E178))="","",OFFSET('Water Data'!$E$28,0,10*ROW('Water Data'!E178)))</f>
        <v/>
      </c>
      <c r="BX184" s="292" t="str">
        <f ca="true">+IF(OFFSET('Water Data'!$E$29,0,10*ROW('Water Data'!E178))="","",OFFSET('Water Data'!$E$29,0,10*ROW('Water Data'!E178)))</f>
        <v/>
      </c>
      <c r="BY184" s="292" t="str">
        <f ca="true">+IF(OFFSET('Water Data'!$F$27,0,10*ROW('Water Data'!F178))="","",OFFSET('Water Data'!$F$27,0,10*ROW('Water Data'!F178)))</f>
        <v/>
      </c>
      <c r="BZ184" s="292" t="str">
        <f ca="true">+IF(OFFSET('Water Data'!$F$28,0,10*ROW('Water Data'!F178))="","",OFFSET('Water Data'!$F$28,0,10*ROW('Water Data'!F178)))</f>
        <v/>
      </c>
      <c r="CA184" s="292" t="str">
        <f ca="true">+IF(OFFSET('Water Data'!$F$29,0,10*ROW('Water Data'!F178))="","",OFFSET('Water Data'!$F$29,0,10*ROW('Water Data'!F178)))</f>
        <v/>
      </c>
      <c r="CB184" s="292" t="str">
        <f ca="true">+IF(OFFSET('Water Data'!$G$27,0,10*ROW('Water Data'!G178))="","",OFFSET('Water Data'!$G$27,0,10*ROW('Water Data'!G178)))</f>
        <v/>
      </c>
      <c r="CC184" s="292" t="str">
        <f ca="true">+IF(OFFSET('Water Data'!$G$28,0,10*ROW('Water Data'!G178))="","",OFFSET('Water Data'!$G$28,0,10*ROW('Water Data'!G178)))</f>
        <v/>
      </c>
      <c r="CD184" s="292" t="str">
        <f ca="true">+IF(OFFSET('Water Data'!$G$29,0,10*ROW('Water Data'!G178))="","",OFFSET('Water Data'!$G$29,0,10*ROW('Water Data'!G178)))</f>
        <v/>
      </c>
      <c r="CE184" s="292" t="str">
        <f ca="true">+IF(OFFSET('Water Data'!$H$27,0,10*ROW('Water Data'!H178))="","",OFFSET('Water Data'!$H$27,0,10*ROW('Water Data'!H178)))</f>
        <v/>
      </c>
      <c r="CF184" s="292" t="str">
        <f ca="true">+IF(OFFSET('Water Data'!$H$28,0,10*ROW('Water Data'!H178))="","",OFFSET('Water Data'!$H$28,0,10*ROW('Water Data'!H178)))</f>
        <v/>
      </c>
      <c r="CG184" s="292" t="str">
        <f ca="true">+IF(OFFSET('Water Data'!$H$29,0,10*ROW('Water Data'!H178))="","",OFFSET('Water Data'!$H$29,0,10*ROW('Water Data'!H178)))</f>
        <v/>
      </c>
      <c r="CH184" s="292" t="str">
        <f ca="true">+IF(OFFSET('Water Data'!$I$27,0,10*ROW('Water Data'!I178))="","",OFFSET('Water Data'!$I$27,0,10*ROW('Water Data'!I178)))</f>
        <v/>
      </c>
      <c r="CI184" s="292" t="str">
        <f ca="true">+IF(OFFSET('Water Data'!$I$28,0,10*ROW('Water Data'!I178))="","",OFFSET('Water Data'!$I$28,0,10*ROW('Water Data'!I178)))</f>
        <v/>
      </c>
      <c r="CJ184" s="292" t="str">
        <f ca="true">+IF(OFFSET('Water Data'!$I$29,0,10*ROW('Water Data'!I178))="","",OFFSET('Water Data'!$I$29,0,10*ROW('Water Data'!I178)))</f>
        <v/>
      </c>
      <c r="CK184" s="292" t="str">
        <f ca="true">+IF(OFFSET('Sanitation Data'!$D$28,0,10*ROW('Sanitation Data'!D178))="","",OFFSET('Sanitation Data'!$D$28,0,10*ROW('Sanitation Data'!D178)))</f>
        <v/>
      </c>
      <c r="CL184" s="292" t="str">
        <f ca="true">+IF(OFFSET('Sanitation Data'!$D$29,0,10*ROW('Sanitation Data'!D178))="","",OFFSET('Sanitation Data'!$D$29,0,10*ROW('Sanitation Data'!D178)))</f>
        <v/>
      </c>
      <c r="CM184" s="292" t="str">
        <f ca="true">+IF(OFFSET('Sanitation Data'!$D$30,0,10*ROW('Sanitation Data'!D178))="","",OFFSET('Sanitation Data'!$D$30,0,10*ROW('Sanitation Data'!D178)))</f>
        <v/>
      </c>
      <c r="CN184" s="292" t="str">
        <f ca="true">+IF(OFFSET('Sanitation Data'!$D$31,0,10*ROW('Sanitation Data'!D178))="","",OFFSET('Sanitation Data'!$D$31,0,10*ROW('Sanitation Data'!D178)))</f>
        <v/>
      </c>
      <c r="CO184" s="292" t="str">
        <f ca="true">+IF(OFFSET('Sanitation Data'!$D$32,0,10*ROW('Sanitation Data'!D178))="","",OFFSET('Sanitation Data'!$D$32,0,10*ROW('Sanitation Data'!D178)))</f>
        <v/>
      </c>
      <c r="CP184" s="292" t="str">
        <f ca="true">+IF(OFFSET('Sanitation Data'!$E$28,0,10*ROW('Sanitation Data'!E178))="","",OFFSET('Sanitation Data'!$E$28,0,10*ROW('Sanitation Data'!E178)))</f>
        <v/>
      </c>
      <c r="CQ184" s="292" t="str">
        <f ca="true">+IF(OFFSET('Sanitation Data'!$E$29,0,10*ROW('Sanitation Data'!E178))="","",OFFSET('Sanitation Data'!$E$29,0,10*ROW('Sanitation Data'!E178)))</f>
        <v/>
      </c>
      <c r="CR184" s="292" t="str">
        <f ca="true">+IF(OFFSET('Sanitation Data'!$E$30,0,10*ROW('Sanitation Data'!E178))="","",OFFSET('Sanitation Data'!$E$30,0,10*ROW('Sanitation Data'!E178)))</f>
        <v/>
      </c>
      <c r="CS184" s="292" t="str">
        <f ca="true">+IF(OFFSET('Sanitation Data'!$E$31,0,10*ROW('Sanitation Data'!E178))="","",OFFSET('Sanitation Data'!$E$31,0,10*ROW('Sanitation Data'!E178)))</f>
        <v/>
      </c>
      <c r="CT184" s="292" t="str">
        <f ca="true">+IF(OFFSET('Sanitation Data'!$E$32,0,10*ROW('Sanitation Data'!E178))="","",OFFSET('Sanitation Data'!$E$32,0,10*ROW('Sanitation Data'!E178)))</f>
        <v/>
      </c>
      <c r="CU184" s="292" t="str">
        <f ca="true">+IF(OFFSET('Sanitation Data'!$F$28,0,10*ROW('Sanitation Data'!F178))="","",OFFSET('Sanitation Data'!$F$28,0,10*ROW('Sanitation Data'!F178)))</f>
        <v/>
      </c>
      <c r="CV184" s="292" t="str">
        <f ca="true">+IF(OFFSET('Sanitation Data'!$F$29,0,10*ROW('Sanitation Data'!F178))="","",OFFSET('Sanitation Data'!$F$29,0,10*ROW('Sanitation Data'!F178)))</f>
        <v/>
      </c>
      <c r="CW184" s="292" t="str">
        <f ca="true">+IF(OFFSET('Sanitation Data'!$F$30,0,10*ROW('Sanitation Data'!F178))="","",OFFSET('Sanitation Data'!$F$30,0,10*ROW('Sanitation Data'!F178)))</f>
        <v/>
      </c>
      <c r="CX184" s="292" t="str">
        <f ca="true">+IF(OFFSET('Sanitation Data'!$F$31,0,10*ROW('Sanitation Data'!F178))="","",OFFSET('Sanitation Data'!$F$31,0,10*ROW('Sanitation Data'!F178)))</f>
        <v/>
      </c>
      <c r="CY184" s="292" t="str">
        <f ca="true">+IF(OFFSET('Sanitation Data'!$F$32,0,10*ROW('Sanitation Data'!F178))="","",OFFSET('Sanitation Data'!$F$32,0,10*ROW('Sanitation Data'!F178)))</f>
        <v/>
      </c>
      <c r="CZ184" s="292" t="str">
        <f ca="true">+IF(OFFSET('Sanitation Data'!$G$28,0,10*ROW('Sanitation Data'!G178))="","",OFFSET('Sanitation Data'!$G$28,0,10*ROW('Sanitation Data'!G178)))</f>
        <v/>
      </c>
      <c r="DA184" s="292" t="str">
        <f ca="true">+IF(OFFSET('Sanitation Data'!$G$29,0,10*ROW('Sanitation Data'!G178))="","",OFFSET('Sanitation Data'!$G$29,0,10*ROW('Sanitation Data'!G178)))</f>
        <v/>
      </c>
      <c r="DB184" s="292" t="str">
        <f ca="true">+IF(OFFSET('Sanitation Data'!$G$30,0,10*ROW('Sanitation Data'!G178))="","",OFFSET('Sanitation Data'!$G$30,0,10*ROW('Sanitation Data'!G178)))</f>
        <v/>
      </c>
      <c r="DC184" s="292" t="str">
        <f ca="true">+IF(OFFSET('Sanitation Data'!$G$31,0,10*ROW('Sanitation Data'!G178))="","",OFFSET('Sanitation Data'!$G$31,0,10*ROW('Sanitation Data'!G178)))</f>
        <v/>
      </c>
      <c r="DD184" s="292" t="str">
        <f ca="true">+IF(OFFSET('Sanitation Data'!$G$32,0,10*ROW('Sanitation Data'!G178))="","",OFFSET('Sanitation Data'!$G$32,0,10*ROW('Sanitation Data'!G178)))</f>
        <v/>
      </c>
      <c r="DE184" s="292" t="str">
        <f ca="true">+IF(OFFSET('Sanitation Data'!$H$28,0,10*ROW('Sanitation Data'!H178))="","",OFFSET('Sanitation Data'!$H$28,0,10*ROW('Sanitation Data'!H178)))</f>
        <v/>
      </c>
      <c r="DF184" s="292" t="str">
        <f ca="true">+IF(OFFSET('Sanitation Data'!$H$29,0,10*ROW('Sanitation Data'!H178))="","",OFFSET('Sanitation Data'!$H$29,0,10*ROW('Sanitation Data'!H178)))</f>
        <v/>
      </c>
      <c r="DG184" s="292" t="str">
        <f ca="true">+IF(OFFSET('Sanitation Data'!$H$30,0,10*ROW('Sanitation Data'!H178))="","",OFFSET('Sanitation Data'!$H$30,0,10*ROW('Sanitation Data'!H178)))</f>
        <v/>
      </c>
      <c r="DH184" s="292" t="str">
        <f ca="true">+IF(OFFSET('Sanitation Data'!$H$31,0,10*ROW('Sanitation Data'!H178))="","",OFFSET('Sanitation Data'!$H$31,0,10*ROW('Sanitation Data'!H178)))</f>
        <v/>
      </c>
      <c r="DI184" s="292" t="str">
        <f ca="true">+IF(OFFSET('Sanitation Data'!$H$32,0,10*ROW('Sanitation Data'!H178))="","",OFFSET('Sanitation Data'!$H$32,0,10*ROW('Sanitation Data'!H178)))</f>
        <v/>
      </c>
      <c r="DJ184" s="292" t="str">
        <f ca="true">+IF(OFFSET('Sanitation Data'!$I$28,0,10*ROW('Sanitation Data'!I178))="","",OFFSET('Sanitation Data'!$I$28,0,10*ROW('Sanitation Data'!I178)))</f>
        <v/>
      </c>
      <c r="DK184" s="292" t="str">
        <f ca="true">+IF(OFFSET('Sanitation Data'!$I$29,0,10*ROW('Sanitation Data'!I178))="","",OFFSET('Sanitation Data'!$I$29,0,10*ROW('Sanitation Data'!I178)))</f>
        <v/>
      </c>
      <c r="DL184" s="292" t="str">
        <f ca="true">+IF(OFFSET('Sanitation Data'!$I$30,0,10*ROW('Sanitation Data'!I178))="","",OFFSET('Sanitation Data'!$I$30,0,10*ROW('Sanitation Data'!I178)))</f>
        <v/>
      </c>
      <c r="DM184" s="292" t="str">
        <f ca="true">+IF(OFFSET('Sanitation Data'!$I$31,0,10*ROW('Sanitation Data'!I178))="","",OFFSET('Sanitation Data'!$I$31,0,10*ROW('Sanitation Data'!I178)))</f>
        <v/>
      </c>
      <c r="DN184" s="292" t="str">
        <f ca="true">+IF(OFFSET('Sanitation Data'!$I$32,0,10*ROW('Sanitation Data'!I178))="","",OFFSET('Sanitation Data'!$I$32,0,10*ROW('Sanitation Data'!I178)))</f>
        <v/>
      </c>
      <c r="DO184" s="292" t="str">
        <f ca="true">+IF(OFFSET('Hygiene Data'!$D$11,0,10*ROW('Hygiene Data'!D178))="","",OFFSET('Hygiene Data'!$D$11,0,10*ROW('Hygiene Data'!D178)))</f>
        <v/>
      </c>
      <c r="DP184" s="292" t="str">
        <f ca="true">+IF(OFFSET('Hygiene Data'!$D$12,0,10*ROW('Hygiene Data'!D178))="","",OFFSET('Hygiene Data'!$D$12,0,10*ROW('Hygiene Data'!D178)))</f>
        <v/>
      </c>
      <c r="DQ184" s="292" t="str">
        <f ca="true">+IF(OFFSET('Hygiene Data'!$D$13,0,10*ROW('Hygiene Data'!D178))="","",OFFSET('Hygiene Data'!$D$13,0,10*ROW('Hygiene Data'!D178)))</f>
        <v/>
      </c>
      <c r="DR184" s="292" t="str">
        <f ca="true">+IF(OFFSET('Hygiene Data'!$E$11,0,10*ROW('Hygiene Data'!E178))="","",OFFSET('Hygiene Data'!$E$11,0,10*ROW('Hygiene Data'!E178)))</f>
        <v/>
      </c>
      <c r="DS184" s="292" t="str">
        <f ca="true">+IF(OFFSET('Hygiene Data'!$E$12,0,10*ROW('Hygiene Data'!E178))="","",OFFSET('Hygiene Data'!$E$12,0,10*ROW('Hygiene Data'!E178)))</f>
        <v/>
      </c>
      <c r="DT184" s="292" t="str">
        <f ca="true">+IF(OFFSET('Hygiene Data'!$E$13,0,10*ROW('Hygiene Data'!E178))="","",OFFSET('Hygiene Data'!$E$13,0,10*ROW('Hygiene Data'!E178)))</f>
        <v/>
      </c>
      <c r="DU184" s="292" t="str">
        <f ca="true">+IF(OFFSET('Hygiene Data'!$F$11,0,10*ROW('Hygiene Data'!F178))="","",OFFSET('Hygiene Data'!$F$11,0,10*ROW('Hygiene Data'!F178)))</f>
        <v/>
      </c>
      <c r="DV184" s="292" t="str">
        <f ca="true">+IF(OFFSET('Hygiene Data'!$F$12,0,10*ROW('Hygiene Data'!F178))="","",OFFSET('Hygiene Data'!$F$12,0,10*ROW('Hygiene Data'!F178)))</f>
        <v/>
      </c>
      <c r="DW184" s="292" t="str">
        <f ca="true">+IF(OFFSET('Hygiene Data'!$F$13,0,10*ROW('Hygiene Data'!F178))="","",OFFSET('Hygiene Data'!$F$13,0,10*ROW('Hygiene Data'!F178)))</f>
        <v/>
      </c>
      <c r="DX184" s="292" t="str">
        <f ca="true">+IF(OFFSET('Hygiene Data'!$G$11,0,10*ROW('Hygiene Data'!G178))="","",OFFSET('Hygiene Data'!$G$11,0,10*ROW('Hygiene Data'!G178)))</f>
        <v/>
      </c>
      <c r="DY184" s="292" t="str">
        <f ca="true">+IF(OFFSET('Hygiene Data'!$G$12,0,10*ROW('Hygiene Data'!G178))="","",OFFSET('Hygiene Data'!$G$12,0,10*ROW('Hygiene Data'!G178)))</f>
        <v/>
      </c>
      <c r="DZ184" s="292" t="str">
        <f ca="true">+IF(OFFSET('Hygiene Data'!$G$13,0,10*ROW('Hygiene Data'!G178))="","",OFFSET('Hygiene Data'!$G$13,0,10*ROW('Hygiene Data'!G178)))</f>
        <v/>
      </c>
      <c r="EA184" s="292" t="str">
        <f ca="true">+IF(OFFSET('Hygiene Data'!$H$11,0,10*ROW('Hygiene Data'!H178))="","",OFFSET('Hygiene Data'!$H$11,0,10*ROW('Hygiene Data'!H178)))</f>
        <v/>
      </c>
      <c r="EB184" s="292" t="str">
        <f ca="true">+IF(OFFSET('Hygiene Data'!$H$12,0,10*ROW('Hygiene Data'!H178))="","",OFFSET('Hygiene Data'!$H$12,0,10*ROW('Hygiene Data'!H178)))</f>
        <v/>
      </c>
      <c r="EC184" s="292" t="str">
        <f ca="true">+IF(OFFSET('Hygiene Data'!$H$13,0,10*ROW('Hygiene Data'!H178))="","",OFFSET('Hygiene Data'!$H$13,0,10*ROW('Hygiene Data'!H178)))</f>
        <v/>
      </c>
      <c r="ED184" s="292" t="str">
        <f ca="true">+IF(OFFSET('Hygiene Data'!$I$11,0,10*ROW('Hygiene Data'!I178))="","",OFFSET('Hygiene Data'!$I$11,0,10*ROW('Hygiene Data'!I178)))</f>
        <v/>
      </c>
      <c r="EE184" s="292" t="str">
        <f ca="true">+IF(OFFSET('Hygiene Data'!$I$12,0,10*ROW('Hygiene Data'!I178))="","",OFFSET('Hygiene Data'!$I$12,0,10*ROW('Hygiene Data'!I178)))</f>
        <v/>
      </c>
      <c r="EF184" s="29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8"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2"/>
      <c r="BS185" s="292" t="str">
        <f ca="true">+IF(OFFSET('Water Data'!$D$27,0,10*ROW('Water Data'!D179))="","",OFFSET('Water Data'!$D$27,0,10*ROW('Water Data'!D179)))</f>
        <v/>
      </c>
      <c r="BT185" s="292" t="str">
        <f ca="true">+IF(OFFSET('Water Data'!$D$28,0,10*ROW('Water Data'!D179))="","",OFFSET('Water Data'!$D$28,0,10*ROW('Water Data'!D179)))</f>
        <v/>
      </c>
      <c r="BU185" s="292" t="str">
        <f ca="true">+IF(OFFSET('Water Data'!$D$29,0,10*ROW('Water Data'!D179))="","",OFFSET('Water Data'!$D$29,0,10*ROW('Water Data'!D179)))</f>
        <v/>
      </c>
      <c r="BV185" s="292" t="str">
        <f ca="true">+IF(OFFSET('Water Data'!$E$27,0,10*ROW('Water Data'!E179))="","",OFFSET('Water Data'!$E$27,0,10*ROW('Water Data'!E179)))</f>
        <v/>
      </c>
      <c r="BW185" s="292" t="str">
        <f ca="true">+IF(OFFSET('Water Data'!$E$28,0,10*ROW('Water Data'!E179))="","",OFFSET('Water Data'!$E$28,0,10*ROW('Water Data'!E179)))</f>
        <v/>
      </c>
      <c r="BX185" s="292" t="str">
        <f ca="true">+IF(OFFSET('Water Data'!$E$29,0,10*ROW('Water Data'!E179))="","",OFFSET('Water Data'!$E$29,0,10*ROW('Water Data'!E179)))</f>
        <v/>
      </c>
      <c r="BY185" s="292" t="str">
        <f ca="true">+IF(OFFSET('Water Data'!$F$27,0,10*ROW('Water Data'!F179))="","",OFFSET('Water Data'!$F$27,0,10*ROW('Water Data'!F179)))</f>
        <v/>
      </c>
      <c r="BZ185" s="292" t="str">
        <f ca="true">+IF(OFFSET('Water Data'!$F$28,0,10*ROW('Water Data'!F179))="","",OFFSET('Water Data'!$F$28,0,10*ROW('Water Data'!F179)))</f>
        <v/>
      </c>
      <c r="CA185" s="292" t="str">
        <f ca="true">+IF(OFFSET('Water Data'!$F$29,0,10*ROW('Water Data'!F179))="","",OFFSET('Water Data'!$F$29,0,10*ROW('Water Data'!F179)))</f>
        <v/>
      </c>
      <c r="CB185" s="292" t="str">
        <f ca="true">+IF(OFFSET('Water Data'!$G$27,0,10*ROW('Water Data'!G179))="","",OFFSET('Water Data'!$G$27,0,10*ROW('Water Data'!G179)))</f>
        <v/>
      </c>
      <c r="CC185" s="292" t="str">
        <f ca="true">+IF(OFFSET('Water Data'!$G$28,0,10*ROW('Water Data'!G179))="","",OFFSET('Water Data'!$G$28,0,10*ROW('Water Data'!G179)))</f>
        <v/>
      </c>
      <c r="CD185" s="292" t="str">
        <f ca="true">+IF(OFFSET('Water Data'!$G$29,0,10*ROW('Water Data'!G179))="","",OFFSET('Water Data'!$G$29,0,10*ROW('Water Data'!G179)))</f>
        <v/>
      </c>
      <c r="CE185" s="292" t="str">
        <f ca="true">+IF(OFFSET('Water Data'!$H$27,0,10*ROW('Water Data'!H179))="","",OFFSET('Water Data'!$H$27,0,10*ROW('Water Data'!H179)))</f>
        <v/>
      </c>
      <c r="CF185" s="292" t="str">
        <f ca="true">+IF(OFFSET('Water Data'!$H$28,0,10*ROW('Water Data'!H179))="","",OFFSET('Water Data'!$H$28,0,10*ROW('Water Data'!H179)))</f>
        <v/>
      </c>
      <c r="CG185" s="292" t="str">
        <f ca="true">+IF(OFFSET('Water Data'!$H$29,0,10*ROW('Water Data'!H179))="","",OFFSET('Water Data'!$H$29,0,10*ROW('Water Data'!H179)))</f>
        <v/>
      </c>
      <c r="CH185" s="292" t="str">
        <f ca="true">+IF(OFFSET('Water Data'!$I$27,0,10*ROW('Water Data'!I179))="","",OFFSET('Water Data'!$I$27,0,10*ROW('Water Data'!I179)))</f>
        <v/>
      </c>
      <c r="CI185" s="292" t="str">
        <f ca="true">+IF(OFFSET('Water Data'!$I$28,0,10*ROW('Water Data'!I179))="","",OFFSET('Water Data'!$I$28,0,10*ROW('Water Data'!I179)))</f>
        <v/>
      </c>
      <c r="CJ185" s="292" t="str">
        <f ca="true">+IF(OFFSET('Water Data'!$I$29,0,10*ROW('Water Data'!I179))="","",OFFSET('Water Data'!$I$29,0,10*ROW('Water Data'!I179)))</f>
        <v/>
      </c>
      <c r="CK185" s="292" t="str">
        <f ca="true">+IF(OFFSET('Sanitation Data'!$D$28,0,10*ROW('Sanitation Data'!D179))="","",OFFSET('Sanitation Data'!$D$28,0,10*ROW('Sanitation Data'!D179)))</f>
        <v/>
      </c>
      <c r="CL185" s="292" t="str">
        <f ca="true">+IF(OFFSET('Sanitation Data'!$D$29,0,10*ROW('Sanitation Data'!D179))="","",OFFSET('Sanitation Data'!$D$29,0,10*ROW('Sanitation Data'!D179)))</f>
        <v/>
      </c>
      <c r="CM185" s="292" t="str">
        <f ca="true">+IF(OFFSET('Sanitation Data'!$D$30,0,10*ROW('Sanitation Data'!D179))="","",OFFSET('Sanitation Data'!$D$30,0,10*ROW('Sanitation Data'!D179)))</f>
        <v/>
      </c>
      <c r="CN185" s="292" t="str">
        <f ca="true">+IF(OFFSET('Sanitation Data'!$D$31,0,10*ROW('Sanitation Data'!D179))="","",OFFSET('Sanitation Data'!$D$31,0,10*ROW('Sanitation Data'!D179)))</f>
        <v/>
      </c>
      <c r="CO185" s="292" t="str">
        <f ca="true">+IF(OFFSET('Sanitation Data'!$D$32,0,10*ROW('Sanitation Data'!D179))="","",OFFSET('Sanitation Data'!$D$32,0,10*ROW('Sanitation Data'!D179)))</f>
        <v/>
      </c>
      <c r="CP185" s="292" t="str">
        <f ca="true">+IF(OFFSET('Sanitation Data'!$E$28,0,10*ROW('Sanitation Data'!E179))="","",OFFSET('Sanitation Data'!$E$28,0,10*ROW('Sanitation Data'!E179)))</f>
        <v/>
      </c>
      <c r="CQ185" s="292" t="str">
        <f ca="true">+IF(OFFSET('Sanitation Data'!$E$29,0,10*ROW('Sanitation Data'!E179))="","",OFFSET('Sanitation Data'!$E$29,0,10*ROW('Sanitation Data'!E179)))</f>
        <v/>
      </c>
      <c r="CR185" s="292" t="str">
        <f ca="true">+IF(OFFSET('Sanitation Data'!$E$30,0,10*ROW('Sanitation Data'!E179))="","",OFFSET('Sanitation Data'!$E$30,0,10*ROW('Sanitation Data'!E179)))</f>
        <v/>
      </c>
      <c r="CS185" s="292" t="str">
        <f ca="true">+IF(OFFSET('Sanitation Data'!$E$31,0,10*ROW('Sanitation Data'!E179))="","",OFFSET('Sanitation Data'!$E$31,0,10*ROW('Sanitation Data'!E179)))</f>
        <v/>
      </c>
      <c r="CT185" s="292" t="str">
        <f ca="true">+IF(OFFSET('Sanitation Data'!$E$32,0,10*ROW('Sanitation Data'!E179))="","",OFFSET('Sanitation Data'!$E$32,0,10*ROW('Sanitation Data'!E179)))</f>
        <v/>
      </c>
      <c r="CU185" s="292" t="str">
        <f ca="true">+IF(OFFSET('Sanitation Data'!$F$28,0,10*ROW('Sanitation Data'!F179))="","",OFFSET('Sanitation Data'!$F$28,0,10*ROW('Sanitation Data'!F179)))</f>
        <v/>
      </c>
      <c r="CV185" s="292" t="str">
        <f ca="true">+IF(OFFSET('Sanitation Data'!$F$29,0,10*ROW('Sanitation Data'!F179))="","",OFFSET('Sanitation Data'!$F$29,0,10*ROW('Sanitation Data'!F179)))</f>
        <v/>
      </c>
      <c r="CW185" s="292" t="str">
        <f ca="true">+IF(OFFSET('Sanitation Data'!$F$30,0,10*ROW('Sanitation Data'!F179))="","",OFFSET('Sanitation Data'!$F$30,0,10*ROW('Sanitation Data'!F179)))</f>
        <v/>
      </c>
      <c r="CX185" s="292" t="str">
        <f ca="true">+IF(OFFSET('Sanitation Data'!$F$31,0,10*ROW('Sanitation Data'!F179))="","",OFFSET('Sanitation Data'!$F$31,0,10*ROW('Sanitation Data'!F179)))</f>
        <v/>
      </c>
      <c r="CY185" s="292" t="str">
        <f ca="true">+IF(OFFSET('Sanitation Data'!$F$32,0,10*ROW('Sanitation Data'!F179))="","",OFFSET('Sanitation Data'!$F$32,0,10*ROW('Sanitation Data'!F179)))</f>
        <v/>
      </c>
      <c r="CZ185" s="292" t="str">
        <f ca="true">+IF(OFFSET('Sanitation Data'!$G$28,0,10*ROW('Sanitation Data'!G179))="","",OFFSET('Sanitation Data'!$G$28,0,10*ROW('Sanitation Data'!G179)))</f>
        <v/>
      </c>
      <c r="DA185" s="292" t="str">
        <f ca="true">+IF(OFFSET('Sanitation Data'!$G$29,0,10*ROW('Sanitation Data'!G179))="","",OFFSET('Sanitation Data'!$G$29,0,10*ROW('Sanitation Data'!G179)))</f>
        <v/>
      </c>
      <c r="DB185" s="292" t="str">
        <f ca="true">+IF(OFFSET('Sanitation Data'!$G$30,0,10*ROW('Sanitation Data'!G179))="","",OFFSET('Sanitation Data'!$G$30,0,10*ROW('Sanitation Data'!G179)))</f>
        <v/>
      </c>
      <c r="DC185" s="292" t="str">
        <f ca="true">+IF(OFFSET('Sanitation Data'!$G$31,0,10*ROW('Sanitation Data'!G179))="","",OFFSET('Sanitation Data'!$G$31,0,10*ROW('Sanitation Data'!G179)))</f>
        <v/>
      </c>
      <c r="DD185" s="292" t="str">
        <f ca="true">+IF(OFFSET('Sanitation Data'!$G$32,0,10*ROW('Sanitation Data'!G179))="","",OFFSET('Sanitation Data'!$G$32,0,10*ROW('Sanitation Data'!G179)))</f>
        <v/>
      </c>
      <c r="DE185" s="292" t="str">
        <f ca="true">+IF(OFFSET('Sanitation Data'!$H$28,0,10*ROW('Sanitation Data'!H179))="","",OFFSET('Sanitation Data'!$H$28,0,10*ROW('Sanitation Data'!H179)))</f>
        <v/>
      </c>
      <c r="DF185" s="292" t="str">
        <f ca="true">+IF(OFFSET('Sanitation Data'!$H$29,0,10*ROW('Sanitation Data'!H179))="","",OFFSET('Sanitation Data'!$H$29,0,10*ROW('Sanitation Data'!H179)))</f>
        <v/>
      </c>
      <c r="DG185" s="292" t="str">
        <f ca="true">+IF(OFFSET('Sanitation Data'!$H$30,0,10*ROW('Sanitation Data'!H179))="","",OFFSET('Sanitation Data'!$H$30,0,10*ROW('Sanitation Data'!H179)))</f>
        <v/>
      </c>
      <c r="DH185" s="292" t="str">
        <f ca="true">+IF(OFFSET('Sanitation Data'!$H$31,0,10*ROW('Sanitation Data'!H179))="","",OFFSET('Sanitation Data'!$H$31,0,10*ROW('Sanitation Data'!H179)))</f>
        <v/>
      </c>
      <c r="DI185" s="292" t="str">
        <f ca="true">+IF(OFFSET('Sanitation Data'!$H$32,0,10*ROW('Sanitation Data'!H179))="","",OFFSET('Sanitation Data'!$H$32,0,10*ROW('Sanitation Data'!H179)))</f>
        <v/>
      </c>
      <c r="DJ185" s="292" t="str">
        <f ca="true">+IF(OFFSET('Sanitation Data'!$I$28,0,10*ROW('Sanitation Data'!I179))="","",OFFSET('Sanitation Data'!$I$28,0,10*ROW('Sanitation Data'!I179)))</f>
        <v/>
      </c>
      <c r="DK185" s="292" t="str">
        <f ca="true">+IF(OFFSET('Sanitation Data'!$I$29,0,10*ROW('Sanitation Data'!I179))="","",OFFSET('Sanitation Data'!$I$29,0,10*ROW('Sanitation Data'!I179)))</f>
        <v/>
      </c>
      <c r="DL185" s="292" t="str">
        <f ca="true">+IF(OFFSET('Sanitation Data'!$I$30,0,10*ROW('Sanitation Data'!I179))="","",OFFSET('Sanitation Data'!$I$30,0,10*ROW('Sanitation Data'!I179)))</f>
        <v/>
      </c>
      <c r="DM185" s="292" t="str">
        <f ca="true">+IF(OFFSET('Sanitation Data'!$I$31,0,10*ROW('Sanitation Data'!I179))="","",OFFSET('Sanitation Data'!$I$31,0,10*ROW('Sanitation Data'!I179)))</f>
        <v/>
      </c>
      <c r="DN185" s="292" t="str">
        <f ca="true">+IF(OFFSET('Sanitation Data'!$I$32,0,10*ROW('Sanitation Data'!I179))="","",OFFSET('Sanitation Data'!$I$32,0,10*ROW('Sanitation Data'!I179)))</f>
        <v/>
      </c>
      <c r="DO185" s="292" t="str">
        <f ca="true">+IF(OFFSET('Hygiene Data'!$D$11,0,10*ROW('Hygiene Data'!D179))="","",OFFSET('Hygiene Data'!$D$11,0,10*ROW('Hygiene Data'!D179)))</f>
        <v/>
      </c>
      <c r="DP185" s="292" t="str">
        <f ca="true">+IF(OFFSET('Hygiene Data'!$D$12,0,10*ROW('Hygiene Data'!D179))="","",OFFSET('Hygiene Data'!$D$12,0,10*ROW('Hygiene Data'!D179)))</f>
        <v/>
      </c>
      <c r="DQ185" s="292" t="str">
        <f ca="true">+IF(OFFSET('Hygiene Data'!$D$13,0,10*ROW('Hygiene Data'!D179))="","",OFFSET('Hygiene Data'!$D$13,0,10*ROW('Hygiene Data'!D179)))</f>
        <v/>
      </c>
      <c r="DR185" s="292" t="str">
        <f ca="true">+IF(OFFSET('Hygiene Data'!$E$11,0,10*ROW('Hygiene Data'!E179))="","",OFFSET('Hygiene Data'!$E$11,0,10*ROW('Hygiene Data'!E179)))</f>
        <v/>
      </c>
      <c r="DS185" s="292" t="str">
        <f ca="true">+IF(OFFSET('Hygiene Data'!$E$12,0,10*ROW('Hygiene Data'!E179))="","",OFFSET('Hygiene Data'!$E$12,0,10*ROW('Hygiene Data'!E179)))</f>
        <v/>
      </c>
      <c r="DT185" s="292" t="str">
        <f ca="true">+IF(OFFSET('Hygiene Data'!$E$13,0,10*ROW('Hygiene Data'!E179))="","",OFFSET('Hygiene Data'!$E$13,0,10*ROW('Hygiene Data'!E179)))</f>
        <v/>
      </c>
      <c r="DU185" s="292" t="str">
        <f ca="true">+IF(OFFSET('Hygiene Data'!$F$11,0,10*ROW('Hygiene Data'!F179))="","",OFFSET('Hygiene Data'!$F$11,0,10*ROW('Hygiene Data'!F179)))</f>
        <v/>
      </c>
      <c r="DV185" s="292" t="str">
        <f ca="true">+IF(OFFSET('Hygiene Data'!$F$12,0,10*ROW('Hygiene Data'!F179))="","",OFFSET('Hygiene Data'!$F$12,0,10*ROW('Hygiene Data'!F179)))</f>
        <v/>
      </c>
      <c r="DW185" s="292" t="str">
        <f ca="true">+IF(OFFSET('Hygiene Data'!$F$13,0,10*ROW('Hygiene Data'!F179))="","",OFFSET('Hygiene Data'!$F$13,0,10*ROW('Hygiene Data'!F179)))</f>
        <v/>
      </c>
      <c r="DX185" s="292" t="str">
        <f ca="true">+IF(OFFSET('Hygiene Data'!$G$11,0,10*ROW('Hygiene Data'!G179))="","",OFFSET('Hygiene Data'!$G$11,0,10*ROW('Hygiene Data'!G179)))</f>
        <v/>
      </c>
      <c r="DY185" s="292" t="str">
        <f ca="true">+IF(OFFSET('Hygiene Data'!$G$12,0,10*ROW('Hygiene Data'!G179))="","",OFFSET('Hygiene Data'!$G$12,0,10*ROW('Hygiene Data'!G179)))</f>
        <v/>
      </c>
      <c r="DZ185" s="292" t="str">
        <f ca="true">+IF(OFFSET('Hygiene Data'!$G$13,0,10*ROW('Hygiene Data'!G179))="","",OFFSET('Hygiene Data'!$G$13,0,10*ROW('Hygiene Data'!G179)))</f>
        <v/>
      </c>
      <c r="EA185" s="292" t="str">
        <f ca="true">+IF(OFFSET('Hygiene Data'!$H$11,0,10*ROW('Hygiene Data'!H179))="","",OFFSET('Hygiene Data'!$H$11,0,10*ROW('Hygiene Data'!H179)))</f>
        <v/>
      </c>
      <c r="EB185" s="292" t="str">
        <f ca="true">+IF(OFFSET('Hygiene Data'!$H$12,0,10*ROW('Hygiene Data'!H179))="","",OFFSET('Hygiene Data'!$H$12,0,10*ROW('Hygiene Data'!H179)))</f>
        <v/>
      </c>
      <c r="EC185" s="292" t="str">
        <f ca="true">+IF(OFFSET('Hygiene Data'!$H$13,0,10*ROW('Hygiene Data'!H179))="","",OFFSET('Hygiene Data'!$H$13,0,10*ROW('Hygiene Data'!H179)))</f>
        <v/>
      </c>
      <c r="ED185" s="292" t="str">
        <f ca="true">+IF(OFFSET('Hygiene Data'!$I$11,0,10*ROW('Hygiene Data'!I179))="","",OFFSET('Hygiene Data'!$I$11,0,10*ROW('Hygiene Data'!I179)))</f>
        <v/>
      </c>
      <c r="EE185" s="292" t="str">
        <f ca="true">+IF(OFFSET('Hygiene Data'!$I$12,0,10*ROW('Hygiene Data'!I179))="","",OFFSET('Hygiene Data'!$I$12,0,10*ROW('Hygiene Data'!I179)))</f>
        <v/>
      </c>
      <c r="EF185" s="29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8"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2"/>
      <c r="BS186" s="292" t="str">
        <f ca="true">+IF(OFFSET('Water Data'!$D$27,0,10*ROW('Water Data'!D180))="","",OFFSET('Water Data'!$D$27,0,10*ROW('Water Data'!D180)))</f>
        <v/>
      </c>
      <c r="BT186" s="292" t="str">
        <f ca="true">+IF(OFFSET('Water Data'!$D$28,0,10*ROW('Water Data'!D180))="","",OFFSET('Water Data'!$D$28,0,10*ROW('Water Data'!D180)))</f>
        <v/>
      </c>
      <c r="BU186" s="292" t="str">
        <f ca="true">+IF(OFFSET('Water Data'!$D$29,0,10*ROW('Water Data'!D180))="","",OFFSET('Water Data'!$D$29,0,10*ROW('Water Data'!D180)))</f>
        <v/>
      </c>
      <c r="BV186" s="292" t="str">
        <f ca="true">+IF(OFFSET('Water Data'!$E$27,0,10*ROW('Water Data'!E180))="","",OFFSET('Water Data'!$E$27,0,10*ROW('Water Data'!E180)))</f>
        <v/>
      </c>
      <c r="BW186" s="292" t="str">
        <f ca="true">+IF(OFFSET('Water Data'!$E$28,0,10*ROW('Water Data'!E180))="","",OFFSET('Water Data'!$E$28,0,10*ROW('Water Data'!E180)))</f>
        <v/>
      </c>
      <c r="BX186" s="292" t="str">
        <f ca="true">+IF(OFFSET('Water Data'!$E$29,0,10*ROW('Water Data'!E180))="","",OFFSET('Water Data'!$E$29,0,10*ROW('Water Data'!E180)))</f>
        <v/>
      </c>
      <c r="BY186" s="292" t="str">
        <f ca="true">+IF(OFFSET('Water Data'!$F$27,0,10*ROW('Water Data'!F180))="","",OFFSET('Water Data'!$F$27,0,10*ROW('Water Data'!F180)))</f>
        <v/>
      </c>
      <c r="BZ186" s="292" t="str">
        <f ca="true">+IF(OFFSET('Water Data'!$F$28,0,10*ROW('Water Data'!F180))="","",OFFSET('Water Data'!$F$28,0,10*ROW('Water Data'!F180)))</f>
        <v/>
      </c>
      <c r="CA186" s="292" t="str">
        <f ca="true">+IF(OFFSET('Water Data'!$F$29,0,10*ROW('Water Data'!F180))="","",OFFSET('Water Data'!$F$29,0,10*ROW('Water Data'!F180)))</f>
        <v/>
      </c>
      <c r="CB186" s="292" t="str">
        <f ca="true">+IF(OFFSET('Water Data'!$G$27,0,10*ROW('Water Data'!G180))="","",OFFSET('Water Data'!$G$27,0,10*ROW('Water Data'!G180)))</f>
        <v/>
      </c>
      <c r="CC186" s="292" t="str">
        <f ca="true">+IF(OFFSET('Water Data'!$G$28,0,10*ROW('Water Data'!G180))="","",OFFSET('Water Data'!$G$28,0,10*ROW('Water Data'!G180)))</f>
        <v/>
      </c>
      <c r="CD186" s="292" t="str">
        <f ca="true">+IF(OFFSET('Water Data'!$G$29,0,10*ROW('Water Data'!G180))="","",OFFSET('Water Data'!$G$29,0,10*ROW('Water Data'!G180)))</f>
        <v/>
      </c>
      <c r="CE186" s="292" t="str">
        <f ca="true">+IF(OFFSET('Water Data'!$H$27,0,10*ROW('Water Data'!H180))="","",OFFSET('Water Data'!$H$27,0,10*ROW('Water Data'!H180)))</f>
        <v/>
      </c>
      <c r="CF186" s="292" t="str">
        <f ca="true">+IF(OFFSET('Water Data'!$H$28,0,10*ROW('Water Data'!H180))="","",OFFSET('Water Data'!$H$28,0,10*ROW('Water Data'!H180)))</f>
        <v/>
      </c>
      <c r="CG186" s="292" t="str">
        <f ca="true">+IF(OFFSET('Water Data'!$H$29,0,10*ROW('Water Data'!H180))="","",OFFSET('Water Data'!$H$29,0,10*ROW('Water Data'!H180)))</f>
        <v/>
      </c>
      <c r="CH186" s="292" t="str">
        <f ca="true">+IF(OFFSET('Water Data'!$I$27,0,10*ROW('Water Data'!I180))="","",OFFSET('Water Data'!$I$27,0,10*ROW('Water Data'!I180)))</f>
        <v/>
      </c>
      <c r="CI186" s="292" t="str">
        <f ca="true">+IF(OFFSET('Water Data'!$I$28,0,10*ROW('Water Data'!I180))="","",OFFSET('Water Data'!$I$28,0,10*ROW('Water Data'!I180)))</f>
        <v/>
      </c>
      <c r="CJ186" s="292" t="str">
        <f ca="true">+IF(OFFSET('Water Data'!$I$29,0,10*ROW('Water Data'!I180))="","",OFFSET('Water Data'!$I$29,0,10*ROW('Water Data'!I180)))</f>
        <v/>
      </c>
      <c r="CK186" s="292" t="str">
        <f ca="true">+IF(OFFSET('Sanitation Data'!$D$28,0,10*ROW('Sanitation Data'!D180))="","",OFFSET('Sanitation Data'!$D$28,0,10*ROW('Sanitation Data'!D180)))</f>
        <v/>
      </c>
      <c r="CL186" s="292" t="str">
        <f ca="true">+IF(OFFSET('Sanitation Data'!$D$29,0,10*ROW('Sanitation Data'!D180))="","",OFFSET('Sanitation Data'!$D$29,0,10*ROW('Sanitation Data'!D180)))</f>
        <v/>
      </c>
      <c r="CM186" s="292" t="str">
        <f ca="true">+IF(OFFSET('Sanitation Data'!$D$30,0,10*ROW('Sanitation Data'!D180))="","",OFFSET('Sanitation Data'!$D$30,0,10*ROW('Sanitation Data'!D180)))</f>
        <v/>
      </c>
      <c r="CN186" s="292" t="str">
        <f ca="true">+IF(OFFSET('Sanitation Data'!$D$31,0,10*ROW('Sanitation Data'!D180))="","",OFFSET('Sanitation Data'!$D$31,0,10*ROW('Sanitation Data'!D180)))</f>
        <v/>
      </c>
      <c r="CO186" s="292" t="str">
        <f ca="true">+IF(OFFSET('Sanitation Data'!$D$32,0,10*ROW('Sanitation Data'!D180))="","",OFFSET('Sanitation Data'!$D$32,0,10*ROW('Sanitation Data'!D180)))</f>
        <v/>
      </c>
      <c r="CP186" s="292" t="str">
        <f ca="true">+IF(OFFSET('Sanitation Data'!$E$28,0,10*ROW('Sanitation Data'!E180))="","",OFFSET('Sanitation Data'!$E$28,0,10*ROW('Sanitation Data'!E180)))</f>
        <v/>
      </c>
      <c r="CQ186" s="292" t="str">
        <f ca="true">+IF(OFFSET('Sanitation Data'!$E$29,0,10*ROW('Sanitation Data'!E180))="","",OFFSET('Sanitation Data'!$E$29,0,10*ROW('Sanitation Data'!E180)))</f>
        <v/>
      </c>
      <c r="CR186" s="292" t="str">
        <f ca="true">+IF(OFFSET('Sanitation Data'!$E$30,0,10*ROW('Sanitation Data'!E180))="","",OFFSET('Sanitation Data'!$E$30,0,10*ROW('Sanitation Data'!E180)))</f>
        <v/>
      </c>
      <c r="CS186" s="292" t="str">
        <f ca="true">+IF(OFFSET('Sanitation Data'!$E$31,0,10*ROW('Sanitation Data'!E180))="","",OFFSET('Sanitation Data'!$E$31,0,10*ROW('Sanitation Data'!E180)))</f>
        <v/>
      </c>
      <c r="CT186" s="292" t="str">
        <f ca="true">+IF(OFFSET('Sanitation Data'!$E$32,0,10*ROW('Sanitation Data'!E180))="","",OFFSET('Sanitation Data'!$E$32,0,10*ROW('Sanitation Data'!E180)))</f>
        <v/>
      </c>
      <c r="CU186" s="292" t="str">
        <f ca="true">+IF(OFFSET('Sanitation Data'!$F$28,0,10*ROW('Sanitation Data'!F180))="","",OFFSET('Sanitation Data'!$F$28,0,10*ROW('Sanitation Data'!F180)))</f>
        <v/>
      </c>
      <c r="CV186" s="292" t="str">
        <f ca="true">+IF(OFFSET('Sanitation Data'!$F$29,0,10*ROW('Sanitation Data'!F180))="","",OFFSET('Sanitation Data'!$F$29,0,10*ROW('Sanitation Data'!F180)))</f>
        <v/>
      </c>
      <c r="CW186" s="292" t="str">
        <f ca="true">+IF(OFFSET('Sanitation Data'!$F$30,0,10*ROW('Sanitation Data'!F180))="","",OFFSET('Sanitation Data'!$F$30,0,10*ROW('Sanitation Data'!F180)))</f>
        <v/>
      </c>
      <c r="CX186" s="292" t="str">
        <f ca="true">+IF(OFFSET('Sanitation Data'!$F$31,0,10*ROW('Sanitation Data'!F180))="","",OFFSET('Sanitation Data'!$F$31,0,10*ROW('Sanitation Data'!F180)))</f>
        <v/>
      </c>
      <c r="CY186" s="292" t="str">
        <f ca="true">+IF(OFFSET('Sanitation Data'!$F$32,0,10*ROW('Sanitation Data'!F180))="","",OFFSET('Sanitation Data'!$F$32,0,10*ROW('Sanitation Data'!F180)))</f>
        <v/>
      </c>
      <c r="CZ186" s="292" t="str">
        <f ca="true">+IF(OFFSET('Sanitation Data'!$G$28,0,10*ROW('Sanitation Data'!G180))="","",OFFSET('Sanitation Data'!$G$28,0,10*ROW('Sanitation Data'!G180)))</f>
        <v/>
      </c>
      <c r="DA186" s="292" t="str">
        <f ca="true">+IF(OFFSET('Sanitation Data'!$G$29,0,10*ROW('Sanitation Data'!G180))="","",OFFSET('Sanitation Data'!$G$29,0,10*ROW('Sanitation Data'!G180)))</f>
        <v/>
      </c>
      <c r="DB186" s="292" t="str">
        <f ca="true">+IF(OFFSET('Sanitation Data'!$G$30,0,10*ROW('Sanitation Data'!G180))="","",OFFSET('Sanitation Data'!$G$30,0,10*ROW('Sanitation Data'!G180)))</f>
        <v/>
      </c>
      <c r="DC186" s="292" t="str">
        <f ca="true">+IF(OFFSET('Sanitation Data'!$G$31,0,10*ROW('Sanitation Data'!G180))="","",OFFSET('Sanitation Data'!$G$31,0,10*ROW('Sanitation Data'!G180)))</f>
        <v/>
      </c>
      <c r="DD186" s="292" t="str">
        <f ca="true">+IF(OFFSET('Sanitation Data'!$G$32,0,10*ROW('Sanitation Data'!G180))="","",OFFSET('Sanitation Data'!$G$32,0,10*ROW('Sanitation Data'!G180)))</f>
        <v/>
      </c>
      <c r="DE186" s="292" t="str">
        <f ca="true">+IF(OFFSET('Sanitation Data'!$H$28,0,10*ROW('Sanitation Data'!H180))="","",OFFSET('Sanitation Data'!$H$28,0,10*ROW('Sanitation Data'!H180)))</f>
        <v/>
      </c>
      <c r="DF186" s="292" t="str">
        <f ca="true">+IF(OFFSET('Sanitation Data'!$H$29,0,10*ROW('Sanitation Data'!H180))="","",OFFSET('Sanitation Data'!$H$29,0,10*ROW('Sanitation Data'!H180)))</f>
        <v/>
      </c>
      <c r="DG186" s="292" t="str">
        <f ca="true">+IF(OFFSET('Sanitation Data'!$H$30,0,10*ROW('Sanitation Data'!H180))="","",OFFSET('Sanitation Data'!$H$30,0,10*ROW('Sanitation Data'!H180)))</f>
        <v/>
      </c>
      <c r="DH186" s="292" t="str">
        <f ca="true">+IF(OFFSET('Sanitation Data'!$H$31,0,10*ROW('Sanitation Data'!H180))="","",OFFSET('Sanitation Data'!$H$31,0,10*ROW('Sanitation Data'!H180)))</f>
        <v/>
      </c>
      <c r="DI186" s="292" t="str">
        <f ca="true">+IF(OFFSET('Sanitation Data'!$H$32,0,10*ROW('Sanitation Data'!H180))="","",OFFSET('Sanitation Data'!$H$32,0,10*ROW('Sanitation Data'!H180)))</f>
        <v/>
      </c>
      <c r="DJ186" s="292" t="str">
        <f ca="true">+IF(OFFSET('Sanitation Data'!$I$28,0,10*ROW('Sanitation Data'!I180))="","",OFFSET('Sanitation Data'!$I$28,0,10*ROW('Sanitation Data'!I180)))</f>
        <v/>
      </c>
      <c r="DK186" s="292" t="str">
        <f ca="true">+IF(OFFSET('Sanitation Data'!$I$29,0,10*ROW('Sanitation Data'!I180))="","",OFFSET('Sanitation Data'!$I$29,0,10*ROW('Sanitation Data'!I180)))</f>
        <v/>
      </c>
      <c r="DL186" s="292" t="str">
        <f ca="true">+IF(OFFSET('Sanitation Data'!$I$30,0,10*ROW('Sanitation Data'!I180))="","",OFFSET('Sanitation Data'!$I$30,0,10*ROW('Sanitation Data'!I180)))</f>
        <v/>
      </c>
      <c r="DM186" s="292" t="str">
        <f ca="true">+IF(OFFSET('Sanitation Data'!$I$31,0,10*ROW('Sanitation Data'!I180))="","",OFFSET('Sanitation Data'!$I$31,0,10*ROW('Sanitation Data'!I180)))</f>
        <v/>
      </c>
      <c r="DN186" s="292" t="str">
        <f ca="true">+IF(OFFSET('Sanitation Data'!$I$32,0,10*ROW('Sanitation Data'!I180))="","",OFFSET('Sanitation Data'!$I$32,0,10*ROW('Sanitation Data'!I180)))</f>
        <v/>
      </c>
      <c r="DO186" s="292" t="str">
        <f ca="true">+IF(OFFSET('Hygiene Data'!$D$11,0,10*ROW('Hygiene Data'!D180))="","",OFFSET('Hygiene Data'!$D$11,0,10*ROW('Hygiene Data'!D180)))</f>
        <v/>
      </c>
      <c r="DP186" s="292" t="str">
        <f ca="true">+IF(OFFSET('Hygiene Data'!$D$12,0,10*ROW('Hygiene Data'!D180))="","",OFFSET('Hygiene Data'!$D$12,0,10*ROW('Hygiene Data'!D180)))</f>
        <v/>
      </c>
      <c r="DQ186" s="292" t="str">
        <f ca="true">+IF(OFFSET('Hygiene Data'!$D$13,0,10*ROW('Hygiene Data'!D180))="","",OFFSET('Hygiene Data'!$D$13,0,10*ROW('Hygiene Data'!D180)))</f>
        <v/>
      </c>
      <c r="DR186" s="292" t="str">
        <f ca="true">+IF(OFFSET('Hygiene Data'!$E$11,0,10*ROW('Hygiene Data'!E180))="","",OFFSET('Hygiene Data'!$E$11,0,10*ROW('Hygiene Data'!E180)))</f>
        <v/>
      </c>
      <c r="DS186" s="292" t="str">
        <f ca="true">+IF(OFFSET('Hygiene Data'!$E$12,0,10*ROW('Hygiene Data'!E180))="","",OFFSET('Hygiene Data'!$E$12,0,10*ROW('Hygiene Data'!E180)))</f>
        <v/>
      </c>
      <c r="DT186" s="292" t="str">
        <f ca="true">+IF(OFFSET('Hygiene Data'!$E$13,0,10*ROW('Hygiene Data'!E180))="","",OFFSET('Hygiene Data'!$E$13,0,10*ROW('Hygiene Data'!E180)))</f>
        <v/>
      </c>
      <c r="DU186" s="292" t="str">
        <f ca="true">+IF(OFFSET('Hygiene Data'!$F$11,0,10*ROW('Hygiene Data'!F180))="","",OFFSET('Hygiene Data'!$F$11,0,10*ROW('Hygiene Data'!F180)))</f>
        <v/>
      </c>
      <c r="DV186" s="292" t="str">
        <f ca="true">+IF(OFFSET('Hygiene Data'!$F$12,0,10*ROW('Hygiene Data'!F180))="","",OFFSET('Hygiene Data'!$F$12,0,10*ROW('Hygiene Data'!F180)))</f>
        <v/>
      </c>
      <c r="DW186" s="292" t="str">
        <f ca="true">+IF(OFFSET('Hygiene Data'!$F$13,0,10*ROW('Hygiene Data'!F180))="","",OFFSET('Hygiene Data'!$F$13,0,10*ROW('Hygiene Data'!F180)))</f>
        <v/>
      </c>
      <c r="DX186" s="292" t="str">
        <f ca="true">+IF(OFFSET('Hygiene Data'!$G$11,0,10*ROW('Hygiene Data'!G180))="","",OFFSET('Hygiene Data'!$G$11,0,10*ROW('Hygiene Data'!G180)))</f>
        <v/>
      </c>
      <c r="DY186" s="292" t="str">
        <f ca="true">+IF(OFFSET('Hygiene Data'!$G$12,0,10*ROW('Hygiene Data'!G180))="","",OFFSET('Hygiene Data'!$G$12,0,10*ROW('Hygiene Data'!G180)))</f>
        <v/>
      </c>
      <c r="DZ186" s="292" t="str">
        <f ca="true">+IF(OFFSET('Hygiene Data'!$G$13,0,10*ROW('Hygiene Data'!G180))="","",OFFSET('Hygiene Data'!$G$13,0,10*ROW('Hygiene Data'!G180)))</f>
        <v/>
      </c>
      <c r="EA186" s="292" t="str">
        <f ca="true">+IF(OFFSET('Hygiene Data'!$H$11,0,10*ROW('Hygiene Data'!H180))="","",OFFSET('Hygiene Data'!$H$11,0,10*ROW('Hygiene Data'!H180)))</f>
        <v/>
      </c>
      <c r="EB186" s="292" t="str">
        <f ca="true">+IF(OFFSET('Hygiene Data'!$H$12,0,10*ROW('Hygiene Data'!H180))="","",OFFSET('Hygiene Data'!$H$12,0,10*ROW('Hygiene Data'!H180)))</f>
        <v/>
      </c>
      <c r="EC186" s="292" t="str">
        <f ca="true">+IF(OFFSET('Hygiene Data'!$H$13,0,10*ROW('Hygiene Data'!H180))="","",OFFSET('Hygiene Data'!$H$13,0,10*ROW('Hygiene Data'!H180)))</f>
        <v/>
      </c>
      <c r="ED186" s="292" t="str">
        <f ca="true">+IF(OFFSET('Hygiene Data'!$I$11,0,10*ROW('Hygiene Data'!I180))="","",OFFSET('Hygiene Data'!$I$11,0,10*ROW('Hygiene Data'!I180)))</f>
        <v/>
      </c>
      <c r="EE186" s="292" t="str">
        <f ca="true">+IF(OFFSET('Hygiene Data'!$I$12,0,10*ROW('Hygiene Data'!I180))="","",OFFSET('Hygiene Data'!$I$12,0,10*ROW('Hygiene Data'!I180)))</f>
        <v/>
      </c>
      <c r="EF186" s="29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8"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2"/>
      <c r="BS187" s="292" t="str">
        <f ca="true">+IF(OFFSET('Water Data'!$D$27,0,10*ROW('Water Data'!D181))="","",OFFSET('Water Data'!$D$27,0,10*ROW('Water Data'!D181)))</f>
        <v/>
      </c>
      <c r="BT187" s="292" t="str">
        <f ca="true">+IF(OFFSET('Water Data'!$D$28,0,10*ROW('Water Data'!D181))="","",OFFSET('Water Data'!$D$28,0,10*ROW('Water Data'!D181)))</f>
        <v/>
      </c>
      <c r="BU187" s="292" t="str">
        <f ca="true">+IF(OFFSET('Water Data'!$D$29,0,10*ROW('Water Data'!D181))="","",OFFSET('Water Data'!$D$29,0,10*ROW('Water Data'!D181)))</f>
        <v/>
      </c>
      <c r="BV187" s="292" t="str">
        <f ca="true">+IF(OFFSET('Water Data'!$E$27,0,10*ROW('Water Data'!E181))="","",OFFSET('Water Data'!$E$27,0,10*ROW('Water Data'!E181)))</f>
        <v/>
      </c>
      <c r="BW187" s="292" t="str">
        <f ca="true">+IF(OFFSET('Water Data'!$E$28,0,10*ROW('Water Data'!E181))="","",OFFSET('Water Data'!$E$28,0,10*ROW('Water Data'!E181)))</f>
        <v/>
      </c>
      <c r="BX187" s="292" t="str">
        <f ca="true">+IF(OFFSET('Water Data'!$E$29,0,10*ROW('Water Data'!E181))="","",OFFSET('Water Data'!$E$29,0,10*ROW('Water Data'!E181)))</f>
        <v/>
      </c>
      <c r="BY187" s="292" t="str">
        <f ca="true">+IF(OFFSET('Water Data'!$F$27,0,10*ROW('Water Data'!F181))="","",OFFSET('Water Data'!$F$27,0,10*ROW('Water Data'!F181)))</f>
        <v/>
      </c>
      <c r="BZ187" s="292" t="str">
        <f ca="true">+IF(OFFSET('Water Data'!$F$28,0,10*ROW('Water Data'!F181))="","",OFFSET('Water Data'!$F$28,0,10*ROW('Water Data'!F181)))</f>
        <v/>
      </c>
      <c r="CA187" s="292" t="str">
        <f ca="true">+IF(OFFSET('Water Data'!$F$29,0,10*ROW('Water Data'!F181))="","",OFFSET('Water Data'!$F$29,0,10*ROW('Water Data'!F181)))</f>
        <v/>
      </c>
      <c r="CB187" s="292" t="str">
        <f ca="true">+IF(OFFSET('Water Data'!$G$27,0,10*ROW('Water Data'!G181))="","",OFFSET('Water Data'!$G$27,0,10*ROW('Water Data'!G181)))</f>
        <v/>
      </c>
      <c r="CC187" s="292" t="str">
        <f ca="true">+IF(OFFSET('Water Data'!$G$28,0,10*ROW('Water Data'!G181))="","",OFFSET('Water Data'!$G$28,0,10*ROW('Water Data'!G181)))</f>
        <v/>
      </c>
      <c r="CD187" s="292" t="str">
        <f ca="true">+IF(OFFSET('Water Data'!$G$29,0,10*ROW('Water Data'!G181))="","",OFFSET('Water Data'!$G$29,0,10*ROW('Water Data'!G181)))</f>
        <v/>
      </c>
      <c r="CE187" s="292" t="str">
        <f ca="true">+IF(OFFSET('Water Data'!$H$27,0,10*ROW('Water Data'!H181))="","",OFFSET('Water Data'!$H$27,0,10*ROW('Water Data'!H181)))</f>
        <v/>
      </c>
      <c r="CF187" s="292" t="str">
        <f ca="true">+IF(OFFSET('Water Data'!$H$28,0,10*ROW('Water Data'!H181))="","",OFFSET('Water Data'!$H$28,0,10*ROW('Water Data'!H181)))</f>
        <v/>
      </c>
      <c r="CG187" s="292" t="str">
        <f ca="true">+IF(OFFSET('Water Data'!$H$29,0,10*ROW('Water Data'!H181))="","",OFFSET('Water Data'!$H$29,0,10*ROW('Water Data'!H181)))</f>
        <v/>
      </c>
      <c r="CH187" s="292" t="str">
        <f ca="true">+IF(OFFSET('Water Data'!$I$27,0,10*ROW('Water Data'!I181))="","",OFFSET('Water Data'!$I$27,0,10*ROW('Water Data'!I181)))</f>
        <v/>
      </c>
      <c r="CI187" s="292" t="str">
        <f ca="true">+IF(OFFSET('Water Data'!$I$28,0,10*ROW('Water Data'!I181))="","",OFFSET('Water Data'!$I$28,0,10*ROW('Water Data'!I181)))</f>
        <v/>
      </c>
      <c r="CJ187" s="292" t="str">
        <f ca="true">+IF(OFFSET('Water Data'!$I$29,0,10*ROW('Water Data'!I181))="","",OFFSET('Water Data'!$I$29,0,10*ROW('Water Data'!I181)))</f>
        <v/>
      </c>
      <c r="CK187" s="292" t="str">
        <f ca="true">+IF(OFFSET('Sanitation Data'!$D$28,0,10*ROW('Sanitation Data'!D181))="","",OFFSET('Sanitation Data'!$D$28,0,10*ROW('Sanitation Data'!D181)))</f>
        <v/>
      </c>
      <c r="CL187" s="292" t="str">
        <f ca="true">+IF(OFFSET('Sanitation Data'!$D$29,0,10*ROW('Sanitation Data'!D181))="","",OFFSET('Sanitation Data'!$D$29,0,10*ROW('Sanitation Data'!D181)))</f>
        <v/>
      </c>
      <c r="CM187" s="292" t="str">
        <f ca="true">+IF(OFFSET('Sanitation Data'!$D$30,0,10*ROW('Sanitation Data'!D181))="","",OFFSET('Sanitation Data'!$D$30,0,10*ROW('Sanitation Data'!D181)))</f>
        <v/>
      </c>
      <c r="CN187" s="292" t="str">
        <f ca="true">+IF(OFFSET('Sanitation Data'!$D$31,0,10*ROW('Sanitation Data'!D181))="","",OFFSET('Sanitation Data'!$D$31,0,10*ROW('Sanitation Data'!D181)))</f>
        <v/>
      </c>
      <c r="CO187" s="292" t="str">
        <f ca="true">+IF(OFFSET('Sanitation Data'!$D$32,0,10*ROW('Sanitation Data'!D181))="","",OFFSET('Sanitation Data'!$D$32,0,10*ROW('Sanitation Data'!D181)))</f>
        <v/>
      </c>
      <c r="CP187" s="292" t="str">
        <f ca="true">+IF(OFFSET('Sanitation Data'!$E$28,0,10*ROW('Sanitation Data'!E181))="","",OFFSET('Sanitation Data'!$E$28,0,10*ROW('Sanitation Data'!E181)))</f>
        <v/>
      </c>
      <c r="CQ187" s="292" t="str">
        <f ca="true">+IF(OFFSET('Sanitation Data'!$E$29,0,10*ROW('Sanitation Data'!E181))="","",OFFSET('Sanitation Data'!$E$29,0,10*ROW('Sanitation Data'!E181)))</f>
        <v/>
      </c>
      <c r="CR187" s="292" t="str">
        <f ca="true">+IF(OFFSET('Sanitation Data'!$E$30,0,10*ROW('Sanitation Data'!E181))="","",OFFSET('Sanitation Data'!$E$30,0,10*ROW('Sanitation Data'!E181)))</f>
        <v/>
      </c>
      <c r="CS187" s="292" t="str">
        <f ca="true">+IF(OFFSET('Sanitation Data'!$E$31,0,10*ROW('Sanitation Data'!E181))="","",OFFSET('Sanitation Data'!$E$31,0,10*ROW('Sanitation Data'!E181)))</f>
        <v/>
      </c>
      <c r="CT187" s="292" t="str">
        <f ca="true">+IF(OFFSET('Sanitation Data'!$E$32,0,10*ROW('Sanitation Data'!E181))="","",OFFSET('Sanitation Data'!$E$32,0,10*ROW('Sanitation Data'!E181)))</f>
        <v/>
      </c>
      <c r="CU187" s="292" t="str">
        <f ca="true">+IF(OFFSET('Sanitation Data'!$F$28,0,10*ROW('Sanitation Data'!F181))="","",OFFSET('Sanitation Data'!$F$28,0,10*ROW('Sanitation Data'!F181)))</f>
        <v/>
      </c>
      <c r="CV187" s="292" t="str">
        <f ca="true">+IF(OFFSET('Sanitation Data'!$F$29,0,10*ROW('Sanitation Data'!F181))="","",OFFSET('Sanitation Data'!$F$29,0,10*ROW('Sanitation Data'!F181)))</f>
        <v/>
      </c>
      <c r="CW187" s="292" t="str">
        <f ca="true">+IF(OFFSET('Sanitation Data'!$F$30,0,10*ROW('Sanitation Data'!F181))="","",OFFSET('Sanitation Data'!$F$30,0,10*ROW('Sanitation Data'!F181)))</f>
        <v/>
      </c>
      <c r="CX187" s="292" t="str">
        <f ca="true">+IF(OFFSET('Sanitation Data'!$F$31,0,10*ROW('Sanitation Data'!F181))="","",OFFSET('Sanitation Data'!$F$31,0,10*ROW('Sanitation Data'!F181)))</f>
        <v/>
      </c>
      <c r="CY187" s="292" t="str">
        <f ca="true">+IF(OFFSET('Sanitation Data'!$F$32,0,10*ROW('Sanitation Data'!F181))="","",OFFSET('Sanitation Data'!$F$32,0,10*ROW('Sanitation Data'!F181)))</f>
        <v/>
      </c>
      <c r="CZ187" s="292" t="str">
        <f ca="true">+IF(OFFSET('Sanitation Data'!$G$28,0,10*ROW('Sanitation Data'!G181))="","",OFFSET('Sanitation Data'!$G$28,0,10*ROW('Sanitation Data'!G181)))</f>
        <v/>
      </c>
      <c r="DA187" s="292" t="str">
        <f ca="true">+IF(OFFSET('Sanitation Data'!$G$29,0,10*ROW('Sanitation Data'!G181))="","",OFFSET('Sanitation Data'!$G$29,0,10*ROW('Sanitation Data'!G181)))</f>
        <v/>
      </c>
      <c r="DB187" s="292" t="str">
        <f ca="true">+IF(OFFSET('Sanitation Data'!$G$30,0,10*ROW('Sanitation Data'!G181))="","",OFFSET('Sanitation Data'!$G$30,0,10*ROW('Sanitation Data'!G181)))</f>
        <v/>
      </c>
      <c r="DC187" s="292" t="str">
        <f ca="true">+IF(OFFSET('Sanitation Data'!$G$31,0,10*ROW('Sanitation Data'!G181))="","",OFFSET('Sanitation Data'!$G$31,0,10*ROW('Sanitation Data'!G181)))</f>
        <v/>
      </c>
      <c r="DD187" s="292" t="str">
        <f ca="true">+IF(OFFSET('Sanitation Data'!$G$32,0,10*ROW('Sanitation Data'!G181))="","",OFFSET('Sanitation Data'!$G$32,0,10*ROW('Sanitation Data'!G181)))</f>
        <v/>
      </c>
      <c r="DE187" s="292" t="str">
        <f ca="true">+IF(OFFSET('Sanitation Data'!$H$28,0,10*ROW('Sanitation Data'!H181))="","",OFFSET('Sanitation Data'!$H$28,0,10*ROW('Sanitation Data'!H181)))</f>
        <v/>
      </c>
      <c r="DF187" s="292" t="str">
        <f ca="true">+IF(OFFSET('Sanitation Data'!$H$29,0,10*ROW('Sanitation Data'!H181))="","",OFFSET('Sanitation Data'!$H$29,0,10*ROW('Sanitation Data'!H181)))</f>
        <v/>
      </c>
      <c r="DG187" s="292" t="str">
        <f ca="true">+IF(OFFSET('Sanitation Data'!$H$30,0,10*ROW('Sanitation Data'!H181))="","",OFFSET('Sanitation Data'!$H$30,0,10*ROW('Sanitation Data'!H181)))</f>
        <v/>
      </c>
      <c r="DH187" s="292" t="str">
        <f ca="true">+IF(OFFSET('Sanitation Data'!$H$31,0,10*ROW('Sanitation Data'!H181))="","",OFFSET('Sanitation Data'!$H$31,0,10*ROW('Sanitation Data'!H181)))</f>
        <v/>
      </c>
      <c r="DI187" s="292" t="str">
        <f ca="true">+IF(OFFSET('Sanitation Data'!$H$32,0,10*ROW('Sanitation Data'!H181))="","",OFFSET('Sanitation Data'!$H$32,0,10*ROW('Sanitation Data'!H181)))</f>
        <v/>
      </c>
      <c r="DJ187" s="292" t="str">
        <f ca="true">+IF(OFFSET('Sanitation Data'!$I$28,0,10*ROW('Sanitation Data'!I181))="","",OFFSET('Sanitation Data'!$I$28,0,10*ROW('Sanitation Data'!I181)))</f>
        <v/>
      </c>
      <c r="DK187" s="292" t="str">
        <f ca="true">+IF(OFFSET('Sanitation Data'!$I$29,0,10*ROW('Sanitation Data'!I181))="","",OFFSET('Sanitation Data'!$I$29,0,10*ROW('Sanitation Data'!I181)))</f>
        <v/>
      </c>
      <c r="DL187" s="292" t="str">
        <f ca="true">+IF(OFFSET('Sanitation Data'!$I$30,0,10*ROW('Sanitation Data'!I181))="","",OFFSET('Sanitation Data'!$I$30,0,10*ROW('Sanitation Data'!I181)))</f>
        <v/>
      </c>
      <c r="DM187" s="292" t="str">
        <f ca="true">+IF(OFFSET('Sanitation Data'!$I$31,0,10*ROW('Sanitation Data'!I181))="","",OFFSET('Sanitation Data'!$I$31,0,10*ROW('Sanitation Data'!I181)))</f>
        <v/>
      </c>
      <c r="DN187" s="292" t="str">
        <f ca="true">+IF(OFFSET('Sanitation Data'!$I$32,0,10*ROW('Sanitation Data'!I181))="","",OFFSET('Sanitation Data'!$I$32,0,10*ROW('Sanitation Data'!I181)))</f>
        <v/>
      </c>
      <c r="DO187" s="292" t="str">
        <f ca="true">+IF(OFFSET('Hygiene Data'!$D$11,0,10*ROW('Hygiene Data'!D181))="","",OFFSET('Hygiene Data'!$D$11,0,10*ROW('Hygiene Data'!D181)))</f>
        <v/>
      </c>
      <c r="DP187" s="292" t="str">
        <f ca="true">+IF(OFFSET('Hygiene Data'!$D$12,0,10*ROW('Hygiene Data'!D181))="","",OFFSET('Hygiene Data'!$D$12,0,10*ROW('Hygiene Data'!D181)))</f>
        <v/>
      </c>
      <c r="DQ187" s="292" t="str">
        <f ca="true">+IF(OFFSET('Hygiene Data'!$D$13,0,10*ROW('Hygiene Data'!D181))="","",OFFSET('Hygiene Data'!$D$13,0,10*ROW('Hygiene Data'!D181)))</f>
        <v/>
      </c>
      <c r="DR187" s="292" t="str">
        <f ca="true">+IF(OFFSET('Hygiene Data'!$E$11,0,10*ROW('Hygiene Data'!E181))="","",OFFSET('Hygiene Data'!$E$11,0,10*ROW('Hygiene Data'!E181)))</f>
        <v/>
      </c>
      <c r="DS187" s="292" t="str">
        <f ca="true">+IF(OFFSET('Hygiene Data'!$E$12,0,10*ROW('Hygiene Data'!E181))="","",OFFSET('Hygiene Data'!$E$12,0,10*ROW('Hygiene Data'!E181)))</f>
        <v/>
      </c>
      <c r="DT187" s="292" t="str">
        <f ca="true">+IF(OFFSET('Hygiene Data'!$E$13,0,10*ROW('Hygiene Data'!E181))="","",OFFSET('Hygiene Data'!$E$13,0,10*ROW('Hygiene Data'!E181)))</f>
        <v/>
      </c>
      <c r="DU187" s="292" t="str">
        <f ca="true">+IF(OFFSET('Hygiene Data'!$F$11,0,10*ROW('Hygiene Data'!F181))="","",OFFSET('Hygiene Data'!$F$11,0,10*ROW('Hygiene Data'!F181)))</f>
        <v/>
      </c>
      <c r="DV187" s="292" t="str">
        <f ca="true">+IF(OFFSET('Hygiene Data'!$F$12,0,10*ROW('Hygiene Data'!F181))="","",OFFSET('Hygiene Data'!$F$12,0,10*ROW('Hygiene Data'!F181)))</f>
        <v/>
      </c>
      <c r="DW187" s="292" t="str">
        <f ca="true">+IF(OFFSET('Hygiene Data'!$F$13,0,10*ROW('Hygiene Data'!F181))="","",OFFSET('Hygiene Data'!$F$13,0,10*ROW('Hygiene Data'!F181)))</f>
        <v/>
      </c>
      <c r="DX187" s="292" t="str">
        <f ca="true">+IF(OFFSET('Hygiene Data'!$G$11,0,10*ROW('Hygiene Data'!G181))="","",OFFSET('Hygiene Data'!$G$11,0,10*ROW('Hygiene Data'!G181)))</f>
        <v/>
      </c>
      <c r="DY187" s="292" t="str">
        <f ca="true">+IF(OFFSET('Hygiene Data'!$G$12,0,10*ROW('Hygiene Data'!G181))="","",OFFSET('Hygiene Data'!$G$12,0,10*ROW('Hygiene Data'!G181)))</f>
        <v/>
      </c>
      <c r="DZ187" s="292" t="str">
        <f ca="true">+IF(OFFSET('Hygiene Data'!$G$13,0,10*ROW('Hygiene Data'!G181))="","",OFFSET('Hygiene Data'!$G$13,0,10*ROW('Hygiene Data'!G181)))</f>
        <v/>
      </c>
      <c r="EA187" s="292" t="str">
        <f ca="true">+IF(OFFSET('Hygiene Data'!$H$11,0,10*ROW('Hygiene Data'!H181))="","",OFFSET('Hygiene Data'!$H$11,0,10*ROW('Hygiene Data'!H181)))</f>
        <v/>
      </c>
      <c r="EB187" s="292" t="str">
        <f ca="true">+IF(OFFSET('Hygiene Data'!$H$12,0,10*ROW('Hygiene Data'!H181))="","",OFFSET('Hygiene Data'!$H$12,0,10*ROW('Hygiene Data'!H181)))</f>
        <v/>
      </c>
      <c r="EC187" s="292" t="str">
        <f ca="true">+IF(OFFSET('Hygiene Data'!$H$13,0,10*ROW('Hygiene Data'!H181))="","",OFFSET('Hygiene Data'!$H$13,0,10*ROW('Hygiene Data'!H181)))</f>
        <v/>
      </c>
      <c r="ED187" s="292" t="str">
        <f ca="true">+IF(OFFSET('Hygiene Data'!$I$11,0,10*ROW('Hygiene Data'!I181))="","",OFFSET('Hygiene Data'!$I$11,0,10*ROW('Hygiene Data'!I181)))</f>
        <v/>
      </c>
      <c r="EE187" s="292" t="str">
        <f ca="true">+IF(OFFSET('Hygiene Data'!$I$12,0,10*ROW('Hygiene Data'!I181))="","",OFFSET('Hygiene Data'!$I$12,0,10*ROW('Hygiene Data'!I181)))</f>
        <v/>
      </c>
      <c r="EF187" s="29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8"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2"/>
      <c r="BS188" s="292" t="str">
        <f ca="true">+IF(OFFSET('Water Data'!$D$27,0,10*ROW('Water Data'!D182))="","",OFFSET('Water Data'!$D$27,0,10*ROW('Water Data'!D182)))</f>
        <v/>
      </c>
      <c r="BT188" s="292" t="str">
        <f ca="true">+IF(OFFSET('Water Data'!$D$28,0,10*ROW('Water Data'!D182))="","",OFFSET('Water Data'!$D$28,0,10*ROW('Water Data'!D182)))</f>
        <v/>
      </c>
      <c r="BU188" s="292" t="str">
        <f ca="true">+IF(OFFSET('Water Data'!$D$29,0,10*ROW('Water Data'!D182))="","",OFFSET('Water Data'!$D$29,0,10*ROW('Water Data'!D182)))</f>
        <v/>
      </c>
      <c r="BV188" s="292" t="str">
        <f ca="true">+IF(OFFSET('Water Data'!$E$27,0,10*ROW('Water Data'!E182))="","",OFFSET('Water Data'!$E$27,0,10*ROW('Water Data'!E182)))</f>
        <v/>
      </c>
      <c r="BW188" s="292" t="str">
        <f ca="true">+IF(OFFSET('Water Data'!$E$28,0,10*ROW('Water Data'!E182))="","",OFFSET('Water Data'!$E$28,0,10*ROW('Water Data'!E182)))</f>
        <v/>
      </c>
      <c r="BX188" s="292" t="str">
        <f ca="true">+IF(OFFSET('Water Data'!$E$29,0,10*ROW('Water Data'!E182))="","",OFFSET('Water Data'!$E$29,0,10*ROW('Water Data'!E182)))</f>
        <v/>
      </c>
      <c r="BY188" s="292" t="str">
        <f ca="true">+IF(OFFSET('Water Data'!$F$27,0,10*ROW('Water Data'!F182))="","",OFFSET('Water Data'!$F$27,0,10*ROW('Water Data'!F182)))</f>
        <v/>
      </c>
      <c r="BZ188" s="292" t="str">
        <f ca="true">+IF(OFFSET('Water Data'!$F$28,0,10*ROW('Water Data'!F182))="","",OFFSET('Water Data'!$F$28,0,10*ROW('Water Data'!F182)))</f>
        <v/>
      </c>
      <c r="CA188" s="292" t="str">
        <f ca="true">+IF(OFFSET('Water Data'!$F$29,0,10*ROW('Water Data'!F182))="","",OFFSET('Water Data'!$F$29,0,10*ROW('Water Data'!F182)))</f>
        <v/>
      </c>
      <c r="CB188" s="292" t="str">
        <f ca="true">+IF(OFFSET('Water Data'!$G$27,0,10*ROW('Water Data'!G182))="","",OFFSET('Water Data'!$G$27,0,10*ROW('Water Data'!G182)))</f>
        <v/>
      </c>
      <c r="CC188" s="292" t="str">
        <f ca="true">+IF(OFFSET('Water Data'!$G$28,0,10*ROW('Water Data'!G182))="","",OFFSET('Water Data'!$G$28,0,10*ROW('Water Data'!G182)))</f>
        <v/>
      </c>
      <c r="CD188" s="292" t="str">
        <f ca="true">+IF(OFFSET('Water Data'!$G$29,0,10*ROW('Water Data'!G182))="","",OFFSET('Water Data'!$G$29,0,10*ROW('Water Data'!G182)))</f>
        <v/>
      </c>
      <c r="CE188" s="292" t="str">
        <f ca="true">+IF(OFFSET('Water Data'!$H$27,0,10*ROW('Water Data'!H182))="","",OFFSET('Water Data'!$H$27,0,10*ROW('Water Data'!H182)))</f>
        <v/>
      </c>
      <c r="CF188" s="292" t="str">
        <f ca="true">+IF(OFFSET('Water Data'!$H$28,0,10*ROW('Water Data'!H182))="","",OFFSET('Water Data'!$H$28,0,10*ROW('Water Data'!H182)))</f>
        <v/>
      </c>
      <c r="CG188" s="292" t="str">
        <f ca="true">+IF(OFFSET('Water Data'!$H$29,0,10*ROW('Water Data'!H182))="","",OFFSET('Water Data'!$H$29,0,10*ROW('Water Data'!H182)))</f>
        <v/>
      </c>
      <c r="CH188" s="292" t="str">
        <f ca="true">+IF(OFFSET('Water Data'!$I$27,0,10*ROW('Water Data'!I182))="","",OFFSET('Water Data'!$I$27,0,10*ROW('Water Data'!I182)))</f>
        <v/>
      </c>
      <c r="CI188" s="292" t="str">
        <f ca="true">+IF(OFFSET('Water Data'!$I$28,0,10*ROW('Water Data'!I182))="","",OFFSET('Water Data'!$I$28,0,10*ROW('Water Data'!I182)))</f>
        <v/>
      </c>
      <c r="CJ188" s="292" t="str">
        <f ca="true">+IF(OFFSET('Water Data'!$I$29,0,10*ROW('Water Data'!I182))="","",OFFSET('Water Data'!$I$29,0,10*ROW('Water Data'!I182)))</f>
        <v/>
      </c>
      <c r="CK188" s="292" t="str">
        <f ca="true">+IF(OFFSET('Sanitation Data'!$D$28,0,10*ROW('Sanitation Data'!D182))="","",OFFSET('Sanitation Data'!$D$28,0,10*ROW('Sanitation Data'!D182)))</f>
        <v/>
      </c>
      <c r="CL188" s="292" t="str">
        <f ca="true">+IF(OFFSET('Sanitation Data'!$D$29,0,10*ROW('Sanitation Data'!D182))="","",OFFSET('Sanitation Data'!$D$29,0,10*ROW('Sanitation Data'!D182)))</f>
        <v/>
      </c>
      <c r="CM188" s="292" t="str">
        <f ca="true">+IF(OFFSET('Sanitation Data'!$D$30,0,10*ROW('Sanitation Data'!D182))="","",OFFSET('Sanitation Data'!$D$30,0,10*ROW('Sanitation Data'!D182)))</f>
        <v/>
      </c>
      <c r="CN188" s="292" t="str">
        <f ca="true">+IF(OFFSET('Sanitation Data'!$D$31,0,10*ROW('Sanitation Data'!D182))="","",OFFSET('Sanitation Data'!$D$31,0,10*ROW('Sanitation Data'!D182)))</f>
        <v/>
      </c>
      <c r="CO188" s="292" t="str">
        <f ca="true">+IF(OFFSET('Sanitation Data'!$D$32,0,10*ROW('Sanitation Data'!D182))="","",OFFSET('Sanitation Data'!$D$32,0,10*ROW('Sanitation Data'!D182)))</f>
        <v/>
      </c>
      <c r="CP188" s="292" t="str">
        <f ca="true">+IF(OFFSET('Sanitation Data'!$E$28,0,10*ROW('Sanitation Data'!E182))="","",OFFSET('Sanitation Data'!$E$28,0,10*ROW('Sanitation Data'!E182)))</f>
        <v/>
      </c>
      <c r="CQ188" s="292" t="str">
        <f ca="true">+IF(OFFSET('Sanitation Data'!$E$29,0,10*ROW('Sanitation Data'!E182))="","",OFFSET('Sanitation Data'!$E$29,0,10*ROW('Sanitation Data'!E182)))</f>
        <v/>
      </c>
      <c r="CR188" s="292" t="str">
        <f ca="true">+IF(OFFSET('Sanitation Data'!$E$30,0,10*ROW('Sanitation Data'!E182))="","",OFFSET('Sanitation Data'!$E$30,0,10*ROW('Sanitation Data'!E182)))</f>
        <v/>
      </c>
      <c r="CS188" s="292" t="str">
        <f ca="true">+IF(OFFSET('Sanitation Data'!$E$31,0,10*ROW('Sanitation Data'!E182))="","",OFFSET('Sanitation Data'!$E$31,0,10*ROW('Sanitation Data'!E182)))</f>
        <v/>
      </c>
      <c r="CT188" s="292" t="str">
        <f ca="true">+IF(OFFSET('Sanitation Data'!$E$32,0,10*ROW('Sanitation Data'!E182))="","",OFFSET('Sanitation Data'!$E$32,0,10*ROW('Sanitation Data'!E182)))</f>
        <v/>
      </c>
      <c r="CU188" s="292" t="str">
        <f ca="true">+IF(OFFSET('Sanitation Data'!$F$28,0,10*ROW('Sanitation Data'!F182))="","",OFFSET('Sanitation Data'!$F$28,0,10*ROW('Sanitation Data'!F182)))</f>
        <v/>
      </c>
      <c r="CV188" s="292" t="str">
        <f ca="true">+IF(OFFSET('Sanitation Data'!$F$29,0,10*ROW('Sanitation Data'!F182))="","",OFFSET('Sanitation Data'!$F$29,0,10*ROW('Sanitation Data'!F182)))</f>
        <v/>
      </c>
      <c r="CW188" s="292" t="str">
        <f ca="true">+IF(OFFSET('Sanitation Data'!$F$30,0,10*ROW('Sanitation Data'!F182))="","",OFFSET('Sanitation Data'!$F$30,0,10*ROW('Sanitation Data'!F182)))</f>
        <v/>
      </c>
      <c r="CX188" s="292" t="str">
        <f ca="true">+IF(OFFSET('Sanitation Data'!$F$31,0,10*ROW('Sanitation Data'!F182))="","",OFFSET('Sanitation Data'!$F$31,0,10*ROW('Sanitation Data'!F182)))</f>
        <v/>
      </c>
      <c r="CY188" s="292" t="str">
        <f ca="true">+IF(OFFSET('Sanitation Data'!$F$32,0,10*ROW('Sanitation Data'!F182))="","",OFFSET('Sanitation Data'!$F$32,0,10*ROW('Sanitation Data'!F182)))</f>
        <v/>
      </c>
      <c r="CZ188" s="292" t="str">
        <f ca="true">+IF(OFFSET('Sanitation Data'!$G$28,0,10*ROW('Sanitation Data'!G182))="","",OFFSET('Sanitation Data'!$G$28,0,10*ROW('Sanitation Data'!G182)))</f>
        <v/>
      </c>
      <c r="DA188" s="292" t="str">
        <f ca="true">+IF(OFFSET('Sanitation Data'!$G$29,0,10*ROW('Sanitation Data'!G182))="","",OFFSET('Sanitation Data'!$G$29,0,10*ROW('Sanitation Data'!G182)))</f>
        <v/>
      </c>
      <c r="DB188" s="292" t="str">
        <f ca="true">+IF(OFFSET('Sanitation Data'!$G$30,0,10*ROW('Sanitation Data'!G182))="","",OFFSET('Sanitation Data'!$G$30,0,10*ROW('Sanitation Data'!G182)))</f>
        <v/>
      </c>
      <c r="DC188" s="292" t="str">
        <f ca="true">+IF(OFFSET('Sanitation Data'!$G$31,0,10*ROW('Sanitation Data'!G182))="","",OFFSET('Sanitation Data'!$G$31,0,10*ROW('Sanitation Data'!G182)))</f>
        <v/>
      </c>
      <c r="DD188" s="292" t="str">
        <f ca="true">+IF(OFFSET('Sanitation Data'!$G$32,0,10*ROW('Sanitation Data'!G182))="","",OFFSET('Sanitation Data'!$G$32,0,10*ROW('Sanitation Data'!G182)))</f>
        <v/>
      </c>
      <c r="DE188" s="292" t="str">
        <f ca="true">+IF(OFFSET('Sanitation Data'!$H$28,0,10*ROW('Sanitation Data'!H182))="","",OFFSET('Sanitation Data'!$H$28,0,10*ROW('Sanitation Data'!H182)))</f>
        <v/>
      </c>
      <c r="DF188" s="292" t="str">
        <f ca="true">+IF(OFFSET('Sanitation Data'!$H$29,0,10*ROW('Sanitation Data'!H182))="","",OFFSET('Sanitation Data'!$H$29,0,10*ROW('Sanitation Data'!H182)))</f>
        <v/>
      </c>
      <c r="DG188" s="292" t="str">
        <f ca="true">+IF(OFFSET('Sanitation Data'!$H$30,0,10*ROW('Sanitation Data'!H182))="","",OFFSET('Sanitation Data'!$H$30,0,10*ROW('Sanitation Data'!H182)))</f>
        <v/>
      </c>
      <c r="DH188" s="292" t="str">
        <f ca="true">+IF(OFFSET('Sanitation Data'!$H$31,0,10*ROW('Sanitation Data'!H182))="","",OFFSET('Sanitation Data'!$H$31,0,10*ROW('Sanitation Data'!H182)))</f>
        <v/>
      </c>
      <c r="DI188" s="292" t="str">
        <f ca="true">+IF(OFFSET('Sanitation Data'!$H$32,0,10*ROW('Sanitation Data'!H182))="","",OFFSET('Sanitation Data'!$H$32,0,10*ROW('Sanitation Data'!H182)))</f>
        <v/>
      </c>
      <c r="DJ188" s="292" t="str">
        <f ca="true">+IF(OFFSET('Sanitation Data'!$I$28,0,10*ROW('Sanitation Data'!I182))="","",OFFSET('Sanitation Data'!$I$28,0,10*ROW('Sanitation Data'!I182)))</f>
        <v/>
      </c>
      <c r="DK188" s="292" t="str">
        <f ca="true">+IF(OFFSET('Sanitation Data'!$I$29,0,10*ROW('Sanitation Data'!I182))="","",OFFSET('Sanitation Data'!$I$29,0,10*ROW('Sanitation Data'!I182)))</f>
        <v/>
      </c>
      <c r="DL188" s="292" t="str">
        <f ca="true">+IF(OFFSET('Sanitation Data'!$I$30,0,10*ROW('Sanitation Data'!I182))="","",OFFSET('Sanitation Data'!$I$30,0,10*ROW('Sanitation Data'!I182)))</f>
        <v/>
      </c>
      <c r="DM188" s="292" t="str">
        <f ca="true">+IF(OFFSET('Sanitation Data'!$I$31,0,10*ROW('Sanitation Data'!I182))="","",OFFSET('Sanitation Data'!$I$31,0,10*ROW('Sanitation Data'!I182)))</f>
        <v/>
      </c>
      <c r="DN188" s="292" t="str">
        <f ca="true">+IF(OFFSET('Sanitation Data'!$I$32,0,10*ROW('Sanitation Data'!I182))="","",OFFSET('Sanitation Data'!$I$32,0,10*ROW('Sanitation Data'!I182)))</f>
        <v/>
      </c>
      <c r="DO188" s="292" t="str">
        <f ca="true">+IF(OFFSET('Hygiene Data'!$D$11,0,10*ROW('Hygiene Data'!D182))="","",OFFSET('Hygiene Data'!$D$11,0,10*ROW('Hygiene Data'!D182)))</f>
        <v/>
      </c>
      <c r="DP188" s="292" t="str">
        <f ca="true">+IF(OFFSET('Hygiene Data'!$D$12,0,10*ROW('Hygiene Data'!D182))="","",OFFSET('Hygiene Data'!$D$12,0,10*ROW('Hygiene Data'!D182)))</f>
        <v/>
      </c>
      <c r="DQ188" s="292" t="str">
        <f ca="true">+IF(OFFSET('Hygiene Data'!$D$13,0,10*ROW('Hygiene Data'!D182))="","",OFFSET('Hygiene Data'!$D$13,0,10*ROW('Hygiene Data'!D182)))</f>
        <v/>
      </c>
      <c r="DR188" s="292" t="str">
        <f ca="true">+IF(OFFSET('Hygiene Data'!$E$11,0,10*ROW('Hygiene Data'!E182))="","",OFFSET('Hygiene Data'!$E$11,0,10*ROW('Hygiene Data'!E182)))</f>
        <v/>
      </c>
      <c r="DS188" s="292" t="str">
        <f ca="true">+IF(OFFSET('Hygiene Data'!$E$12,0,10*ROW('Hygiene Data'!E182))="","",OFFSET('Hygiene Data'!$E$12,0,10*ROW('Hygiene Data'!E182)))</f>
        <v/>
      </c>
      <c r="DT188" s="292" t="str">
        <f ca="true">+IF(OFFSET('Hygiene Data'!$E$13,0,10*ROW('Hygiene Data'!E182))="","",OFFSET('Hygiene Data'!$E$13,0,10*ROW('Hygiene Data'!E182)))</f>
        <v/>
      </c>
      <c r="DU188" s="292" t="str">
        <f ca="true">+IF(OFFSET('Hygiene Data'!$F$11,0,10*ROW('Hygiene Data'!F182))="","",OFFSET('Hygiene Data'!$F$11,0,10*ROW('Hygiene Data'!F182)))</f>
        <v/>
      </c>
      <c r="DV188" s="292" t="str">
        <f ca="true">+IF(OFFSET('Hygiene Data'!$F$12,0,10*ROW('Hygiene Data'!F182))="","",OFFSET('Hygiene Data'!$F$12,0,10*ROW('Hygiene Data'!F182)))</f>
        <v/>
      </c>
      <c r="DW188" s="292" t="str">
        <f ca="true">+IF(OFFSET('Hygiene Data'!$F$13,0,10*ROW('Hygiene Data'!F182))="","",OFFSET('Hygiene Data'!$F$13,0,10*ROW('Hygiene Data'!F182)))</f>
        <v/>
      </c>
      <c r="DX188" s="292" t="str">
        <f ca="true">+IF(OFFSET('Hygiene Data'!$G$11,0,10*ROW('Hygiene Data'!G182))="","",OFFSET('Hygiene Data'!$G$11,0,10*ROW('Hygiene Data'!G182)))</f>
        <v/>
      </c>
      <c r="DY188" s="292" t="str">
        <f ca="true">+IF(OFFSET('Hygiene Data'!$G$12,0,10*ROW('Hygiene Data'!G182))="","",OFFSET('Hygiene Data'!$G$12,0,10*ROW('Hygiene Data'!G182)))</f>
        <v/>
      </c>
      <c r="DZ188" s="292" t="str">
        <f ca="true">+IF(OFFSET('Hygiene Data'!$G$13,0,10*ROW('Hygiene Data'!G182))="","",OFFSET('Hygiene Data'!$G$13,0,10*ROW('Hygiene Data'!G182)))</f>
        <v/>
      </c>
      <c r="EA188" s="292" t="str">
        <f ca="true">+IF(OFFSET('Hygiene Data'!$H$11,0,10*ROW('Hygiene Data'!H182))="","",OFFSET('Hygiene Data'!$H$11,0,10*ROW('Hygiene Data'!H182)))</f>
        <v/>
      </c>
      <c r="EB188" s="292" t="str">
        <f ca="true">+IF(OFFSET('Hygiene Data'!$H$12,0,10*ROW('Hygiene Data'!H182))="","",OFFSET('Hygiene Data'!$H$12,0,10*ROW('Hygiene Data'!H182)))</f>
        <v/>
      </c>
      <c r="EC188" s="292" t="str">
        <f ca="true">+IF(OFFSET('Hygiene Data'!$H$13,0,10*ROW('Hygiene Data'!H182))="","",OFFSET('Hygiene Data'!$H$13,0,10*ROW('Hygiene Data'!H182)))</f>
        <v/>
      </c>
      <c r="ED188" s="292" t="str">
        <f ca="true">+IF(OFFSET('Hygiene Data'!$I$11,0,10*ROW('Hygiene Data'!I182))="","",OFFSET('Hygiene Data'!$I$11,0,10*ROW('Hygiene Data'!I182)))</f>
        <v/>
      </c>
      <c r="EE188" s="292" t="str">
        <f ca="true">+IF(OFFSET('Hygiene Data'!$I$12,0,10*ROW('Hygiene Data'!I182))="","",OFFSET('Hygiene Data'!$I$12,0,10*ROW('Hygiene Data'!I182)))</f>
        <v/>
      </c>
      <c r="EF188" s="29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8"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2"/>
      <c r="BS189" s="292" t="str">
        <f ca="true">+IF(OFFSET('Water Data'!$D$27,0,10*ROW('Water Data'!D183))="","",OFFSET('Water Data'!$D$27,0,10*ROW('Water Data'!D183)))</f>
        <v/>
      </c>
      <c r="BT189" s="292" t="str">
        <f ca="true">+IF(OFFSET('Water Data'!$D$28,0,10*ROW('Water Data'!D183))="","",OFFSET('Water Data'!$D$28,0,10*ROW('Water Data'!D183)))</f>
        <v/>
      </c>
      <c r="BU189" s="292" t="str">
        <f ca="true">+IF(OFFSET('Water Data'!$D$29,0,10*ROW('Water Data'!D183))="","",OFFSET('Water Data'!$D$29,0,10*ROW('Water Data'!D183)))</f>
        <v/>
      </c>
      <c r="BV189" s="292" t="str">
        <f ca="true">+IF(OFFSET('Water Data'!$E$27,0,10*ROW('Water Data'!E183))="","",OFFSET('Water Data'!$E$27,0,10*ROW('Water Data'!E183)))</f>
        <v/>
      </c>
      <c r="BW189" s="292" t="str">
        <f ca="true">+IF(OFFSET('Water Data'!$E$28,0,10*ROW('Water Data'!E183))="","",OFFSET('Water Data'!$E$28,0,10*ROW('Water Data'!E183)))</f>
        <v/>
      </c>
      <c r="BX189" s="292" t="str">
        <f ca="true">+IF(OFFSET('Water Data'!$E$29,0,10*ROW('Water Data'!E183))="","",OFFSET('Water Data'!$E$29,0,10*ROW('Water Data'!E183)))</f>
        <v/>
      </c>
      <c r="BY189" s="292" t="str">
        <f ca="true">+IF(OFFSET('Water Data'!$F$27,0,10*ROW('Water Data'!F183))="","",OFFSET('Water Data'!$F$27,0,10*ROW('Water Data'!F183)))</f>
        <v/>
      </c>
      <c r="BZ189" s="292" t="str">
        <f ca="true">+IF(OFFSET('Water Data'!$F$28,0,10*ROW('Water Data'!F183))="","",OFFSET('Water Data'!$F$28,0,10*ROW('Water Data'!F183)))</f>
        <v/>
      </c>
      <c r="CA189" s="292" t="str">
        <f ca="true">+IF(OFFSET('Water Data'!$F$29,0,10*ROW('Water Data'!F183))="","",OFFSET('Water Data'!$F$29,0,10*ROW('Water Data'!F183)))</f>
        <v/>
      </c>
      <c r="CB189" s="292" t="str">
        <f ca="true">+IF(OFFSET('Water Data'!$G$27,0,10*ROW('Water Data'!G183))="","",OFFSET('Water Data'!$G$27,0,10*ROW('Water Data'!G183)))</f>
        <v/>
      </c>
      <c r="CC189" s="292" t="str">
        <f ca="true">+IF(OFFSET('Water Data'!$G$28,0,10*ROW('Water Data'!G183))="","",OFFSET('Water Data'!$G$28,0,10*ROW('Water Data'!G183)))</f>
        <v/>
      </c>
      <c r="CD189" s="292" t="str">
        <f ca="true">+IF(OFFSET('Water Data'!$G$29,0,10*ROW('Water Data'!G183))="","",OFFSET('Water Data'!$G$29,0,10*ROW('Water Data'!G183)))</f>
        <v/>
      </c>
      <c r="CE189" s="292" t="str">
        <f ca="true">+IF(OFFSET('Water Data'!$H$27,0,10*ROW('Water Data'!H183))="","",OFFSET('Water Data'!$H$27,0,10*ROW('Water Data'!H183)))</f>
        <v/>
      </c>
      <c r="CF189" s="292" t="str">
        <f ca="true">+IF(OFFSET('Water Data'!$H$28,0,10*ROW('Water Data'!H183))="","",OFFSET('Water Data'!$H$28,0,10*ROW('Water Data'!H183)))</f>
        <v/>
      </c>
      <c r="CG189" s="292" t="str">
        <f ca="true">+IF(OFFSET('Water Data'!$H$29,0,10*ROW('Water Data'!H183))="","",OFFSET('Water Data'!$H$29,0,10*ROW('Water Data'!H183)))</f>
        <v/>
      </c>
      <c r="CH189" s="292" t="str">
        <f ca="true">+IF(OFFSET('Water Data'!$I$27,0,10*ROW('Water Data'!I183))="","",OFFSET('Water Data'!$I$27,0,10*ROW('Water Data'!I183)))</f>
        <v/>
      </c>
      <c r="CI189" s="292" t="str">
        <f ca="true">+IF(OFFSET('Water Data'!$I$28,0,10*ROW('Water Data'!I183))="","",OFFSET('Water Data'!$I$28,0,10*ROW('Water Data'!I183)))</f>
        <v/>
      </c>
      <c r="CJ189" s="292" t="str">
        <f ca="true">+IF(OFFSET('Water Data'!$I$29,0,10*ROW('Water Data'!I183))="","",OFFSET('Water Data'!$I$29,0,10*ROW('Water Data'!I183)))</f>
        <v/>
      </c>
      <c r="CK189" s="292" t="str">
        <f ca="true">+IF(OFFSET('Sanitation Data'!$D$28,0,10*ROW('Sanitation Data'!D183))="","",OFFSET('Sanitation Data'!$D$28,0,10*ROW('Sanitation Data'!D183)))</f>
        <v/>
      </c>
      <c r="CL189" s="292" t="str">
        <f ca="true">+IF(OFFSET('Sanitation Data'!$D$29,0,10*ROW('Sanitation Data'!D183))="","",OFFSET('Sanitation Data'!$D$29,0,10*ROW('Sanitation Data'!D183)))</f>
        <v/>
      </c>
      <c r="CM189" s="292" t="str">
        <f ca="true">+IF(OFFSET('Sanitation Data'!$D$30,0,10*ROW('Sanitation Data'!D183))="","",OFFSET('Sanitation Data'!$D$30,0,10*ROW('Sanitation Data'!D183)))</f>
        <v/>
      </c>
      <c r="CN189" s="292" t="str">
        <f ca="true">+IF(OFFSET('Sanitation Data'!$D$31,0,10*ROW('Sanitation Data'!D183))="","",OFFSET('Sanitation Data'!$D$31,0,10*ROW('Sanitation Data'!D183)))</f>
        <v/>
      </c>
      <c r="CO189" s="292" t="str">
        <f ca="true">+IF(OFFSET('Sanitation Data'!$D$32,0,10*ROW('Sanitation Data'!D183))="","",OFFSET('Sanitation Data'!$D$32,0,10*ROW('Sanitation Data'!D183)))</f>
        <v/>
      </c>
      <c r="CP189" s="292" t="str">
        <f ca="true">+IF(OFFSET('Sanitation Data'!$E$28,0,10*ROW('Sanitation Data'!E183))="","",OFFSET('Sanitation Data'!$E$28,0,10*ROW('Sanitation Data'!E183)))</f>
        <v/>
      </c>
      <c r="CQ189" s="292" t="str">
        <f ca="true">+IF(OFFSET('Sanitation Data'!$E$29,0,10*ROW('Sanitation Data'!E183))="","",OFFSET('Sanitation Data'!$E$29,0,10*ROW('Sanitation Data'!E183)))</f>
        <v/>
      </c>
      <c r="CR189" s="292" t="str">
        <f ca="true">+IF(OFFSET('Sanitation Data'!$E$30,0,10*ROW('Sanitation Data'!E183))="","",OFFSET('Sanitation Data'!$E$30,0,10*ROW('Sanitation Data'!E183)))</f>
        <v/>
      </c>
      <c r="CS189" s="292" t="str">
        <f ca="true">+IF(OFFSET('Sanitation Data'!$E$31,0,10*ROW('Sanitation Data'!E183))="","",OFFSET('Sanitation Data'!$E$31,0,10*ROW('Sanitation Data'!E183)))</f>
        <v/>
      </c>
      <c r="CT189" s="292" t="str">
        <f ca="true">+IF(OFFSET('Sanitation Data'!$E$32,0,10*ROW('Sanitation Data'!E183))="","",OFFSET('Sanitation Data'!$E$32,0,10*ROW('Sanitation Data'!E183)))</f>
        <v/>
      </c>
      <c r="CU189" s="292" t="str">
        <f ca="true">+IF(OFFSET('Sanitation Data'!$F$28,0,10*ROW('Sanitation Data'!F183))="","",OFFSET('Sanitation Data'!$F$28,0,10*ROW('Sanitation Data'!F183)))</f>
        <v/>
      </c>
      <c r="CV189" s="292" t="str">
        <f ca="true">+IF(OFFSET('Sanitation Data'!$F$29,0,10*ROW('Sanitation Data'!F183))="","",OFFSET('Sanitation Data'!$F$29,0,10*ROW('Sanitation Data'!F183)))</f>
        <v/>
      </c>
      <c r="CW189" s="292" t="str">
        <f ca="true">+IF(OFFSET('Sanitation Data'!$F$30,0,10*ROW('Sanitation Data'!F183))="","",OFFSET('Sanitation Data'!$F$30,0,10*ROW('Sanitation Data'!F183)))</f>
        <v/>
      </c>
      <c r="CX189" s="292" t="str">
        <f ca="true">+IF(OFFSET('Sanitation Data'!$F$31,0,10*ROW('Sanitation Data'!F183))="","",OFFSET('Sanitation Data'!$F$31,0,10*ROW('Sanitation Data'!F183)))</f>
        <v/>
      </c>
      <c r="CY189" s="292" t="str">
        <f ca="true">+IF(OFFSET('Sanitation Data'!$F$32,0,10*ROW('Sanitation Data'!F183))="","",OFFSET('Sanitation Data'!$F$32,0,10*ROW('Sanitation Data'!F183)))</f>
        <v/>
      </c>
      <c r="CZ189" s="292" t="str">
        <f ca="true">+IF(OFFSET('Sanitation Data'!$G$28,0,10*ROW('Sanitation Data'!G183))="","",OFFSET('Sanitation Data'!$G$28,0,10*ROW('Sanitation Data'!G183)))</f>
        <v/>
      </c>
      <c r="DA189" s="292" t="str">
        <f ca="true">+IF(OFFSET('Sanitation Data'!$G$29,0,10*ROW('Sanitation Data'!G183))="","",OFFSET('Sanitation Data'!$G$29,0,10*ROW('Sanitation Data'!G183)))</f>
        <v/>
      </c>
      <c r="DB189" s="292" t="str">
        <f ca="true">+IF(OFFSET('Sanitation Data'!$G$30,0,10*ROW('Sanitation Data'!G183))="","",OFFSET('Sanitation Data'!$G$30,0,10*ROW('Sanitation Data'!G183)))</f>
        <v/>
      </c>
      <c r="DC189" s="292" t="str">
        <f ca="true">+IF(OFFSET('Sanitation Data'!$G$31,0,10*ROW('Sanitation Data'!G183))="","",OFFSET('Sanitation Data'!$G$31,0,10*ROW('Sanitation Data'!G183)))</f>
        <v/>
      </c>
      <c r="DD189" s="292" t="str">
        <f ca="true">+IF(OFFSET('Sanitation Data'!$G$32,0,10*ROW('Sanitation Data'!G183))="","",OFFSET('Sanitation Data'!$G$32,0,10*ROW('Sanitation Data'!G183)))</f>
        <v/>
      </c>
      <c r="DE189" s="292" t="str">
        <f ca="true">+IF(OFFSET('Sanitation Data'!$H$28,0,10*ROW('Sanitation Data'!H183))="","",OFFSET('Sanitation Data'!$H$28,0,10*ROW('Sanitation Data'!H183)))</f>
        <v/>
      </c>
      <c r="DF189" s="292" t="str">
        <f ca="true">+IF(OFFSET('Sanitation Data'!$H$29,0,10*ROW('Sanitation Data'!H183))="","",OFFSET('Sanitation Data'!$H$29,0,10*ROW('Sanitation Data'!H183)))</f>
        <v/>
      </c>
      <c r="DG189" s="292" t="str">
        <f ca="true">+IF(OFFSET('Sanitation Data'!$H$30,0,10*ROW('Sanitation Data'!H183))="","",OFFSET('Sanitation Data'!$H$30,0,10*ROW('Sanitation Data'!H183)))</f>
        <v/>
      </c>
      <c r="DH189" s="292" t="str">
        <f ca="true">+IF(OFFSET('Sanitation Data'!$H$31,0,10*ROW('Sanitation Data'!H183))="","",OFFSET('Sanitation Data'!$H$31,0,10*ROW('Sanitation Data'!H183)))</f>
        <v/>
      </c>
      <c r="DI189" s="292" t="str">
        <f ca="true">+IF(OFFSET('Sanitation Data'!$H$32,0,10*ROW('Sanitation Data'!H183))="","",OFFSET('Sanitation Data'!$H$32,0,10*ROW('Sanitation Data'!H183)))</f>
        <v/>
      </c>
      <c r="DJ189" s="292" t="str">
        <f ca="true">+IF(OFFSET('Sanitation Data'!$I$28,0,10*ROW('Sanitation Data'!I183))="","",OFFSET('Sanitation Data'!$I$28,0,10*ROW('Sanitation Data'!I183)))</f>
        <v/>
      </c>
      <c r="DK189" s="292" t="str">
        <f ca="true">+IF(OFFSET('Sanitation Data'!$I$29,0,10*ROW('Sanitation Data'!I183))="","",OFFSET('Sanitation Data'!$I$29,0,10*ROW('Sanitation Data'!I183)))</f>
        <v/>
      </c>
      <c r="DL189" s="292" t="str">
        <f ca="true">+IF(OFFSET('Sanitation Data'!$I$30,0,10*ROW('Sanitation Data'!I183))="","",OFFSET('Sanitation Data'!$I$30,0,10*ROW('Sanitation Data'!I183)))</f>
        <v/>
      </c>
      <c r="DM189" s="292" t="str">
        <f ca="true">+IF(OFFSET('Sanitation Data'!$I$31,0,10*ROW('Sanitation Data'!I183))="","",OFFSET('Sanitation Data'!$I$31,0,10*ROW('Sanitation Data'!I183)))</f>
        <v/>
      </c>
      <c r="DN189" s="292" t="str">
        <f ca="true">+IF(OFFSET('Sanitation Data'!$I$32,0,10*ROW('Sanitation Data'!I183))="","",OFFSET('Sanitation Data'!$I$32,0,10*ROW('Sanitation Data'!I183)))</f>
        <v/>
      </c>
      <c r="DO189" s="292" t="str">
        <f ca="true">+IF(OFFSET('Hygiene Data'!$D$11,0,10*ROW('Hygiene Data'!D183))="","",OFFSET('Hygiene Data'!$D$11,0,10*ROW('Hygiene Data'!D183)))</f>
        <v/>
      </c>
      <c r="DP189" s="292" t="str">
        <f ca="true">+IF(OFFSET('Hygiene Data'!$D$12,0,10*ROW('Hygiene Data'!D183))="","",OFFSET('Hygiene Data'!$D$12,0,10*ROW('Hygiene Data'!D183)))</f>
        <v/>
      </c>
      <c r="DQ189" s="292" t="str">
        <f ca="true">+IF(OFFSET('Hygiene Data'!$D$13,0,10*ROW('Hygiene Data'!D183))="","",OFFSET('Hygiene Data'!$D$13,0,10*ROW('Hygiene Data'!D183)))</f>
        <v/>
      </c>
      <c r="DR189" s="292" t="str">
        <f ca="true">+IF(OFFSET('Hygiene Data'!$E$11,0,10*ROW('Hygiene Data'!E183))="","",OFFSET('Hygiene Data'!$E$11,0,10*ROW('Hygiene Data'!E183)))</f>
        <v/>
      </c>
      <c r="DS189" s="292" t="str">
        <f ca="true">+IF(OFFSET('Hygiene Data'!$E$12,0,10*ROW('Hygiene Data'!E183))="","",OFFSET('Hygiene Data'!$E$12,0,10*ROW('Hygiene Data'!E183)))</f>
        <v/>
      </c>
      <c r="DT189" s="292" t="str">
        <f ca="true">+IF(OFFSET('Hygiene Data'!$E$13,0,10*ROW('Hygiene Data'!E183))="","",OFFSET('Hygiene Data'!$E$13,0,10*ROW('Hygiene Data'!E183)))</f>
        <v/>
      </c>
      <c r="DU189" s="292" t="str">
        <f ca="true">+IF(OFFSET('Hygiene Data'!$F$11,0,10*ROW('Hygiene Data'!F183))="","",OFFSET('Hygiene Data'!$F$11,0,10*ROW('Hygiene Data'!F183)))</f>
        <v/>
      </c>
      <c r="DV189" s="292" t="str">
        <f ca="true">+IF(OFFSET('Hygiene Data'!$F$12,0,10*ROW('Hygiene Data'!F183))="","",OFFSET('Hygiene Data'!$F$12,0,10*ROW('Hygiene Data'!F183)))</f>
        <v/>
      </c>
      <c r="DW189" s="292" t="str">
        <f ca="true">+IF(OFFSET('Hygiene Data'!$F$13,0,10*ROW('Hygiene Data'!F183))="","",OFFSET('Hygiene Data'!$F$13,0,10*ROW('Hygiene Data'!F183)))</f>
        <v/>
      </c>
      <c r="DX189" s="292" t="str">
        <f ca="true">+IF(OFFSET('Hygiene Data'!$G$11,0,10*ROW('Hygiene Data'!G183))="","",OFFSET('Hygiene Data'!$G$11,0,10*ROW('Hygiene Data'!G183)))</f>
        <v/>
      </c>
      <c r="DY189" s="292" t="str">
        <f ca="true">+IF(OFFSET('Hygiene Data'!$G$12,0,10*ROW('Hygiene Data'!G183))="","",OFFSET('Hygiene Data'!$G$12,0,10*ROW('Hygiene Data'!G183)))</f>
        <v/>
      </c>
      <c r="DZ189" s="292" t="str">
        <f ca="true">+IF(OFFSET('Hygiene Data'!$G$13,0,10*ROW('Hygiene Data'!G183))="","",OFFSET('Hygiene Data'!$G$13,0,10*ROW('Hygiene Data'!G183)))</f>
        <v/>
      </c>
      <c r="EA189" s="292" t="str">
        <f ca="true">+IF(OFFSET('Hygiene Data'!$H$11,0,10*ROW('Hygiene Data'!H183))="","",OFFSET('Hygiene Data'!$H$11,0,10*ROW('Hygiene Data'!H183)))</f>
        <v/>
      </c>
      <c r="EB189" s="292" t="str">
        <f ca="true">+IF(OFFSET('Hygiene Data'!$H$12,0,10*ROW('Hygiene Data'!H183))="","",OFFSET('Hygiene Data'!$H$12,0,10*ROW('Hygiene Data'!H183)))</f>
        <v/>
      </c>
      <c r="EC189" s="292" t="str">
        <f ca="true">+IF(OFFSET('Hygiene Data'!$H$13,0,10*ROW('Hygiene Data'!H183))="","",OFFSET('Hygiene Data'!$H$13,0,10*ROW('Hygiene Data'!H183)))</f>
        <v/>
      </c>
      <c r="ED189" s="292" t="str">
        <f ca="true">+IF(OFFSET('Hygiene Data'!$I$11,0,10*ROW('Hygiene Data'!I183))="","",OFFSET('Hygiene Data'!$I$11,0,10*ROW('Hygiene Data'!I183)))</f>
        <v/>
      </c>
      <c r="EE189" s="292" t="str">
        <f ca="true">+IF(OFFSET('Hygiene Data'!$I$12,0,10*ROW('Hygiene Data'!I183))="","",OFFSET('Hygiene Data'!$I$12,0,10*ROW('Hygiene Data'!I183)))</f>
        <v/>
      </c>
      <c r="EF189" s="29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8"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2"/>
      <c r="BS190" s="292" t="str">
        <f ca="true">+IF(OFFSET('Water Data'!$D$27,0,10*ROW('Water Data'!D184))="","",OFFSET('Water Data'!$D$27,0,10*ROW('Water Data'!D184)))</f>
        <v/>
      </c>
      <c r="BT190" s="292" t="str">
        <f ca="true">+IF(OFFSET('Water Data'!$D$28,0,10*ROW('Water Data'!D184))="","",OFFSET('Water Data'!$D$28,0,10*ROW('Water Data'!D184)))</f>
        <v/>
      </c>
      <c r="BU190" s="292" t="str">
        <f ca="true">+IF(OFFSET('Water Data'!$D$29,0,10*ROW('Water Data'!D184))="","",OFFSET('Water Data'!$D$29,0,10*ROW('Water Data'!D184)))</f>
        <v/>
      </c>
      <c r="BV190" s="292" t="str">
        <f ca="true">+IF(OFFSET('Water Data'!$E$27,0,10*ROW('Water Data'!E184))="","",OFFSET('Water Data'!$E$27,0,10*ROW('Water Data'!E184)))</f>
        <v/>
      </c>
      <c r="BW190" s="292" t="str">
        <f ca="true">+IF(OFFSET('Water Data'!$E$28,0,10*ROW('Water Data'!E184))="","",OFFSET('Water Data'!$E$28,0,10*ROW('Water Data'!E184)))</f>
        <v/>
      </c>
      <c r="BX190" s="292" t="str">
        <f ca="true">+IF(OFFSET('Water Data'!$E$29,0,10*ROW('Water Data'!E184))="","",OFFSET('Water Data'!$E$29,0,10*ROW('Water Data'!E184)))</f>
        <v/>
      </c>
      <c r="BY190" s="292" t="str">
        <f ca="true">+IF(OFFSET('Water Data'!$F$27,0,10*ROW('Water Data'!F184))="","",OFFSET('Water Data'!$F$27,0,10*ROW('Water Data'!F184)))</f>
        <v/>
      </c>
      <c r="BZ190" s="292" t="str">
        <f ca="true">+IF(OFFSET('Water Data'!$F$28,0,10*ROW('Water Data'!F184))="","",OFFSET('Water Data'!$F$28,0,10*ROW('Water Data'!F184)))</f>
        <v/>
      </c>
      <c r="CA190" s="292" t="str">
        <f ca="true">+IF(OFFSET('Water Data'!$F$29,0,10*ROW('Water Data'!F184))="","",OFFSET('Water Data'!$F$29,0,10*ROW('Water Data'!F184)))</f>
        <v/>
      </c>
      <c r="CB190" s="292" t="str">
        <f ca="true">+IF(OFFSET('Water Data'!$G$27,0,10*ROW('Water Data'!G184))="","",OFFSET('Water Data'!$G$27,0,10*ROW('Water Data'!G184)))</f>
        <v/>
      </c>
      <c r="CC190" s="292" t="str">
        <f ca="true">+IF(OFFSET('Water Data'!$G$28,0,10*ROW('Water Data'!G184))="","",OFFSET('Water Data'!$G$28,0,10*ROW('Water Data'!G184)))</f>
        <v/>
      </c>
      <c r="CD190" s="292" t="str">
        <f ca="true">+IF(OFFSET('Water Data'!$G$29,0,10*ROW('Water Data'!G184))="","",OFFSET('Water Data'!$G$29,0,10*ROW('Water Data'!G184)))</f>
        <v/>
      </c>
      <c r="CE190" s="292" t="str">
        <f ca="true">+IF(OFFSET('Water Data'!$H$27,0,10*ROW('Water Data'!H184))="","",OFFSET('Water Data'!$H$27,0,10*ROW('Water Data'!H184)))</f>
        <v/>
      </c>
      <c r="CF190" s="292" t="str">
        <f ca="true">+IF(OFFSET('Water Data'!$H$28,0,10*ROW('Water Data'!H184))="","",OFFSET('Water Data'!$H$28,0,10*ROW('Water Data'!H184)))</f>
        <v/>
      </c>
      <c r="CG190" s="292" t="str">
        <f ca="true">+IF(OFFSET('Water Data'!$H$29,0,10*ROW('Water Data'!H184))="","",OFFSET('Water Data'!$H$29,0,10*ROW('Water Data'!H184)))</f>
        <v/>
      </c>
      <c r="CH190" s="292" t="str">
        <f ca="true">+IF(OFFSET('Water Data'!$I$27,0,10*ROW('Water Data'!I184))="","",OFFSET('Water Data'!$I$27,0,10*ROW('Water Data'!I184)))</f>
        <v/>
      </c>
      <c r="CI190" s="292" t="str">
        <f ca="true">+IF(OFFSET('Water Data'!$I$28,0,10*ROW('Water Data'!I184))="","",OFFSET('Water Data'!$I$28,0,10*ROW('Water Data'!I184)))</f>
        <v/>
      </c>
      <c r="CJ190" s="292" t="str">
        <f ca="true">+IF(OFFSET('Water Data'!$I$29,0,10*ROW('Water Data'!I184))="","",OFFSET('Water Data'!$I$29,0,10*ROW('Water Data'!I184)))</f>
        <v/>
      </c>
      <c r="CK190" s="292" t="str">
        <f ca="true">+IF(OFFSET('Sanitation Data'!$D$28,0,10*ROW('Sanitation Data'!D184))="","",OFFSET('Sanitation Data'!$D$28,0,10*ROW('Sanitation Data'!D184)))</f>
        <v/>
      </c>
      <c r="CL190" s="292" t="str">
        <f ca="true">+IF(OFFSET('Sanitation Data'!$D$29,0,10*ROW('Sanitation Data'!D184))="","",OFFSET('Sanitation Data'!$D$29,0,10*ROW('Sanitation Data'!D184)))</f>
        <v/>
      </c>
      <c r="CM190" s="292" t="str">
        <f ca="true">+IF(OFFSET('Sanitation Data'!$D$30,0,10*ROW('Sanitation Data'!D184))="","",OFFSET('Sanitation Data'!$D$30,0,10*ROW('Sanitation Data'!D184)))</f>
        <v/>
      </c>
      <c r="CN190" s="292" t="str">
        <f ca="true">+IF(OFFSET('Sanitation Data'!$D$31,0,10*ROW('Sanitation Data'!D184))="","",OFFSET('Sanitation Data'!$D$31,0,10*ROW('Sanitation Data'!D184)))</f>
        <v/>
      </c>
      <c r="CO190" s="292" t="str">
        <f ca="true">+IF(OFFSET('Sanitation Data'!$D$32,0,10*ROW('Sanitation Data'!D184))="","",OFFSET('Sanitation Data'!$D$32,0,10*ROW('Sanitation Data'!D184)))</f>
        <v/>
      </c>
      <c r="CP190" s="292" t="str">
        <f ca="true">+IF(OFFSET('Sanitation Data'!$E$28,0,10*ROW('Sanitation Data'!E184))="","",OFFSET('Sanitation Data'!$E$28,0,10*ROW('Sanitation Data'!E184)))</f>
        <v/>
      </c>
      <c r="CQ190" s="292" t="str">
        <f ca="true">+IF(OFFSET('Sanitation Data'!$E$29,0,10*ROW('Sanitation Data'!E184))="","",OFFSET('Sanitation Data'!$E$29,0,10*ROW('Sanitation Data'!E184)))</f>
        <v/>
      </c>
      <c r="CR190" s="292" t="str">
        <f ca="true">+IF(OFFSET('Sanitation Data'!$E$30,0,10*ROW('Sanitation Data'!E184))="","",OFFSET('Sanitation Data'!$E$30,0,10*ROW('Sanitation Data'!E184)))</f>
        <v/>
      </c>
      <c r="CS190" s="292" t="str">
        <f ca="true">+IF(OFFSET('Sanitation Data'!$E$31,0,10*ROW('Sanitation Data'!E184))="","",OFFSET('Sanitation Data'!$E$31,0,10*ROW('Sanitation Data'!E184)))</f>
        <v/>
      </c>
      <c r="CT190" s="292" t="str">
        <f ca="true">+IF(OFFSET('Sanitation Data'!$E$32,0,10*ROW('Sanitation Data'!E184))="","",OFFSET('Sanitation Data'!$E$32,0,10*ROW('Sanitation Data'!E184)))</f>
        <v/>
      </c>
      <c r="CU190" s="292" t="str">
        <f ca="true">+IF(OFFSET('Sanitation Data'!$F$28,0,10*ROW('Sanitation Data'!F184))="","",OFFSET('Sanitation Data'!$F$28,0,10*ROW('Sanitation Data'!F184)))</f>
        <v/>
      </c>
      <c r="CV190" s="292" t="str">
        <f ca="true">+IF(OFFSET('Sanitation Data'!$F$29,0,10*ROW('Sanitation Data'!F184))="","",OFFSET('Sanitation Data'!$F$29,0,10*ROW('Sanitation Data'!F184)))</f>
        <v/>
      </c>
      <c r="CW190" s="292" t="str">
        <f ca="true">+IF(OFFSET('Sanitation Data'!$F$30,0,10*ROW('Sanitation Data'!F184))="","",OFFSET('Sanitation Data'!$F$30,0,10*ROW('Sanitation Data'!F184)))</f>
        <v/>
      </c>
      <c r="CX190" s="292" t="str">
        <f ca="true">+IF(OFFSET('Sanitation Data'!$F$31,0,10*ROW('Sanitation Data'!F184))="","",OFFSET('Sanitation Data'!$F$31,0,10*ROW('Sanitation Data'!F184)))</f>
        <v/>
      </c>
      <c r="CY190" s="292" t="str">
        <f ca="true">+IF(OFFSET('Sanitation Data'!$F$32,0,10*ROW('Sanitation Data'!F184))="","",OFFSET('Sanitation Data'!$F$32,0,10*ROW('Sanitation Data'!F184)))</f>
        <v/>
      </c>
      <c r="CZ190" s="292" t="str">
        <f ca="true">+IF(OFFSET('Sanitation Data'!$G$28,0,10*ROW('Sanitation Data'!G184))="","",OFFSET('Sanitation Data'!$G$28,0,10*ROW('Sanitation Data'!G184)))</f>
        <v/>
      </c>
      <c r="DA190" s="292" t="str">
        <f ca="true">+IF(OFFSET('Sanitation Data'!$G$29,0,10*ROW('Sanitation Data'!G184))="","",OFFSET('Sanitation Data'!$G$29,0,10*ROW('Sanitation Data'!G184)))</f>
        <v/>
      </c>
      <c r="DB190" s="292" t="str">
        <f ca="true">+IF(OFFSET('Sanitation Data'!$G$30,0,10*ROW('Sanitation Data'!G184))="","",OFFSET('Sanitation Data'!$G$30,0,10*ROW('Sanitation Data'!G184)))</f>
        <v/>
      </c>
      <c r="DC190" s="292" t="str">
        <f ca="true">+IF(OFFSET('Sanitation Data'!$G$31,0,10*ROW('Sanitation Data'!G184))="","",OFFSET('Sanitation Data'!$G$31,0,10*ROW('Sanitation Data'!G184)))</f>
        <v/>
      </c>
      <c r="DD190" s="292" t="str">
        <f ca="true">+IF(OFFSET('Sanitation Data'!$G$32,0,10*ROW('Sanitation Data'!G184))="","",OFFSET('Sanitation Data'!$G$32,0,10*ROW('Sanitation Data'!G184)))</f>
        <v/>
      </c>
      <c r="DE190" s="292" t="str">
        <f ca="true">+IF(OFFSET('Sanitation Data'!$H$28,0,10*ROW('Sanitation Data'!H184))="","",OFFSET('Sanitation Data'!$H$28,0,10*ROW('Sanitation Data'!H184)))</f>
        <v/>
      </c>
      <c r="DF190" s="292" t="str">
        <f ca="true">+IF(OFFSET('Sanitation Data'!$H$29,0,10*ROW('Sanitation Data'!H184))="","",OFFSET('Sanitation Data'!$H$29,0,10*ROW('Sanitation Data'!H184)))</f>
        <v/>
      </c>
      <c r="DG190" s="292" t="str">
        <f ca="true">+IF(OFFSET('Sanitation Data'!$H$30,0,10*ROW('Sanitation Data'!H184))="","",OFFSET('Sanitation Data'!$H$30,0,10*ROW('Sanitation Data'!H184)))</f>
        <v/>
      </c>
      <c r="DH190" s="292" t="str">
        <f ca="true">+IF(OFFSET('Sanitation Data'!$H$31,0,10*ROW('Sanitation Data'!H184))="","",OFFSET('Sanitation Data'!$H$31,0,10*ROW('Sanitation Data'!H184)))</f>
        <v/>
      </c>
      <c r="DI190" s="292" t="str">
        <f ca="true">+IF(OFFSET('Sanitation Data'!$H$32,0,10*ROW('Sanitation Data'!H184))="","",OFFSET('Sanitation Data'!$H$32,0,10*ROW('Sanitation Data'!H184)))</f>
        <v/>
      </c>
      <c r="DJ190" s="292" t="str">
        <f ca="true">+IF(OFFSET('Sanitation Data'!$I$28,0,10*ROW('Sanitation Data'!I184))="","",OFFSET('Sanitation Data'!$I$28,0,10*ROW('Sanitation Data'!I184)))</f>
        <v/>
      </c>
      <c r="DK190" s="292" t="str">
        <f ca="true">+IF(OFFSET('Sanitation Data'!$I$29,0,10*ROW('Sanitation Data'!I184))="","",OFFSET('Sanitation Data'!$I$29,0,10*ROW('Sanitation Data'!I184)))</f>
        <v/>
      </c>
      <c r="DL190" s="292" t="str">
        <f ca="true">+IF(OFFSET('Sanitation Data'!$I$30,0,10*ROW('Sanitation Data'!I184))="","",OFFSET('Sanitation Data'!$I$30,0,10*ROW('Sanitation Data'!I184)))</f>
        <v/>
      </c>
      <c r="DM190" s="292" t="str">
        <f ca="true">+IF(OFFSET('Sanitation Data'!$I$31,0,10*ROW('Sanitation Data'!I184))="","",OFFSET('Sanitation Data'!$I$31,0,10*ROW('Sanitation Data'!I184)))</f>
        <v/>
      </c>
      <c r="DN190" s="292" t="str">
        <f ca="true">+IF(OFFSET('Sanitation Data'!$I$32,0,10*ROW('Sanitation Data'!I184))="","",OFFSET('Sanitation Data'!$I$32,0,10*ROW('Sanitation Data'!I184)))</f>
        <v/>
      </c>
      <c r="DO190" s="292" t="str">
        <f ca="true">+IF(OFFSET('Hygiene Data'!$D$11,0,10*ROW('Hygiene Data'!D184))="","",OFFSET('Hygiene Data'!$D$11,0,10*ROW('Hygiene Data'!D184)))</f>
        <v/>
      </c>
      <c r="DP190" s="292" t="str">
        <f ca="true">+IF(OFFSET('Hygiene Data'!$D$12,0,10*ROW('Hygiene Data'!D184))="","",OFFSET('Hygiene Data'!$D$12,0,10*ROW('Hygiene Data'!D184)))</f>
        <v/>
      </c>
      <c r="DQ190" s="292" t="str">
        <f ca="true">+IF(OFFSET('Hygiene Data'!$D$13,0,10*ROW('Hygiene Data'!D184))="","",OFFSET('Hygiene Data'!$D$13,0,10*ROW('Hygiene Data'!D184)))</f>
        <v/>
      </c>
      <c r="DR190" s="292" t="str">
        <f ca="true">+IF(OFFSET('Hygiene Data'!$E$11,0,10*ROW('Hygiene Data'!E184))="","",OFFSET('Hygiene Data'!$E$11,0,10*ROW('Hygiene Data'!E184)))</f>
        <v/>
      </c>
      <c r="DS190" s="292" t="str">
        <f ca="true">+IF(OFFSET('Hygiene Data'!$E$12,0,10*ROW('Hygiene Data'!E184))="","",OFFSET('Hygiene Data'!$E$12,0,10*ROW('Hygiene Data'!E184)))</f>
        <v/>
      </c>
      <c r="DT190" s="292" t="str">
        <f ca="true">+IF(OFFSET('Hygiene Data'!$E$13,0,10*ROW('Hygiene Data'!E184))="","",OFFSET('Hygiene Data'!$E$13,0,10*ROW('Hygiene Data'!E184)))</f>
        <v/>
      </c>
      <c r="DU190" s="292" t="str">
        <f ca="true">+IF(OFFSET('Hygiene Data'!$F$11,0,10*ROW('Hygiene Data'!F184))="","",OFFSET('Hygiene Data'!$F$11,0,10*ROW('Hygiene Data'!F184)))</f>
        <v/>
      </c>
      <c r="DV190" s="292" t="str">
        <f ca="true">+IF(OFFSET('Hygiene Data'!$F$12,0,10*ROW('Hygiene Data'!F184))="","",OFFSET('Hygiene Data'!$F$12,0,10*ROW('Hygiene Data'!F184)))</f>
        <v/>
      </c>
      <c r="DW190" s="292" t="str">
        <f ca="true">+IF(OFFSET('Hygiene Data'!$F$13,0,10*ROW('Hygiene Data'!F184))="","",OFFSET('Hygiene Data'!$F$13,0,10*ROW('Hygiene Data'!F184)))</f>
        <v/>
      </c>
      <c r="DX190" s="292" t="str">
        <f ca="true">+IF(OFFSET('Hygiene Data'!$G$11,0,10*ROW('Hygiene Data'!G184))="","",OFFSET('Hygiene Data'!$G$11,0,10*ROW('Hygiene Data'!G184)))</f>
        <v/>
      </c>
      <c r="DY190" s="292" t="str">
        <f ca="true">+IF(OFFSET('Hygiene Data'!$G$12,0,10*ROW('Hygiene Data'!G184))="","",OFFSET('Hygiene Data'!$G$12,0,10*ROW('Hygiene Data'!G184)))</f>
        <v/>
      </c>
      <c r="DZ190" s="292" t="str">
        <f ca="true">+IF(OFFSET('Hygiene Data'!$G$13,0,10*ROW('Hygiene Data'!G184))="","",OFFSET('Hygiene Data'!$G$13,0,10*ROW('Hygiene Data'!G184)))</f>
        <v/>
      </c>
      <c r="EA190" s="292" t="str">
        <f ca="true">+IF(OFFSET('Hygiene Data'!$H$11,0,10*ROW('Hygiene Data'!H184))="","",OFFSET('Hygiene Data'!$H$11,0,10*ROW('Hygiene Data'!H184)))</f>
        <v/>
      </c>
      <c r="EB190" s="292" t="str">
        <f ca="true">+IF(OFFSET('Hygiene Data'!$H$12,0,10*ROW('Hygiene Data'!H184))="","",OFFSET('Hygiene Data'!$H$12,0,10*ROW('Hygiene Data'!H184)))</f>
        <v/>
      </c>
      <c r="EC190" s="292" t="str">
        <f ca="true">+IF(OFFSET('Hygiene Data'!$H$13,0,10*ROW('Hygiene Data'!H184))="","",OFFSET('Hygiene Data'!$H$13,0,10*ROW('Hygiene Data'!H184)))</f>
        <v/>
      </c>
      <c r="ED190" s="292" t="str">
        <f ca="true">+IF(OFFSET('Hygiene Data'!$I$11,0,10*ROW('Hygiene Data'!I184))="","",OFFSET('Hygiene Data'!$I$11,0,10*ROW('Hygiene Data'!I184)))</f>
        <v/>
      </c>
      <c r="EE190" s="292" t="str">
        <f ca="true">+IF(OFFSET('Hygiene Data'!$I$12,0,10*ROW('Hygiene Data'!I184))="","",OFFSET('Hygiene Data'!$I$12,0,10*ROW('Hygiene Data'!I184)))</f>
        <v/>
      </c>
      <c r="EF190" s="29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8"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2"/>
      <c r="BS191" s="292" t="str">
        <f ca="true">+IF(OFFSET('Water Data'!$D$27,0,10*ROW('Water Data'!D185))="","",OFFSET('Water Data'!$D$27,0,10*ROW('Water Data'!D185)))</f>
        <v/>
      </c>
      <c r="BT191" s="292" t="str">
        <f ca="true">+IF(OFFSET('Water Data'!$D$28,0,10*ROW('Water Data'!D185))="","",OFFSET('Water Data'!$D$28,0,10*ROW('Water Data'!D185)))</f>
        <v/>
      </c>
      <c r="BU191" s="292" t="str">
        <f ca="true">+IF(OFFSET('Water Data'!$D$29,0,10*ROW('Water Data'!D185))="","",OFFSET('Water Data'!$D$29,0,10*ROW('Water Data'!D185)))</f>
        <v/>
      </c>
      <c r="BV191" s="292" t="str">
        <f ca="true">+IF(OFFSET('Water Data'!$E$27,0,10*ROW('Water Data'!E185))="","",OFFSET('Water Data'!$E$27,0,10*ROW('Water Data'!E185)))</f>
        <v/>
      </c>
      <c r="BW191" s="292" t="str">
        <f ca="true">+IF(OFFSET('Water Data'!$E$28,0,10*ROW('Water Data'!E185))="","",OFFSET('Water Data'!$E$28,0,10*ROW('Water Data'!E185)))</f>
        <v/>
      </c>
      <c r="BX191" s="292" t="str">
        <f ca="true">+IF(OFFSET('Water Data'!$E$29,0,10*ROW('Water Data'!E185))="","",OFFSET('Water Data'!$E$29,0,10*ROW('Water Data'!E185)))</f>
        <v/>
      </c>
      <c r="BY191" s="292" t="str">
        <f ca="true">+IF(OFFSET('Water Data'!$F$27,0,10*ROW('Water Data'!F185))="","",OFFSET('Water Data'!$F$27,0,10*ROW('Water Data'!F185)))</f>
        <v/>
      </c>
      <c r="BZ191" s="292" t="str">
        <f ca="true">+IF(OFFSET('Water Data'!$F$28,0,10*ROW('Water Data'!F185))="","",OFFSET('Water Data'!$F$28,0,10*ROW('Water Data'!F185)))</f>
        <v/>
      </c>
      <c r="CA191" s="292" t="str">
        <f ca="true">+IF(OFFSET('Water Data'!$F$29,0,10*ROW('Water Data'!F185))="","",OFFSET('Water Data'!$F$29,0,10*ROW('Water Data'!F185)))</f>
        <v/>
      </c>
      <c r="CB191" s="292" t="str">
        <f ca="true">+IF(OFFSET('Water Data'!$G$27,0,10*ROW('Water Data'!G185))="","",OFFSET('Water Data'!$G$27,0,10*ROW('Water Data'!G185)))</f>
        <v/>
      </c>
      <c r="CC191" s="292" t="str">
        <f ca="true">+IF(OFFSET('Water Data'!$G$28,0,10*ROW('Water Data'!G185))="","",OFFSET('Water Data'!$G$28,0,10*ROW('Water Data'!G185)))</f>
        <v/>
      </c>
      <c r="CD191" s="292" t="str">
        <f ca="true">+IF(OFFSET('Water Data'!$G$29,0,10*ROW('Water Data'!G185))="","",OFFSET('Water Data'!$G$29,0,10*ROW('Water Data'!G185)))</f>
        <v/>
      </c>
      <c r="CE191" s="292" t="str">
        <f ca="true">+IF(OFFSET('Water Data'!$H$27,0,10*ROW('Water Data'!H185))="","",OFFSET('Water Data'!$H$27,0,10*ROW('Water Data'!H185)))</f>
        <v/>
      </c>
      <c r="CF191" s="292" t="str">
        <f ca="true">+IF(OFFSET('Water Data'!$H$28,0,10*ROW('Water Data'!H185))="","",OFFSET('Water Data'!$H$28,0,10*ROW('Water Data'!H185)))</f>
        <v/>
      </c>
      <c r="CG191" s="292" t="str">
        <f ca="true">+IF(OFFSET('Water Data'!$H$29,0,10*ROW('Water Data'!H185))="","",OFFSET('Water Data'!$H$29,0,10*ROW('Water Data'!H185)))</f>
        <v/>
      </c>
      <c r="CH191" s="292" t="str">
        <f ca="true">+IF(OFFSET('Water Data'!$I$27,0,10*ROW('Water Data'!I185))="","",OFFSET('Water Data'!$I$27,0,10*ROW('Water Data'!I185)))</f>
        <v/>
      </c>
      <c r="CI191" s="292" t="str">
        <f ca="true">+IF(OFFSET('Water Data'!$I$28,0,10*ROW('Water Data'!I185))="","",OFFSET('Water Data'!$I$28,0,10*ROW('Water Data'!I185)))</f>
        <v/>
      </c>
      <c r="CJ191" s="292" t="str">
        <f ca="true">+IF(OFFSET('Water Data'!$I$29,0,10*ROW('Water Data'!I185))="","",OFFSET('Water Data'!$I$29,0,10*ROW('Water Data'!I185)))</f>
        <v/>
      </c>
      <c r="CK191" s="292" t="str">
        <f ca="true">+IF(OFFSET('Sanitation Data'!$D$28,0,10*ROW('Sanitation Data'!D185))="","",OFFSET('Sanitation Data'!$D$28,0,10*ROW('Sanitation Data'!D185)))</f>
        <v/>
      </c>
      <c r="CL191" s="292" t="str">
        <f ca="true">+IF(OFFSET('Sanitation Data'!$D$29,0,10*ROW('Sanitation Data'!D185))="","",OFFSET('Sanitation Data'!$D$29,0,10*ROW('Sanitation Data'!D185)))</f>
        <v/>
      </c>
      <c r="CM191" s="292" t="str">
        <f ca="true">+IF(OFFSET('Sanitation Data'!$D$30,0,10*ROW('Sanitation Data'!D185))="","",OFFSET('Sanitation Data'!$D$30,0,10*ROW('Sanitation Data'!D185)))</f>
        <v/>
      </c>
      <c r="CN191" s="292" t="str">
        <f ca="true">+IF(OFFSET('Sanitation Data'!$D$31,0,10*ROW('Sanitation Data'!D185))="","",OFFSET('Sanitation Data'!$D$31,0,10*ROW('Sanitation Data'!D185)))</f>
        <v/>
      </c>
      <c r="CO191" s="292" t="str">
        <f ca="true">+IF(OFFSET('Sanitation Data'!$D$32,0,10*ROW('Sanitation Data'!D185))="","",OFFSET('Sanitation Data'!$D$32,0,10*ROW('Sanitation Data'!D185)))</f>
        <v/>
      </c>
      <c r="CP191" s="292" t="str">
        <f ca="true">+IF(OFFSET('Sanitation Data'!$E$28,0,10*ROW('Sanitation Data'!E185))="","",OFFSET('Sanitation Data'!$E$28,0,10*ROW('Sanitation Data'!E185)))</f>
        <v/>
      </c>
      <c r="CQ191" s="292" t="str">
        <f ca="true">+IF(OFFSET('Sanitation Data'!$E$29,0,10*ROW('Sanitation Data'!E185))="","",OFFSET('Sanitation Data'!$E$29,0,10*ROW('Sanitation Data'!E185)))</f>
        <v/>
      </c>
      <c r="CR191" s="292" t="str">
        <f ca="true">+IF(OFFSET('Sanitation Data'!$E$30,0,10*ROW('Sanitation Data'!E185))="","",OFFSET('Sanitation Data'!$E$30,0,10*ROW('Sanitation Data'!E185)))</f>
        <v/>
      </c>
      <c r="CS191" s="292" t="str">
        <f ca="true">+IF(OFFSET('Sanitation Data'!$E$31,0,10*ROW('Sanitation Data'!E185))="","",OFFSET('Sanitation Data'!$E$31,0,10*ROW('Sanitation Data'!E185)))</f>
        <v/>
      </c>
      <c r="CT191" s="292" t="str">
        <f ca="true">+IF(OFFSET('Sanitation Data'!$E$32,0,10*ROW('Sanitation Data'!E185))="","",OFFSET('Sanitation Data'!$E$32,0,10*ROW('Sanitation Data'!E185)))</f>
        <v/>
      </c>
      <c r="CU191" s="292" t="str">
        <f ca="true">+IF(OFFSET('Sanitation Data'!$F$28,0,10*ROW('Sanitation Data'!F185))="","",OFFSET('Sanitation Data'!$F$28,0,10*ROW('Sanitation Data'!F185)))</f>
        <v/>
      </c>
      <c r="CV191" s="292" t="str">
        <f ca="true">+IF(OFFSET('Sanitation Data'!$F$29,0,10*ROW('Sanitation Data'!F185))="","",OFFSET('Sanitation Data'!$F$29,0,10*ROW('Sanitation Data'!F185)))</f>
        <v/>
      </c>
      <c r="CW191" s="292" t="str">
        <f ca="true">+IF(OFFSET('Sanitation Data'!$F$30,0,10*ROW('Sanitation Data'!F185))="","",OFFSET('Sanitation Data'!$F$30,0,10*ROW('Sanitation Data'!F185)))</f>
        <v/>
      </c>
      <c r="CX191" s="292" t="str">
        <f ca="true">+IF(OFFSET('Sanitation Data'!$F$31,0,10*ROW('Sanitation Data'!F185))="","",OFFSET('Sanitation Data'!$F$31,0,10*ROW('Sanitation Data'!F185)))</f>
        <v/>
      </c>
      <c r="CY191" s="292" t="str">
        <f ca="true">+IF(OFFSET('Sanitation Data'!$F$32,0,10*ROW('Sanitation Data'!F185))="","",OFFSET('Sanitation Data'!$F$32,0,10*ROW('Sanitation Data'!F185)))</f>
        <v/>
      </c>
      <c r="CZ191" s="292" t="str">
        <f ca="true">+IF(OFFSET('Sanitation Data'!$G$28,0,10*ROW('Sanitation Data'!G185))="","",OFFSET('Sanitation Data'!$G$28,0,10*ROW('Sanitation Data'!G185)))</f>
        <v/>
      </c>
      <c r="DA191" s="292" t="str">
        <f ca="true">+IF(OFFSET('Sanitation Data'!$G$29,0,10*ROW('Sanitation Data'!G185))="","",OFFSET('Sanitation Data'!$G$29,0,10*ROW('Sanitation Data'!G185)))</f>
        <v/>
      </c>
      <c r="DB191" s="292" t="str">
        <f ca="true">+IF(OFFSET('Sanitation Data'!$G$30,0,10*ROW('Sanitation Data'!G185))="","",OFFSET('Sanitation Data'!$G$30,0,10*ROW('Sanitation Data'!G185)))</f>
        <v/>
      </c>
      <c r="DC191" s="292" t="str">
        <f ca="true">+IF(OFFSET('Sanitation Data'!$G$31,0,10*ROW('Sanitation Data'!G185))="","",OFFSET('Sanitation Data'!$G$31,0,10*ROW('Sanitation Data'!G185)))</f>
        <v/>
      </c>
      <c r="DD191" s="292" t="str">
        <f ca="true">+IF(OFFSET('Sanitation Data'!$G$32,0,10*ROW('Sanitation Data'!G185))="","",OFFSET('Sanitation Data'!$G$32,0,10*ROW('Sanitation Data'!G185)))</f>
        <v/>
      </c>
      <c r="DE191" s="292" t="str">
        <f ca="true">+IF(OFFSET('Sanitation Data'!$H$28,0,10*ROW('Sanitation Data'!H185))="","",OFFSET('Sanitation Data'!$H$28,0,10*ROW('Sanitation Data'!H185)))</f>
        <v/>
      </c>
      <c r="DF191" s="292" t="str">
        <f ca="true">+IF(OFFSET('Sanitation Data'!$H$29,0,10*ROW('Sanitation Data'!H185))="","",OFFSET('Sanitation Data'!$H$29,0,10*ROW('Sanitation Data'!H185)))</f>
        <v/>
      </c>
      <c r="DG191" s="292" t="str">
        <f ca="true">+IF(OFFSET('Sanitation Data'!$H$30,0,10*ROW('Sanitation Data'!H185))="","",OFFSET('Sanitation Data'!$H$30,0,10*ROW('Sanitation Data'!H185)))</f>
        <v/>
      </c>
      <c r="DH191" s="292" t="str">
        <f ca="true">+IF(OFFSET('Sanitation Data'!$H$31,0,10*ROW('Sanitation Data'!H185))="","",OFFSET('Sanitation Data'!$H$31,0,10*ROW('Sanitation Data'!H185)))</f>
        <v/>
      </c>
      <c r="DI191" s="292" t="str">
        <f ca="true">+IF(OFFSET('Sanitation Data'!$H$32,0,10*ROW('Sanitation Data'!H185))="","",OFFSET('Sanitation Data'!$H$32,0,10*ROW('Sanitation Data'!H185)))</f>
        <v/>
      </c>
      <c r="DJ191" s="292" t="str">
        <f ca="true">+IF(OFFSET('Sanitation Data'!$I$28,0,10*ROW('Sanitation Data'!I185))="","",OFFSET('Sanitation Data'!$I$28,0,10*ROW('Sanitation Data'!I185)))</f>
        <v/>
      </c>
      <c r="DK191" s="292" t="str">
        <f ca="true">+IF(OFFSET('Sanitation Data'!$I$29,0,10*ROW('Sanitation Data'!I185))="","",OFFSET('Sanitation Data'!$I$29,0,10*ROW('Sanitation Data'!I185)))</f>
        <v/>
      </c>
      <c r="DL191" s="292" t="str">
        <f ca="true">+IF(OFFSET('Sanitation Data'!$I$30,0,10*ROW('Sanitation Data'!I185))="","",OFFSET('Sanitation Data'!$I$30,0,10*ROW('Sanitation Data'!I185)))</f>
        <v/>
      </c>
      <c r="DM191" s="292" t="str">
        <f ca="true">+IF(OFFSET('Sanitation Data'!$I$31,0,10*ROW('Sanitation Data'!I185))="","",OFFSET('Sanitation Data'!$I$31,0,10*ROW('Sanitation Data'!I185)))</f>
        <v/>
      </c>
      <c r="DN191" s="292" t="str">
        <f ca="true">+IF(OFFSET('Sanitation Data'!$I$32,0,10*ROW('Sanitation Data'!I185))="","",OFFSET('Sanitation Data'!$I$32,0,10*ROW('Sanitation Data'!I185)))</f>
        <v/>
      </c>
      <c r="DO191" s="292" t="str">
        <f ca="true">+IF(OFFSET('Hygiene Data'!$D$11,0,10*ROW('Hygiene Data'!D185))="","",OFFSET('Hygiene Data'!$D$11,0,10*ROW('Hygiene Data'!D185)))</f>
        <v/>
      </c>
      <c r="DP191" s="292" t="str">
        <f ca="true">+IF(OFFSET('Hygiene Data'!$D$12,0,10*ROW('Hygiene Data'!D185))="","",OFFSET('Hygiene Data'!$D$12,0,10*ROW('Hygiene Data'!D185)))</f>
        <v/>
      </c>
      <c r="DQ191" s="292" t="str">
        <f ca="true">+IF(OFFSET('Hygiene Data'!$D$13,0,10*ROW('Hygiene Data'!D185))="","",OFFSET('Hygiene Data'!$D$13,0,10*ROW('Hygiene Data'!D185)))</f>
        <v/>
      </c>
      <c r="DR191" s="292" t="str">
        <f ca="true">+IF(OFFSET('Hygiene Data'!$E$11,0,10*ROW('Hygiene Data'!E185))="","",OFFSET('Hygiene Data'!$E$11,0,10*ROW('Hygiene Data'!E185)))</f>
        <v/>
      </c>
      <c r="DS191" s="292" t="str">
        <f ca="true">+IF(OFFSET('Hygiene Data'!$E$12,0,10*ROW('Hygiene Data'!E185))="","",OFFSET('Hygiene Data'!$E$12,0,10*ROW('Hygiene Data'!E185)))</f>
        <v/>
      </c>
      <c r="DT191" s="292" t="str">
        <f ca="true">+IF(OFFSET('Hygiene Data'!$E$13,0,10*ROW('Hygiene Data'!E185))="","",OFFSET('Hygiene Data'!$E$13,0,10*ROW('Hygiene Data'!E185)))</f>
        <v/>
      </c>
      <c r="DU191" s="292" t="str">
        <f ca="true">+IF(OFFSET('Hygiene Data'!$F$11,0,10*ROW('Hygiene Data'!F185))="","",OFFSET('Hygiene Data'!$F$11,0,10*ROW('Hygiene Data'!F185)))</f>
        <v/>
      </c>
      <c r="DV191" s="292" t="str">
        <f ca="true">+IF(OFFSET('Hygiene Data'!$F$12,0,10*ROW('Hygiene Data'!F185))="","",OFFSET('Hygiene Data'!$F$12,0,10*ROW('Hygiene Data'!F185)))</f>
        <v/>
      </c>
      <c r="DW191" s="292" t="str">
        <f ca="true">+IF(OFFSET('Hygiene Data'!$F$13,0,10*ROW('Hygiene Data'!F185))="","",OFFSET('Hygiene Data'!$F$13,0,10*ROW('Hygiene Data'!F185)))</f>
        <v/>
      </c>
      <c r="DX191" s="292" t="str">
        <f ca="true">+IF(OFFSET('Hygiene Data'!$G$11,0,10*ROW('Hygiene Data'!G185))="","",OFFSET('Hygiene Data'!$G$11,0,10*ROW('Hygiene Data'!G185)))</f>
        <v/>
      </c>
      <c r="DY191" s="292" t="str">
        <f ca="true">+IF(OFFSET('Hygiene Data'!$G$12,0,10*ROW('Hygiene Data'!G185))="","",OFFSET('Hygiene Data'!$G$12,0,10*ROW('Hygiene Data'!G185)))</f>
        <v/>
      </c>
      <c r="DZ191" s="292" t="str">
        <f ca="true">+IF(OFFSET('Hygiene Data'!$G$13,0,10*ROW('Hygiene Data'!G185))="","",OFFSET('Hygiene Data'!$G$13,0,10*ROW('Hygiene Data'!G185)))</f>
        <v/>
      </c>
      <c r="EA191" s="292" t="str">
        <f ca="true">+IF(OFFSET('Hygiene Data'!$H$11,0,10*ROW('Hygiene Data'!H185))="","",OFFSET('Hygiene Data'!$H$11,0,10*ROW('Hygiene Data'!H185)))</f>
        <v/>
      </c>
      <c r="EB191" s="292" t="str">
        <f ca="true">+IF(OFFSET('Hygiene Data'!$H$12,0,10*ROW('Hygiene Data'!H185))="","",OFFSET('Hygiene Data'!$H$12,0,10*ROW('Hygiene Data'!H185)))</f>
        <v/>
      </c>
      <c r="EC191" s="292" t="str">
        <f ca="true">+IF(OFFSET('Hygiene Data'!$H$13,0,10*ROW('Hygiene Data'!H185))="","",OFFSET('Hygiene Data'!$H$13,0,10*ROW('Hygiene Data'!H185)))</f>
        <v/>
      </c>
      <c r="ED191" s="292" t="str">
        <f ca="true">+IF(OFFSET('Hygiene Data'!$I$11,0,10*ROW('Hygiene Data'!I185))="","",OFFSET('Hygiene Data'!$I$11,0,10*ROW('Hygiene Data'!I185)))</f>
        <v/>
      </c>
      <c r="EE191" s="292" t="str">
        <f ca="true">+IF(OFFSET('Hygiene Data'!$I$12,0,10*ROW('Hygiene Data'!I185))="","",OFFSET('Hygiene Data'!$I$12,0,10*ROW('Hygiene Data'!I185)))</f>
        <v/>
      </c>
      <c r="EF191" s="29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8"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2"/>
      <c r="BS192" s="292" t="str">
        <f ca="true">+IF(OFFSET('Water Data'!$D$27,0,10*ROW('Water Data'!D186))="","",OFFSET('Water Data'!$D$27,0,10*ROW('Water Data'!D186)))</f>
        <v/>
      </c>
      <c r="BT192" s="292" t="str">
        <f ca="true">+IF(OFFSET('Water Data'!$D$28,0,10*ROW('Water Data'!D186))="","",OFFSET('Water Data'!$D$28,0,10*ROW('Water Data'!D186)))</f>
        <v/>
      </c>
      <c r="BU192" s="292" t="str">
        <f ca="true">+IF(OFFSET('Water Data'!$D$29,0,10*ROW('Water Data'!D186))="","",OFFSET('Water Data'!$D$29,0,10*ROW('Water Data'!D186)))</f>
        <v/>
      </c>
      <c r="BV192" s="292" t="str">
        <f ca="true">+IF(OFFSET('Water Data'!$E$27,0,10*ROW('Water Data'!E186))="","",OFFSET('Water Data'!$E$27,0,10*ROW('Water Data'!E186)))</f>
        <v/>
      </c>
      <c r="BW192" s="292" t="str">
        <f ca="true">+IF(OFFSET('Water Data'!$E$28,0,10*ROW('Water Data'!E186))="","",OFFSET('Water Data'!$E$28,0,10*ROW('Water Data'!E186)))</f>
        <v/>
      </c>
      <c r="BX192" s="292" t="str">
        <f ca="true">+IF(OFFSET('Water Data'!$E$29,0,10*ROW('Water Data'!E186))="","",OFFSET('Water Data'!$E$29,0,10*ROW('Water Data'!E186)))</f>
        <v/>
      </c>
      <c r="BY192" s="292" t="str">
        <f ca="true">+IF(OFFSET('Water Data'!$F$27,0,10*ROW('Water Data'!F186))="","",OFFSET('Water Data'!$F$27,0,10*ROW('Water Data'!F186)))</f>
        <v/>
      </c>
      <c r="BZ192" s="292" t="str">
        <f ca="true">+IF(OFFSET('Water Data'!$F$28,0,10*ROW('Water Data'!F186))="","",OFFSET('Water Data'!$F$28,0,10*ROW('Water Data'!F186)))</f>
        <v/>
      </c>
      <c r="CA192" s="292" t="str">
        <f ca="true">+IF(OFFSET('Water Data'!$F$29,0,10*ROW('Water Data'!F186))="","",OFFSET('Water Data'!$F$29,0,10*ROW('Water Data'!F186)))</f>
        <v/>
      </c>
      <c r="CB192" s="292" t="str">
        <f ca="true">+IF(OFFSET('Water Data'!$G$27,0,10*ROW('Water Data'!G186))="","",OFFSET('Water Data'!$G$27,0,10*ROW('Water Data'!G186)))</f>
        <v/>
      </c>
      <c r="CC192" s="292" t="str">
        <f ca="true">+IF(OFFSET('Water Data'!$G$28,0,10*ROW('Water Data'!G186))="","",OFFSET('Water Data'!$G$28,0,10*ROW('Water Data'!G186)))</f>
        <v/>
      </c>
      <c r="CD192" s="292" t="str">
        <f ca="true">+IF(OFFSET('Water Data'!$G$29,0,10*ROW('Water Data'!G186))="","",OFFSET('Water Data'!$G$29,0,10*ROW('Water Data'!G186)))</f>
        <v/>
      </c>
      <c r="CE192" s="292" t="str">
        <f ca="true">+IF(OFFSET('Water Data'!$H$27,0,10*ROW('Water Data'!H186))="","",OFFSET('Water Data'!$H$27,0,10*ROW('Water Data'!H186)))</f>
        <v/>
      </c>
      <c r="CF192" s="292" t="str">
        <f ca="true">+IF(OFFSET('Water Data'!$H$28,0,10*ROW('Water Data'!H186))="","",OFFSET('Water Data'!$H$28,0,10*ROW('Water Data'!H186)))</f>
        <v/>
      </c>
      <c r="CG192" s="292" t="str">
        <f ca="true">+IF(OFFSET('Water Data'!$H$29,0,10*ROW('Water Data'!H186))="","",OFFSET('Water Data'!$H$29,0,10*ROW('Water Data'!H186)))</f>
        <v/>
      </c>
      <c r="CH192" s="292" t="str">
        <f ca="true">+IF(OFFSET('Water Data'!$I$27,0,10*ROW('Water Data'!I186))="","",OFFSET('Water Data'!$I$27,0,10*ROW('Water Data'!I186)))</f>
        <v/>
      </c>
      <c r="CI192" s="292" t="str">
        <f ca="true">+IF(OFFSET('Water Data'!$I$28,0,10*ROW('Water Data'!I186))="","",OFFSET('Water Data'!$I$28,0,10*ROW('Water Data'!I186)))</f>
        <v/>
      </c>
      <c r="CJ192" s="292" t="str">
        <f ca="true">+IF(OFFSET('Water Data'!$I$29,0,10*ROW('Water Data'!I186))="","",OFFSET('Water Data'!$I$29,0,10*ROW('Water Data'!I186)))</f>
        <v/>
      </c>
      <c r="CK192" s="292" t="str">
        <f ca="true">+IF(OFFSET('Sanitation Data'!$D$28,0,10*ROW('Sanitation Data'!D186))="","",OFFSET('Sanitation Data'!$D$28,0,10*ROW('Sanitation Data'!D186)))</f>
        <v/>
      </c>
      <c r="CL192" s="292" t="str">
        <f ca="true">+IF(OFFSET('Sanitation Data'!$D$29,0,10*ROW('Sanitation Data'!D186))="","",OFFSET('Sanitation Data'!$D$29,0,10*ROW('Sanitation Data'!D186)))</f>
        <v/>
      </c>
      <c r="CM192" s="292" t="str">
        <f ca="true">+IF(OFFSET('Sanitation Data'!$D$30,0,10*ROW('Sanitation Data'!D186))="","",OFFSET('Sanitation Data'!$D$30,0,10*ROW('Sanitation Data'!D186)))</f>
        <v/>
      </c>
      <c r="CN192" s="292" t="str">
        <f ca="true">+IF(OFFSET('Sanitation Data'!$D$31,0,10*ROW('Sanitation Data'!D186))="","",OFFSET('Sanitation Data'!$D$31,0,10*ROW('Sanitation Data'!D186)))</f>
        <v/>
      </c>
      <c r="CO192" s="292" t="str">
        <f ca="true">+IF(OFFSET('Sanitation Data'!$D$32,0,10*ROW('Sanitation Data'!D186))="","",OFFSET('Sanitation Data'!$D$32,0,10*ROW('Sanitation Data'!D186)))</f>
        <v/>
      </c>
      <c r="CP192" s="292" t="str">
        <f ca="true">+IF(OFFSET('Sanitation Data'!$E$28,0,10*ROW('Sanitation Data'!E186))="","",OFFSET('Sanitation Data'!$E$28,0,10*ROW('Sanitation Data'!E186)))</f>
        <v/>
      </c>
      <c r="CQ192" s="292" t="str">
        <f ca="true">+IF(OFFSET('Sanitation Data'!$E$29,0,10*ROW('Sanitation Data'!E186))="","",OFFSET('Sanitation Data'!$E$29,0,10*ROW('Sanitation Data'!E186)))</f>
        <v/>
      </c>
      <c r="CR192" s="292" t="str">
        <f ca="true">+IF(OFFSET('Sanitation Data'!$E$30,0,10*ROW('Sanitation Data'!E186))="","",OFFSET('Sanitation Data'!$E$30,0,10*ROW('Sanitation Data'!E186)))</f>
        <v/>
      </c>
      <c r="CS192" s="292" t="str">
        <f ca="true">+IF(OFFSET('Sanitation Data'!$E$31,0,10*ROW('Sanitation Data'!E186))="","",OFFSET('Sanitation Data'!$E$31,0,10*ROW('Sanitation Data'!E186)))</f>
        <v/>
      </c>
      <c r="CT192" s="292" t="str">
        <f ca="true">+IF(OFFSET('Sanitation Data'!$E$32,0,10*ROW('Sanitation Data'!E186))="","",OFFSET('Sanitation Data'!$E$32,0,10*ROW('Sanitation Data'!E186)))</f>
        <v/>
      </c>
      <c r="CU192" s="292" t="str">
        <f ca="true">+IF(OFFSET('Sanitation Data'!$F$28,0,10*ROW('Sanitation Data'!F186))="","",OFFSET('Sanitation Data'!$F$28,0,10*ROW('Sanitation Data'!F186)))</f>
        <v/>
      </c>
      <c r="CV192" s="292" t="str">
        <f ca="true">+IF(OFFSET('Sanitation Data'!$F$29,0,10*ROW('Sanitation Data'!F186))="","",OFFSET('Sanitation Data'!$F$29,0,10*ROW('Sanitation Data'!F186)))</f>
        <v/>
      </c>
      <c r="CW192" s="292" t="str">
        <f ca="true">+IF(OFFSET('Sanitation Data'!$F$30,0,10*ROW('Sanitation Data'!F186))="","",OFFSET('Sanitation Data'!$F$30,0,10*ROW('Sanitation Data'!F186)))</f>
        <v/>
      </c>
      <c r="CX192" s="292" t="str">
        <f ca="true">+IF(OFFSET('Sanitation Data'!$F$31,0,10*ROW('Sanitation Data'!F186))="","",OFFSET('Sanitation Data'!$F$31,0,10*ROW('Sanitation Data'!F186)))</f>
        <v/>
      </c>
      <c r="CY192" s="292" t="str">
        <f ca="true">+IF(OFFSET('Sanitation Data'!$F$32,0,10*ROW('Sanitation Data'!F186))="","",OFFSET('Sanitation Data'!$F$32,0,10*ROW('Sanitation Data'!F186)))</f>
        <v/>
      </c>
      <c r="CZ192" s="292" t="str">
        <f ca="true">+IF(OFFSET('Sanitation Data'!$G$28,0,10*ROW('Sanitation Data'!G186))="","",OFFSET('Sanitation Data'!$G$28,0,10*ROW('Sanitation Data'!G186)))</f>
        <v/>
      </c>
      <c r="DA192" s="292" t="str">
        <f ca="true">+IF(OFFSET('Sanitation Data'!$G$29,0,10*ROW('Sanitation Data'!G186))="","",OFFSET('Sanitation Data'!$G$29,0,10*ROW('Sanitation Data'!G186)))</f>
        <v/>
      </c>
      <c r="DB192" s="292" t="str">
        <f ca="true">+IF(OFFSET('Sanitation Data'!$G$30,0,10*ROW('Sanitation Data'!G186))="","",OFFSET('Sanitation Data'!$G$30,0,10*ROW('Sanitation Data'!G186)))</f>
        <v/>
      </c>
      <c r="DC192" s="292" t="str">
        <f ca="true">+IF(OFFSET('Sanitation Data'!$G$31,0,10*ROW('Sanitation Data'!G186))="","",OFFSET('Sanitation Data'!$G$31,0,10*ROW('Sanitation Data'!G186)))</f>
        <v/>
      </c>
      <c r="DD192" s="292" t="str">
        <f ca="true">+IF(OFFSET('Sanitation Data'!$G$32,0,10*ROW('Sanitation Data'!G186))="","",OFFSET('Sanitation Data'!$G$32,0,10*ROW('Sanitation Data'!G186)))</f>
        <v/>
      </c>
      <c r="DE192" s="292" t="str">
        <f ca="true">+IF(OFFSET('Sanitation Data'!$H$28,0,10*ROW('Sanitation Data'!H186))="","",OFFSET('Sanitation Data'!$H$28,0,10*ROW('Sanitation Data'!H186)))</f>
        <v/>
      </c>
      <c r="DF192" s="292" t="str">
        <f ca="true">+IF(OFFSET('Sanitation Data'!$H$29,0,10*ROW('Sanitation Data'!H186))="","",OFFSET('Sanitation Data'!$H$29,0,10*ROW('Sanitation Data'!H186)))</f>
        <v/>
      </c>
      <c r="DG192" s="292" t="str">
        <f ca="true">+IF(OFFSET('Sanitation Data'!$H$30,0,10*ROW('Sanitation Data'!H186))="","",OFFSET('Sanitation Data'!$H$30,0,10*ROW('Sanitation Data'!H186)))</f>
        <v/>
      </c>
      <c r="DH192" s="292" t="str">
        <f ca="true">+IF(OFFSET('Sanitation Data'!$H$31,0,10*ROW('Sanitation Data'!H186))="","",OFFSET('Sanitation Data'!$H$31,0,10*ROW('Sanitation Data'!H186)))</f>
        <v/>
      </c>
      <c r="DI192" s="292" t="str">
        <f ca="true">+IF(OFFSET('Sanitation Data'!$H$32,0,10*ROW('Sanitation Data'!H186))="","",OFFSET('Sanitation Data'!$H$32,0,10*ROW('Sanitation Data'!H186)))</f>
        <v/>
      </c>
      <c r="DJ192" s="292" t="str">
        <f ca="true">+IF(OFFSET('Sanitation Data'!$I$28,0,10*ROW('Sanitation Data'!I186))="","",OFFSET('Sanitation Data'!$I$28,0,10*ROW('Sanitation Data'!I186)))</f>
        <v/>
      </c>
      <c r="DK192" s="292" t="str">
        <f ca="true">+IF(OFFSET('Sanitation Data'!$I$29,0,10*ROW('Sanitation Data'!I186))="","",OFFSET('Sanitation Data'!$I$29,0,10*ROW('Sanitation Data'!I186)))</f>
        <v/>
      </c>
      <c r="DL192" s="292" t="str">
        <f ca="true">+IF(OFFSET('Sanitation Data'!$I$30,0,10*ROW('Sanitation Data'!I186))="","",OFFSET('Sanitation Data'!$I$30,0,10*ROW('Sanitation Data'!I186)))</f>
        <v/>
      </c>
      <c r="DM192" s="292" t="str">
        <f ca="true">+IF(OFFSET('Sanitation Data'!$I$31,0,10*ROW('Sanitation Data'!I186))="","",OFFSET('Sanitation Data'!$I$31,0,10*ROW('Sanitation Data'!I186)))</f>
        <v/>
      </c>
      <c r="DN192" s="292" t="str">
        <f ca="true">+IF(OFFSET('Sanitation Data'!$I$32,0,10*ROW('Sanitation Data'!I186))="","",OFFSET('Sanitation Data'!$I$32,0,10*ROW('Sanitation Data'!I186)))</f>
        <v/>
      </c>
      <c r="DO192" s="292" t="str">
        <f ca="true">+IF(OFFSET('Hygiene Data'!$D$11,0,10*ROW('Hygiene Data'!D186))="","",OFFSET('Hygiene Data'!$D$11,0,10*ROW('Hygiene Data'!D186)))</f>
        <v/>
      </c>
      <c r="DP192" s="292" t="str">
        <f ca="true">+IF(OFFSET('Hygiene Data'!$D$12,0,10*ROW('Hygiene Data'!D186))="","",OFFSET('Hygiene Data'!$D$12,0,10*ROW('Hygiene Data'!D186)))</f>
        <v/>
      </c>
      <c r="DQ192" s="292" t="str">
        <f ca="true">+IF(OFFSET('Hygiene Data'!$D$13,0,10*ROW('Hygiene Data'!D186))="","",OFFSET('Hygiene Data'!$D$13,0,10*ROW('Hygiene Data'!D186)))</f>
        <v/>
      </c>
      <c r="DR192" s="292" t="str">
        <f ca="true">+IF(OFFSET('Hygiene Data'!$E$11,0,10*ROW('Hygiene Data'!E186))="","",OFFSET('Hygiene Data'!$E$11,0,10*ROW('Hygiene Data'!E186)))</f>
        <v/>
      </c>
      <c r="DS192" s="292" t="str">
        <f ca="true">+IF(OFFSET('Hygiene Data'!$E$12,0,10*ROW('Hygiene Data'!E186))="","",OFFSET('Hygiene Data'!$E$12,0,10*ROW('Hygiene Data'!E186)))</f>
        <v/>
      </c>
      <c r="DT192" s="292" t="str">
        <f ca="true">+IF(OFFSET('Hygiene Data'!$E$13,0,10*ROW('Hygiene Data'!E186))="","",OFFSET('Hygiene Data'!$E$13,0,10*ROW('Hygiene Data'!E186)))</f>
        <v/>
      </c>
      <c r="DU192" s="292" t="str">
        <f ca="true">+IF(OFFSET('Hygiene Data'!$F$11,0,10*ROW('Hygiene Data'!F186))="","",OFFSET('Hygiene Data'!$F$11,0,10*ROW('Hygiene Data'!F186)))</f>
        <v/>
      </c>
      <c r="DV192" s="292" t="str">
        <f ca="true">+IF(OFFSET('Hygiene Data'!$F$12,0,10*ROW('Hygiene Data'!F186))="","",OFFSET('Hygiene Data'!$F$12,0,10*ROW('Hygiene Data'!F186)))</f>
        <v/>
      </c>
      <c r="DW192" s="292" t="str">
        <f ca="true">+IF(OFFSET('Hygiene Data'!$F$13,0,10*ROW('Hygiene Data'!F186))="","",OFFSET('Hygiene Data'!$F$13,0,10*ROW('Hygiene Data'!F186)))</f>
        <v/>
      </c>
      <c r="DX192" s="292" t="str">
        <f ca="true">+IF(OFFSET('Hygiene Data'!$G$11,0,10*ROW('Hygiene Data'!G186))="","",OFFSET('Hygiene Data'!$G$11,0,10*ROW('Hygiene Data'!G186)))</f>
        <v/>
      </c>
      <c r="DY192" s="292" t="str">
        <f ca="true">+IF(OFFSET('Hygiene Data'!$G$12,0,10*ROW('Hygiene Data'!G186))="","",OFFSET('Hygiene Data'!$G$12,0,10*ROW('Hygiene Data'!G186)))</f>
        <v/>
      </c>
      <c r="DZ192" s="292" t="str">
        <f ca="true">+IF(OFFSET('Hygiene Data'!$G$13,0,10*ROW('Hygiene Data'!G186))="","",OFFSET('Hygiene Data'!$G$13,0,10*ROW('Hygiene Data'!G186)))</f>
        <v/>
      </c>
      <c r="EA192" s="292" t="str">
        <f ca="true">+IF(OFFSET('Hygiene Data'!$H$11,0,10*ROW('Hygiene Data'!H186))="","",OFFSET('Hygiene Data'!$H$11,0,10*ROW('Hygiene Data'!H186)))</f>
        <v/>
      </c>
      <c r="EB192" s="292" t="str">
        <f ca="true">+IF(OFFSET('Hygiene Data'!$H$12,0,10*ROW('Hygiene Data'!H186))="","",OFFSET('Hygiene Data'!$H$12,0,10*ROW('Hygiene Data'!H186)))</f>
        <v/>
      </c>
      <c r="EC192" s="292" t="str">
        <f ca="true">+IF(OFFSET('Hygiene Data'!$H$13,0,10*ROW('Hygiene Data'!H186))="","",OFFSET('Hygiene Data'!$H$13,0,10*ROW('Hygiene Data'!H186)))</f>
        <v/>
      </c>
      <c r="ED192" s="292" t="str">
        <f ca="true">+IF(OFFSET('Hygiene Data'!$I$11,0,10*ROW('Hygiene Data'!I186))="","",OFFSET('Hygiene Data'!$I$11,0,10*ROW('Hygiene Data'!I186)))</f>
        <v/>
      </c>
      <c r="EE192" s="292" t="str">
        <f ca="true">+IF(OFFSET('Hygiene Data'!$I$12,0,10*ROW('Hygiene Data'!I186))="","",OFFSET('Hygiene Data'!$I$12,0,10*ROW('Hygiene Data'!I186)))</f>
        <v/>
      </c>
      <c r="EF192" s="29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8"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2"/>
      <c r="BS193" s="292" t="str">
        <f ca="true">+IF(OFFSET('Water Data'!$D$27,0,10*ROW('Water Data'!D187))="","",OFFSET('Water Data'!$D$27,0,10*ROW('Water Data'!D187)))</f>
        <v/>
      </c>
      <c r="BT193" s="292" t="str">
        <f ca="true">+IF(OFFSET('Water Data'!$D$28,0,10*ROW('Water Data'!D187))="","",OFFSET('Water Data'!$D$28,0,10*ROW('Water Data'!D187)))</f>
        <v/>
      </c>
      <c r="BU193" s="292" t="str">
        <f ca="true">+IF(OFFSET('Water Data'!$D$29,0,10*ROW('Water Data'!D187))="","",OFFSET('Water Data'!$D$29,0,10*ROW('Water Data'!D187)))</f>
        <v/>
      </c>
      <c r="BV193" s="292" t="str">
        <f ca="true">+IF(OFFSET('Water Data'!$E$27,0,10*ROW('Water Data'!E187))="","",OFFSET('Water Data'!$E$27,0,10*ROW('Water Data'!E187)))</f>
        <v/>
      </c>
      <c r="BW193" s="292" t="str">
        <f ca="true">+IF(OFFSET('Water Data'!$E$28,0,10*ROW('Water Data'!E187))="","",OFFSET('Water Data'!$E$28,0,10*ROW('Water Data'!E187)))</f>
        <v/>
      </c>
      <c r="BX193" s="292" t="str">
        <f ca="true">+IF(OFFSET('Water Data'!$E$29,0,10*ROW('Water Data'!E187))="","",OFFSET('Water Data'!$E$29,0,10*ROW('Water Data'!E187)))</f>
        <v/>
      </c>
      <c r="BY193" s="292" t="str">
        <f ca="true">+IF(OFFSET('Water Data'!$F$27,0,10*ROW('Water Data'!F187))="","",OFFSET('Water Data'!$F$27,0,10*ROW('Water Data'!F187)))</f>
        <v/>
      </c>
      <c r="BZ193" s="292" t="str">
        <f ca="true">+IF(OFFSET('Water Data'!$F$28,0,10*ROW('Water Data'!F187))="","",OFFSET('Water Data'!$F$28,0,10*ROW('Water Data'!F187)))</f>
        <v/>
      </c>
      <c r="CA193" s="292" t="str">
        <f ca="true">+IF(OFFSET('Water Data'!$F$29,0,10*ROW('Water Data'!F187))="","",OFFSET('Water Data'!$F$29,0,10*ROW('Water Data'!F187)))</f>
        <v/>
      </c>
      <c r="CB193" s="292" t="str">
        <f ca="true">+IF(OFFSET('Water Data'!$G$27,0,10*ROW('Water Data'!G187))="","",OFFSET('Water Data'!$G$27,0,10*ROW('Water Data'!G187)))</f>
        <v/>
      </c>
      <c r="CC193" s="292" t="str">
        <f ca="true">+IF(OFFSET('Water Data'!$G$28,0,10*ROW('Water Data'!G187))="","",OFFSET('Water Data'!$G$28,0,10*ROW('Water Data'!G187)))</f>
        <v/>
      </c>
      <c r="CD193" s="292" t="str">
        <f ca="true">+IF(OFFSET('Water Data'!$G$29,0,10*ROW('Water Data'!G187))="","",OFFSET('Water Data'!$G$29,0,10*ROW('Water Data'!G187)))</f>
        <v/>
      </c>
      <c r="CE193" s="292" t="str">
        <f ca="true">+IF(OFFSET('Water Data'!$H$27,0,10*ROW('Water Data'!H187))="","",OFFSET('Water Data'!$H$27,0,10*ROW('Water Data'!H187)))</f>
        <v/>
      </c>
      <c r="CF193" s="292" t="str">
        <f ca="true">+IF(OFFSET('Water Data'!$H$28,0,10*ROW('Water Data'!H187))="","",OFFSET('Water Data'!$H$28,0,10*ROW('Water Data'!H187)))</f>
        <v/>
      </c>
      <c r="CG193" s="292" t="str">
        <f ca="true">+IF(OFFSET('Water Data'!$H$29,0,10*ROW('Water Data'!H187))="","",OFFSET('Water Data'!$H$29,0,10*ROW('Water Data'!H187)))</f>
        <v/>
      </c>
      <c r="CH193" s="292" t="str">
        <f ca="true">+IF(OFFSET('Water Data'!$I$27,0,10*ROW('Water Data'!I187))="","",OFFSET('Water Data'!$I$27,0,10*ROW('Water Data'!I187)))</f>
        <v/>
      </c>
      <c r="CI193" s="292" t="str">
        <f ca="true">+IF(OFFSET('Water Data'!$I$28,0,10*ROW('Water Data'!I187))="","",OFFSET('Water Data'!$I$28,0,10*ROW('Water Data'!I187)))</f>
        <v/>
      </c>
      <c r="CJ193" s="292" t="str">
        <f ca="true">+IF(OFFSET('Water Data'!$I$29,0,10*ROW('Water Data'!I187))="","",OFFSET('Water Data'!$I$29,0,10*ROW('Water Data'!I187)))</f>
        <v/>
      </c>
      <c r="CK193" s="292" t="str">
        <f ca="true">+IF(OFFSET('Sanitation Data'!$D$28,0,10*ROW('Sanitation Data'!D187))="","",OFFSET('Sanitation Data'!$D$28,0,10*ROW('Sanitation Data'!D187)))</f>
        <v/>
      </c>
      <c r="CL193" s="292" t="str">
        <f ca="true">+IF(OFFSET('Sanitation Data'!$D$29,0,10*ROW('Sanitation Data'!D187))="","",OFFSET('Sanitation Data'!$D$29,0,10*ROW('Sanitation Data'!D187)))</f>
        <v/>
      </c>
      <c r="CM193" s="292" t="str">
        <f ca="true">+IF(OFFSET('Sanitation Data'!$D$30,0,10*ROW('Sanitation Data'!D187))="","",OFFSET('Sanitation Data'!$D$30,0,10*ROW('Sanitation Data'!D187)))</f>
        <v/>
      </c>
      <c r="CN193" s="292" t="str">
        <f ca="true">+IF(OFFSET('Sanitation Data'!$D$31,0,10*ROW('Sanitation Data'!D187))="","",OFFSET('Sanitation Data'!$D$31,0,10*ROW('Sanitation Data'!D187)))</f>
        <v/>
      </c>
      <c r="CO193" s="292" t="str">
        <f ca="true">+IF(OFFSET('Sanitation Data'!$D$32,0,10*ROW('Sanitation Data'!D187))="","",OFFSET('Sanitation Data'!$D$32,0,10*ROW('Sanitation Data'!D187)))</f>
        <v/>
      </c>
      <c r="CP193" s="292" t="str">
        <f ca="true">+IF(OFFSET('Sanitation Data'!$E$28,0,10*ROW('Sanitation Data'!E187))="","",OFFSET('Sanitation Data'!$E$28,0,10*ROW('Sanitation Data'!E187)))</f>
        <v/>
      </c>
      <c r="CQ193" s="292" t="str">
        <f ca="true">+IF(OFFSET('Sanitation Data'!$E$29,0,10*ROW('Sanitation Data'!E187))="","",OFFSET('Sanitation Data'!$E$29,0,10*ROW('Sanitation Data'!E187)))</f>
        <v/>
      </c>
      <c r="CR193" s="292" t="str">
        <f ca="true">+IF(OFFSET('Sanitation Data'!$E$30,0,10*ROW('Sanitation Data'!E187))="","",OFFSET('Sanitation Data'!$E$30,0,10*ROW('Sanitation Data'!E187)))</f>
        <v/>
      </c>
      <c r="CS193" s="292" t="str">
        <f ca="true">+IF(OFFSET('Sanitation Data'!$E$31,0,10*ROW('Sanitation Data'!E187))="","",OFFSET('Sanitation Data'!$E$31,0,10*ROW('Sanitation Data'!E187)))</f>
        <v/>
      </c>
      <c r="CT193" s="292" t="str">
        <f ca="true">+IF(OFFSET('Sanitation Data'!$E$32,0,10*ROW('Sanitation Data'!E187))="","",OFFSET('Sanitation Data'!$E$32,0,10*ROW('Sanitation Data'!E187)))</f>
        <v/>
      </c>
      <c r="CU193" s="292" t="str">
        <f ca="true">+IF(OFFSET('Sanitation Data'!$F$28,0,10*ROW('Sanitation Data'!F187))="","",OFFSET('Sanitation Data'!$F$28,0,10*ROW('Sanitation Data'!F187)))</f>
        <v/>
      </c>
      <c r="CV193" s="292" t="str">
        <f ca="true">+IF(OFFSET('Sanitation Data'!$F$29,0,10*ROW('Sanitation Data'!F187))="","",OFFSET('Sanitation Data'!$F$29,0,10*ROW('Sanitation Data'!F187)))</f>
        <v/>
      </c>
      <c r="CW193" s="292" t="str">
        <f ca="true">+IF(OFFSET('Sanitation Data'!$F$30,0,10*ROW('Sanitation Data'!F187))="","",OFFSET('Sanitation Data'!$F$30,0,10*ROW('Sanitation Data'!F187)))</f>
        <v/>
      </c>
      <c r="CX193" s="292" t="str">
        <f ca="true">+IF(OFFSET('Sanitation Data'!$F$31,0,10*ROW('Sanitation Data'!F187))="","",OFFSET('Sanitation Data'!$F$31,0,10*ROW('Sanitation Data'!F187)))</f>
        <v/>
      </c>
      <c r="CY193" s="292" t="str">
        <f ca="true">+IF(OFFSET('Sanitation Data'!$F$32,0,10*ROW('Sanitation Data'!F187))="","",OFFSET('Sanitation Data'!$F$32,0,10*ROW('Sanitation Data'!F187)))</f>
        <v/>
      </c>
      <c r="CZ193" s="292" t="str">
        <f ca="true">+IF(OFFSET('Sanitation Data'!$G$28,0,10*ROW('Sanitation Data'!G187))="","",OFFSET('Sanitation Data'!$G$28,0,10*ROW('Sanitation Data'!G187)))</f>
        <v/>
      </c>
      <c r="DA193" s="292" t="str">
        <f ca="true">+IF(OFFSET('Sanitation Data'!$G$29,0,10*ROW('Sanitation Data'!G187))="","",OFFSET('Sanitation Data'!$G$29,0,10*ROW('Sanitation Data'!G187)))</f>
        <v/>
      </c>
      <c r="DB193" s="292" t="str">
        <f ca="true">+IF(OFFSET('Sanitation Data'!$G$30,0,10*ROW('Sanitation Data'!G187))="","",OFFSET('Sanitation Data'!$G$30,0,10*ROW('Sanitation Data'!G187)))</f>
        <v/>
      </c>
      <c r="DC193" s="292" t="str">
        <f ca="true">+IF(OFFSET('Sanitation Data'!$G$31,0,10*ROW('Sanitation Data'!G187))="","",OFFSET('Sanitation Data'!$G$31,0,10*ROW('Sanitation Data'!G187)))</f>
        <v/>
      </c>
      <c r="DD193" s="292" t="str">
        <f ca="true">+IF(OFFSET('Sanitation Data'!$G$32,0,10*ROW('Sanitation Data'!G187))="","",OFFSET('Sanitation Data'!$G$32,0,10*ROW('Sanitation Data'!G187)))</f>
        <v/>
      </c>
      <c r="DE193" s="292" t="str">
        <f ca="true">+IF(OFFSET('Sanitation Data'!$H$28,0,10*ROW('Sanitation Data'!H187))="","",OFFSET('Sanitation Data'!$H$28,0,10*ROW('Sanitation Data'!H187)))</f>
        <v/>
      </c>
      <c r="DF193" s="292" t="str">
        <f ca="true">+IF(OFFSET('Sanitation Data'!$H$29,0,10*ROW('Sanitation Data'!H187))="","",OFFSET('Sanitation Data'!$H$29,0,10*ROW('Sanitation Data'!H187)))</f>
        <v/>
      </c>
      <c r="DG193" s="292" t="str">
        <f ca="true">+IF(OFFSET('Sanitation Data'!$H$30,0,10*ROW('Sanitation Data'!H187))="","",OFFSET('Sanitation Data'!$H$30,0,10*ROW('Sanitation Data'!H187)))</f>
        <v/>
      </c>
      <c r="DH193" s="292" t="str">
        <f ca="true">+IF(OFFSET('Sanitation Data'!$H$31,0,10*ROW('Sanitation Data'!H187))="","",OFFSET('Sanitation Data'!$H$31,0,10*ROW('Sanitation Data'!H187)))</f>
        <v/>
      </c>
      <c r="DI193" s="292" t="str">
        <f ca="true">+IF(OFFSET('Sanitation Data'!$H$32,0,10*ROW('Sanitation Data'!H187))="","",OFFSET('Sanitation Data'!$H$32,0,10*ROW('Sanitation Data'!H187)))</f>
        <v/>
      </c>
      <c r="DJ193" s="292" t="str">
        <f ca="true">+IF(OFFSET('Sanitation Data'!$I$28,0,10*ROW('Sanitation Data'!I187))="","",OFFSET('Sanitation Data'!$I$28,0,10*ROW('Sanitation Data'!I187)))</f>
        <v/>
      </c>
      <c r="DK193" s="292" t="str">
        <f ca="true">+IF(OFFSET('Sanitation Data'!$I$29,0,10*ROW('Sanitation Data'!I187))="","",OFFSET('Sanitation Data'!$I$29,0,10*ROW('Sanitation Data'!I187)))</f>
        <v/>
      </c>
      <c r="DL193" s="292" t="str">
        <f ca="true">+IF(OFFSET('Sanitation Data'!$I$30,0,10*ROW('Sanitation Data'!I187))="","",OFFSET('Sanitation Data'!$I$30,0,10*ROW('Sanitation Data'!I187)))</f>
        <v/>
      </c>
      <c r="DM193" s="292" t="str">
        <f ca="true">+IF(OFFSET('Sanitation Data'!$I$31,0,10*ROW('Sanitation Data'!I187))="","",OFFSET('Sanitation Data'!$I$31,0,10*ROW('Sanitation Data'!I187)))</f>
        <v/>
      </c>
      <c r="DN193" s="292" t="str">
        <f ca="true">+IF(OFFSET('Sanitation Data'!$I$32,0,10*ROW('Sanitation Data'!I187))="","",OFFSET('Sanitation Data'!$I$32,0,10*ROW('Sanitation Data'!I187)))</f>
        <v/>
      </c>
      <c r="DO193" s="292" t="str">
        <f ca="true">+IF(OFFSET('Hygiene Data'!$D$11,0,10*ROW('Hygiene Data'!D187))="","",OFFSET('Hygiene Data'!$D$11,0,10*ROW('Hygiene Data'!D187)))</f>
        <v/>
      </c>
      <c r="DP193" s="292" t="str">
        <f ca="true">+IF(OFFSET('Hygiene Data'!$D$12,0,10*ROW('Hygiene Data'!D187))="","",OFFSET('Hygiene Data'!$D$12,0,10*ROW('Hygiene Data'!D187)))</f>
        <v/>
      </c>
      <c r="DQ193" s="292" t="str">
        <f ca="true">+IF(OFFSET('Hygiene Data'!$D$13,0,10*ROW('Hygiene Data'!D187))="","",OFFSET('Hygiene Data'!$D$13,0,10*ROW('Hygiene Data'!D187)))</f>
        <v/>
      </c>
      <c r="DR193" s="292" t="str">
        <f ca="true">+IF(OFFSET('Hygiene Data'!$E$11,0,10*ROW('Hygiene Data'!E187))="","",OFFSET('Hygiene Data'!$E$11,0,10*ROW('Hygiene Data'!E187)))</f>
        <v/>
      </c>
      <c r="DS193" s="292" t="str">
        <f ca="true">+IF(OFFSET('Hygiene Data'!$E$12,0,10*ROW('Hygiene Data'!E187))="","",OFFSET('Hygiene Data'!$E$12,0,10*ROW('Hygiene Data'!E187)))</f>
        <v/>
      </c>
      <c r="DT193" s="292" t="str">
        <f ca="true">+IF(OFFSET('Hygiene Data'!$E$13,0,10*ROW('Hygiene Data'!E187))="","",OFFSET('Hygiene Data'!$E$13,0,10*ROW('Hygiene Data'!E187)))</f>
        <v/>
      </c>
      <c r="DU193" s="292" t="str">
        <f ca="true">+IF(OFFSET('Hygiene Data'!$F$11,0,10*ROW('Hygiene Data'!F187))="","",OFFSET('Hygiene Data'!$F$11,0,10*ROW('Hygiene Data'!F187)))</f>
        <v/>
      </c>
      <c r="DV193" s="292" t="str">
        <f ca="true">+IF(OFFSET('Hygiene Data'!$F$12,0,10*ROW('Hygiene Data'!F187))="","",OFFSET('Hygiene Data'!$F$12,0,10*ROW('Hygiene Data'!F187)))</f>
        <v/>
      </c>
      <c r="DW193" s="292" t="str">
        <f ca="true">+IF(OFFSET('Hygiene Data'!$F$13,0,10*ROW('Hygiene Data'!F187))="","",OFFSET('Hygiene Data'!$F$13,0,10*ROW('Hygiene Data'!F187)))</f>
        <v/>
      </c>
      <c r="DX193" s="292" t="str">
        <f ca="true">+IF(OFFSET('Hygiene Data'!$G$11,0,10*ROW('Hygiene Data'!G187))="","",OFFSET('Hygiene Data'!$G$11,0,10*ROW('Hygiene Data'!G187)))</f>
        <v/>
      </c>
      <c r="DY193" s="292" t="str">
        <f ca="true">+IF(OFFSET('Hygiene Data'!$G$12,0,10*ROW('Hygiene Data'!G187))="","",OFFSET('Hygiene Data'!$G$12,0,10*ROW('Hygiene Data'!G187)))</f>
        <v/>
      </c>
      <c r="DZ193" s="292" t="str">
        <f ca="true">+IF(OFFSET('Hygiene Data'!$G$13,0,10*ROW('Hygiene Data'!G187))="","",OFFSET('Hygiene Data'!$G$13,0,10*ROW('Hygiene Data'!G187)))</f>
        <v/>
      </c>
      <c r="EA193" s="292" t="str">
        <f ca="true">+IF(OFFSET('Hygiene Data'!$H$11,0,10*ROW('Hygiene Data'!H187))="","",OFFSET('Hygiene Data'!$H$11,0,10*ROW('Hygiene Data'!H187)))</f>
        <v/>
      </c>
      <c r="EB193" s="292" t="str">
        <f ca="true">+IF(OFFSET('Hygiene Data'!$H$12,0,10*ROW('Hygiene Data'!H187))="","",OFFSET('Hygiene Data'!$H$12,0,10*ROW('Hygiene Data'!H187)))</f>
        <v/>
      </c>
      <c r="EC193" s="292" t="str">
        <f ca="true">+IF(OFFSET('Hygiene Data'!$H$13,0,10*ROW('Hygiene Data'!H187))="","",OFFSET('Hygiene Data'!$H$13,0,10*ROW('Hygiene Data'!H187)))</f>
        <v/>
      </c>
      <c r="ED193" s="292" t="str">
        <f ca="true">+IF(OFFSET('Hygiene Data'!$I$11,0,10*ROW('Hygiene Data'!I187))="","",OFFSET('Hygiene Data'!$I$11,0,10*ROW('Hygiene Data'!I187)))</f>
        <v/>
      </c>
      <c r="EE193" s="292" t="str">
        <f ca="true">+IF(OFFSET('Hygiene Data'!$I$12,0,10*ROW('Hygiene Data'!I187))="","",OFFSET('Hygiene Data'!$I$12,0,10*ROW('Hygiene Data'!I187)))</f>
        <v/>
      </c>
      <c r="EF193" s="29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8"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2"/>
      <c r="BS194" s="292" t="str">
        <f ca="true">+IF(OFFSET('Water Data'!$D$27,0,10*ROW('Water Data'!D188))="","",OFFSET('Water Data'!$D$27,0,10*ROW('Water Data'!D188)))</f>
        <v/>
      </c>
      <c r="BT194" s="292" t="str">
        <f ca="true">+IF(OFFSET('Water Data'!$D$28,0,10*ROW('Water Data'!D188))="","",OFFSET('Water Data'!$D$28,0,10*ROW('Water Data'!D188)))</f>
        <v/>
      </c>
      <c r="BU194" s="292" t="str">
        <f ca="true">+IF(OFFSET('Water Data'!$D$29,0,10*ROW('Water Data'!D188))="","",OFFSET('Water Data'!$D$29,0,10*ROW('Water Data'!D188)))</f>
        <v/>
      </c>
      <c r="BV194" s="292" t="str">
        <f ca="true">+IF(OFFSET('Water Data'!$E$27,0,10*ROW('Water Data'!E188))="","",OFFSET('Water Data'!$E$27,0,10*ROW('Water Data'!E188)))</f>
        <v/>
      </c>
      <c r="BW194" s="292" t="str">
        <f ca="true">+IF(OFFSET('Water Data'!$E$28,0,10*ROW('Water Data'!E188))="","",OFFSET('Water Data'!$E$28,0,10*ROW('Water Data'!E188)))</f>
        <v/>
      </c>
      <c r="BX194" s="292" t="str">
        <f ca="true">+IF(OFFSET('Water Data'!$E$29,0,10*ROW('Water Data'!E188))="","",OFFSET('Water Data'!$E$29,0,10*ROW('Water Data'!E188)))</f>
        <v/>
      </c>
      <c r="BY194" s="292" t="str">
        <f ca="true">+IF(OFFSET('Water Data'!$F$27,0,10*ROW('Water Data'!F188))="","",OFFSET('Water Data'!$F$27,0,10*ROW('Water Data'!F188)))</f>
        <v/>
      </c>
      <c r="BZ194" s="292" t="str">
        <f ca="true">+IF(OFFSET('Water Data'!$F$28,0,10*ROW('Water Data'!F188))="","",OFFSET('Water Data'!$F$28,0,10*ROW('Water Data'!F188)))</f>
        <v/>
      </c>
      <c r="CA194" s="292" t="str">
        <f ca="true">+IF(OFFSET('Water Data'!$F$29,0,10*ROW('Water Data'!F188))="","",OFFSET('Water Data'!$F$29,0,10*ROW('Water Data'!F188)))</f>
        <v/>
      </c>
      <c r="CB194" s="292" t="str">
        <f ca="true">+IF(OFFSET('Water Data'!$G$27,0,10*ROW('Water Data'!G188))="","",OFFSET('Water Data'!$G$27,0,10*ROW('Water Data'!G188)))</f>
        <v/>
      </c>
      <c r="CC194" s="292" t="str">
        <f ca="true">+IF(OFFSET('Water Data'!$G$28,0,10*ROW('Water Data'!G188))="","",OFFSET('Water Data'!$G$28,0,10*ROW('Water Data'!G188)))</f>
        <v/>
      </c>
      <c r="CD194" s="292" t="str">
        <f ca="true">+IF(OFFSET('Water Data'!$G$29,0,10*ROW('Water Data'!G188))="","",OFFSET('Water Data'!$G$29,0,10*ROW('Water Data'!G188)))</f>
        <v/>
      </c>
      <c r="CE194" s="292" t="str">
        <f ca="true">+IF(OFFSET('Water Data'!$H$27,0,10*ROW('Water Data'!H188))="","",OFFSET('Water Data'!$H$27,0,10*ROW('Water Data'!H188)))</f>
        <v/>
      </c>
      <c r="CF194" s="292" t="str">
        <f ca="true">+IF(OFFSET('Water Data'!$H$28,0,10*ROW('Water Data'!H188))="","",OFFSET('Water Data'!$H$28,0,10*ROW('Water Data'!H188)))</f>
        <v/>
      </c>
      <c r="CG194" s="292" t="str">
        <f ca="true">+IF(OFFSET('Water Data'!$H$29,0,10*ROW('Water Data'!H188))="","",OFFSET('Water Data'!$H$29,0,10*ROW('Water Data'!H188)))</f>
        <v/>
      </c>
      <c r="CH194" s="292" t="str">
        <f ca="true">+IF(OFFSET('Water Data'!$I$27,0,10*ROW('Water Data'!I188))="","",OFFSET('Water Data'!$I$27,0,10*ROW('Water Data'!I188)))</f>
        <v/>
      </c>
      <c r="CI194" s="292" t="str">
        <f ca="true">+IF(OFFSET('Water Data'!$I$28,0,10*ROW('Water Data'!I188))="","",OFFSET('Water Data'!$I$28,0,10*ROW('Water Data'!I188)))</f>
        <v/>
      </c>
      <c r="CJ194" s="292" t="str">
        <f ca="true">+IF(OFFSET('Water Data'!$I$29,0,10*ROW('Water Data'!I188))="","",OFFSET('Water Data'!$I$29,0,10*ROW('Water Data'!I188)))</f>
        <v/>
      </c>
      <c r="CK194" s="292" t="str">
        <f ca="true">+IF(OFFSET('Sanitation Data'!$D$28,0,10*ROW('Sanitation Data'!D188))="","",OFFSET('Sanitation Data'!$D$28,0,10*ROW('Sanitation Data'!D188)))</f>
        <v/>
      </c>
      <c r="CL194" s="292" t="str">
        <f ca="true">+IF(OFFSET('Sanitation Data'!$D$29,0,10*ROW('Sanitation Data'!D188))="","",OFFSET('Sanitation Data'!$D$29,0,10*ROW('Sanitation Data'!D188)))</f>
        <v/>
      </c>
      <c r="CM194" s="292" t="str">
        <f ca="true">+IF(OFFSET('Sanitation Data'!$D$30,0,10*ROW('Sanitation Data'!D188))="","",OFFSET('Sanitation Data'!$D$30,0,10*ROW('Sanitation Data'!D188)))</f>
        <v/>
      </c>
      <c r="CN194" s="292" t="str">
        <f ca="true">+IF(OFFSET('Sanitation Data'!$D$31,0,10*ROW('Sanitation Data'!D188))="","",OFFSET('Sanitation Data'!$D$31,0,10*ROW('Sanitation Data'!D188)))</f>
        <v/>
      </c>
      <c r="CO194" s="292" t="str">
        <f ca="true">+IF(OFFSET('Sanitation Data'!$D$32,0,10*ROW('Sanitation Data'!D188))="","",OFFSET('Sanitation Data'!$D$32,0,10*ROW('Sanitation Data'!D188)))</f>
        <v/>
      </c>
      <c r="CP194" s="292" t="str">
        <f ca="true">+IF(OFFSET('Sanitation Data'!$E$28,0,10*ROW('Sanitation Data'!E188))="","",OFFSET('Sanitation Data'!$E$28,0,10*ROW('Sanitation Data'!E188)))</f>
        <v/>
      </c>
      <c r="CQ194" s="292" t="str">
        <f ca="true">+IF(OFFSET('Sanitation Data'!$E$29,0,10*ROW('Sanitation Data'!E188))="","",OFFSET('Sanitation Data'!$E$29,0,10*ROW('Sanitation Data'!E188)))</f>
        <v/>
      </c>
      <c r="CR194" s="292" t="str">
        <f ca="true">+IF(OFFSET('Sanitation Data'!$E$30,0,10*ROW('Sanitation Data'!E188))="","",OFFSET('Sanitation Data'!$E$30,0,10*ROW('Sanitation Data'!E188)))</f>
        <v/>
      </c>
      <c r="CS194" s="292" t="str">
        <f ca="true">+IF(OFFSET('Sanitation Data'!$E$31,0,10*ROW('Sanitation Data'!E188))="","",OFFSET('Sanitation Data'!$E$31,0,10*ROW('Sanitation Data'!E188)))</f>
        <v/>
      </c>
      <c r="CT194" s="292" t="str">
        <f ca="true">+IF(OFFSET('Sanitation Data'!$E$32,0,10*ROW('Sanitation Data'!E188))="","",OFFSET('Sanitation Data'!$E$32,0,10*ROW('Sanitation Data'!E188)))</f>
        <v/>
      </c>
      <c r="CU194" s="292" t="str">
        <f ca="true">+IF(OFFSET('Sanitation Data'!$F$28,0,10*ROW('Sanitation Data'!F188))="","",OFFSET('Sanitation Data'!$F$28,0,10*ROW('Sanitation Data'!F188)))</f>
        <v/>
      </c>
      <c r="CV194" s="292" t="str">
        <f ca="true">+IF(OFFSET('Sanitation Data'!$F$29,0,10*ROW('Sanitation Data'!F188))="","",OFFSET('Sanitation Data'!$F$29,0,10*ROW('Sanitation Data'!F188)))</f>
        <v/>
      </c>
      <c r="CW194" s="292" t="str">
        <f ca="true">+IF(OFFSET('Sanitation Data'!$F$30,0,10*ROW('Sanitation Data'!F188))="","",OFFSET('Sanitation Data'!$F$30,0,10*ROW('Sanitation Data'!F188)))</f>
        <v/>
      </c>
      <c r="CX194" s="292" t="str">
        <f ca="true">+IF(OFFSET('Sanitation Data'!$F$31,0,10*ROW('Sanitation Data'!F188))="","",OFFSET('Sanitation Data'!$F$31,0,10*ROW('Sanitation Data'!F188)))</f>
        <v/>
      </c>
      <c r="CY194" s="292" t="str">
        <f ca="true">+IF(OFFSET('Sanitation Data'!$F$32,0,10*ROW('Sanitation Data'!F188))="","",OFFSET('Sanitation Data'!$F$32,0,10*ROW('Sanitation Data'!F188)))</f>
        <v/>
      </c>
      <c r="CZ194" s="292" t="str">
        <f ca="true">+IF(OFFSET('Sanitation Data'!$G$28,0,10*ROW('Sanitation Data'!G188))="","",OFFSET('Sanitation Data'!$G$28,0,10*ROW('Sanitation Data'!G188)))</f>
        <v/>
      </c>
      <c r="DA194" s="292" t="str">
        <f ca="true">+IF(OFFSET('Sanitation Data'!$G$29,0,10*ROW('Sanitation Data'!G188))="","",OFFSET('Sanitation Data'!$G$29,0,10*ROW('Sanitation Data'!G188)))</f>
        <v/>
      </c>
      <c r="DB194" s="292" t="str">
        <f ca="true">+IF(OFFSET('Sanitation Data'!$G$30,0,10*ROW('Sanitation Data'!G188))="","",OFFSET('Sanitation Data'!$G$30,0,10*ROW('Sanitation Data'!G188)))</f>
        <v/>
      </c>
      <c r="DC194" s="292" t="str">
        <f ca="true">+IF(OFFSET('Sanitation Data'!$G$31,0,10*ROW('Sanitation Data'!G188))="","",OFFSET('Sanitation Data'!$G$31,0,10*ROW('Sanitation Data'!G188)))</f>
        <v/>
      </c>
      <c r="DD194" s="292" t="str">
        <f ca="true">+IF(OFFSET('Sanitation Data'!$G$32,0,10*ROW('Sanitation Data'!G188))="","",OFFSET('Sanitation Data'!$G$32,0,10*ROW('Sanitation Data'!G188)))</f>
        <v/>
      </c>
      <c r="DE194" s="292" t="str">
        <f ca="true">+IF(OFFSET('Sanitation Data'!$H$28,0,10*ROW('Sanitation Data'!H188))="","",OFFSET('Sanitation Data'!$H$28,0,10*ROW('Sanitation Data'!H188)))</f>
        <v/>
      </c>
      <c r="DF194" s="292" t="str">
        <f ca="true">+IF(OFFSET('Sanitation Data'!$H$29,0,10*ROW('Sanitation Data'!H188))="","",OFFSET('Sanitation Data'!$H$29,0,10*ROW('Sanitation Data'!H188)))</f>
        <v/>
      </c>
      <c r="DG194" s="292" t="str">
        <f ca="true">+IF(OFFSET('Sanitation Data'!$H$30,0,10*ROW('Sanitation Data'!H188))="","",OFFSET('Sanitation Data'!$H$30,0,10*ROW('Sanitation Data'!H188)))</f>
        <v/>
      </c>
      <c r="DH194" s="292" t="str">
        <f ca="true">+IF(OFFSET('Sanitation Data'!$H$31,0,10*ROW('Sanitation Data'!H188))="","",OFFSET('Sanitation Data'!$H$31,0,10*ROW('Sanitation Data'!H188)))</f>
        <v/>
      </c>
      <c r="DI194" s="292" t="str">
        <f ca="true">+IF(OFFSET('Sanitation Data'!$H$32,0,10*ROW('Sanitation Data'!H188))="","",OFFSET('Sanitation Data'!$H$32,0,10*ROW('Sanitation Data'!H188)))</f>
        <v/>
      </c>
      <c r="DJ194" s="292" t="str">
        <f ca="true">+IF(OFFSET('Sanitation Data'!$I$28,0,10*ROW('Sanitation Data'!I188))="","",OFFSET('Sanitation Data'!$I$28,0,10*ROW('Sanitation Data'!I188)))</f>
        <v/>
      </c>
      <c r="DK194" s="292" t="str">
        <f ca="true">+IF(OFFSET('Sanitation Data'!$I$29,0,10*ROW('Sanitation Data'!I188))="","",OFFSET('Sanitation Data'!$I$29,0,10*ROW('Sanitation Data'!I188)))</f>
        <v/>
      </c>
      <c r="DL194" s="292" t="str">
        <f ca="true">+IF(OFFSET('Sanitation Data'!$I$30,0,10*ROW('Sanitation Data'!I188))="","",OFFSET('Sanitation Data'!$I$30,0,10*ROW('Sanitation Data'!I188)))</f>
        <v/>
      </c>
      <c r="DM194" s="292" t="str">
        <f ca="true">+IF(OFFSET('Sanitation Data'!$I$31,0,10*ROW('Sanitation Data'!I188))="","",OFFSET('Sanitation Data'!$I$31,0,10*ROW('Sanitation Data'!I188)))</f>
        <v/>
      </c>
      <c r="DN194" s="292" t="str">
        <f ca="true">+IF(OFFSET('Sanitation Data'!$I$32,0,10*ROW('Sanitation Data'!I188))="","",OFFSET('Sanitation Data'!$I$32,0,10*ROW('Sanitation Data'!I188)))</f>
        <v/>
      </c>
      <c r="DO194" s="292" t="str">
        <f ca="true">+IF(OFFSET('Hygiene Data'!$D$11,0,10*ROW('Hygiene Data'!D188))="","",OFFSET('Hygiene Data'!$D$11,0,10*ROW('Hygiene Data'!D188)))</f>
        <v/>
      </c>
      <c r="DP194" s="292" t="str">
        <f ca="true">+IF(OFFSET('Hygiene Data'!$D$12,0,10*ROW('Hygiene Data'!D188))="","",OFFSET('Hygiene Data'!$D$12,0,10*ROW('Hygiene Data'!D188)))</f>
        <v/>
      </c>
      <c r="DQ194" s="292" t="str">
        <f ca="true">+IF(OFFSET('Hygiene Data'!$D$13,0,10*ROW('Hygiene Data'!D188))="","",OFFSET('Hygiene Data'!$D$13,0,10*ROW('Hygiene Data'!D188)))</f>
        <v/>
      </c>
      <c r="DR194" s="292" t="str">
        <f ca="true">+IF(OFFSET('Hygiene Data'!$E$11,0,10*ROW('Hygiene Data'!E188))="","",OFFSET('Hygiene Data'!$E$11,0,10*ROW('Hygiene Data'!E188)))</f>
        <v/>
      </c>
      <c r="DS194" s="292" t="str">
        <f ca="true">+IF(OFFSET('Hygiene Data'!$E$12,0,10*ROW('Hygiene Data'!E188))="","",OFFSET('Hygiene Data'!$E$12,0,10*ROW('Hygiene Data'!E188)))</f>
        <v/>
      </c>
      <c r="DT194" s="292" t="str">
        <f ca="true">+IF(OFFSET('Hygiene Data'!$E$13,0,10*ROW('Hygiene Data'!E188))="","",OFFSET('Hygiene Data'!$E$13,0,10*ROW('Hygiene Data'!E188)))</f>
        <v/>
      </c>
      <c r="DU194" s="292" t="str">
        <f ca="true">+IF(OFFSET('Hygiene Data'!$F$11,0,10*ROW('Hygiene Data'!F188))="","",OFFSET('Hygiene Data'!$F$11,0,10*ROW('Hygiene Data'!F188)))</f>
        <v/>
      </c>
      <c r="DV194" s="292" t="str">
        <f ca="true">+IF(OFFSET('Hygiene Data'!$F$12,0,10*ROW('Hygiene Data'!F188))="","",OFFSET('Hygiene Data'!$F$12,0,10*ROW('Hygiene Data'!F188)))</f>
        <v/>
      </c>
      <c r="DW194" s="292" t="str">
        <f ca="true">+IF(OFFSET('Hygiene Data'!$F$13,0,10*ROW('Hygiene Data'!F188))="","",OFFSET('Hygiene Data'!$F$13,0,10*ROW('Hygiene Data'!F188)))</f>
        <v/>
      </c>
      <c r="DX194" s="292" t="str">
        <f ca="true">+IF(OFFSET('Hygiene Data'!$G$11,0,10*ROW('Hygiene Data'!G188))="","",OFFSET('Hygiene Data'!$G$11,0,10*ROW('Hygiene Data'!G188)))</f>
        <v/>
      </c>
      <c r="DY194" s="292" t="str">
        <f ca="true">+IF(OFFSET('Hygiene Data'!$G$12,0,10*ROW('Hygiene Data'!G188))="","",OFFSET('Hygiene Data'!$G$12,0,10*ROW('Hygiene Data'!G188)))</f>
        <v/>
      </c>
      <c r="DZ194" s="292" t="str">
        <f ca="true">+IF(OFFSET('Hygiene Data'!$G$13,0,10*ROW('Hygiene Data'!G188))="","",OFFSET('Hygiene Data'!$G$13,0,10*ROW('Hygiene Data'!G188)))</f>
        <v/>
      </c>
      <c r="EA194" s="292" t="str">
        <f ca="true">+IF(OFFSET('Hygiene Data'!$H$11,0,10*ROW('Hygiene Data'!H188))="","",OFFSET('Hygiene Data'!$H$11,0,10*ROW('Hygiene Data'!H188)))</f>
        <v/>
      </c>
      <c r="EB194" s="292" t="str">
        <f ca="true">+IF(OFFSET('Hygiene Data'!$H$12,0,10*ROW('Hygiene Data'!H188))="","",OFFSET('Hygiene Data'!$H$12,0,10*ROW('Hygiene Data'!H188)))</f>
        <v/>
      </c>
      <c r="EC194" s="292" t="str">
        <f ca="true">+IF(OFFSET('Hygiene Data'!$H$13,0,10*ROW('Hygiene Data'!H188))="","",OFFSET('Hygiene Data'!$H$13,0,10*ROW('Hygiene Data'!H188)))</f>
        <v/>
      </c>
      <c r="ED194" s="292" t="str">
        <f ca="true">+IF(OFFSET('Hygiene Data'!$I$11,0,10*ROW('Hygiene Data'!I188))="","",OFFSET('Hygiene Data'!$I$11,0,10*ROW('Hygiene Data'!I188)))</f>
        <v/>
      </c>
      <c r="EE194" s="292" t="str">
        <f ca="true">+IF(OFFSET('Hygiene Data'!$I$12,0,10*ROW('Hygiene Data'!I188))="","",OFFSET('Hygiene Data'!$I$12,0,10*ROW('Hygiene Data'!I188)))</f>
        <v/>
      </c>
      <c r="EF194" s="29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8"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2"/>
      <c r="BS195" s="292" t="str">
        <f ca="true">+IF(OFFSET('Water Data'!$D$27,0,10*ROW('Water Data'!D189))="","",OFFSET('Water Data'!$D$27,0,10*ROW('Water Data'!D189)))</f>
        <v/>
      </c>
      <c r="BT195" s="292" t="str">
        <f ca="true">+IF(OFFSET('Water Data'!$D$28,0,10*ROW('Water Data'!D189))="","",OFFSET('Water Data'!$D$28,0,10*ROW('Water Data'!D189)))</f>
        <v/>
      </c>
      <c r="BU195" s="292" t="str">
        <f ca="true">+IF(OFFSET('Water Data'!$D$29,0,10*ROW('Water Data'!D189))="","",OFFSET('Water Data'!$D$29,0,10*ROW('Water Data'!D189)))</f>
        <v/>
      </c>
      <c r="BV195" s="292" t="str">
        <f ca="true">+IF(OFFSET('Water Data'!$E$27,0,10*ROW('Water Data'!E189))="","",OFFSET('Water Data'!$E$27,0,10*ROW('Water Data'!E189)))</f>
        <v/>
      </c>
      <c r="BW195" s="292" t="str">
        <f ca="true">+IF(OFFSET('Water Data'!$E$28,0,10*ROW('Water Data'!E189))="","",OFFSET('Water Data'!$E$28,0,10*ROW('Water Data'!E189)))</f>
        <v/>
      </c>
      <c r="BX195" s="292" t="str">
        <f ca="true">+IF(OFFSET('Water Data'!$E$29,0,10*ROW('Water Data'!E189))="","",OFFSET('Water Data'!$E$29,0,10*ROW('Water Data'!E189)))</f>
        <v/>
      </c>
      <c r="BY195" s="292" t="str">
        <f ca="true">+IF(OFFSET('Water Data'!$F$27,0,10*ROW('Water Data'!F189))="","",OFFSET('Water Data'!$F$27,0,10*ROW('Water Data'!F189)))</f>
        <v/>
      </c>
      <c r="BZ195" s="292" t="str">
        <f ca="true">+IF(OFFSET('Water Data'!$F$28,0,10*ROW('Water Data'!F189))="","",OFFSET('Water Data'!$F$28,0,10*ROW('Water Data'!F189)))</f>
        <v/>
      </c>
      <c r="CA195" s="292" t="str">
        <f ca="true">+IF(OFFSET('Water Data'!$F$29,0,10*ROW('Water Data'!F189))="","",OFFSET('Water Data'!$F$29,0,10*ROW('Water Data'!F189)))</f>
        <v/>
      </c>
      <c r="CB195" s="292" t="str">
        <f ca="true">+IF(OFFSET('Water Data'!$G$27,0,10*ROW('Water Data'!G189))="","",OFFSET('Water Data'!$G$27,0,10*ROW('Water Data'!G189)))</f>
        <v/>
      </c>
      <c r="CC195" s="292" t="str">
        <f ca="true">+IF(OFFSET('Water Data'!$G$28,0,10*ROW('Water Data'!G189))="","",OFFSET('Water Data'!$G$28,0,10*ROW('Water Data'!G189)))</f>
        <v/>
      </c>
      <c r="CD195" s="292" t="str">
        <f ca="true">+IF(OFFSET('Water Data'!$G$29,0,10*ROW('Water Data'!G189))="","",OFFSET('Water Data'!$G$29,0,10*ROW('Water Data'!G189)))</f>
        <v/>
      </c>
      <c r="CE195" s="292" t="str">
        <f ca="true">+IF(OFFSET('Water Data'!$H$27,0,10*ROW('Water Data'!H189))="","",OFFSET('Water Data'!$H$27,0,10*ROW('Water Data'!H189)))</f>
        <v/>
      </c>
      <c r="CF195" s="292" t="str">
        <f ca="true">+IF(OFFSET('Water Data'!$H$28,0,10*ROW('Water Data'!H189))="","",OFFSET('Water Data'!$H$28,0,10*ROW('Water Data'!H189)))</f>
        <v/>
      </c>
      <c r="CG195" s="292" t="str">
        <f ca="true">+IF(OFFSET('Water Data'!$H$29,0,10*ROW('Water Data'!H189))="","",OFFSET('Water Data'!$H$29,0,10*ROW('Water Data'!H189)))</f>
        <v/>
      </c>
      <c r="CH195" s="292" t="str">
        <f ca="true">+IF(OFFSET('Water Data'!$I$27,0,10*ROW('Water Data'!I189))="","",OFFSET('Water Data'!$I$27,0,10*ROW('Water Data'!I189)))</f>
        <v/>
      </c>
      <c r="CI195" s="292" t="str">
        <f ca="true">+IF(OFFSET('Water Data'!$I$28,0,10*ROW('Water Data'!I189))="","",OFFSET('Water Data'!$I$28,0,10*ROW('Water Data'!I189)))</f>
        <v/>
      </c>
      <c r="CJ195" s="292" t="str">
        <f ca="true">+IF(OFFSET('Water Data'!$I$29,0,10*ROW('Water Data'!I189))="","",OFFSET('Water Data'!$I$29,0,10*ROW('Water Data'!I189)))</f>
        <v/>
      </c>
      <c r="CK195" s="292" t="str">
        <f ca="true">+IF(OFFSET('Sanitation Data'!$D$28,0,10*ROW('Sanitation Data'!D189))="","",OFFSET('Sanitation Data'!$D$28,0,10*ROW('Sanitation Data'!D189)))</f>
        <v/>
      </c>
      <c r="CL195" s="292" t="str">
        <f ca="true">+IF(OFFSET('Sanitation Data'!$D$29,0,10*ROW('Sanitation Data'!D189))="","",OFFSET('Sanitation Data'!$D$29,0,10*ROW('Sanitation Data'!D189)))</f>
        <v/>
      </c>
      <c r="CM195" s="292" t="str">
        <f ca="true">+IF(OFFSET('Sanitation Data'!$D$30,0,10*ROW('Sanitation Data'!D189))="","",OFFSET('Sanitation Data'!$D$30,0,10*ROW('Sanitation Data'!D189)))</f>
        <v/>
      </c>
      <c r="CN195" s="292" t="str">
        <f ca="true">+IF(OFFSET('Sanitation Data'!$D$31,0,10*ROW('Sanitation Data'!D189))="","",OFFSET('Sanitation Data'!$D$31,0,10*ROW('Sanitation Data'!D189)))</f>
        <v/>
      </c>
      <c r="CO195" s="292" t="str">
        <f ca="true">+IF(OFFSET('Sanitation Data'!$D$32,0,10*ROW('Sanitation Data'!D189))="","",OFFSET('Sanitation Data'!$D$32,0,10*ROW('Sanitation Data'!D189)))</f>
        <v/>
      </c>
      <c r="CP195" s="292" t="str">
        <f ca="true">+IF(OFFSET('Sanitation Data'!$E$28,0,10*ROW('Sanitation Data'!E189))="","",OFFSET('Sanitation Data'!$E$28,0,10*ROW('Sanitation Data'!E189)))</f>
        <v/>
      </c>
      <c r="CQ195" s="292" t="str">
        <f ca="true">+IF(OFFSET('Sanitation Data'!$E$29,0,10*ROW('Sanitation Data'!E189))="","",OFFSET('Sanitation Data'!$E$29,0,10*ROW('Sanitation Data'!E189)))</f>
        <v/>
      </c>
      <c r="CR195" s="292" t="str">
        <f ca="true">+IF(OFFSET('Sanitation Data'!$E$30,0,10*ROW('Sanitation Data'!E189))="","",OFFSET('Sanitation Data'!$E$30,0,10*ROW('Sanitation Data'!E189)))</f>
        <v/>
      </c>
      <c r="CS195" s="292" t="str">
        <f ca="true">+IF(OFFSET('Sanitation Data'!$E$31,0,10*ROW('Sanitation Data'!E189))="","",OFFSET('Sanitation Data'!$E$31,0,10*ROW('Sanitation Data'!E189)))</f>
        <v/>
      </c>
      <c r="CT195" s="292" t="str">
        <f ca="true">+IF(OFFSET('Sanitation Data'!$E$32,0,10*ROW('Sanitation Data'!E189))="","",OFFSET('Sanitation Data'!$E$32,0,10*ROW('Sanitation Data'!E189)))</f>
        <v/>
      </c>
      <c r="CU195" s="292" t="str">
        <f ca="true">+IF(OFFSET('Sanitation Data'!$F$28,0,10*ROW('Sanitation Data'!F189))="","",OFFSET('Sanitation Data'!$F$28,0,10*ROW('Sanitation Data'!F189)))</f>
        <v/>
      </c>
      <c r="CV195" s="292" t="str">
        <f ca="true">+IF(OFFSET('Sanitation Data'!$F$29,0,10*ROW('Sanitation Data'!F189))="","",OFFSET('Sanitation Data'!$F$29,0,10*ROW('Sanitation Data'!F189)))</f>
        <v/>
      </c>
      <c r="CW195" s="292" t="str">
        <f ca="true">+IF(OFFSET('Sanitation Data'!$F$30,0,10*ROW('Sanitation Data'!F189))="","",OFFSET('Sanitation Data'!$F$30,0,10*ROW('Sanitation Data'!F189)))</f>
        <v/>
      </c>
      <c r="CX195" s="292" t="str">
        <f ca="true">+IF(OFFSET('Sanitation Data'!$F$31,0,10*ROW('Sanitation Data'!F189))="","",OFFSET('Sanitation Data'!$F$31,0,10*ROW('Sanitation Data'!F189)))</f>
        <v/>
      </c>
      <c r="CY195" s="292" t="str">
        <f ca="true">+IF(OFFSET('Sanitation Data'!$F$32,0,10*ROW('Sanitation Data'!F189))="","",OFFSET('Sanitation Data'!$F$32,0,10*ROW('Sanitation Data'!F189)))</f>
        <v/>
      </c>
      <c r="CZ195" s="292" t="str">
        <f ca="true">+IF(OFFSET('Sanitation Data'!$G$28,0,10*ROW('Sanitation Data'!G189))="","",OFFSET('Sanitation Data'!$G$28,0,10*ROW('Sanitation Data'!G189)))</f>
        <v/>
      </c>
      <c r="DA195" s="292" t="str">
        <f ca="true">+IF(OFFSET('Sanitation Data'!$G$29,0,10*ROW('Sanitation Data'!G189))="","",OFFSET('Sanitation Data'!$G$29,0,10*ROW('Sanitation Data'!G189)))</f>
        <v/>
      </c>
      <c r="DB195" s="292" t="str">
        <f ca="true">+IF(OFFSET('Sanitation Data'!$G$30,0,10*ROW('Sanitation Data'!G189))="","",OFFSET('Sanitation Data'!$G$30,0,10*ROW('Sanitation Data'!G189)))</f>
        <v/>
      </c>
      <c r="DC195" s="292" t="str">
        <f ca="true">+IF(OFFSET('Sanitation Data'!$G$31,0,10*ROW('Sanitation Data'!G189))="","",OFFSET('Sanitation Data'!$G$31,0,10*ROW('Sanitation Data'!G189)))</f>
        <v/>
      </c>
      <c r="DD195" s="292" t="str">
        <f ca="true">+IF(OFFSET('Sanitation Data'!$G$32,0,10*ROW('Sanitation Data'!G189))="","",OFFSET('Sanitation Data'!$G$32,0,10*ROW('Sanitation Data'!G189)))</f>
        <v/>
      </c>
      <c r="DE195" s="292" t="str">
        <f ca="true">+IF(OFFSET('Sanitation Data'!$H$28,0,10*ROW('Sanitation Data'!H189))="","",OFFSET('Sanitation Data'!$H$28,0,10*ROW('Sanitation Data'!H189)))</f>
        <v/>
      </c>
      <c r="DF195" s="292" t="str">
        <f ca="true">+IF(OFFSET('Sanitation Data'!$H$29,0,10*ROW('Sanitation Data'!H189))="","",OFFSET('Sanitation Data'!$H$29,0,10*ROW('Sanitation Data'!H189)))</f>
        <v/>
      </c>
      <c r="DG195" s="292" t="str">
        <f ca="true">+IF(OFFSET('Sanitation Data'!$H$30,0,10*ROW('Sanitation Data'!H189))="","",OFFSET('Sanitation Data'!$H$30,0,10*ROW('Sanitation Data'!H189)))</f>
        <v/>
      </c>
      <c r="DH195" s="292" t="str">
        <f ca="true">+IF(OFFSET('Sanitation Data'!$H$31,0,10*ROW('Sanitation Data'!H189))="","",OFFSET('Sanitation Data'!$H$31,0,10*ROW('Sanitation Data'!H189)))</f>
        <v/>
      </c>
      <c r="DI195" s="292" t="str">
        <f ca="true">+IF(OFFSET('Sanitation Data'!$H$32,0,10*ROW('Sanitation Data'!H189))="","",OFFSET('Sanitation Data'!$H$32,0,10*ROW('Sanitation Data'!H189)))</f>
        <v/>
      </c>
      <c r="DJ195" s="292" t="str">
        <f ca="true">+IF(OFFSET('Sanitation Data'!$I$28,0,10*ROW('Sanitation Data'!I189))="","",OFFSET('Sanitation Data'!$I$28,0,10*ROW('Sanitation Data'!I189)))</f>
        <v/>
      </c>
      <c r="DK195" s="292" t="str">
        <f ca="true">+IF(OFFSET('Sanitation Data'!$I$29,0,10*ROW('Sanitation Data'!I189))="","",OFFSET('Sanitation Data'!$I$29,0,10*ROW('Sanitation Data'!I189)))</f>
        <v/>
      </c>
      <c r="DL195" s="292" t="str">
        <f ca="true">+IF(OFFSET('Sanitation Data'!$I$30,0,10*ROW('Sanitation Data'!I189))="","",OFFSET('Sanitation Data'!$I$30,0,10*ROW('Sanitation Data'!I189)))</f>
        <v/>
      </c>
      <c r="DM195" s="292" t="str">
        <f ca="true">+IF(OFFSET('Sanitation Data'!$I$31,0,10*ROW('Sanitation Data'!I189))="","",OFFSET('Sanitation Data'!$I$31,0,10*ROW('Sanitation Data'!I189)))</f>
        <v/>
      </c>
      <c r="DN195" s="292" t="str">
        <f ca="true">+IF(OFFSET('Sanitation Data'!$I$32,0,10*ROW('Sanitation Data'!I189))="","",OFFSET('Sanitation Data'!$I$32,0,10*ROW('Sanitation Data'!I189)))</f>
        <v/>
      </c>
      <c r="DO195" s="292" t="str">
        <f ca="true">+IF(OFFSET('Hygiene Data'!$D$11,0,10*ROW('Hygiene Data'!D189))="","",OFFSET('Hygiene Data'!$D$11,0,10*ROW('Hygiene Data'!D189)))</f>
        <v/>
      </c>
      <c r="DP195" s="292" t="str">
        <f ca="true">+IF(OFFSET('Hygiene Data'!$D$12,0,10*ROW('Hygiene Data'!D189))="","",OFFSET('Hygiene Data'!$D$12,0,10*ROW('Hygiene Data'!D189)))</f>
        <v/>
      </c>
      <c r="DQ195" s="292" t="str">
        <f ca="true">+IF(OFFSET('Hygiene Data'!$D$13,0,10*ROW('Hygiene Data'!D189))="","",OFFSET('Hygiene Data'!$D$13,0,10*ROW('Hygiene Data'!D189)))</f>
        <v/>
      </c>
      <c r="DR195" s="292" t="str">
        <f ca="true">+IF(OFFSET('Hygiene Data'!$E$11,0,10*ROW('Hygiene Data'!E189))="","",OFFSET('Hygiene Data'!$E$11,0,10*ROW('Hygiene Data'!E189)))</f>
        <v/>
      </c>
      <c r="DS195" s="292" t="str">
        <f ca="true">+IF(OFFSET('Hygiene Data'!$E$12,0,10*ROW('Hygiene Data'!E189))="","",OFFSET('Hygiene Data'!$E$12,0,10*ROW('Hygiene Data'!E189)))</f>
        <v/>
      </c>
      <c r="DT195" s="292" t="str">
        <f ca="true">+IF(OFFSET('Hygiene Data'!$E$13,0,10*ROW('Hygiene Data'!E189))="","",OFFSET('Hygiene Data'!$E$13,0,10*ROW('Hygiene Data'!E189)))</f>
        <v/>
      </c>
      <c r="DU195" s="292" t="str">
        <f ca="true">+IF(OFFSET('Hygiene Data'!$F$11,0,10*ROW('Hygiene Data'!F189))="","",OFFSET('Hygiene Data'!$F$11,0,10*ROW('Hygiene Data'!F189)))</f>
        <v/>
      </c>
      <c r="DV195" s="292" t="str">
        <f ca="true">+IF(OFFSET('Hygiene Data'!$F$12,0,10*ROW('Hygiene Data'!F189))="","",OFFSET('Hygiene Data'!$F$12,0,10*ROW('Hygiene Data'!F189)))</f>
        <v/>
      </c>
      <c r="DW195" s="292" t="str">
        <f ca="true">+IF(OFFSET('Hygiene Data'!$F$13,0,10*ROW('Hygiene Data'!F189))="","",OFFSET('Hygiene Data'!$F$13,0,10*ROW('Hygiene Data'!F189)))</f>
        <v/>
      </c>
      <c r="DX195" s="292" t="str">
        <f ca="true">+IF(OFFSET('Hygiene Data'!$G$11,0,10*ROW('Hygiene Data'!G189))="","",OFFSET('Hygiene Data'!$G$11,0,10*ROW('Hygiene Data'!G189)))</f>
        <v/>
      </c>
      <c r="DY195" s="292" t="str">
        <f ca="true">+IF(OFFSET('Hygiene Data'!$G$12,0,10*ROW('Hygiene Data'!G189))="","",OFFSET('Hygiene Data'!$G$12,0,10*ROW('Hygiene Data'!G189)))</f>
        <v/>
      </c>
      <c r="DZ195" s="292" t="str">
        <f ca="true">+IF(OFFSET('Hygiene Data'!$G$13,0,10*ROW('Hygiene Data'!G189))="","",OFFSET('Hygiene Data'!$G$13,0,10*ROW('Hygiene Data'!G189)))</f>
        <v/>
      </c>
      <c r="EA195" s="292" t="str">
        <f ca="true">+IF(OFFSET('Hygiene Data'!$H$11,0,10*ROW('Hygiene Data'!H189))="","",OFFSET('Hygiene Data'!$H$11,0,10*ROW('Hygiene Data'!H189)))</f>
        <v/>
      </c>
      <c r="EB195" s="292" t="str">
        <f ca="true">+IF(OFFSET('Hygiene Data'!$H$12,0,10*ROW('Hygiene Data'!H189))="","",OFFSET('Hygiene Data'!$H$12,0,10*ROW('Hygiene Data'!H189)))</f>
        <v/>
      </c>
      <c r="EC195" s="292" t="str">
        <f ca="true">+IF(OFFSET('Hygiene Data'!$H$13,0,10*ROW('Hygiene Data'!H189))="","",OFFSET('Hygiene Data'!$H$13,0,10*ROW('Hygiene Data'!H189)))</f>
        <v/>
      </c>
      <c r="ED195" s="292" t="str">
        <f ca="true">+IF(OFFSET('Hygiene Data'!$I$11,0,10*ROW('Hygiene Data'!I189))="","",OFFSET('Hygiene Data'!$I$11,0,10*ROW('Hygiene Data'!I189)))</f>
        <v/>
      </c>
      <c r="EE195" s="292" t="str">
        <f ca="true">+IF(OFFSET('Hygiene Data'!$I$12,0,10*ROW('Hygiene Data'!I189))="","",OFFSET('Hygiene Data'!$I$12,0,10*ROW('Hygiene Data'!I189)))</f>
        <v/>
      </c>
      <c r="EF195" s="29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8"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2"/>
      <c r="BS196" s="292" t="str">
        <f ca="true">+IF(OFFSET('Water Data'!$D$27,0,10*ROW('Water Data'!D190))="","",OFFSET('Water Data'!$D$27,0,10*ROW('Water Data'!D190)))</f>
        <v/>
      </c>
      <c r="BT196" s="292" t="str">
        <f ca="true">+IF(OFFSET('Water Data'!$D$28,0,10*ROW('Water Data'!D190))="","",OFFSET('Water Data'!$D$28,0,10*ROW('Water Data'!D190)))</f>
        <v/>
      </c>
      <c r="BU196" s="292" t="str">
        <f ca="true">+IF(OFFSET('Water Data'!$D$29,0,10*ROW('Water Data'!D190))="","",OFFSET('Water Data'!$D$29,0,10*ROW('Water Data'!D190)))</f>
        <v/>
      </c>
      <c r="BV196" s="292" t="str">
        <f ca="true">+IF(OFFSET('Water Data'!$E$27,0,10*ROW('Water Data'!E190))="","",OFFSET('Water Data'!$E$27,0,10*ROW('Water Data'!E190)))</f>
        <v/>
      </c>
      <c r="BW196" s="292" t="str">
        <f ca="true">+IF(OFFSET('Water Data'!$E$28,0,10*ROW('Water Data'!E190))="","",OFFSET('Water Data'!$E$28,0,10*ROW('Water Data'!E190)))</f>
        <v/>
      </c>
      <c r="BX196" s="292" t="str">
        <f ca="true">+IF(OFFSET('Water Data'!$E$29,0,10*ROW('Water Data'!E190))="","",OFFSET('Water Data'!$E$29,0,10*ROW('Water Data'!E190)))</f>
        <v/>
      </c>
      <c r="BY196" s="292" t="str">
        <f ca="true">+IF(OFFSET('Water Data'!$F$27,0,10*ROW('Water Data'!F190))="","",OFFSET('Water Data'!$F$27,0,10*ROW('Water Data'!F190)))</f>
        <v/>
      </c>
      <c r="BZ196" s="292" t="str">
        <f ca="true">+IF(OFFSET('Water Data'!$F$28,0,10*ROW('Water Data'!F190))="","",OFFSET('Water Data'!$F$28,0,10*ROW('Water Data'!F190)))</f>
        <v/>
      </c>
      <c r="CA196" s="292" t="str">
        <f ca="true">+IF(OFFSET('Water Data'!$F$29,0,10*ROW('Water Data'!F190))="","",OFFSET('Water Data'!$F$29,0,10*ROW('Water Data'!F190)))</f>
        <v/>
      </c>
      <c r="CB196" s="292" t="str">
        <f ca="true">+IF(OFFSET('Water Data'!$G$27,0,10*ROW('Water Data'!G190))="","",OFFSET('Water Data'!$G$27,0,10*ROW('Water Data'!G190)))</f>
        <v/>
      </c>
      <c r="CC196" s="292" t="str">
        <f ca="true">+IF(OFFSET('Water Data'!$G$28,0,10*ROW('Water Data'!G190))="","",OFFSET('Water Data'!$G$28,0,10*ROW('Water Data'!G190)))</f>
        <v/>
      </c>
      <c r="CD196" s="292" t="str">
        <f ca="true">+IF(OFFSET('Water Data'!$G$29,0,10*ROW('Water Data'!G190))="","",OFFSET('Water Data'!$G$29,0,10*ROW('Water Data'!G190)))</f>
        <v/>
      </c>
      <c r="CE196" s="292" t="str">
        <f ca="true">+IF(OFFSET('Water Data'!$H$27,0,10*ROW('Water Data'!H190))="","",OFFSET('Water Data'!$H$27,0,10*ROW('Water Data'!H190)))</f>
        <v/>
      </c>
      <c r="CF196" s="292" t="str">
        <f ca="true">+IF(OFFSET('Water Data'!$H$28,0,10*ROW('Water Data'!H190))="","",OFFSET('Water Data'!$H$28,0,10*ROW('Water Data'!H190)))</f>
        <v/>
      </c>
      <c r="CG196" s="292" t="str">
        <f ca="true">+IF(OFFSET('Water Data'!$H$29,0,10*ROW('Water Data'!H190))="","",OFFSET('Water Data'!$H$29,0,10*ROW('Water Data'!H190)))</f>
        <v/>
      </c>
      <c r="CH196" s="292" t="str">
        <f ca="true">+IF(OFFSET('Water Data'!$I$27,0,10*ROW('Water Data'!I190))="","",OFFSET('Water Data'!$I$27,0,10*ROW('Water Data'!I190)))</f>
        <v/>
      </c>
      <c r="CI196" s="292" t="str">
        <f ca="true">+IF(OFFSET('Water Data'!$I$28,0,10*ROW('Water Data'!I190))="","",OFFSET('Water Data'!$I$28,0,10*ROW('Water Data'!I190)))</f>
        <v/>
      </c>
      <c r="CJ196" s="292" t="str">
        <f ca="true">+IF(OFFSET('Water Data'!$I$29,0,10*ROW('Water Data'!I190))="","",OFFSET('Water Data'!$I$29,0,10*ROW('Water Data'!I190)))</f>
        <v/>
      </c>
      <c r="CK196" s="292" t="str">
        <f ca="true">+IF(OFFSET('Sanitation Data'!$D$28,0,10*ROW('Sanitation Data'!D190))="","",OFFSET('Sanitation Data'!$D$28,0,10*ROW('Sanitation Data'!D190)))</f>
        <v/>
      </c>
      <c r="CL196" s="292" t="str">
        <f ca="true">+IF(OFFSET('Sanitation Data'!$D$29,0,10*ROW('Sanitation Data'!D190))="","",OFFSET('Sanitation Data'!$D$29,0,10*ROW('Sanitation Data'!D190)))</f>
        <v/>
      </c>
      <c r="CM196" s="292" t="str">
        <f ca="true">+IF(OFFSET('Sanitation Data'!$D$30,0,10*ROW('Sanitation Data'!D190))="","",OFFSET('Sanitation Data'!$D$30,0,10*ROW('Sanitation Data'!D190)))</f>
        <v/>
      </c>
      <c r="CN196" s="292" t="str">
        <f ca="true">+IF(OFFSET('Sanitation Data'!$D$31,0,10*ROW('Sanitation Data'!D190))="","",OFFSET('Sanitation Data'!$D$31,0,10*ROW('Sanitation Data'!D190)))</f>
        <v/>
      </c>
      <c r="CO196" s="292" t="str">
        <f ca="true">+IF(OFFSET('Sanitation Data'!$D$32,0,10*ROW('Sanitation Data'!D190))="","",OFFSET('Sanitation Data'!$D$32,0,10*ROW('Sanitation Data'!D190)))</f>
        <v/>
      </c>
      <c r="CP196" s="292" t="str">
        <f ca="true">+IF(OFFSET('Sanitation Data'!$E$28,0,10*ROW('Sanitation Data'!E190))="","",OFFSET('Sanitation Data'!$E$28,0,10*ROW('Sanitation Data'!E190)))</f>
        <v/>
      </c>
      <c r="CQ196" s="292" t="str">
        <f ca="true">+IF(OFFSET('Sanitation Data'!$E$29,0,10*ROW('Sanitation Data'!E190))="","",OFFSET('Sanitation Data'!$E$29,0,10*ROW('Sanitation Data'!E190)))</f>
        <v/>
      </c>
      <c r="CR196" s="292" t="str">
        <f ca="true">+IF(OFFSET('Sanitation Data'!$E$30,0,10*ROW('Sanitation Data'!E190))="","",OFFSET('Sanitation Data'!$E$30,0,10*ROW('Sanitation Data'!E190)))</f>
        <v/>
      </c>
      <c r="CS196" s="292" t="str">
        <f ca="true">+IF(OFFSET('Sanitation Data'!$E$31,0,10*ROW('Sanitation Data'!E190))="","",OFFSET('Sanitation Data'!$E$31,0,10*ROW('Sanitation Data'!E190)))</f>
        <v/>
      </c>
      <c r="CT196" s="292" t="str">
        <f ca="true">+IF(OFFSET('Sanitation Data'!$E$32,0,10*ROW('Sanitation Data'!E190))="","",OFFSET('Sanitation Data'!$E$32,0,10*ROW('Sanitation Data'!E190)))</f>
        <v/>
      </c>
      <c r="CU196" s="292" t="str">
        <f ca="true">+IF(OFFSET('Sanitation Data'!$F$28,0,10*ROW('Sanitation Data'!F190))="","",OFFSET('Sanitation Data'!$F$28,0,10*ROW('Sanitation Data'!F190)))</f>
        <v/>
      </c>
      <c r="CV196" s="292" t="str">
        <f ca="true">+IF(OFFSET('Sanitation Data'!$F$29,0,10*ROW('Sanitation Data'!F190))="","",OFFSET('Sanitation Data'!$F$29,0,10*ROW('Sanitation Data'!F190)))</f>
        <v/>
      </c>
      <c r="CW196" s="292" t="str">
        <f ca="true">+IF(OFFSET('Sanitation Data'!$F$30,0,10*ROW('Sanitation Data'!F190))="","",OFFSET('Sanitation Data'!$F$30,0,10*ROW('Sanitation Data'!F190)))</f>
        <v/>
      </c>
      <c r="CX196" s="292" t="str">
        <f ca="true">+IF(OFFSET('Sanitation Data'!$F$31,0,10*ROW('Sanitation Data'!F190))="","",OFFSET('Sanitation Data'!$F$31,0,10*ROW('Sanitation Data'!F190)))</f>
        <v/>
      </c>
      <c r="CY196" s="292" t="str">
        <f ca="true">+IF(OFFSET('Sanitation Data'!$F$32,0,10*ROW('Sanitation Data'!F190))="","",OFFSET('Sanitation Data'!$F$32,0,10*ROW('Sanitation Data'!F190)))</f>
        <v/>
      </c>
      <c r="CZ196" s="292" t="str">
        <f ca="true">+IF(OFFSET('Sanitation Data'!$G$28,0,10*ROW('Sanitation Data'!G190))="","",OFFSET('Sanitation Data'!$G$28,0,10*ROW('Sanitation Data'!G190)))</f>
        <v/>
      </c>
      <c r="DA196" s="292" t="str">
        <f ca="true">+IF(OFFSET('Sanitation Data'!$G$29,0,10*ROW('Sanitation Data'!G190))="","",OFFSET('Sanitation Data'!$G$29,0,10*ROW('Sanitation Data'!G190)))</f>
        <v/>
      </c>
      <c r="DB196" s="292" t="str">
        <f ca="true">+IF(OFFSET('Sanitation Data'!$G$30,0,10*ROW('Sanitation Data'!G190))="","",OFFSET('Sanitation Data'!$G$30,0,10*ROW('Sanitation Data'!G190)))</f>
        <v/>
      </c>
      <c r="DC196" s="292" t="str">
        <f ca="true">+IF(OFFSET('Sanitation Data'!$G$31,0,10*ROW('Sanitation Data'!G190))="","",OFFSET('Sanitation Data'!$G$31,0,10*ROW('Sanitation Data'!G190)))</f>
        <v/>
      </c>
      <c r="DD196" s="292" t="str">
        <f ca="true">+IF(OFFSET('Sanitation Data'!$G$32,0,10*ROW('Sanitation Data'!G190))="","",OFFSET('Sanitation Data'!$G$32,0,10*ROW('Sanitation Data'!G190)))</f>
        <v/>
      </c>
      <c r="DE196" s="292" t="str">
        <f ca="true">+IF(OFFSET('Sanitation Data'!$H$28,0,10*ROW('Sanitation Data'!H190))="","",OFFSET('Sanitation Data'!$H$28,0,10*ROW('Sanitation Data'!H190)))</f>
        <v/>
      </c>
      <c r="DF196" s="292" t="str">
        <f ca="true">+IF(OFFSET('Sanitation Data'!$H$29,0,10*ROW('Sanitation Data'!H190))="","",OFFSET('Sanitation Data'!$H$29,0,10*ROW('Sanitation Data'!H190)))</f>
        <v/>
      </c>
      <c r="DG196" s="292" t="str">
        <f ca="true">+IF(OFFSET('Sanitation Data'!$H$30,0,10*ROW('Sanitation Data'!H190))="","",OFFSET('Sanitation Data'!$H$30,0,10*ROW('Sanitation Data'!H190)))</f>
        <v/>
      </c>
      <c r="DH196" s="292" t="str">
        <f ca="true">+IF(OFFSET('Sanitation Data'!$H$31,0,10*ROW('Sanitation Data'!H190))="","",OFFSET('Sanitation Data'!$H$31,0,10*ROW('Sanitation Data'!H190)))</f>
        <v/>
      </c>
      <c r="DI196" s="292" t="str">
        <f ca="true">+IF(OFFSET('Sanitation Data'!$H$32,0,10*ROW('Sanitation Data'!H190))="","",OFFSET('Sanitation Data'!$H$32,0,10*ROW('Sanitation Data'!H190)))</f>
        <v/>
      </c>
      <c r="DJ196" s="292" t="str">
        <f ca="true">+IF(OFFSET('Sanitation Data'!$I$28,0,10*ROW('Sanitation Data'!I190))="","",OFFSET('Sanitation Data'!$I$28,0,10*ROW('Sanitation Data'!I190)))</f>
        <v/>
      </c>
      <c r="DK196" s="292" t="str">
        <f ca="true">+IF(OFFSET('Sanitation Data'!$I$29,0,10*ROW('Sanitation Data'!I190))="","",OFFSET('Sanitation Data'!$I$29,0,10*ROW('Sanitation Data'!I190)))</f>
        <v/>
      </c>
      <c r="DL196" s="292" t="str">
        <f ca="true">+IF(OFFSET('Sanitation Data'!$I$30,0,10*ROW('Sanitation Data'!I190))="","",OFFSET('Sanitation Data'!$I$30,0,10*ROW('Sanitation Data'!I190)))</f>
        <v/>
      </c>
      <c r="DM196" s="292" t="str">
        <f ca="true">+IF(OFFSET('Sanitation Data'!$I$31,0,10*ROW('Sanitation Data'!I190))="","",OFFSET('Sanitation Data'!$I$31,0,10*ROW('Sanitation Data'!I190)))</f>
        <v/>
      </c>
      <c r="DN196" s="292" t="str">
        <f ca="true">+IF(OFFSET('Sanitation Data'!$I$32,0,10*ROW('Sanitation Data'!I190))="","",OFFSET('Sanitation Data'!$I$32,0,10*ROW('Sanitation Data'!I190)))</f>
        <v/>
      </c>
      <c r="DO196" s="292" t="str">
        <f ca="true">+IF(OFFSET('Hygiene Data'!$D$11,0,10*ROW('Hygiene Data'!D190))="","",OFFSET('Hygiene Data'!$D$11,0,10*ROW('Hygiene Data'!D190)))</f>
        <v/>
      </c>
      <c r="DP196" s="292" t="str">
        <f ca="true">+IF(OFFSET('Hygiene Data'!$D$12,0,10*ROW('Hygiene Data'!D190))="","",OFFSET('Hygiene Data'!$D$12,0,10*ROW('Hygiene Data'!D190)))</f>
        <v/>
      </c>
      <c r="DQ196" s="292" t="str">
        <f ca="true">+IF(OFFSET('Hygiene Data'!$D$13,0,10*ROW('Hygiene Data'!D190))="","",OFFSET('Hygiene Data'!$D$13,0,10*ROW('Hygiene Data'!D190)))</f>
        <v/>
      </c>
      <c r="DR196" s="292" t="str">
        <f ca="true">+IF(OFFSET('Hygiene Data'!$E$11,0,10*ROW('Hygiene Data'!E190))="","",OFFSET('Hygiene Data'!$E$11,0,10*ROW('Hygiene Data'!E190)))</f>
        <v/>
      </c>
      <c r="DS196" s="292" t="str">
        <f ca="true">+IF(OFFSET('Hygiene Data'!$E$12,0,10*ROW('Hygiene Data'!E190))="","",OFFSET('Hygiene Data'!$E$12,0,10*ROW('Hygiene Data'!E190)))</f>
        <v/>
      </c>
      <c r="DT196" s="292" t="str">
        <f ca="true">+IF(OFFSET('Hygiene Data'!$E$13,0,10*ROW('Hygiene Data'!E190))="","",OFFSET('Hygiene Data'!$E$13,0,10*ROW('Hygiene Data'!E190)))</f>
        <v/>
      </c>
      <c r="DU196" s="292" t="str">
        <f ca="true">+IF(OFFSET('Hygiene Data'!$F$11,0,10*ROW('Hygiene Data'!F190))="","",OFFSET('Hygiene Data'!$F$11,0,10*ROW('Hygiene Data'!F190)))</f>
        <v/>
      </c>
      <c r="DV196" s="292" t="str">
        <f ca="true">+IF(OFFSET('Hygiene Data'!$F$12,0,10*ROW('Hygiene Data'!F190))="","",OFFSET('Hygiene Data'!$F$12,0,10*ROW('Hygiene Data'!F190)))</f>
        <v/>
      </c>
      <c r="DW196" s="292" t="str">
        <f ca="true">+IF(OFFSET('Hygiene Data'!$F$13,0,10*ROW('Hygiene Data'!F190))="","",OFFSET('Hygiene Data'!$F$13,0,10*ROW('Hygiene Data'!F190)))</f>
        <v/>
      </c>
      <c r="DX196" s="292" t="str">
        <f ca="true">+IF(OFFSET('Hygiene Data'!$G$11,0,10*ROW('Hygiene Data'!G190))="","",OFFSET('Hygiene Data'!$G$11,0,10*ROW('Hygiene Data'!G190)))</f>
        <v/>
      </c>
      <c r="DY196" s="292" t="str">
        <f ca="true">+IF(OFFSET('Hygiene Data'!$G$12,0,10*ROW('Hygiene Data'!G190))="","",OFFSET('Hygiene Data'!$G$12,0,10*ROW('Hygiene Data'!G190)))</f>
        <v/>
      </c>
      <c r="DZ196" s="292" t="str">
        <f ca="true">+IF(OFFSET('Hygiene Data'!$G$13,0,10*ROW('Hygiene Data'!G190))="","",OFFSET('Hygiene Data'!$G$13,0,10*ROW('Hygiene Data'!G190)))</f>
        <v/>
      </c>
      <c r="EA196" s="292" t="str">
        <f ca="true">+IF(OFFSET('Hygiene Data'!$H$11,0,10*ROW('Hygiene Data'!H190))="","",OFFSET('Hygiene Data'!$H$11,0,10*ROW('Hygiene Data'!H190)))</f>
        <v/>
      </c>
      <c r="EB196" s="292" t="str">
        <f ca="true">+IF(OFFSET('Hygiene Data'!$H$12,0,10*ROW('Hygiene Data'!H190))="","",OFFSET('Hygiene Data'!$H$12,0,10*ROW('Hygiene Data'!H190)))</f>
        <v/>
      </c>
      <c r="EC196" s="292" t="str">
        <f ca="true">+IF(OFFSET('Hygiene Data'!$H$13,0,10*ROW('Hygiene Data'!H190))="","",OFFSET('Hygiene Data'!$H$13,0,10*ROW('Hygiene Data'!H190)))</f>
        <v/>
      </c>
      <c r="ED196" s="292" t="str">
        <f ca="true">+IF(OFFSET('Hygiene Data'!$I$11,0,10*ROW('Hygiene Data'!I190))="","",OFFSET('Hygiene Data'!$I$11,0,10*ROW('Hygiene Data'!I190)))</f>
        <v/>
      </c>
      <c r="EE196" s="292" t="str">
        <f ca="true">+IF(OFFSET('Hygiene Data'!$I$12,0,10*ROW('Hygiene Data'!I190))="","",OFFSET('Hygiene Data'!$I$12,0,10*ROW('Hygiene Data'!I190)))</f>
        <v/>
      </c>
      <c r="EF196" s="29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8"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2"/>
      <c r="BS197" s="292" t="str">
        <f ca="true">+IF(OFFSET('Water Data'!$D$27,0,10*ROW('Water Data'!D191))="","",OFFSET('Water Data'!$D$27,0,10*ROW('Water Data'!D191)))</f>
        <v/>
      </c>
      <c r="BT197" s="292" t="str">
        <f ca="true">+IF(OFFSET('Water Data'!$D$28,0,10*ROW('Water Data'!D191))="","",OFFSET('Water Data'!$D$28,0,10*ROW('Water Data'!D191)))</f>
        <v/>
      </c>
      <c r="BU197" s="292" t="str">
        <f ca="true">+IF(OFFSET('Water Data'!$D$29,0,10*ROW('Water Data'!D191))="","",OFFSET('Water Data'!$D$29,0,10*ROW('Water Data'!D191)))</f>
        <v/>
      </c>
      <c r="BV197" s="292" t="str">
        <f ca="true">+IF(OFFSET('Water Data'!$E$27,0,10*ROW('Water Data'!E191))="","",OFFSET('Water Data'!$E$27,0,10*ROW('Water Data'!E191)))</f>
        <v/>
      </c>
      <c r="BW197" s="292" t="str">
        <f ca="true">+IF(OFFSET('Water Data'!$E$28,0,10*ROW('Water Data'!E191))="","",OFFSET('Water Data'!$E$28,0,10*ROW('Water Data'!E191)))</f>
        <v/>
      </c>
      <c r="BX197" s="292" t="str">
        <f ca="true">+IF(OFFSET('Water Data'!$E$29,0,10*ROW('Water Data'!E191))="","",OFFSET('Water Data'!$E$29,0,10*ROW('Water Data'!E191)))</f>
        <v/>
      </c>
      <c r="BY197" s="292" t="str">
        <f ca="true">+IF(OFFSET('Water Data'!$F$27,0,10*ROW('Water Data'!F191))="","",OFFSET('Water Data'!$F$27,0,10*ROW('Water Data'!F191)))</f>
        <v/>
      </c>
      <c r="BZ197" s="292" t="str">
        <f ca="true">+IF(OFFSET('Water Data'!$F$28,0,10*ROW('Water Data'!F191))="","",OFFSET('Water Data'!$F$28,0,10*ROW('Water Data'!F191)))</f>
        <v/>
      </c>
      <c r="CA197" s="292" t="str">
        <f ca="true">+IF(OFFSET('Water Data'!$F$29,0,10*ROW('Water Data'!F191))="","",OFFSET('Water Data'!$F$29,0,10*ROW('Water Data'!F191)))</f>
        <v/>
      </c>
      <c r="CB197" s="292" t="str">
        <f ca="true">+IF(OFFSET('Water Data'!$G$27,0,10*ROW('Water Data'!G191))="","",OFFSET('Water Data'!$G$27,0,10*ROW('Water Data'!G191)))</f>
        <v/>
      </c>
      <c r="CC197" s="292" t="str">
        <f ca="true">+IF(OFFSET('Water Data'!$G$28,0,10*ROW('Water Data'!G191))="","",OFFSET('Water Data'!$G$28,0,10*ROW('Water Data'!G191)))</f>
        <v/>
      </c>
      <c r="CD197" s="292" t="str">
        <f ca="true">+IF(OFFSET('Water Data'!$G$29,0,10*ROW('Water Data'!G191))="","",OFFSET('Water Data'!$G$29,0,10*ROW('Water Data'!G191)))</f>
        <v/>
      </c>
      <c r="CE197" s="292" t="str">
        <f ca="true">+IF(OFFSET('Water Data'!$H$27,0,10*ROW('Water Data'!H191))="","",OFFSET('Water Data'!$H$27,0,10*ROW('Water Data'!H191)))</f>
        <v/>
      </c>
      <c r="CF197" s="292" t="str">
        <f ca="true">+IF(OFFSET('Water Data'!$H$28,0,10*ROW('Water Data'!H191))="","",OFFSET('Water Data'!$H$28,0,10*ROW('Water Data'!H191)))</f>
        <v/>
      </c>
      <c r="CG197" s="292" t="str">
        <f ca="true">+IF(OFFSET('Water Data'!$H$29,0,10*ROW('Water Data'!H191))="","",OFFSET('Water Data'!$H$29,0,10*ROW('Water Data'!H191)))</f>
        <v/>
      </c>
      <c r="CH197" s="292" t="str">
        <f ca="true">+IF(OFFSET('Water Data'!$I$27,0,10*ROW('Water Data'!I191))="","",OFFSET('Water Data'!$I$27,0,10*ROW('Water Data'!I191)))</f>
        <v/>
      </c>
      <c r="CI197" s="292" t="str">
        <f ca="true">+IF(OFFSET('Water Data'!$I$28,0,10*ROW('Water Data'!I191))="","",OFFSET('Water Data'!$I$28,0,10*ROW('Water Data'!I191)))</f>
        <v/>
      </c>
      <c r="CJ197" s="292" t="str">
        <f ca="true">+IF(OFFSET('Water Data'!$I$29,0,10*ROW('Water Data'!I191))="","",OFFSET('Water Data'!$I$29,0,10*ROW('Water Data'!I191)))</f>
        <v/>
      </c>
      <c r="CK197" s="292" t="str">
        <f ca="true">+IF(OFFSET('Sanitation Data'!$D$28,0,10*ROW('Sanitation Data'!D191))="","",OFFSET('Sanitation Data'!$D$28,0,10*ROW('Sanitation Data'!D191)))</f>
        <v/>
      </c>
      <c r="CL197" s="292" t="str">
        <f ca="true">+IF(OFFSET('Sanitation Data'!$D$29,0,10*ROW('Sanitation Data'!D191))="","",OFFSET('Sanitation Data'!$D$29,0,10*ROW('Sanitation Data'!D191)))</f>
        <v/>
      </c>
      <c r="CM197" s="292" t="str">
        <f ca="true">+IF(OFFSET('Sanitation Data'!$D$30,0,10*ROW('Sanitation Data'!D191))="","",OFFSET('Sanitation Data'!$D$30,0,10*ROW('Sanitation Data'!D191)))</f>
        <v/>
      </c>
      <c r="CN197" s="292" t="str">
        <f ca="true">+IF(OFFSET('Sanitation Data'!$D$31,0,10*ROW('Sanitation Data'!D191))="","",OFFSET('Sanitation Data'!$D$31,0,10*ROW('Sanitation Data'!D191)))</f>
        <v/>
      </c>
      <c r="CO197" s="292" t="str">
        <f ca="true">+IF(OFFSET('Sanitation Data'!$D$32,0,10*ROW('Sanitation Data'!D191))="","",OFFSET('Sanitation Data'!$D$32,0,10*ROW('Sanitation Data'!D191)))</f>
        <v/>
      </c>
      <c r="CP197" s="292" t="str">
        <f ca="true">+IF(OFFSET('Sanitation Data'!$E$28,0,10*ROW('Sanitation Data'!E191))="","",OFFSET('Sanitation Data'!$E$28,0,10*ROW('Sanitation Data'!E191)))</f>
        <v/>
      </c>
      <c r="CQ197" s="292" t="str">
        <f ca="true">+IF(OFFSET('Sanitation Data'!$E$29,0,10*ROW('Sanitation Data'!E191))="","",OFFSET('Sanitation Data'!$E$29,0,10*ROW('Sanitation Data'!E191)))</f>
        <v/>
      </c>
      <c r="CR197" s="292" t="str">
        <f ca="true">+IF(OFFSET('Sanitation Data'!$E$30,0,10*ROW('Sanitation Data'!E191))="","",OFFSET('Sanitation Data'!$E$30,0,10*ROW('Sanitation Data'!E191)))</f>
        <v/>
      </c>
      <c r="CS197" s="292" t="str">
        <f ca="true">+IF(OFFSET('Sanitation Data'!$E$31,0,10*ROW('Sanitation Data'!E191))="","",OFFSET('Sanitation Data'!$E$31,0,10*ROW('Sanitation Data'!E191)))</f>
        <v/>
      </c>
      <c r="CT197" s="292" t="str">
        <f ca="true">+IF(OFFSET('Sanitation Data'!$E$32,0,10*ROW('Sanitation Data'!E191))="","",OFFSET('Sanitation Data'!$E$32,0,10*ROW('Sanitation Data'!E191)))</f>
        <v/>
      </c>
      <c r="CU197" s="292" t="str">
        <f ca="true">+IF(OFFSET('Sanitation Data'!$F$28,0,10*ROW('Sanitation Data'!F191))="","",OFFSET('Sanitation Data'!$F$28,0,10*ROW('Sanitation Data'!F191)))</f>
        <v/>
      </c>
      <c r="CV197" s="292" t="str">
        <f ca="true">+IF(OFFSET('Sanitation Data'!$F$29,0,10*ROW('Sanitation Data'!F191))="","",OFFSET('Sanitation Data'!$F$29,0,10*ROW('Sanitation Data'!F191)))</f>
        <v/>
      </c>
      <c r="CW197" s="292" t="str">
        <f ca="true">+IF(OFFSET('Sanitation Data'!$F$30,0,10*ROW('Sanitation Data'!F191))="","",OFFSET('Sanitation Data'!$F$30,0,10*ROW('Sanitation Data'!F191)))</f>
        <v/>
      </c>
      <c r="CX197" s="292" t="str">
        <f ca="true">+IF(OFFSET('Sanitation Data'!$F$31,0,10*ROW('Sanitation Data'!F191))="","",OFFSET('Sanitation Data'!$F$31,0,10*ROW('Sanitation Data'!F191)))</f>
        <v/>
      </c>
      <c r="CY197" s="292" t="str">
        <f ca="true">+IF(OFFSET('Sanitation Data'!$F$32,0,10*ROW('Sanitation Data'!F191))="","",OFFSET('Sanitation Data'!$F$32,0,10*ROW('Sanitation Data'!F191)))</f>
        <v/>
      </c>
      <c r="CZ197" s="292" t="str">
        <f ca="true">+IF(OFFSET('Sanitation Data'!$G$28,0,10*ROW('Sanitation Data'!G191))="","",OFFSET('Sanitation Data'!$G$28,0,10*ROW('Sanitation Data'!G191)))</f>
        <v/>
      </c>
      <c r="DA197" s="292" t="str">
        <f ca="true">+IF(OFFSET('Sanitation Data'!$G$29,0,10*ROW('Sanitation Data'!G191))="","",OFFSET('Sanitation Data'!$G$29,0,10*ROW('Sanitation Data'!G191)))</f>
        <v/>
      </c>
      <c r="DB197" s="292" t="str">
        <f ca="true">+IF(OFFSET('Sanitation Data'!$G$30,0,10*ROW('Sanitation Data'!G191))="","",OFFSET('Sanitation Data'!$G$30,0,10*ROW('Sanitation Data'!G191)))</f>
        <v/>
      </c>
      <c r="DC197" s="292" t="str">
        <f ca="true">+IF(OFFSET('Sanitation Data'!$G$31,0,10*ROW('Sanitation Data'!G191))="","",OFFSET('Sanitation Data'!$G$31,0,10*ROW('Sanitation Data'!G191)))</f>
        <v/>
      </c>
      <c r="DD197" s="292" t="str">
        <f ca="true">+IF(OFFSET('Sanitation Data'!$G$32,0,10*ROW('Sanitation Data'!G191))="","",OFFSET('Sanitation Data'!$G$32,0,10*ROW('Sanitation Data'!G191)))</f>
        <v/>
      </c>
      <c r="DE197" s="292" t="str">
        <f ca="true">+IF(OFFSET('Sanitation Data'!$H$28,0,10*ROW('Sanitation Data'!H191))="","",OFFSET('Sanitation Data'!$H$28,0,10*ROW('Sanitation Data'!H191)))</f>
        <v/>
      </c>
      <c r="DF197" s="292" t="str">
        <f ca="true">+IF(OFFSET('Sanitation Data'!$H$29,0,10*ROW('Sanitation Data'!H191))="","",OFFSET('Sanitation Data'!$H$29,0,10*ROW('Sanitation Data'!H191)))</f>
        <v/>
      </c>
      <c r="DG197" s="292" t="str">
        <f ca="true">+IF(OFFSET('Sanitation Data'!$H$30,0,10*ROW('Sanitation Data'!H191))="","",OFFSET('Sanitation Data'!$H$30,0,10*ROW('Sanitation Data'!H191)))</f>
        <v/>
      </c>
      <c r="DH197" s="292" t="str">
        <f ca="true">+IF(OFFSET('Sanitation Data'!$H$31,0,10*ROW('Sanitation Data'!H191))="","",OFFSET('Sanitation Data'!$H$31,0,10*ROW('Sanitation Data'!H191)))</f>
        <v/>
      </c>
      <c r="DI197" s="292" t="str">
        <f ca="true">+IF(OFFSET('Sanitation Data'!$H$32,0,10*ROW('Sanitation Data'!H191))="","",OFFSET('Sanitation Data'!$H$32,0,10*ROW('Sanitation Data'!H191)))</f>
        <v/>
      </c>
      <c r="DJ197" s="292" t="str">
        <f ca="true">+IF(OFFSET('Sanitation Data'!$I$28,0,10*ROW('Sanitation Data'!I191))="","",OFFSET('Sanitation Data'!$I$28,0,10*ROW('Sanitation Data'!I191)))</f>
        <v/>
      </c>
      <c r="DK197" s="292" t="str">
        <f ca="true">+IF(OFFSET('Sanitation Data'!$I$29,0,10*ROW('Sanitation Data'!I191))="","",OFFSET('Sanitation Data'!$I$29,0,10*ROW('Sanitation Data'!I191)))</f>
        <v/>
      </c>
      <c r="DL197" s="292" t="str">
        <f ca="true">+IF(OFFSET('Sanitation Data'!$I$30,0,10*ROW('Sanitation Data'!I191))="","",OFFSET('Sanitation Data'!$I$30,0,10*ROW('Sanitation Data'!I191)))</f>
        <v/>
      </c>
      <c r="DM197" s="292" t="str">
        <f ca="true">+IF(OFFSET('Sanitation Data'!$I$31,0,10*ROW('Sanitation Data'!I191))="","",OFFSET('Sanitation Data'!$I$31,0,10*ROW('Sanitation Data'!I191)))</f>
        <v/>
      </c>
      <c r="DN197" s="292" t="str">
        <f ca="true">+IF(OFFSET('Sanitation Data'!$I$32,0,10*ROW('Sanitation Data'!I191))="","",OFFSET('Sanitation Data'!$I$32,0,10*ROW('Sanitation Data'!I191)))</f>
        <v/>
      </c>
      <c r="DO197" s="292" t="str">
        <f ca="true">+IF(OFFSET('Hygiene Data'!$D$11,0,10*ROW('Hygiene Data'!D191))="","",OFFSET('Hygiene Data'!$D$11,0,10*ROW('Hygiene Data'!D191)))</f>
        <v/>
      </c>
      <c r="DP197" s="292" t="str">
        <f ca="true">+IF(OFFSET('Hygiene Data'!$D$12,0,10*ROW('Hygiene Data'!D191))="","",OFFSET('Hygiene Data'!$D$12,0,10*ROW('Hygiene Data'!D191)))</f>
        <v/>
      </c>
      <c r="DQ197" s="292" t="str">
        <f ca="true">+IF(OFFSET('Hygiene Data'!$D$13,0,10*ROW('Hygiene Data'!D191))="","",OFFSET('Hygiene Data'!$D$13,0,10*ROW('Hygiene Data'!D191)))</f>
        <v/>
      </c>
      <c r="DR197" s="292" t="str">
        <f ca="true">+IF(OFFSET('Hygiene Data'!$E$11,0,10*ROW('Hygiene Data'!E191))="","",OFFSET('Hygiene Data'!$E$11,0,10*ROW('Hygiene Data'!E191)))</f>
        <v/>
      </c>
      <c r="DS197" s="292" t="str">
        <f ca="true">+IF(OFFSET('Hygiene Data'!$E$12,0,10*ROW('Hygiene Data'!E191))="","",OFFSET('Hygiene Data'!$E$12,0,10*ROW('Hygiene Data'!E191)))</f>
        <v/>
      </c>
      <c r="DT197" s="292" t="str">
        <f ca="true">+IF(OFFSET('Hygiene Data'!$E$13,0,10*ROW('Hygiene Data'!E191))="","",OFFSET('Hygiene Data'!$E$13,0,10*ROW('Hygiene Data'!E191)))</f>
        <v/>
      </c>
      <c r="DU197" s="292" t="str">
        <f ca="true">+IF(OFFSET('Hygiene Data'!$F$11,0,10*ROW('Hygiene Data'!F191))="","",OFFSET('Hygiene Data'!$F$11,0,10*ROW('Hygiene Data'!F191)))</f>
        <v/>
      </c>
      <c r="DV197" s="292" t="str">
        <f ca="true">+IF(OFFSET('Hygiene Data'!$F$12,0,10*ROW('Hygiene Data'!F191))="","",OFFSET('Hygiene Data'!$F$12,0,10*ROW('Hygiene Data'!F191)))</f>
        <v/>
      </c>
      <c r="DW197" s="292" t="str">
        <f ca="true">+IF(OFFSET('Hygiene Data'!$F$13,0,10*ROW('Hygiene Data'!F191))="","",OFFSET('Hygiene Data'!$F$13,0,10*ROW('Hygiene Data'!F191)))</f>
        <v/>
      </c>
      <c r="DX197" s="292" t="str">
        <f ca="true">+IF(OFFSET('Hygiene Data'!$G$11,0,10*ROW('Hygiene Data'!G191))="","",OFFSET('Hygiene Data'!$G$11,0,10*ROW('Hygiene Data'!G191)))</f>
        <v/>
      </c>
      <c r="DY197" s="292" t="str">
        <f ca="true">+IF(OFFSET('Hygiene Data'!$G$12,0,10*ROW('Hygiene Data'!G191))="","",OFFSET('Hygiene Data'!$G$12,0,10*ROW('Hygiene Data'!G191)))</f>
        <v/>
      </c>
      <c r="DZ197" s="292" t="str">
        <f ca="true">+IF(OFFSET('Hygiene Data'!$G$13,0,10*ROW('Hygiene Data'!G191))="","",OFFSET('Hygiene Data'!$G$13,0,10*ROW('Hygiene Data'!G191)))</f>
        <v/>
      </c>
      <c r="EA197" s="292" t="str">
        <f ca="true">+IF(OFFSET('Hygiene Data'!$H$11,0,10*ROW('Hygiene Data'!H191))="","",OFFSET('Hygiene Data'!$H$11,0,10*ROW('Hygiene Data'!H191)))</f>
        <v/>
      </c>
      <c r="EB197" s="292" t="str">
        <f ca="true">+IF(OFFSET('Hygiene Data'!$H$12,0,10*ROW('Hygiene Data'!H191))="","",OFFSET('Hygiene Data'!$H$12,0,10*ROW('Hygiene Data'!H191)))</f>
        <v/>
      </c>
      <c r="EC197" s="292" t="str">
        <f ca="true">+IF(OFFSET('Hygiene Data'!$H$13,0,10*ROW('Hygiene Data'!H191))="","",OFFSET('Hygiene Data'!$H$13,0,10*ROW('Hygiene Data'!H191)))</f>
        <v/>
      </c>
      <c r="ED197" s="292" t="str">
        <f ca="true">+IF(OFFSET('Hygiene Data'!$I$11,0,10*ROW('Hygiene Data'!I191))="","",OFFSET('Hygiene Data'!$I$11,0,10*ROW('Hygiene Data'!I191)))</f>
        <v/>
      </c>
      <c r="EE197" s="292" t="str">
        <f ca="true">+IF(OFFSET('Hygiene Data'!$I$12,0,10*ROW('Hygiene Data'!I191))="","",OFFSET('Hygiene Data'!$I$12,0,10*ROW('Hygiene Data'!I191)))</f>
        <v/>
      </c>
      <c r="EF197" s="29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8"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2"/>
      <c r="BS198" s="292" t="str">
        <f ca="true">+IF(OFFSET('Water Data'!$D$27,0,10*ROW('Water Data'!D192))="","",OFFSET('Water Data'!$D$27,0,10*ROW('Water Data'!D192)))</f>
        <v/>
      </c>
      <c r="BT198" s="292" t="str">
        <f ca="true">+IF(OFFSET('Water Data'!$D$28,0,10*ROW('Water Data'!D192))="","",OFFSET('Water Data'!$D$28,0,10*ROW('Water Data'!D192)))</f>
        <v/>
      </c>
      <c r="BU198" s="292" t="str">
        <f ca="true">+IF(OFFSET('Water Data'!$D$29,0,10*ROW('Water Data'!D192))="","",OFFSET('Water Data'!$D$29,0,10*ROW('Water Data'!D192)))</f>
        <v/>
      </c>
      <c r="BV198" s="292" t="str">
        <f ca="true">+IF(OFFSET('Water Data'!$E$27,0,10*ROW('Water Data'!E192))="","",OFFSET('Water Data'!$E$27,0,10*ROW('Water Data'!E192)))</f>
        <v/>
      </c>
      <c r="BW198" s="292" t="str">
        <f ca="true">+IF(OFFSET('Water Data'!$E$28,0,10*ROW('Water Data'!E192))="","",OFFSET('Water Data'!$E$28,0,10*ROW('Water Data'!E192)))</f>
        <v/>
      </c>
      <c r="BX198" s="292" t="str">
        <f ca="true">+IF(OFFSET('Water Data'!$E$29,0,10*ROW('Water Data'!E192))="","",OFFSET('Water Data'!$E$29,0,10*ROW('Water Data'!E192)))</f>
        <v/>
      </c>
      <c r="BY198" s="292" t="str">
        <f ca="true">+IF(OFFSET('Water Data'!$F$27,0,10*ROW('Water Data'!F192))="","",OFFSET('Water Data'!$F$27,0,10*ROW('Water Data'!F192)))</f>
        <v/>
      </c>
      <c r="BZ198" s="292" t="str">
        <f ca="true">+IF(OFFSET('Water Data'!$F$28,0,10*ROW('Water Data'!F192))="","",OFFSET('Water Data'!$F$28,0,10*ROW('Water Data'!F192)))</f>
        <v/>
      </c>
      <c r="CA198" s="292" t="str">
        <f ca="true">+IF(OFFSET('Water Data'!$F$29,0,10*ROW('Water Data'!F192))="","",OFFSET('Water Data'!$F$29,0,10*ROW('Water Data'!F192)))</f>
        <v/>
      </c>
      <c r="CB198" s="292" t="str">
        <f ca="true">+IF(OFFSET('Water Data'!$G$27,0,10*ROW('Water Data'!G192))="","",OFFSET('Water Data'!$G$27,0,10*ROW('Water Data'!G192)))</f>
        <v/>
      </c>
      <c r="CC198" s="292" t="str">
        <f ca="true">+IF(OFFSET('Water Data'!$G$28,0,10*ROW('Water Data'!G192))="","",OFFSET('Water Data'!$G$28,0,10*ROW('Water Data'!G192)))</f>
        <v/>
      </c>
      <c r="CD198" s="292" t="str">
        <f ca="true">+IF(OFFSET('Water Data'!$G$29,0,10*ROW('Water Data'!G192))="","",OFFSET('Water Data'!$G$29,0,10*ROW('Water Data'!G192)))</f>
        <v/>
      </c>
      <c r="CE198" s="292" t="str">
        <f ca="true">+IF(OFFSET('Water Data'!$H$27,0,10*ROW('Water Data'!H192))="","",OFFSET('Water Data'!$H$27,0,10*ROW('Water Data'!H192)))</f>
        <v/>
      </c>
      <c r="CF198" s="292" t="str">
        <f ca="true">+IF(OFFSET('Water Data'!$H$28,0,10*ROW('Water Data'!H192))="","",OFFSET('Water Data'!$H$28,0,10*ROW('Water Data'!H192)))</f>
        <v/>
      </c>
      <c r="CG198" s="292" t="str">
        <f ca="true">+IF(OFFSET('Water Data'!$H$29,0,10*ROW('Water Data'!H192))="","",OFFSET('Water Data'!$H$29,0,10*ROW('Water Data'!H192)))</f>
        <v/>
      </c>
      <c r="CH198" s="292" t="str">
        <f ca="true">+IF(OFFSET('Water Data'!$I$27,0,10*ROW('Water Data'!I192))="","",OFFSET('Water Data'!$I$27,0,10*ROW('Water Data'!I192)))</f>
        <v/>
      </c>
      <c r="CI198" s="292" t="str">
        <f ca="true">+IF(OFFSET('Water Data'!$I$28,0,10*ROW('Water Data'!I192))="","",OFFSET('Water Data'!$I$28,0,10*ROW('Water Data'!I192)))</f>
        <v/>
      </c>
      <c r="CJ198" s="292" t="str">
        <f ca="true">+IF(OFFSET('Water Data'!$I$29,0,10*ROW('Water Data'!I192))="","",OFFSET('Water Data'!$I$29,0,10*ROW('Water Data'!I192)))</f>
        <v/>
      </c>
      <c r="CK198" s="292" t="str">
        <f ca="true">+IF(OFFSET('Sanitation Data'!$D$28,0,10*ROW('Sanitation Data'!D192))="","",OFFSET('Sanitation Data'!$D$28,0,10*ROW('Sanitation Data'!D192)))</f>
        <v/>
      </c>
      <c r="CL198" s="292" t="str">
        <f ca="true">+IF(OFFSET('Sanitation Data'!$D$29,0,10*ROW('Sanitation Data'!D192))="","",OFFSET('Sanitation Data'!$D$29,0,10*ROW('Sanitation Data'!D192)))</f>
        <v/>
      </c>
      <c r="CM198" s="292" t="str">
        <f ca="true">+IF(OFFSET('Sanitation Data'!$D$30,0,10*ROW('Sanitation Data'!D192))="","",OFFSET('Sanitation Data'!$D$30,0,10*ROW('Sanitation Data'!D192)))</f>
        <v/>
      </c>
      <c r="CN198" s="292" t="str">
        <f ca="true">+IF(OFFSET('Sanitation Data'!$D$31,0,10*ROW('Sanitation Data'!D192))="","",OFFSET('Sanitation Data'!$D$31,0,10*ROW('Sanitation Data'!D192)))</f>
        <v/>
      </c>
      <c r="CO198" s="292" t="str">
        <f ca="true">+IF(OFFSET('Sanitation Data'!$D$32,0,10*ROW('Sanitation Data'!D192))="","",OFFSET('Sanitation Data'!$D$32,0,10*ROW('Sanitation Data'!D192)))</f>
        <v/>
      </c>
      <c r="CP198" s="292" t="str">
        <f ca="true">+IF(OFFSET('Sanitation Data'!$E$28,0,10*ROW('Sanitation Data'!E192))="","",OFFSET('Sanitation Data'!$E$28,0,10*ROW('Sanitation Data'!E192)))</f>
        <v/>
      </c>
      <c r="CQ198" s="292" t="str">
        <f ca="true">+IF(OFFSET('Sanitation Data'!$E$29,0,10*ROW('Sanitation Data'!E192))="","",OFFSET('Sanitation Data'!$E$29,0,10*ROW('Sanitation Data'!E192)))</f>
        <v/>
      </c>
      <c r="CR198" s="292" t="str">
        <f ca="true">+IF(OFFSET('Sanitation Data'!$E$30,0,10*ROW('Sanitation Data'!E192))="","",OFFSET('Sanitation Data'!$E$30,0,10*ROW('Sanitation Data'!E192)))</f>
        <v/>
      </c>
      <c r="CS198" s="292" t="str">
        <f ca="true">+IF(OFFSET('Sanitation Data'!$E$31,0,10*ROW('Sanitation Data'!E192))="","",OFFSET('Sanitation Data'!$E$31,0,10*ROW('Sanitation Data'!E192)))</f>
        <v/>
      </c>
      <c r="CT198" s="292" t="str">
        <f ca="true">+IF(OFFSET('Sanitation Data'!$E$32,0,10*ROW('Sanitation Data'!E192))="","",OFFSET('Sanitation Data'!$E$32,0,10*ROW('Sanitation Data'!E192)))</f>
        <v/>
      </c>
      <c r="CU198" s="292" t="str">
        <f ca="true">+IF(OFFSET('Sanitation Data'!$F$28,0,10*ROW('Sanitation Data'!F192))="","",OFFSET('Sanitation Data'!$F$28,0,10*ROW('Sanitation Data'!F192)))</f>
        <v/>
      </c>
      <c r="CV198" s="292" t="str">
        <f ca="true">+IF(OFFSET('Sanitation Data'!$F$29,0,10*ROW('Sanitation Data'!F192))="","",OFFSET('Sanitation Data'!$F$29,0,10*ROW('Sanitation Data'!F192)))</f>
        <v/>
      </c>
      <c r="CW198" s="292" t="str">
        <f ca="true">+IF(OFFSET('Sanitation Data'!$F$30,0,10*ROW('Sanitation Data'!F192))="","",OFFSET('Sanitation Data'!$F$30,0,10*ROW('Sanitation Data'!F192)))</f>
        <v/>
      </c>
      <c r="CX198" s="292" t="str">
        <f ca="true">+IF(OFFSET('Sanitation Data'!$F$31,0,10*ROW('Sanitation Data'!F192))="","",OFFSET('Sanitation Data'!$F$31,0,10*ROW('Sanitation Data'!F192)))</f>
        <v/>
      </c>
      <c r="CY198" s="292" t="str">
        <f ca="true">+IF(OFFSET('Sanitation Data'!$F$32,0,10*ROW('Sanitation Data'!F192))="","",OFFSET('Sanitation Data'!$F$32,0,10*ROW('Sanitation Data'!F192)))</f>
        <v/>
      </c>
      <c r="CZ198" s="292" t="str">
        <f ca="true">+IF(OFFSET('Sanitation Data'!$G$28,0,10*ROW('Sanitation Data'!G192))="","",OFFSET('Sanitation Data'!$G$28,0,10*ROW('Sanitation Data'!G192)))</f>
        <v/>
      </c>
      <c r="DA198" s="292" t="str">
        <f ca="true">+IF(OFFSET('Sanitation Data'!$G$29,0,10*ROW('Sanitation Data'!G192))="","",OFFSET('Sanitation Data'!$G$29,0,10*ROW('Sanitation Data'!G192)))</f>
        <v/>
      </c>
      <c r="DB198" s="292" t="str">
        <f ca="true">+IF(OFFSET('Sanitation Data'!$G$30,0,10*ROW('Sanitation Data'!G192))="","",OFFSET('Sanitation Data'!$G$30,0,10*ROW('Sanitation Data'!G192)))</f>
        <v/>
      </c>
      <c r="DC198" s="292" t="str">
        <f ca="true">+IF(OFFSET('Sanitation Data'!$G$31,0,10*ROW('Sanitation Data'!G192))="","",OFFSET('Sanitation Data'!$G$31,0,10*ROW('Sanitation Data'!G192)))</f>
        <v/>
      </c>
      <c r="DD198" s="292" t="str">
        <f ca="true">+IF(OFFSET('Sanitation Data'!$G$32,0,10*ROW('Sanitation Data'!G192))="","",OFFSET('Sanitation Data'!$G$32,0,10*ROW('Sanitation Data'!G192)))</f>
        <v/>
      </c>
      <c r="DE198" s="292" t="str">
        <f ca="true">+IF(OFFSET('Sanitation Data'!$H$28,0,10*ROW('Sanitation Data'!H192))="","",OFFSET('Sanitation Data'!$H$28,0,10*ROW('Sanitation Data'!H192)))</f>
        <v/>
      </c>
      <c r="DF198" s="292" t="str">
        <f ca="true">+IF(OFFSET('Sanitation Data'!$H$29,0,10*ROW('Sanitation Data'!H192))="","",OFFSET('Sanitation Data'!$H$29,0,10*ROW('Sanitation Data'!H192)))</f>
        <v/>
      </c>
      <c r="DG198" s="292" t="str">
        <f ca="true">+IF(OFFSET('Sanitation Data'!$H$30,0,10*ROW('Sanitation Data'!H192))="","",OFFSET('Sanitation Data'!$H$30,0,10*ROW('Sanitation Data'!H192)))</f>
        <v/>
      </c>
      <c r="DH198" s="292" t="str">
        <f ca="true">+IF(OFFSET('Sanitation Data'!$H$31,0,10*ROW('Sanitation Data'!H192))="","",OFFSET('Sanitation Data'!$H$31,0,10*ROW('Sanitation Data'!H192)))</f>
        <v/>
      </c>
      <c r="DI198" s="292" t="str">
        <f ca="true">+IF(OFFSET('Sanitation Data'!$H$32,0,10*ROW('Sanitation Data'!H192))="","",OFFSET('Sanitation Data'!$H$32,0,10*ROW('Sanitation Data'!H192)))</f>
        <v/>
      </c>
      <c r="DJ198" s="292" t="str">
        <f ca="true">+IF(OFFSET('Sanitation Data'!$I$28,0,10*ROW('Sanitation Data'!I192))="","",OFFSET('Sanitation Data'!$I$28,0,10*ROW('Sanitation Data'!I192)))</f>
        <v/>
      </c>
      <c r="DK198" s="292" t="str">
        <f ca="true">+IF(OFFSET('Sanitation Data'!$I$29,0,10*ROW('Sanitation Data'!I192))="","",OFFSET('Sanitation Data'!$I$29,0,10*ROW('Sanitation Data'!I192)))</f>
        <v/>
      </c>
      <c r="DL198" s="292" t="str">
        <f ca="true">+IF(OFFSET('Sanitation Data'!$I$30,0,10*ROW('Sanitation Data'!I192))="","",OFFSET('Sanitation Data'!$I$30,0,10*ROW('Sanitation Data'!I192)))</f>
        <v/>
      </c>
      <c r="DM198" s="292" t="str">
        <f ca="true">+IF(OFFSET('Sanitation Data'!$I$31,0,10*ROW('Sanitation Data'!I192))="","",OFFSET('Sanitation Data'!$I$31,0,10*ROW('Sanitation Data'!I192)))</f>
        <v/>
      </c>
      <c r="DN198" s="292" t="str">
        <f ca="true">+IF(OFFSET('Sanitation Data'!$I$32,0,10*ROW('Sanitation Data'!I192))="","",OFFSET('Sanitation Data'!$I$32,0,10*ROW('Sanitation Data'!I192)))</f>
        <v/>
      </c>
      <c r="DO198" s="292" t="str">
        <f ca="true">+IF(OFFSET('Hygiene Data'!$D$11,0,10*ROW('Hygiene Data'!D192))="","",OFFSET('Hygiene Data'!$D$11,0,10*ROW('Hygiene Data'!D192)))</f>
        <v/>
      </c>
      <c r="DP198" s="292" t="str">
        <f ca="true">+IF(OFFSET('Hygiene Data'!$D$12,0,10*ROW('Hygiene Data'!D192))="","",OFFSET('Hygiene Data'!$D$12,0,10*ROW('Hygiene Data'!D192)))</f>
        <v/>
      </c>
      <c r="DQ198" s="292" t="str">
        <f ca="true">+IF(OFFSET('Hygiene Data'!$D$13,0,10*ROW('Hygiene Data'!D192))="","",OFFSET('Hygiene Data'!$D$13,0,10*ROW('Hygiene Data'!D192)))</f>
        <v/>
      </c>
      <c r="DR198" s="292" t="str">
        <f ca="true">+IF(OFFSET('Hygiene Data'!$E$11,0,10*ROW('Hygiene Data'!E192))="","",OFFSET('Hygiene Data'!$E$11,0,10*ROW('Hygiene Data'!E192)))</f>
        <v/>
      </c>
      <c r="DS198" s="292" t="str">
        <f ca="true">+IF(OFFSET('Hygiene Data'!$E$12,0,10*ROW('Hygiene Data'!E192))="","",OFFSET('Hygiene Data'!$E$12,0,10*ROW('Hygiene Data'!E192)))</f>
        <v/>
      </c>
      <c r="DT198" s="292" t="str">
        <f ca="true">+IF(OFFSET('Hygiene Data'!$E$13,0,10*ROW('Hygiene Data'!E192))="","",OFFSET('Hygiene Data'!$E$13,0,10*ROW('Hygiene Data'!E192)))</f>
        <v/>
      </c>
      <c r="DU198" s="292" t="str">
        <f ca="true">+IF(OFFSET('Hygiene Data'!$F$11,0,10*ROW('Hygiene Data'!F192))="","",OFFSET('Hygiene Data'!$F$11,0,10*ROW('Hygiene Data'!F192)))</f>
        <v/>
      </c>
      <c r="DV198" s="292" t="str">
        <f ca="true">+IF(OFFSET('Hygiene Data'!$F$12,0,10*ROW('Hygiene Data'!F192))="","",OFFSET('Hygiene Data'!$F$12,0,10*ROW('Hygiene Data'!F192)))</f>
        <v/>
      </c>
      <c r="DW198" s="292" t="str">
        <f ca="true">+IF(OFFSET('Hygiene Data'!$F$13,0,10*ROW('Hygiene Data'!F192))="","",OFFSET('Hygiene Data'!$F$13,0,10*ROW('Hygiene Data'!F192)))</f>
        <v/>
      </c>
      <c r="DX198" s="292" t="str">
        <f ca="true">+IF(OFFSET('Hygiene Data'!$G$11,0,10*ROW('Hygiene Data'!G192))="","",OFFSET('Hygiene Data'!$G$11,0,10*ROW('Hygiene Data'!G192)))</f>
        <v/>
      </c>
      <c r="DY198" s="292" t="str">
        <f ca="true">+IF(OFFSET('Hygiene Data'!$G$12,0,10*ROW('Hygiene Data'!G192))="","",OFFSET('Hygiene Data'!$G$12,0,10*ROW('Hygiene Data'!G192)))</f>
        <v/>
      </c>
      <c r="DZ198" s="292" t="str">
        <f ca="true">+IF(OFFSET('Hygiene Data'!$G$13,0,10*ROW('Hygiene Data'!G192))="","",OFFSET('Hygiene Data'!$G$13,0,10*ROW('Hygiene Data'!G192)))</f>
        <v/>
      </c>
      <c r="EA198" s="292" t="str">
        <f ca="true">+IF(OFFSET('Hygiene Data'!$H$11,0,10*ROW('Hygiene Data'!H192))="","",OFFSET('Hygiene Data'!$H$11,0,10*ROW('Hygiene Data'!H192)))</f>
        <v/>
      </c>
      <c r="EB198" s="292" t="str">
        <f ca="true">+IF(OFFSET('Hygiene Data'!$H$12,0,10*ROW('Hygiene Data'!H192))="","",OFFSET('Hygiene Data'!$H$12,0,10*ROW('Hygiene Data'!H192)))</f>
        <v/>
      </c>
      <c r="EC198" s="292" t="str">
        <f ca="true">+IF(OFFSET('Hygiene Data'!$H$13,0,10*ROW('Hygiene Data'!H192))="","",OFFSET('Hygiene Data'!$H$13,0,10*ROW('Hygiene Data'!H192)))</f>
        <v/>
      </c>
      <c r="ED198" s="292" t="str">
        <f ca="true">+IF(OFFSET('Hygiene Data'!$I$11,0,10*ROW('Hygiene Data'!I192))="","",OFFSET('Hygiene Data'!$I$11,0,10*ROW('Hygiene Data'!I192)))</f>
        <v/>
      </c>
      <c r="EE198" s="292" t="str">
        <f ca="true">+IF(OFFSET('Hygiene Data'!$I$12,0,10*ROW('Hygiene Data'!I192))="","",OFFSET('Hygiene Data'!$I$12,0,10*ROW('Hygiene Data'!I192)))</f>
        <v/>
      </c>
      <c r="EF198" s="29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8"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2"/>
      <c r="BS199" s="292" t="str">
        <f ca="true">+IF(OFFSET('Water Data'!$D$27,0,10*ROW('Water Data'!D193))="","",OFFSET('Water Data'!$D$27,0,10*ROW('Water Data'!D193)))</f>
        <v/>
      </c>
      <c r="BT199" s="292" t="str">
        <f ca="true">+IF(OFFSET('Water Data'!$D$28,0,10*ROW('Water Data'!D193))="","",OFFSET('Water Data'!$D$28,0,10*ROW('Water Data'!D193)))</f>
        <v/>
      </c>
      <c r="BU199" s="292" t="str">
        <f ca="true">+IF(OFFSET('Water Data'!$D$29,0,10*ROW('Water Data'!D193))="","",OFFSET('Water Data'!$D$29,0,10*ROW('Water Data'!D193)))</f>
        <v/>
      </c>
      <c r="BV199" s="292" t="str">
        <f ca="true">+IF(OFFSET('Water Data'!$E$27,0,10*ROW('Water Data'!E193))="","",OFFSET('Water Data'!$E$27,0,10*ROW('Water Data'!E193)))</f>
        <v/>
      </c>
      <c r="BW199" s="292" t="str">
        <f ca="true">+IF(OFFSET('Water Data'!$E$28,0,10*ROW('Water Data'!E193))="","",OFFSET('Water Data'!$E$28,0,10*ROW('Water Data'!E193)))</f>
        <v/>
      </c>
      <c r="BX199" s="292" t="str">
        <f ca="true">+IF(OFFSET('Water Data'!$E$29,0,10*ROW('Water Data'!E193))="","",OFFSET('Water Data'!$E$29,0,10*ROW('Water Data'!E193)))</f>
        <v/>
      </c>
      <c r="BY199" s="292" t="str">
        <f ca="true">+IF(OFFSET('Water Data'!$F$27,0,10*ROW('Water Data'!F193))="","",OFFSET('Water Data'!$F$27,0,10*ROW('Water Data'!F193)))</f>
        <v/>
      </c>
      <c r="BZ199" s="292" t="str">
        <f ca="true">+IF(OFFSET('Water Data'!$F$28,0,10*ROW('Water Data'!F193))="","",OFFSET('Water Data'!$F$28,0,10*ROW('Water Data'!F193)))</f>
        <v/>
      </c>
      <c r="CA199" s="292" t="str">
        <f ca="true">+IF(OFFSET('Water Data'!$F$29,0,10*ROW('Water Data'!F193))="","",OFFSET('Water Data'!$F$29,0,10*ROW('Water Data'!F193)))</f>
        <v/>
      </c>
      <c r="CB199" s="292" t="str">
        <f ca="true">+IF(OFFSET('Water Data'!$G$27,0,10*ROW('Water Data'!G193))="","",OFFSET('Water Data'!$G$27,0,10*ROW('Water Data'!G193)))</f>
        <v/>
      </c>
      <c r="CC199" s="292" t="str">
        <f ca="true">+IF(OFFSET('Water Data'!$G$28,0,10*ROW('Water Data'!G193))="","",OFFSET('Water Data'!$G$28,0,10*ROW('Water Data'!G193)))</f>
        <v/>
      </c>
      <c r="CD199" s="292" t="str">
        <f ca="true">+IF(OFFSET('Water Data'!$G$29,0,10*ROW('Water Data'!G193))="","",OFFSET('Water Data'!$G$29,0,10*ROW('Water Data'!G193)))</f>
        <v/>
      </c>
      <c r="CE199" s="292" t="str">
        <f ca="true">+IF(OFFSET('Water Data'!$H$27,0,10*ROW('Water Data'!H193))="","",OFFSET('Water Data'!$H$27,0,10*ROW('Water Data'!H193)))</f>
        <v/>
      </c>
      <c r="CF199" s="292" t="str">
        <f ca="true">+IF(OFFSET('Water Data'!$H$28,0,10*ROW('Water Data'!H193))="","",OFFSET('Water Data'!$H$28,0,10*ROW('Water Data'!H193)))</f>
        <v/>
      </c>
      <c r="CG199" s="292" t="str">
        <f ca="true">+IF(OFFSET('Water Data'!$H$29,0,10*ROW('Water Data'!H193))="","",OFFSET('Water Data'!$H$29,0,10*ROW('Water Data'!H193)))</f>
        <v/>
      </c>
      <c r="CH199" s="292" t="str">
        <f ca="true">+IF(OFFSET('Water Data'!$I$27,0,10*ROW('Water Data'!I193))="","",OFFSET('Water Data'!$I$27,0,10*ROW('Water Data'!I193)))</f>
        <v/>
      </c>
      <c r="CI199" s="292" t="str">
        <f ca="true">+IF(OFFSET('Water Data'!$I$28,0,10*ROW('Water Data'!I193))="","",OFFSET('Water Data'!$I$28,0,10*ROW('Water Data'!I193)))</f>
        <v/>
      </c>
      <c r="CJ199" s="292" t="str">
        <f ca="true">+IF(OFFSET('Water Data'!$I$29,0,10*ROW('Water Data'!I193))="","",OFFSET('Water Data'!$I$29,0,10*ROW('Water Data'!I193)))</f>
        <v/>
      </c>
      <c r="CK199" s="292" t="str">
        <f ca="true">+IF(OFFSET('Sanitation Data'!$D$28,0,10*ROW('Sanitation Data'!D193))="","",OFFSET('Sanitation Data'!$D$28,0,10*ROW('Sanitation Data'!D193)))</f>
        <v/>
      </c>
      <c r="CL199" s="292" t="str">
        <f ca="true">+IF(OFFSET('Sanitation Data'!$D$29,0,10*ROW('Sanitation Data'!D193))="","",OFFSET('Sanitation Data'!$D$29,0,10*ROW('Sanitation Data'!D193)))</f>
        <v/>
      </c>
      <c r="CM199" s="292" t="str">
        <f ca="true">+IF(OFFSET('Sanitation Data'!$D$30,0,10*ROW('Sanitation Data'!D193))="","",OFFSET('Sanitation Data'!$D$30,0,10*ROW('Sanitation Data'!D193)))</f>
        <v/>
      </c>
      <c r="CN199" s="292" t="str">
        <f ca="true">+IF(OFFSET('Sanitation Data'!$D$31,0,10*ROW('Sanitation Data'!D193))="","",OFFSET('Sanitation Data'!$D$31,0,10*ROW('Sanitation Data'!D193)))</f>
        <v/>
      </c>
      <c r="CO199" s="292" t="str">
        <f ca="true">+IF(OFFSET('Sanitation Data'!$D$32,0,10*ROW('Sanitation Data'!D193))="","",OFFSET('Sanitation Data'!$D$32,0,10*ROW('Sanitation Data'!D193)))</f>
        <v/>
      </c>
      <c r="CP199" s="292" t="str">
        <f ca="true">+IF(OFFSET('Sanitation Data'!$E$28,0,10*ROW('Sanitation Data'!E193))="","",OFFSET('Sanitation Data'!$E$28,0,10*ROW('Sanitation Data'!E193)))</f>
        <v/>
      </c>
      <c r="CQ199" s="292" t="str">
        <f ca="true">+IF(OFFSET('Sanitation Data'!$E$29,0,10*ROW('Sanitation Data'!E193))="","",OFFSET('Sanitation Data'!$E$29,0,10*ROW('Sanitation Data'!E193)))</f>
        <v/>
      </c>
      <c r="CR199" s="292" t="str">
        <f ca="true">+IF(OFFSET('Sanitation Data'!$E$30,0,10*ROW('Sanitation Data'!E193))="","",OFFSET('Sanitation Data'!$E$30,0,10*ROW('Sanitation Data'!E193)))</f>
        <v/>
      </c>
      <c r="CS199" s="292" t="str">
        <f ca="true">+IF(OFFSET('Sanitation Data'!$E$31,0,10*ROW('Sanitation Data'!E193))="","",OFFSET('Sanitation Data'!$E$31,0,10*ROW('Sanitation Data'!E193)))</f>
        <v/>
      </c>
      <c r="CT199" s="292" t="str">
        <f ca="true">+IF(OFFSET('Sanitation Data'!$E$32,0,10*ROW('Sanitation Data'!E193))="","",OFFSET('Sanitation Data'!$E$32,0,10*ROW('Sanitation Data'!E193)))</f>
        <v/>
      </c>
      <c r="CU199" s="292" t="str">
        <f ca="true">+IF(OFFSET('Sanitation Data'!$F$28,0,10*ROW('Sanitation Data'!F193))="","",OFFSET('Sanitation Data'!$F$28,0,10*ROW('Sanitation Data'!F193)))</f>
        <v/>
      </c>
      <c r="CV199" s="292" t="str">
        <f ca="true">+IF(OFFSET('Sanitation Data'!$F$29,0,10*ROW('Sanitation Data'!F193))="","",OFFSET('Sanitation Data'!$F$29,0,10*ROW('Sanitation Data'!F193)))</f>
        <v/>
      </c>
      <c r="CW199" s="292" t="str">
        <f ca="true">+IF(OFFSET('Sanitation Data'!$F$30,0,10*ROW('Sanitation Data'!F193))="","",OFFSET('Sanitation Data'!$F$30,0,10*ROW('Sanitation Data'!F193)))</f>
        <v/>
      </c>
      <c r="CX199" s="292" t="str">
        <f ca="true">+IF(OFFSET('Sanitation Data'!$F$31,0,10*ROW('Sanitation Data'!F193))="","",OFFSET('Sanitation Data'!$F$31,0,10*ROW('Sanitation Data'!F193)))</f>
        <v/>
      </c>
      <c r="CY199" s="292" t="str">
        <f ca="true">+IF(OFFSET('Sanitation Data'!$F$32,0,10*ROW('Sanitation Data'!F193))="","",OFFSET('Sanitation Data'!$F$32,0,10*ROW('Sanitation Data'!F193)))</f>
        <v/>
      </c>
      <c r="CZ199" s="292" t="str">
        <f ca="true">+IF(OFFSET('Sanitation Data'!$G$28,0,10*ROW('Sanitation Data'!G193))="","",OFFSET('Sanitation Data'!$G$28,0,10*ROW('Sanitation Data'!G193)))</f>
        <v/>
      </c>
      <c r="DA199" s="292" t="str">
        <f ca="true">+IF(OFFSET('Sanitation Data'!$G$29,0,10*ROW('Sanitation Data'!G193))="","",OFFSET('Sanitation Data'!$G$29,0,10*ROW('Sanitation Data'!G193)))</f>
        <v/>
      </c>
      <c r="DB199" s="292" t="str">
        <f ca="true">+IF(OFFSET('Sanitation Data'!$G$30,0,10*ROW('Sanitation Data'!G193))="","",OFFSET('Sanitation Data'!$G$30,0,10*ROW('Sanitation Data'!G193)))</f>
        <v/>
      </c>
      <c r="DC199" s="292" t="str">
        <f ca="true">+IF(OFFSET('Sanitation Data'!$G$31,0,10*ROW('Sanitation Data'!G193))="","",OFFSET('Sanitation Data'!$G$31,0,10*ROW('Sanitation Data'!G193)))</f>
        <v/>
      </c>
      <c r="DD199" s="292" t="str">
        <f ca="true">+IF(OFFSET('Sanitation Data'!$G$32,0,10*ROW('Sanitation Data'!G193))="","",OFFSET('Sanitation Data'!$G$32,0,10*ROW('Sanitation Data'!G193)))</f>
        <v/>
      </c>
      <c r="DE199" s="292" t="str">
        <f ca="true">+IF(OFFSET('Sanitation Data'!$H$28,0,10*ROW('Sanitation Data'!H193))="","",OFFSET('Sanitation Data'!$H$28,0,10*ROW('Sanitation Data'!H193)))</f>
        <v/>
      </c>
      <c r="DF199" s="292" t="str">
        <f ca="true">+IF(OFFSET('Sanitation Data'!$H$29,0,10*ROW('Sanitation Data'!H193))="","",OFFSET('Sanitation Data'!$H$29,0,10*ROW('Sanitation Data'!H193)))</f>
        <v/>
      </c>
      <c r="DG199" s="292" t="str">
        <f ca="true">+IF(OFFSET('Sanitation Data'!$H$30,0,10*ROW('Sanitation Data'!H193))="","",OFFSET('Sanitation Data'!$H$30,0,10*ROW('Sanitation Data'!H193)))</f>
        <v/>
      </c>
      <c r="DH199" s="292" t="str">
        <f ca="true">+IF(OFFSET('Sanitation Data'!$H$31,0,10*ROW('Sanitation Data'!H193))="","",OFFSET('Sanitation Data'!$H$31,0,10*ROW('Sanitation Data'!H193)))</f>
        <v/>
      </c>
      <c r="DI199" s="292" t="str">
        <f ca="true">+IF(OFFSET('Sanitation Data'!$H$32,0,10*ROW('Sanitation Data'!H193))="","",OFFSET('Sanitation Data'!$H$32,0,10*ROW('Sanitation Data'!H193)))</f>
        <v/>
      </c>
      <c r="DJ199" s="292" t="str">
        <f ca="true">+IF(OFFSET('Sanitation Data'!$I$28,0,10*ROW('Sanitation Data'!I193))="","",OFFSET('Sanitation Data'!$I$28,0,10*ROW('Sanitation Data'!I193)))</f>
        <v/>
      </c>
      <c r="DK199" s="292" t="str">
        <f ca="true">+IF(OFFSET('Sanitation Data'!$I$29,0,10*ROW('Sanitation Data'!I193))="","",OFFSET('Sanitation Data'!$I$29,0,10*ROW('Sanitation Data'!I193)))</f>
        <v/>
      </c>
      <c r="DL199" s="292" t="str">
        <f ca="true">+IF(OFFSET('Sanitation Data'!$I$30,0,10*ROW('Sanitation Data'!I193))="","",OFFSET('Sanitation Data'!$I$30,0,10*ROW('Sanitation Data'!I193)))</f>
        <v/>
      </c>
      <c r="DM199" s="292" t="str">
        <f ca="true">+IF(OFFSET('Sanitation Data'!$I$31,0,10*ROW('Sanitation Data'!I193))="","",OFFSET('Sanitation Data'!$I$31,0,10*ROW('Sanitation Data'!I193)))</f>
        <v/>
      </c>
      <c r="DN199" s="292" t="str">
        <f ca="true">+IF(OFFSET('Sanitation Data'!$I$32,0,10*ROW('Sanitation Data'!I193))="","",OFFSET('Sanitation Data'!$I$32,0,10*ROW('Sanitation Data'!I193)))</f>
        <v/>
      </c>
      <c r="DO199" s="292" t="str">
        <f ca="true">+IF(OFFSET('Hygiene Data'!$D$11,0,10*ROW('Hygiene Data'!D193))="","",OFFSET('Hygiene Data'!$D$11,0,10*ROW('Hygiene Data'!D193)))</f>
        <v/>
      </c>
      <c r="DP199" s="292" t="str">
        <f ca="true">+IF(OFFSET('Hygiene Data'!$D$12,0,10*ROW('Hygiene Data'!D193))="","",OFFSET('Hygiene Data'!$D$12,0,10*ROW('Hygiene Data'!D193)))</f>
        <v/>
      </c>
      <c r="DQ199" s="292" t="str">
        <f ca="true">+IF(OFFSET('Hygiene Data'!$D$13,0,10*ROW('Hygiene Data'!D193))="","",OFFSET('Hygiene Data'!$D$13,0,10*ROW('Hygiene Data'!D193)))</f>
        <v/>
      </c>
      <c r="DR199" s="292" t="str">
        <f ca="true">+IF(OFFSET('Hygiene Data'!$E$11,0,10*ROW('Hygiene Data'!E193))="","",OFFSET('Hygiene Data'!$E$11,0,10*ROW('Hygiene Data'!E193)))</f>
        <v/>
      </c>
      <c r="DS199" s="292" t="str">
        <f ca="true">+IF(OFFSET('Hygiene Data'!$E$12,0,10*ROW('Hygiene Data'!E193))="","",OFFSET('Hygiene Data'!$E$12,0,10*ROW('Hygiene Data'!E193)))</f>
        <v/>
      </c>
      <c r="DT199" s="292" t="str">
        <f ca="true">+IF(OFFSET('Hygiene Data'!$E$13,0,10*ROW('Hygiene Data'!E193))="","",OFFSET('Hygiene Data'!$E$13,0,10*ROW('Hygiene Data'!E193)))</f>
        <v/>
      </c>
      <c r="DU199" s="292" t="str">
        <f ca="true">+IF(OFFSET('Hygiene Data'!$F$11,0,10*ROW('Hygiene Data'!F193))="","",OFFSET('Hygiene Data'!$F$11,0,10*ROW('Hygiene Data'!F193)))</f>
        <v/>
      </c>
      <c r="DV199" s="292" t="str">
        <f ca="true">+IF(OFFSET('Hygiene Data'!$F$12,0,10*ROW('Hygiene Data'!F193))="","",OFFSET('Hygiene Data'!$F$12,0,10*ROW('Hygiene Data'!F193)))</f>
        <v/>
      </c>
      <c r="DW199" s="292" t="str">
        <f ca="true">+IF(OFFSET('Hygiene Data'!$F$13,0,10*ROW('Hygiene Data'!F193))="","",OFFSET('Hygiene Data'!$F$13,0,10*ROW('Hygiene Data'!F193)))</f>
        <v/>
      </c>
      <c r="DX199" s="292" t="str">
        <f ca="true">+IF(OFFSET('Hygiene Data'!$G$11,0,10*ROW('Hygiene Data'!G193))="","",OFFSET('Hygiene Data'!$G$11,0,10*ROW('Hygiene Data'!G193)))</f>
        <v/>
      </c>
      <c r="DY199" s="292" t="str">
        <f ca="true">+IF(OFFSET('Hygiene Data'!$G$12,0,10*ROW('Hygiene Data'!G193))="","",OFFSET('Hygiene Data'!$G$12,0,10*ROW('Hygiene Data'!G193)))</f>
        <v/>
      </c>
      <c r="DZ199" s="292" t="str">
        <f ca="true">+IF(OFFSET('Hygiene Data'!$G$13,0,10*ROW('Hygiene Data'!G193))="","",OFFSET('Hygiene Data'!$G$13,0,10*ROW('Hygiene Data'!G193)))</f>
        <v/>
      </c>
      <c r="EA199" s="292" t="str">
        <f ca="true">+IF(OFFSET('Hygiene Data'!$H$11,0,10*ROW('Hygiene Data'!H193))="","",OFFSET('Hygiene Data'!$H$11,0,10*ROW('Hygiene Data'!H193)))</f>
        <v/>
      </c>
      <c r="EB199" s="292" t="str">
        <f ca="true">+IF(OFFSET('Hygiene Data'!$H$12,0,10*ROW('Hygiene Data'!H193))="","",OFFSET('Hygiene Data'!$H$12,0,10*ROW('Hygiene Data'!H193)))</f>
        <v/>
      </c>
      <c r="EC199" s="292" t="str">
        <f ca="true">+IF(OFFSET('Hygiene Data'!$H$13,0,10*ROW('Hygiene Data'!H193))="","",OFFSET('Hygiene Data'!$H$13,0,10*ROW('Hygiene Data'!H193)))</f>
        <v/>
      </c>
      <c r="ED199" s="292" t="str">
        <f ca="true">+IF(OFFSET('Hygiene Data'!$I$11,0,10*ROW('Hygiene Data'!I193))="","",OFFSET('Hygiene Data'!$I$11,0,10*ROW('Hygiene Data'!I193)))</f>
        <v/>
      </c>
      <c r="EE199" s="292" t="str">
        <f ca="true">+IF(OFFSET('Hygiene Data'!$I$12,0,10*ROW('Hygiene Data'!I193))="","",OFFSET('Hygiene Data'!$I$12,0,10*ROW('Hygiene Data'!I193)))</f>
        <v/>
      </c>
      <c r="EF199" s="29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8"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2"/>
      <c r="BS200" s="292" t="str">
        <f ca="true">+IF(OFFSET('Water Data'!$D$27,0,10*ROW('Water Data'!D194))="","",OFFSET('Water Data'!$D$27,0,10*ROW('Water Data'!D194)))</f>
        <v/>
      </c>
      <c r="BT200" s="292" t="str">
        <f ca="true">+IF(OFFSET('Water Data'!$D$28,0,10*ROW('Water Data'!D194))="","",OFFSET('Water Data'!$D$28,0,10*ROW('Water Data'!D194)))</f>
        <v/>
      </c>
      <c r="BU200" s="292" t="str">
        <f ca="true">+IF(OFFSET('Water Data'!$D$29,0,10*ROW('Water Data'!D194))="","",OFFSET('Water Data'!$D$29,0,10*ROW('Water Data'!D194)))</f>
        <v/>
      </c>
      <c r="BV200" s="292" t="str">
        <f ca="true">+IF(OFFSET('Water Data'!$E$27,0,10*ROW('Water Data'!E194))="","",OFFSET('Water Data'!$E$27,0,10*ROW('Water Data'!E194)))</f>
        <v/>
      </c>
      <c r="BW200" s="292" t="str">
        <f ca="true">+IF(OFFSET('Water Data'!$E$28,0,10*ROW('Water Data'!E194))="","",OFFSET('Water Data'!$E$28,0,10*ROW('Water Data'!E194)))</f>
        <v/>
      </c>
      <c r="BX200" s="292" t="str">
        <f ca="true">+IF(OFFSET('Water Data'!$E$29,0,10*ROW('Water Data'!E194))="","",OFFSET('Water Data'!$E$29,0,10*ROW('Water Data'!E194)))</f>
        <v/>
      </c>
      <c r="BY200" s="292" t="str">
        <f ca="true">+IF(OFFSET('Water Data'!$F$27,0,10*ROW('Water Data'!F194))="","",OFFSET('Water Data'!$F$27,0,10*ROW('Water Data'!F194)))</f>
        <v/>
      </c>
      <c r="BZ200" s="292" t="str">
        <f ca="true">+IF(OFFSET('Water Data'!$F$28,0,10*ROW('Water Data'!F194))="","",OFFSET('Water Data'!$F$28,0,10*ROW('Water Data'!F194)))</f>
        <v/>
      </c>
      <c r="CA200" s="292" t="str">
        <f ca="true">+IF(OFFSET('Water Data'!$F$29,0,10*ROW('Water Data'!F194))="","",OFFSET('Water Data'!$F$29,0,10*ROW('Water Data'!F194)))</f>
        <v/>
      </c>
      <c r="CB200" s="292" t="str">
        <f ca="true">+IF(OFFSET('Water Data'!$G$27,0,10*ROW('Water Data'!G194))="","",OFFSET('Water Data'!$G$27,0,10*ROW('Water Data'!G194)))</f>
        <v/>
      </c>
      <c r="CC200" s="292" t="str">
        <f ca="true">+IF(OFFSET('Water Data'!$G$28,0,10*ROW('Water Data'!G194))="","",OFFSET('Water Data'!$G$28,0,10*ROW('Water Data'!G194)))</f>
        <v/>
      </c>
      <c r="CD200" s="292" t="str">
        <f ca="true">+IF(OFFSET('Water Data'!$G$29,0,10*ROW('Water Data'!G194))="","",OFFSET('Water Data'!$G$29,0,10*ROW('Water Data'!G194)))</f>
        <v/>
      </c>
      <c r="CE200" s="292" t="str">
        <f ca="true">+IF(OFFSET('Water Data'!$H$27,0,10*ROW('Water Data'!H194))="","",OFFSET('Water Data'!$H$27,0,10*ROW('Water Data'!H194)))</f>
        <v/>
      </c>
      <c r="CF200" s="292" t="str">
        <f ca="true">+IF(OFFSET('Water Data'!$H$28,0,10*ROW('Water Data'!H194))="","",OFFSET('Water Data'!$H$28,0,10*ROW('Water Data'!H194)))</f>
        <v/>
      </c>
      <c r="CG200" s="292" t="str">
        <f ca="true">+IF(OFFSET('Water Data'!$H$29,0,10*ROW('Water Data'!H194))="","",OFFSET('Water Data'!$H$29,0,10*ROW('Water Data'!H194)))</f>
        <v/>
      </c>
      <c r="CH200" s="292" t="str">
        <f ca="true">+IF(OFFSET('Water Data'!$I$27,0,10*ROW('Water Data'!I194))="","",OFFSET('Water Data'!$I$27,0,10*ROW('Water Data'!I194)))</f>
        <v/>
      </c>
      <c r="CI200" s="292" t="str">
        <f ca="true">+IF(OFFSET('Water Data'!$I$28,0,10*ROW('Water Data'!I194))="","",OFFSET('Water Data'!$I$28,0,10*ROW('Water Data'!I194)))</f>
        <v/>
      </c>
      <c r="CJ200" s="292" t="str">
        <f ca="true">+IF(OFFSET('Water Data'!$I$29,0,10*ROW('Water Data'!I194))="","",OFFSET('Water Data'!$I$29,0,10*ROW('Water Data'!I194)))</f>
        <v/>
      </c>
      <c r="CK200" s="292" t="str">
        <f ca="true">+IF(OFFSET('Sanitation Data'!$D$28,0,10*ROW('Sanitation Data'!D194))="","",OFFSET('Sanitation Data'!$D$28,0,10*ROW('Sanitation Data'!D194)))</f>
        <v/>
      </c>
      <c r="CL200" s="292" t="str">
        <f ca="true">+IF(OFFSET('Sanitation Data'!$D$29,0,10*ROW('Sanitation Data'!D194))="","",OFFSET('Sanitation Data'!$D$29,0,10*ROW('Sanitation Data'!D194)))</f>
        <v/>
      </c>
      <c r="CM200" s="292" t="str">
        <f ca="true">+IF(OFFSET('Sanitation Data'!$D$30,0,10*ROW('Sanitation Data'!D194))="","",OFFSET('Sanitation Data'!$D$30,0,10*ROW('Sanitation Data'!D194)))</f>
        <v/>
      </c>
      <c r="CN200" s="292" t="str">
        <f ca="true">+IF(OFFSET('Sanitation Data'!$D$31,0,10*ROW('Sanitation Data'!D194))="","",OFFSET('Sanitation Data'!$D$31,0,10*ROW('Sanitation Data'!D194)))</f>
        <v/>
      </c>
      <c r="CO200" s="292" t="str">
        <f ca="true">+IF(OFFSET('Sanitation Data'!$D$32,0,10*ROW('Sanitation Data'!D194))="","",OFFSET('Sanitation Data'!$D$32,0,10*ROW('Sanitation Data'!D194)))</f>
        <v/>
      </c>
      <c r="CP200" s="292" t="str">
        <f ca="true">+IF(OFFSET('Sanitation Data'!$E$28,0,10*ROW('Sanitation Data'!E194))="","",OFFSET('Sanitation Data'!$E$28,0,10*ROW('Sanitation Data'!E194)))</f>
        <v/>
      </c>
      <c r="CQ200" s="292" t="str">
        <f ca="true">+IF(OFFSET('Sanitation Data'!$E$29,0,10*ROW('Sanitation Data'!E194))="","",OFFSET('Sanitation Data'!$E$29,0,10*ROW('Sanitation Data'!E194)))</f>
        <v/>
      </c>
      <c r="CR200" s="292" t="str">
        <f ca="true">+IF(OFFSET('Sanitation Data'!$E$30,0,10*ROW('Sanitation Data'!E194))="","",OFFSET('Sanitation Data'!$E$30,0,10*ROW('Sanitation Data'!E194)))</f>
        <v/>
      </c>
      <c r="CS200" s="292" t="str">
        <f ca="true">+IF(OFFSET('Sanitation Data'!$E$31,0,10*ROW('Sanitation Data'!E194))="","",OFFSET('Sanitation Data'!$E$31,0,10*ROW('Sanitation Data'!E194)))</f>
        <v/>
      </c>
      <c r="CT200" s="292" t="str">
        <f ca="true">+IF(OFFSET('Sanitation Data'!$E$32,0,10*ROW('Sanitation Data'!E194))="","",OFFSET('Sanitation Data'!$E$32,0,10*ROW('Sanitation Data'!E194)))</f>
        <v/>
      </c>
      <c r="CU200" s="292" t="str">
        <f ca="true">+IF(OFFSET('Sanitation Data'!$F$28,0,10*ROW('Sanitation Data'!F194))="","",OFFSET('Sanitation Data'!$F$28,0,10*ROW('Sanitation Data'!F194)))</f>
        <v/>
      </c>
      <c r="CV200" s="292" t="str">
        <f ca="true">+IF(OFFSET('Sanitation Data'!$F$29,0,10*ROW('Sanitation Data'!F194))="","",OFFSET('Sanitation Data'!$F$29,0,10*ROW('Sanitation Data'!F194)))</f>
        <v/>
      </c>
      <c r="CW200" s="292" t="str">
        <f ca="true">+IF(OFFSET('Sanitation Data'!$F$30,0,10*ROW('Sanitation Data'!F194))="","",OFFSET('Sanitation Data'!$F$30,0,10*ROW('Sanitation Data'!F194)))</f>
        <v/>
      </c>
      <c r="CX200" s="292" t="str">
        <f ca="true">+IF(OFFSET('Sanitation Data'!$F$31,0,10*ROW('Sanitation Data'!F194))="","",OFFSET('Sanitation Data'!$F$31,0,10*ROW('Sanitation Data'!F194)))</f>
        <v/>
      </c>
      <c r="CY200" s="292" t="str">
        <f ca="true">+IF(OFFSET('Sanitation Data'!$F$32,0,10*ROW('Sanitation Data'!F194))="","",OFFSET('Sanitation Data'!$F$32,0,10*ROW('Sanitation Data'!F194)))</f>
        <v/>
      </c>
      <c r="CZ200" s="292" t="str">
        <f ca="true">+IF(OFFSET('Sanitation Data'!$G$28,0,10*ROW('Sanitation Data'!G194))="","",OFFSET('Sanitation Data'!$G$28,0,10*ROW('Sanitation Data'!G194)))</f>
        <v/>
      </c>
      <c r="DA200" s="292" t="str">
        <f ca="true">+IF(OFFSET('Sanitation Data'!$G$29,0,10*ROW('Sanitation Data'!G194))="","",OFFSET('Sanitation Data'!$G$29,0,10*ROW('Sanitation Data'!G194)))</f>
        <v/>
      </c>
      <c r="DB200" s="292" t="str">
        <f ca="true">+IF(OFFSET('Sanitation Data'!$G$30,0,10*ROW('Sanitation Data'!G194))="","",OFFSET('Sanitation Data'!$G$30,0,10*ROW('Sanitation Data'!G194)))</f>
        <v/>
      </c>
      <c r="DC200" s="292" t="str">
        <f ca="true">+IF(OFFSET('Sanitation Data'!$G$31,0,10*ROW('Sanitation Data'!G194))="","",OFFSET('Sanitation Data'!$G$31,0,10*ROW('Sanitation Data'!G194)))</f>
        <v/>
      </c>
      <c r="DD200" s="292" t="str">
        <f ca="true">+IF(OFFSET('Sanitation Data'!$G$32,0,10*ROW('Sanitation Data'!G194))="","",OFFSET('Sanitation Data'!$G$32,0,10*ROW('Sanitation Data'!G194)))</f>
        <v/>
      </c>
      <c r="DE200" s="292" t="str">
        <f ca="true">+IF(OFFSET('Sanitation Data'!$H$28,0,10*ROW('Sanitation Data'!H194))="","",OFFSET('Sanitation Data'!$H$28,0,10*ROW('Sanitation Data'!H194)))</f>
        <v/>
      </c>
      <c r="DF200" s="292" t="str">
        <f ca="true">+IF(OFFSET('Sanitation Data'!$H$29,0,10*ROW('Sanitation Data'!H194))="","",OFFSET('Sanitation Data'!$H$29,0,10*ROW('Sanitation Data'!H194)))</f>
        <v/>
      </c>
      <c r="DG200" s="292" t="str">
        <f ca="true">+IF(OFFSET('Sanitation Data'!$H$30,0,10*ROW('Sanitation Data'!H194))="","",OFFSET('Sanitation Data'!$H$30,0,10*ROW('Sanitation Data'!H194)))</f>
        <v/>
      </c>
      <c r="DH200" s="292" t="str">
        <f ca="true">+IF(OFFSET('Sanitation Data'!$H$31,0,10*ROW('Sanitation Data'!H194))="","",OFFSET('Sanitation Data'!$H$31,0,10*ROW('Sanitation Data'!H194)))</f>
        <v/>
      </c>
      <c r="DI200" s="292" t="str">
        <f ca="true">+IF(OFFSET('Sanitation Data'!$H$32,0,10*ROW('Sanitation Data'!H194))="","",OFFSET('Sanitation Data'!$H$32,0,10*ROW('Sanitation Data'!H194)))</f>
        <v/>
      </c>
      <c r="DJ200" s="292" t="str">
        <f ca="true">+IF(OFFSET('Sanitation Data'!$I$28,0,10*ROW('Sanitation Data'!I194))="","",OFFSET('Sanitation Data'!$I$28,0,10*ROW('Sanitation Data'!I194)))</f>
        <v/>
      </c>
      <c r="DK200" s="292" t="str">
        <f ca="true">+IF(OFFSET('Sanitation Data'!$I$29,0,10*ROW('Sanitation Data'!I194))="","",OFFSET('Sanitation Data'!$I$29,0,10*ROW('Sanitation Data'!I194)))</f>
        <v/>
      </c>
      <c r="DL200" s="292" t="str">
        <f ca="true">+IF(OFFSET('Sanitation Data'!$I$30,0,10*ROW('Sanitation Data'!I194))="","",OFFSET('Sanitation Data'!$I$30,0,10*ROW('Sanitation Data'!I194)))</f>
        <v/>
      </c>
      <c r="DM200" s="292" t="str">
        <f ca="true">+IF(OFFSET('Sanitation Data'!$I$31,0,10*ROW('Sanitation Data'!I194))="","",OFFSET('Sanitation Data'!$I$31,0,10*ROW('Sanitation Data'!I194)))</f>
        <v/>
      </c>
      <c r="DN200" s="292" t="str">
        <f ca="true">+IF(OFFSET('Sanitation Data'!$I$32,0,10*ROW('Sanitation Data'!I194))="","",OFFSET('Sanitation Data'!$I$32,0,10*ROW('Sanitation Data'!I194)))</f>
        <v/>
      </c>
      <c r="DO200" s="292" t="str">
        <f ca="true">+IF(OFFSET('Hygiene Data'!$D$11,0,10*ROW('Hygiene Data'!D194))="","",OFFSET('Hygiene Data'!$D$11,0,10*ROW('Hygiene Data'!D194)))</f>
        <v/>
      </c>
      <c r="DP200" s="292" t="str">
        <f ca="true">+IF(OFFSET('Hygiene Data'!$D$12,0,10*ROW('Hygiene Data'!D194))="","",OFFSET('Hygiene Data'!$D$12,0,10*ROW('Hygiene Data'!D194)))</f>
        <v/>
      </c>
      <c r="DQ200" s="292" t="str">
        <f ca="true">+IF(OFFSET('Hygiene Data'!$D$13,0,10*ROW('Hygiene Data'!D194))="","",OFFSET('Hygiene Data'!$D$13,0,10*ROW('Hygiene Data'!D194)))</f>
        <v/>
      </c>
      <c r="DR200" s="292" t="str">
        <f ca="true">+IF(OFFSET('Hygiene Data'!$E$11,0,10*ROW('Hygiene Data'!E194))="","",OFFSET('Hygiene Data'!$E$11,0,10*ROW('Hygiene Data'!E194)))</f>
        <v/>
      </c>
      <c r="DS200" s="292" t="str">
        <f ca="true">+IF(OFFSET('Hygiene Data'!$E$12,0,10*ROW('Hygiene Data'!E194))="","",OFFSET('Hygiene Data'!$E$12,0,10*ROW('Hygiene Data'!E194)))</f>
        <v/>
      </c>
      <c r="DT200" s="292" t="str">
        <f ca="true">+IF(OFFSET('Hygiene Data'!$E$13,0,10*ROW('Hygiene Data'!E194))="","",OFFSET('Hygiene Data'!$E$13,0,10*ROW('Hygiene Data'!E194)))</f>
        <v/>
      </c>
      <c r="DU200" s="292" t="str">
        <f ca="true">+IF(OFFSET('Hygiene Data'!$F$11,0,10*ROW('Hygiene Data'!F194))="","",OFFSET('Hygiene Data'!$F$11,0,10*ROW('Hygiene Data'!F194)))</f>
        <v/>
      </c>
      <c r="DV200" s="292" t="str">
        <f ca="true">+IF(OFFSET('Hygiene Data'!$F$12,0,10*ROW('Hygiene Data'!F194))="","",OFFSET('Hygiene Data'!$F$12,0,10*ROW('Hygiene Data'!F194)))</f>
        <v/>
      </c>
      <c r="DW200" s="292" t="str">
        <f ca="true">+IF(OFFSET('Hygiene Data'!$F$13,0,10*ROW('Hygiene Data'!F194))="","",OFFSET('Hygiene Data'!$F$13,0,10*ROW('Hygiene Data'!F194)))</f>
        <v/>
      </c>
      <c r="DX200" s="292" t="str">
        <f ca="true">+IF(OFFSET('Hygiene Data'!$G$11,0,10*ROW('Hygiene Data'!G194))="","",OFFSET('Hygiene Data'!$G$11,0,10*ROW('Hygiene Data'!G194)))</f>
        <v/>
      </c>
      <c r="DY200" s="292" t="str">
        <f ca="true">+IF(OFFSET('Hygiene Data'!$G$12,0,10*ROW('Hygiene Data'!G194))="","",OFFSET('Hygiene Data'!$G$12,0,10*ROW('Hygiene Data'!G194)))</f>
        <v/>
      </c>
      <c r="DZ200" s="292" t="str">
        <f ca="true">+IF(OFFSET('Hygiene Data'!$G$13,0,10*ROW('Hygiene Data'!G194))="","",OFFSET('Hygiene Data'!$G$13,0,10*ROW('Hygiene Data'!G194)))</f>
        <v/>
      </c>
      <c r="EA200" s="292" t="str">
        <f ca="true">+IF(OFFSET('Hygiene Data'!$H$11,0,10*ROW('Hygiene Data'!H194))="","",OFFSET('Hygiene Data'!$H$11,0,10*ROW('Hygiene Data'!H194)))</f>
        <v/>
      </c>
      <c r="EB200" s="292" t="str">
        <f ca="true">+IF(OFFSET('Hygiene Data'!$H$12,0,10*ROW('Hygiene Data'!H194))="","",OFFSET('Hygiene Data'!$H$12,0,10*ROW('Hygiene Data'!H194)))</f>
        <v/>
      </c>
      <c r="EC200" s="292" t="str">
        <f ca="true">+IF(OFFSET('Hygiene Data'!$H$13,0,10*ROW('Hygiene Data'!H194))="","",OFFSET('Hygiene Data'!$H$13,0,10*ROW('Hygiene Data'!H194)))</f>
        <v/>
      </c>
      <c r="ED200" s="292" t="str">
        <f ca="true">+IF(OFFSET('Hygiene Data'!$I$11,0,10*ROW('Hygiene Data'!I194))="","",OFFSET('Hygiene Data'!$I$11,0,10*ROW('Hygiene Data'!I194)))</f>
        <v/>
      </c>
      <c r="EE200" s="292" t="str">
        <f ca="true">+IF(OFFSET('Hygiene Data'!$I$12,0,10*ROW('Hygiene Data'!I194))="","",OFFSET('Hygiene Data'!$I$12,0,10*ROW('Hygiene Data'!I194)))</f>
        <v/>
      </c>
      <c r="EF200" s="29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8"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2"/>
      <c r="BS201" s="292" t="str">
        <f ca="true">+IF(OFFSET('Water Data'!$D$27,0,10*ROW('Water Data'!D195))="","",OFFSET('Water Data'!$D$27,0,10*ROW('Water Data'!D195)))</f>
        <v/>
      </c>
      <c r="BT201" s="292" t="str">
        <f ca="true">+IF(OFFSET('Water Data'!$D$28,0,10*ROW('Water Data'!D195))="","",OFFSET('Water Data'!$D$28,0,10*ROW('Water Data'!D195)))</f>
        <v/>
      </c>
      <c r="BU201" s="292" t="str">
        <f ca="true">+IF(OFFSET('Water Data'!$D$29,0,10*ROW('Water Data'!D195))="","",OFFSET('Water Data'!$D$29,0,10*ROW('Water Data'!D195)))</f>
        <v/>
      </c>
      <c r="BV201" s="292" t="str">
        <f ca="true">+IF(OFFSET('Water Data'!$E$27,0,10*ROW('Water Data'!E195))="","",OFFSET('Water Data'!$E$27,0,10*ROW('Water Data'!E195)))</f>
        <v/>
      </c>
      <c r="BW201" s="292" t="str">
        <f ca="true">+IF(OFFSET('Water Data'!$E$28,0,10*ROW('Water Data'!E195))="","",OFFSET('Water Data'!$E$28,0,10*ROW('Water Data'!E195)))</f>
        <v/>
      </c>
      <c r="BX201" s="292" t="str">
        <f ca="true">+IF(OFFSET('Water Data'!$E$29,0,10*ROW('Water Data'!E195))="","",OFFSET('Water Data'!$E$29,0,10*ROW('Water Data'!E195)))</f>
        <v/>
      </c>
      <c r="BY201" s="292" t="str">
        <f ca="true">+IF(OFFSET('Water Data'!$F$27,0,10*ROW('Water Data'!F195))="","",OFFSET('Water Data'!$F$27,0,10*ROW('Water Data'!F195)))</f>
        <v/>
      </c>
      <c r="BZ201" s="292" t="str">
        <f ca="true">+IF(OFFSET('Water Data'!$F$28,0,10*ROW('Water Data'!F195))="","",OFFSET('Water Data'!$F$28,0,10*ROW('Water Data'!F195)))</f>
        <v/>
      </c>
      <c r="CA201" s="292" t="str">
        <f ca="true">+IF(OFFSET('Water Data'!$F$29,0,10*ROW('Water Data'!F195))="","",OFFSET('Water Data'!$F$29,0,10*ROW('Water Data'!F195)))</f>
        <v/>
      </c>
      <c r="CB201" s="292" t="str">
        <f ca="true">+IF(OFFSET('Water Data'!$G$27,0,10*ROW('Water Data'!G195))="","",OFFSET('Water Data'!$G$27,0,10*ROW('Water Data'!G195)))</f>
        <v/>
      </c>
      <c r="CC201" s="292" t="str">
        <f ca="true">+IF(OFFSET('Water Data'!$G$28,0,10*ROW('Water Data'!G195))="","",OFFSET('Water Data'!$G$28,0,10*ROW('Water Data'!G195)))</f>
        <v/>
      </c>
      <c r="CD201" s="292" t="str">
        <f ca="true">+IF(OFFSET('Water Data'!$G$29,0,10*ROW('Water Data'!G195))="","",OFFSET('Water Data'!$G$29,0,10*ROW('Water Data'!G195)))</f>
        <v/>
      </c>
      <c r="CE201" s="292" t="str">
        <f ca="true">+IF(OFFSET('Water Data'!$H$27,0,10*ROW('Water Data'!H195))="","",OFFSET('Water Data'!$H$27,0,10*ROW('Water Data'!H195)))</f>
        <v/>
      </c>
      <c r="CF201" s="292" t="str">
        <f ca="true">+IF(OFFSET('Water Data'!$H$28,0,10*ROW('Water Data'!H195))="","",OFFSET('Water Data'!$H$28,0,10*ROW('Water Data'!H195)))</f>
        <v/>
      </c>
      <c r="CG201" s="292" t="str">
        <f ca="true">+IF(OFFSET('Water Data'!$H$29,0,10*ROW('Water Data'!H195))="","",OFFSET('Water Data'!$H$29,0,10*ROW('Water Data'!H195)))</f>
        <v/>
      </c>
      <c r="CH201" s="292" t="str">
        <f ca="true">+IF(OFFSET('Water Data'!$I$27,0,10*ROW('Water Data'!I195))="","",OFFSET('Water Data'!$I$27,0,10*ROW('Water Data'!I195)))</f>
        <v/>
      </c>
      <c r="CI201" s="292" t="str">
        <f ca="true">+IF(OFFSET('Water Data'!$I$28,0,10*ROW('Water Data'!I195))="","",OFFSET('Water Data'!$I$28,0,10*ROW('Water Data'!I195)))</f>
        <v/>
      </c>
      <c r="CJ201" s="292" t="str">
        <f ca="true">+IF(OFFSET('Water Data'!$I$29,0,10*ROW('Water Data'!I195))="","",OFFSET('Water Data'!$I$29,0,10*ROW('Water Data'!I195)))</f>
        <v/>
      </c>
      <c r="CK201" s="292" t="str">
        <f ca="true">+IF(OFFSET('Sanitation Data'!$D$28,0,10*ROW('Sanitation Data'!D195))="","",OFFSET('Sanitation Data'!$D$28,0,10*ROW('Sanitation Data'!D195)))</f>
        <v/>
      </c>
      <c r="CL201" s="292" t="str">
        <f ca="true">+IF(OFFSET('Sanitation Data'!$D$29,0,10*ROW('Sanitation Data'!D195))="","",OFFSET('Sanitation Data'!$D$29,0,10*ROW('Sanitation Data'!D195)))</f>
        <v/>
      </c>
      <c r="CM201" s="292" t="str">
        <f ca="true">+IF(OFFSET('Sanitation Data'!$D$30,0,10*ROW('Sanitation Data'!D195))="","",OFFSET('Sanitation Data'!$D$30,0,10*ROW('Sanitation Data'!D195)))</f>
        <v/>
      </c>
      <c r="CN201" s="292" t="str">
        <f ca="true">+IF(OFFSET('Sanitation Data'!$D$31,0,10*ROW('Sanitation Data'!D195))="","",OFFSET('Sanitation Data'!$D$31,0,10*ROW('Sanitation Data'!D195)))</f>
        <v/>
      </c>
      <c r="CO201" s="292" t="str">
        <f ca="true">+IF(OFFSET('Sanitation Data'!$D$32,0,10*ROW('Sanitation Data'!D195))="","",OFFSET('Sanitation Data'!$D$32,0,10*ROW('Sanitation Data'!D195)))</f>
        <v/>
      </c>
      <c r="CP201" s="292" t="str">
        <f ca="true">+IF(OFFSET('Sanitation Data'!$E$28,0,10*ROW('Sanitation Data'!E195))="","",OFFSET('Sanitation Data'!$E$28,0,10*ROW('Sanitation Data'!E195)))</f>
        <v/>
      </c>
      <c r="CQ201" s="292" t="str">
        <f ca="true">+IF(OFFSET('Sanitation Data'!$E$29,0,10*ROW('Sanitation Data'!E195))="","",OFFSET('Sanitation Data'!$E$29,0,10*ROW('Sanitation Data'!E195)))</f>
        <v/>
      </c>
      <c r="CR201" s="292" t="str">
        <f ca="true">+IF(OFFSET('Sanitation Data'!$E$30,0,10*ROW('Sanitation Data'!E195))="","",OFFSET('Sanitation Data'!$E$30,0,10*ROW('Sanitation Data'!E195)))</f>
        <v/>
      </c>
      <c r="CS201" s="292" t="str">
        <f ca="true">+IF(OFFSET('Sanitation Data'!$E$31,0,10*ROW('Sanitation Data'!E195))="","",OFFSET('Sanitation Data'!$E$31,0,10*ROW('Sanitation Data'!E195)))</f>
        <v/>
      </c>
      <c r="CT201" s="292" t="str">
        <f ca="true">+IF(OFFSET('Sanitation Data'!$E$32,0,10*ROW('Sanitation Data'!E195))="","",OFFSET('Sanitation Data'!$E$32,0,10*ROW('Sanitation Data'!E195)))</f>
        <v/>
      </c>
      <c r="CU201" s="292" t="str">
        <f ca="true">+IF(OFFSET('Sanitation Data'!$F$28,0,10*ROW('Sanitation Data'!F195))="","",OFFSET('Sanitation Data'!$F$28,0,10*ROW('Sanitation Data'!F195)))</f>
        <v/>
      </c>
      <c r="CV201" s="292" t="str">
        <f ca="true">+IF(OFFSET('Sanitation Data'!$F$29,0,10*ROW('Sanitation Data'!F195))="","",OFFSET('Sanitation Data'!$F$29,0,10*ROW('Sanitation Data'!F195)))</f>
        <v/>
      </c>
      <c r="CW201" s="292" t="str">
        <f ca="true">+IF(OFFSET('Sanitation Data'!$F$30,0,10*ROW('Sanitation Data'!F195))="","",OFFSET('Sanitation Data'!$F$30,0,10*ROW('Sanitation Data'!F195)))</f>
        <v/>
      </c>
      <c r="CX201" s="292" t="str">
        <f ca="true">+IF(OFFSET('Sanitation Data'!$F$31,0,10*ROW('Sanitation Data'!F195))="","",OFFSET('Sanitation Data'!$F$31,0,10*ROW('Sanitation Data'!F195)))</f>
        <v/>
      </c>
      <c r="CY201" s="292" t="str">
        <f ca="true">+IF(OFFSET('Sanitation Data'!$F$32,0,10*ROW('Sanitation Data'!F195))="","",OFFSET('Sanitation Data'!$F$32,0,10*ROW('Sanitation Data'!F195)))</f>
        <v/>
      </c>
      <c r="CZ201" s="292" t="str">
        <f ca="true">+IF(OFFSET('Sanitation Data'!$G$28,0,10*ROW('Sanitation Data'!G195))="","",OFFSET('Sanitation Data'!$G$28,0,10*ROW('Sanitation Data'!G195)))</f>
        <v/>
      </c>
      <c r="DA201" s="292" t="str">
        <f ca="true">+IF(OFFSET('Sanitation Data'!$G$29,0,10*ROW('Sanitation Data'!G195))="","",OFFSET('Sanitation Data'!$G$29,0,10*ROW('Sanitation Data'!G195)))</f>
        <v/>
      </c>
      <c r="DB201" s="292" t="str">
        <f ca="true">+IF(OFFSET('Sanitation Data'!$G$30,0,10*ROW('Sanitation Data'!G195))="","",OFFSET('Sanitation Data'!$G$30,0,10*ROW('Sanitation Data'!G195)))</f>
        <v/>
      </c>
      <c r="DC201" s="292" t="str">
        <f ca="true">+IF(OFFSET('Sanitation Data'!$G$31,0,10*ROW('Sanitation Data'!G195))="","",OFFSET('Sanitation Data'!$G$31,0,10*ROW('Sanitation Data'!G195)))</f>
        <v/>
      </c>
      <c r="DD201" s="292" t="str">
        <f ca="true">+IF(OFFSET('Sanitation Data'!$G$32,0,10*ROW('Sanitation Data'!G195))="","",OFFSET('Sanitation Data'!$G$32,0,10*ROW('Sanitation Data'!G195)))</f>
        <v/>
      </c>
      <c r="DE201" s="292" t="str">
        <f ca="true">+IF(OFFSET('Sanitation Data'!$H$28,0,10*ROW('Sanitation Data'!H195))="","",OFFSET('Sanitation Data'!$H$28,0,10*ROW('Sanitation Data'!H195)))</f>
        <v/>
      </c>
      <c r="DF201" s="292" t="str">
        <f ca="true">+IF(OFFSET('Sanitation Data'!$H$29,0,10*ROW('Sanitation Data'!H195))="","",OFFSET('Sanitation Data'!$H$29,0,10*ROW('Sanitation Data'!H195)))</f>
        <v/>
      </c>
      <c r="DG201" s="292" t="str">
        <f ca="true">+IF(OFFSET('Sanitation Data'!$H$30,0,10*ROW('Sanitation Data'!H195))="","",OFFSET('Sanitation Data'!$H$30,0,10*ROW('Sanitation Data'!H195)))</f>
        <v/>
      </c>
      <c r="DH201" s="292" t="str">
        <f ca="true">+IF(OFFSET('Sanitation Data'!$H$31,0,10*ROW('Sanitation Data'!H195))="","",OFFSET('Sanitation Data'!$H$31,0,10*ROW('Sanitation Data'!H195)))</f>
        <v/>
      </c>
      <c r="DI201" s="292" t="str">
        <f ca="true">+IF(OFFSET('Sanitation Data'!$H$32,0,10*ROW('Sanitation Data'!H195))="","",OFFSET('Sanitation Data'!$H$32,0,10*ROW('Sanitation Data'!H195)))</f>
        <v/>
      </c>
      <c r="DJ201" s="292" t="str">
        <f ca="true">+IF(OFFSET('Sanitation Data'!$I$28,0,10*ROW('Sanitation Data'!I195))="","",OFFSET('Sanitation Data'!$I$28,0,10*ROW('Sanitation Data'!I195)))</f>
        <v/>
      </c>
      <c r="DK201" s="292" t="str">
        <f ca="true">+IF(OFFSET('Sanitation Data'!$I$29,0,10*ROW('Sanitation Data'!I195))="","",OFFSET('Sanitation Data'!$I$29,0,10*ROW('Sanitation Data'!I195)))</f>
        <v/>
      </c>
      <c r="DL201" s="292" t="str">
        <f ca="true">+IF(OFFSET('Sanitation Data'!$I$30,0,10*ROW('Sanitation Data'!I195))="","",OFFSET('Sanitation Data'!$I$30,0,10*ROW('Sanitation Data'!I195)))</f>
        <v/>
      </c>
      <c r="DM201" s="292" t="str">
        <f ca="true">+IF(OFFSET('Sanitation Data'!$I$31,0,10*ROW('Sanitation Data'!I195))="","",OFFSET('Sanitation Data'!$I$31,0,10*ROW('Sanitation Data'!I195)))</f>
        <v/>
      </c>
      <c r="DN201" s="292" t="str">
        <f ca="true">+IF(OFFSET('Sanitation Data'!$I$32,0,10*ROW('Sanitation Data'!I195))="","",OFFSET('Sanitation Data'!$I$32,0,10*ROW('Sanitation Data'!I195)))</f>
        <v/>
      </c>
      <c r="DO201" s="292" t="str">
        <f ca="true">+IF(OFFSET('Hygiene Data'!$D$11,0,10*ROW('Hygiene Data'!D195))="","",OFFSET('Hygiene Data'!$D$11,0,10*ROW('Hygiene Data'!D195)))</f>
        <v/>
      </c>
      <c r="DP201" s="292" t="str">
        <f ca="true">+IF(OFFSET('Hygiene Data'!$D$12,0,10*ROW('Hygiene Data'!D195))="","",OFFSET('Hygiene Data'!$D$12,0,10*ROW('Hygiene Data'!D195)))</f>
        <v/>
      </c>
      <c r="DQ201" s="292" t="str">
        <f ca="true">+IF(OFFSET('Hygiene Data'!$D$13,0,10*ROW('Hygiene Data'!D195))="","",OFFSET('Hygiene Data'!$D$13,0,10*ROW('Hygiene Data'!D195)))</f>
        <v/>
      </c>
      <c r="DR201" s="292" t="str">
        <f ca="true">+IF(OFFSET('Hygiene Data'!$E$11,0,10*ROW('Hygiene Data'!E195))="","",OFFSET('Hygiene Data'!$E$11,0,10*ROW('Hygiene Data'!E195)))</f>
        <v/>
      </c>
      <c r="DS201" s="292" t="str">
        <f ca="true">+IF(OFFSET('Hygiene Data'!$E$12,0,10*ROW('Hygiene Data'!E195))="","",OFFSET('Hygiene Data'!$E$12,0,10*ROW('Hygiene Data'!E195)))</f>
        <v/>
      </c>
      <c r="DT201" s="292" t="str">
        <f ca="true">+IF(OFFSET('Hygiene Data'!$E$13,0,10*ROW('Hygiene Data'!E195))="","",OFFSET('Hygiene Data'!$E$13,0,10*ROW('Hygiene Data'!E195)))</f>
        <v/>
      </c>
      <c r="DU201" s="292" t="str">
        <f ca="true">+IF(OFFSET('Hygiene Data'!$F$11,0,10*ROW('Hygiene Data'!F195))="","",OFFSET('Hygiene Data'!$F$11,0,10*ROW('Hygiene Data'!F195)))</f>
        <v/>
      </c>
      <c r="DV201" s="292" t="str">
        <f ca="true">+IF(OFFSET('Hygiene Data'!$F$12,0,10*ROW('Hygiene Data'!F195))="","",OFFSET('Hygiene Data'!$F$12,0,10*ROW('Hygiene Data'!F195)))</f>
        <v/>
      </c>
      <c r="DW201" s="292" t="str">
        <f ca="true">+IF(OFFSET('Hygiene Data'!$F$13,0,10*ROW('Hygiene Data'!F195))="","",OFFSET('Hygiene Data'!$F$13,0,10*ROW('Hygiene Data'!F195)))</f>
        <v/>
      </c>
      <c r="DX201" s="292" t="str">
        <f ca="true">+IF(OFFSET('Hygiene Data'!$G$11,0,10*ROW('Hygiene Data'!G195))="","",OFFSET('Hygiene Data'!$G$11,0,10*ROW('Hygiene Data'!G195)))</f>
        <v/>
      </c>
      <c r="DY201" s="292" t="str">
        <f ca="true">+IF(OFFSET('Hygiene Data'!$G$12,0,10*ROW('Hygiene Data'!G195))="","",OFFSET('Hygiene Data'!$G$12,0,10*ROW('Hygiene Data'!G195)))</f>
        <v/>
      </c>
      <c r="DZ201" s="292" t="str">
        <f ca="true">+IF(OFFSET('Hygiene Data'!$G$13,0,10*ROW('Hygiene Data'!G195))="","",OFFSET('Hygiene Data'!$G$13,0,10*ROW('Hygiene Data'!G195)))</f>
        <v/>
      </c>
      <c r="EA201" s="292" t="str">
        <f ca="true">+IF(OFFSET('Hygiene Data'!$H$11,0,10*ROW('Hygiene Data'!H195))="","",OFFSET('Hygiene Data'!$H$11,0,10*ROW('Hygiene Data'!H195)))</f>
        <v/>
      </c>
      <c r="EB201" s="292" t="str">
        <f ca="true">+IF(OFFSET('Hygiene Data'!$H$12,0,10*ROW('Hygiene Data'!H195))="","",OFFSET('Hygiene Data'!$H$12,0,10*ROW('Hygiene Data'!H195)))</f>
        <v/>
      </c>
      <c r="EC201" s="292" t="str">
        <f ca="true">+IF(OFFSET('Hygiene Data'!$H$13,0,10*ROW('Hygiene Data'!H195))="","",OFFSET('Hygiene Data'!$H$13,0,10*ROW('Hygiene Data'!H195)))</f>
        <v/>
      </c>
      <c r="ED201" s="292" t="str">
        <f ca="true">+IF(OFFSET('Hygiene Data'!$I$11,0,10*ROW('Hygiene Data'!I195))="","",OFFSET('Hygiene Data'!$I$11,0,10*ROW('Hygiene Data'!I195)))</f>
        <v/>
      </c>
      <c r="EE201" s="292" t="str">
        <f ca="true">+IF(OFFSET('Hygiene Data'!$I$12,0,10*ROW('Hygiene Data'!I195))="","",OFFSET('Hygiene Data'!$I$12,0,10*ROW('Hygiene Data'!I195)))</f>
        <v/>
      </c>
      <c r="EF201" s="29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8"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2"/>
      <c r="BS202" s="292" t="str">
        <f ca="true">+IF(OFFSET('Water Data'!$D$27,0,10*ROW('Water Data'!D196))="","",OFFSET('Water Data'!$D$27,0,10*ROW('Water Data'!D196)))</f>
        <v/>
      </c>
      <c r="BT202" s="292" t="str">
        <f ca="true">+IF(OFFSET('Water Data'!$D$28,0,10*ROW('Water Data'!D196))="","",OFFSET('Water Data'!$D$28,0,10*ROW('Water Data'!D196)))</f>
        <v/>
      </c>
      <c r="BU202" s="292" t="str">
        <f ca="true">+IF(OFFSET('Water Data'!$D$29,0,10*ROW('Water Data'!D196))="","",OFFSET('Water Data'!$D$29,0,10*ROW('Water Data'!D196)))</f>
        <v/>
      </c>
      <c r="BV202" s="292" t="str">
        <f ca="true">+IF(OFFSET('Water Data'!$E$27,0,10*ROW('Water Data'!E196))="","",OFFSET('Water Data'!$E$27,0,10*ROW('Water Data'!E196)))</f>
        <v/>
      </c>
      <c r="BW202" s="292" t="str">
        <f ca="true">+IF(OFFSET('Water Data'!$E$28,0,10*ROW('Water Data'!E196))="","",OFFSET('Water Data'!$E$28,0,10*ROW('Water Data'!E196)))</f>
        <v/>
      </c>
      <c r="BX202" s="292" t="str">
        <f ca="true">+IF(OFFSET('Water Data'!$E$29,0,10*ROW('Water Data'!E196))="","",OFFSET('Water Data'!$E$29,0,10*ROW('Water Data'!E196)))</f>
        <v/>
      </c>
      <c r="BY202" s="292" t="str">
        <f ca="true">+IF(OFFSET('Water Data'!$F$27,0,10*ROW('Water Data'!F196))="","",OFFSET('Water Data'!$F$27,0,10*ROW('Water Data'!F196)))</f>
        <v/>
      </c>
      <c r="BZ202" s="292" t="str">
        <f ca="true">+IF(OFFSET('Water Data'!$F$28,0,10*ROW('Water Data'!F196))="","",OFFSET('Water Data'!$F$28,0,10*ROW('Water Data'!F196)))</f>
        <v/>
      </c>
      <c r="CA202" s="292" t="str">
        <f ca="true">+IF(OFFSET('Water Data'!$F$29,0,10*ROW('Water Data'!F196))="","",OFFSET('Water Data'!$F$29,0,10*ROW('Water Data'!F196)))</f>
        <v/>
      </c>
      <c r="CB202" s="292" t="str">
        <f ca="true">+IF(OFFSET('Water Data'!$G$27,0,10*ROW('Water Data'!G196))="","",OFFSET('Water Data'!$G$27,0,10*ROW('Water Data'!G196)))</f>
        <v/>
      </c>
      <c r="CC202" s="292" t="str">
        <f ca="true">+IF(OFFSET('Water Data'!$G$28,0,10*ROW('Water Data'!G196))="","",OFFSET('Water Data'!$G$28,0,10*ROW('Water Data'!G196)))</f>
        <v/>
      </c>
      <c r="CD202" s="292" t="str">
        <f ca="true">+IF(OFFSET('Water Data'!$G$29,0,10*ROW('Water Data'!G196))="","",OFFSET('Water Data'!$G$29,0,10*ROW('Water Data'!G196)))</f>
        <v/>
      </c>
      <c r="CE202" s="292" t="str">
        <f ca="true">+IF(OFFSET('Water Data'!$H$27,0,10*ROW('Water Data'!H196))="","",OFFSET('Water Data'!$H$27,0,10*ROW('Water Data'!H196)))</f>
        <v/>
      </c>
      <c r="CF202" s="292" t="str">
        <f ca="true">+IF(OFFSET('Water Data'!$H$28,0,10*ROW('Water Data'!H196))="","",OFFSET('Water Data'!$H$28,0,10*ROW('Water Data'!H196)))</f>
        <v/>
      </c>
      <c r="CG202" s="292" t="str">
        <f ca="true">+IF(OFFSET('Water Data'!$H$29,0,10*ROW('Water Data'!H196))="","",OFFSET('Water Data'!$H$29,0,10*ROW('Water Data'!H196)))</f>
        <v/>
      </c>
      <c r="CH202" s="292" t="str">
        <f ca="true">+IF(OFFSET('Water Data'!$I$27,0,10*ROW('Water Data'!I196))="","",OFFSET('Water Data'!$I$27,0,10*ROW('Water Data'!I196)))</f>
        <v/>
      </c>
      <c r="CI202" s="292" t="str">
        <f ca="true">+IF(OFFSET('Water Data'!$I$28,0,10*ROW('Water Data'!I196))="","",OFFSET('Water Data'!$I$28,0,10*ROW('Water Data'!I196)))</f>
        <v/>
      </c>
      <c r="CJ202" s="292" t="str">
        <f ca="true">+IF(OFFSET('Water Data'!$I$29,0,10*ROW('Water Data'!I196))="","",OFFSET('Water Data'!$I$29,0,10*ROW('Water Data'!I196)))</f>
        <v/>
      </c>
      <c r="CK202" s="292" t="str">
        <f ca="true">+IF(OFFSET('Sanitation Data'!$D$28,0,10*ROW('Sanitation Data'!D196))="","",OFFSET('Sanitation Data'!$D$28,0,10*ROW('Sanitation Data'!D196)))</f>
        <v/>
      </c>
      <c r="CL202" s="292" t="str">
        <f ca="true">+IF(OFFSET('Sanitation Data'!$D$29,0,10*ROW('Sanitation Data'!D196))="","",OFFSET('Sanitation Data'!$D$29,0,10*ROW('Sanitation Data'!D196)))</f>
        <v/>
      </c>
      <c r="CM202" s="292" t="str">
        <f ca="true">+IF(OFFSET('Sanitation Data'!$D$30,0,10*ROW('Sanitation Data'!D196))="","",OFFSET('Sanitation Data'!$D$30,0,10*ROW('Sanitation Data'!D196)))</f>
        <v/>
      </c>
      <c r="CN202" s="292" t="str">
        <f ca="true">+IF(OFFSET('Sanitation Data'!$D$31,0,10*ROW('Sanitation Data'!D196))="","",OFFSET('Sanitation Data'!$D$31,0,10*ROW('Sanitation Data'!D196)))</f>
        <v/>
      </c>
      <c r="CO202" s="292" t="str">
        <f ca="true">+IF(OFFSET('Sanitation Data'!$D$32,0,10*ROW('Sanitation Data'!D196))="","",OFFSET('Sanitation Data'!$D$32,0,10*ROW('Sanitation Data'!D196)))</f>
        <v/>
      </c>
      <c r="CP202" s="292" t="str">
        <f ca="true">+IF(OFFSET('Sanitation Data'!$E$28,0,10*ROW('Sanitation Data'!E196))="","",OFFSET('Sanitation Data'!$E$28,0,10*ROW('Sanitation Data'!E196)))</f>
        <v/>
      </c>
      <c r="CQ202" s="292" t="str">
        <f ca="true">+IF(OFFSET('Sanitation Data'!$E$29,0,10*ROW('Sanitation Data'!E196))="","",OFFSET('Sanitation Data'!$E$29,0,10*ROW('Sanitation Data'!E196)))</f>
        <v/>
      </c>
      <c r="CR202" s="292" t="str">
        <f ca="true">+IF(OFFSET('Sanitation Data'!$E$30,0,10*ROW('Sanitation Data'!E196))="","",OFFSET('Sanitation Data'!$E$30,0,10*ROW('Sanitation Data'!E196)))</f>
        <v/>
      </c>
      <c r="CS202" s="292" t="str">
        <f ca="true">+IF(OFFSET('Sanitation Data'!$E$31,0,10*ROW('Sanitation Data'!E196))="","",OFFSET('Sanitation Data'!$E$31,0,10*ROW('Sanitation Data'!E196)))</f>
        <v/>
      </c>
      <c r="CT202" s="292" t="str">
        <f ca="true">+IF(OFFSET('Sanitation Data'!$E$32,0,10*ROW('Sanitation Data'!E196))="","",OFFSET('Sanitation Data'!$E$32,0,10*ROW('Sanitation Data'!E196)))</f>
        <v/>
      </c>
      <c r="CU202" s="292" t="str">
        <f ca="true">+IF(OFFSET('Sanitation Data'!$F$28,0,10*ROW('Sanitation Data'!F196))="","",OFFSET('Sanitation Data'!$F$28,0,10*ROW('Sanitation Data'!F196)))</f>
        <v/>
      </c>
      <c r="CV202" s="292" t="str">
        <f ca="true">+IF(OFFSET('Sanitation Data'!$F$29,0,10*ROW('Sanitation Data'!F196))="","",OFFSET('Sanitation Data'!$F$29,0,10*ROW('Sanitation Data'!F196)))</f>
        <v/>
      </c>
      <c r="CW202" s="292" t="str">
        <f ca="true">+IF(OFFSET('Sanitation Data'!$F$30,0,10*ROW('Sanitation Data'!F196))="","",OFFSET('Sanitation Data'!$F$30,0,10*ROW('Sanitation Data'!F196)))</f>
        <v/>
      </c>
      <c r="CX202" s="292" t="str">
        <f ca="true">+IF(OFFSET('Sanitation Data'!$F$31,0,10*ROW('Sanitation Data'!F196))="","",OFFSET('Sanitation Data'!$F$31,0,10*ROW('Sanitation Data'!F196)))</f>
        <v/>
      </c>
      <c r="CY202" s="292" t="str">
        <f ca="true">+IF(OFFSET('Sanitation Data'!$F$32,0,10*ROW('Sanitation Data'!F196))="","",OFFSET('Sanitation Data'!$F$32,0,10*ROW('Sanitation Data'!F196)))</f>
        <v/>
      </c>
      <c r="CZ202" s="292" t="str">
        <f ca="true">+IF(OFFSET('Sanitation Data'!$G$28,0,10*ROW('Sanitation Data'!G196))="","",OFFSET('Sanitation Data'!$G$28,0,10*ROW('Sanitation Data'!G196)))</f>
        <v/>
      </c>
      <c r="DA202" s="292" t="str">
        <f ca="true">+IF(OFFSET('Sanitation Data'!$G$29,0,10*ROW('Sanitation Data'!G196))="","",OFFSET('Sanitation Data'!$G$29,0,10*ROW('Sanitation Data'!G196)))</f>
        <v/>
      </c>
      <c r="DB202" s="292" t="str">
        <f ca="true">+IF(OFFSET('Sanitation Data'!$G$30,0,10*ROW('Sanitation Data'!G196))="","",OFFSET('Sanitation Data'!$G$30,0,10*ROW('Sanitation Data'!G196)))</f>
        <v/>
      </c>
      <c r="DC202" s="292" t="str">
        <f ca="true">+IF(OFFSET('Sanitation Data'!$G$31,0,10*ROW('Sanitation Data'!G196))="","",OFFSET('Sanitation Data'!$G$31,0,10*ROW('Sanitation Data'!G196)))</f>
        <v/>
      </c>
      <c r="DD202" s="292" t="str">
        <f ca="true">+IF(OFFSET('Sanitation Data'!$G$32,0,10*ROW('Sanitation Data'!G196))="","",OFFSET('Sanitation Data'!$G$32,0,10*ROW('Sanitation Data'!G196)))</f>
        <v/>
      </c>
      <c r="DE202" s="292" t="str">
        <f ca="true">+IF(OFFSET('Sanitation Data'!$H$28,0,10*ROW('Sanitation Data'!H196))="","",OFFSET('Sanitation Data'!$H$28,0,10*ROW('Sanitation Data'!H196)))</f>
        <v/>
      </c>
      <c r="DF202" s="292" t="str">
        <f ca="true">+IF(OFFSET('Sanitation Data'!$H$29,0,10*ROW('Sanitation Data'!H196))="","",OFFSET('Sanitation Data'!$H$29,0,10*ROW('Sanitation Data'!H196)))</f>
        <v/>
      </c>
      <c r="DG202" s="292" t="str">
        <f ca="true">+IF(OFFSET('Sanitation Data'!$H$30,0,10*ROW('Sanitation Data'!H196))="","",OFFSET('Sanitation Data'!$H$30,0,10*ROW('Sanitation Data'!H196)))</f>
        <v/>
      </c>
      <c r="DH202" s="292" t="str">
        <f ca="true">+IF(OFFSET('Sanitation Data'!$H$31,0,10*ROW('Sanitation Data'!H196))="","",OFFSET('Sanitation Data'!$H$31,0,10*ROW('Sanitation Data'!H196)))</f>
        <v/>
      </c>
      <c r="DI202" s="292" t="str">
        <f ca="true">+IF(OFFSET('Sanitation Data'!$H$32,0,10*ROW('Sanitation Data'!H196))="","",OFFSET('Sanitation Data'!$H$32,0,10*ROW('Sanitation Data'!H196)))</f>
        <v/>
      </c>
      <c r="DJ202" s="292" t="str">
        <f ca="true">+IF(OFFSET('Sanitation Data'!$I$28,0,10*ROW('Sanitation Data'!I196))="","",OFFSET('Sanitation Data'!$I$28,0,10*ROW('Sanitation Data'!I196)))</f>
        <v/>
      </c>
      <c r="DK202" s="292" t="str">
        <f ca="true">+IF(OFFSET('Sanitation Data'!$I$29,0,10*ROW('Sanitation Data'!I196))="","",OFFSET('Sanitation Data'!$I$29,0,10*ROW('Sanitation Data'!I196)))</f>
        <v/>
      </c>
      <c r="DL202" s="292" t="str">
        <f ca="true">+IF(OFFSET('Sanitation Data'!$I$30,0,10*ROW('Sanitation Data'!I196))="","",OFFSET('Sanitation Data'!$I$30,0,10*ROW('Sanitation Data'!I196)))</f>
        <v/>
      </c>
      <c r="DM202" s="292" t="str">
        <f ca="true">+IF(OFFSET('Sanitation Data'!$I$31,0,10*ROW('Sanitation Data'!I196))="","",OFFSET('Sanitation Data'!$I$31,0,10*ROW('Sanitation Data'!I196)))</f>
        <v/>
      </c>
      <c r="DN202" s="292" t="str">
        <f ca="true">+IF(OFFSET('Sanitation Data'!$I$32,0,10*ROW('Sanitation Data'!I196))="","",OFFSET('Sanitation Data'!$I$32,0,10*ROW('Sanitation Data'!I196)))</f>
        <v/>
      </c>
      <c r="DO202" s="292" t="str">
        <f ca="true">+IF(OFFSET('Hygiene Data'!$D$11,0,10*ROW('Hygiene Data'!D196))="","",OFFSET('Hygiene Data'!$D$11,0,10*ROW('Hygiene Data'!D196)))</f>
        <v/>
      </c>
      <c r="DP202" s="292" t="str">
        <f ca="true">+IF(OFFSET('Hygiene Data'!$D$12,0,10*ROW('Hygiene Data'!D196))="","",OFFSET('Hygiene Data'!$D$12,0,10*ROW('Hygiene Data'!D196)))</f>
        <v/>
      </c>
      <c r="DQ202" s="292" t="str">
        <f ca="true">+IF(OFFSET('Hygiene Data'!$D$13,0,10*ROW('Hygiene Data'!D196))="","",OFFSET('Hygiene Data'!$D$13,0,10*ROW('Hygiene Data'!D196)))</f>
        <v/>
      </c>
      <c r="DR202" s="292" t="str">
        <f ca="true">+IF(OFFSET('Hygiene Data'!$E$11,0,10*ROW('Hygiene Data'!E196))="","",OFFSET('Hygiene Data'!$E$11,0,10*ROW('Hygiene Data'!E196)))</f>
        <v/>
      </c>
      <c r="DS202" s="292" t="str">
        <f ca="true">+IF(OFFSET('Hygiene Data'!$E$12,0,10*ROW('Hygiene Data'!E196))="","",OFFSET('Hygiene Data'!$E$12,0,10*ROW('Hygiene Data'!E196)))</f>
        <v/>
      </c>
      <c r="DT202" s="292" t="str">
        <f ca="true">+IF(OFFSET('Hygiene Data'!$E$13,0,10*ROW('Hygiene Data'!E196))="","",OFFSET('Hygiene Data'!$E$13,0,10*ROW('Hygiene Data'!E196)))</f>
        <v/>
      </c>
      <c r="DU202" s="292" t="str">
        <f ca="true">+IF(OFFSET('Hygiene Data'!$F$11,0,10*ROW('Hygiene Data'!F196))="","",OFFSET('Hygiene Data'!$F$11,0,10*ROW('Hygiene Data'!F196)))</f>
        <v/>
      </c>
      <c r="DV202" s="292" t="str">
        <f ca="true">+IF(OFFSET('Hygiene Data'!$F$12,0,10*ROW('Hygiene Data'!F196))="","",OFFSET('Hygiene Data'!$F$12,0,10*ROW('Hygiene Data'!F196)))</f>
        <v/>
      </c>
      <c r="DW202" s="292" t="str">
        <f ca="true">+IF(OFFSET('Hygiene Data'!$F$13,0,10*ROW('Hygiene Data'!F196))="","",OFFSET('Hygiene Data'!$F$13,0,10*ROW('Hygiene Data'!F196)))</f>
        <v/>
      </c>
      <c r="DX202" s="292" t="str">
        <f ca="true">+IF(OFFSET('Hygiene Data'!$G$11,0,10*ROW('Hygiene Data'!G196))="","",OFFSET('Hygiene Data'!$G$11,0,10*ROW('Hygiene Data'!G196)))</f>
        <v/>
      </c>
      <c r="DY202" s="292" t="str">
        <f ca="true">+IF(OFFSET('Hygiene Data'!$G$12,0,10*ROW('Hygiene Data'!G196))="","",OFFSET('Hygiene Data'!$G$12,0,10*ROW('Hygiene Data'!G196)))</f>
        <v/>
      </c>
      <c r="DZ202" s="292" t="str">
        <f ca="true">+IF(OFFSET('Hygiene Data'!$G$13,0,10*ROW('Hygiene Data'!G196))="","",OFFSET('Hygiene Data'!$G$13,0,10*ROW('Hygiene Data'!G196)))</f>
        <v/>
      </c>
      <c r="EA202" s="292" t="str">
        <f ca="true">+IF(OFFSET('Hygiene Data'!$H$11,0,10*ROW('Hygiene Data'!H196))="","",OFFSET('Hygiene Data'!$H$11,0,10*ROW('Hygiene Data'!H196)))</f>
        <v/>
      </c>
      <c r="EB202" s="292" t="str">
        <f ca="true">+IF(OFFSET('Hygiene Data'!$H$12,0,10*ROW('Hygiene Data'!H196))="","",OFFSET('Hygiene Data'!$H$12,0,10*ROW('Hygiene Data'!H196)))</f>
        <v/>
      </c>
      <c r="EC202" s="292" t="str">
        <f ca="true">+IF(OFFSET('Hygiene Data'!$H$13,0,10*ROW('Hygiene Data'!H196))="","",OFFSET('Hygiene Data'!$H$13,0,10*ROW('Hygiene Data'!H196)))</f>
        <v/>
      </c>
      <c r="ED202" s="292" t="str">
        <f ca="true">+IF(OFFSET('Hygiene Data'!$I$11,0,10*ROW('Hygiene Data'!I196))="","",OFFSET('Hygiene Data'!$I$11,0,10*ROW('Hygiene Data'!I196)))</f>
        <v/>
      </c>
      <c r="EE202" s="292" t="str">
        <f ca="true">+IF(OFFSET('Hygiene Data'!$I$12,0,10*ROW('Hygiene Data'!I196))="","",OFFSET('Hygiene Data'!$I$12,0,10*ROW('Hygiene Data'!I196)))</f>
        <v/>
      </c>
      <c r="EF202" s="29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8"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2"/>
      <c r="BS203" s="292" t="str">
        <f ca="true">+IF(OFFSET('Water Data'!$D$27,0,10*ROW('Water Data'!D197))="","",OFFSET('Water Data'!$D$27,0,10*ROW('Water Data'!D197)))</f>
        <v/>
      </c>
      <c r="BT203" s="292" t="str">
        <f ca="true">+IF(OFFSET('Water Data'!$D$28,0,10*ROW('Water Data'!D197))="","",OFFSET('Water Data'!$D$28,0,10*ROW('Water Data'!D197)))</f>
        <v/>
      </c>
      <c r="BU203" s="292" t="str">
        <f ca="true">+IF(OFFSET('Water Data'!$D$29,0,10*ROW('Water Data'!D197))="","",OFFSET('Water Data'!$D$29,0,10*ROW('Water Data'!D197)))</f>
        <v/>
      </c>
      <c r="BV203" s="292" t="str">
        <f ca="true">+IF(OFFSET('Water Data'!$E$27,0,10*ROW('Water Data'!E197))="","",OFFSET('Water Data'!$E$27,0,10*ROW('Water Data'!E197)))</f>
        <v/>
      </c>
      <c r="BW203" s="292" t="str">
        <f ca="true">+IF(OFFSET('Water Data'!$E$28,0,10*ROW('Water Data'!E197))="","",OFFSET('Water Data'!$E$28,0,10*ROW('Water Data'!E197)))</f>
        <v/>
      </c>
      <c r="BX203" s="292" t="str">
        <f ca="true">+IF(OFFSET('Water Data'!$E$29,0,10*ROW('Water Data'!E197))="","",OFFSET('Water Data'!$E$29,0,10*ROW('Water Data'!E197)))</f>
        <v/>
      </c>
      <c r="BY203" s="292" t="str">
        <f ca="true">+IF(OFFSET('Water Data'!$F$27,0,10*ROW('Water Data'!F197))="","",OFFSET('Water Data'!$F$27,0,10*ROW('Water Data'!F197)))</f>
        <v/>
      </c>
      <c r="BZ203" s="292" t="str">
        <f ca="true">+IF(OFFSET('Water Data'!$F$28,0,10*ROW('Water Data'!F197))="","",OFFSET('Water Data'!$F$28,0,10*ROW('Water Data'!F197)))</f>
        <v/>
      </c>
      <c r="CA203" s="292" t="str">
        <f ca="true">+IF(OFFSET('Water Data'!$F$29,0,10*ROW('Water Data'!F197))="","",OFFSET('Water Data'!$F$29,0,10*ROW('Water Data'!F197)))</f>
        <v/>
      </c>
      <c r="CB203" s="292" t="str">
        <f ca="true">+IF(OFFSET('Water Data'!$G$27,0,10*ROW('Water Data'!G197))="","",OFFSET('Water Data'!$G$27,0,10*ROW('Water Data'!G197)))</f>
        <v/>
      </c>
      <c r="CC203" s="292" t="str">
        <f ca="true">+IF(OFFSET('Water Data'!$G$28,0,10*ROW('Water Data'!G197))="","",OFFSET('Water Data'!$G$28,0,10*ROW('Water Data'!G197)))</f>
        <v/>
      </c>
      <c r="CD203" s="292" t="str">
        <f ca="true">+IF(OFFSET('Water Data'!$G$29,0,10*ROW('Water Data'!G197))="","",OFFSET('Water Data'!$G$29,0,10*ROW('Water Data'!G197)))</f>
        <v/>
      </c>
      <c r="CE203" s="292" t="str">
        <f ca="true">+IF(OFFSET('Water Data'!$H$27,0,10*ROW('Water Data'!H197))="","",OFFSET('Water Data'!$H$27,0,10*ROW('Water Data'!H197)))</f>
        <v/>
      </c>
      <c r="CF203" s="292" t="str">
        <f ca="true">+IF(OFFSET('Water Data'!$H$28,0,10*ROW('Water Data'!H197))="","",OFFSET('Water Data'!$H$28,0,10*ROW('Water Data'!H197)))</f>
        <v/>
      </c>
      <c r="CG203" s="292" t="str">
        <f ca="true">+IF(OFFSET('Water Data'!$H$29,0,10*ROW('Water Data'!H197))="","",OFFSET('Water Data'!$H$29,0,10*ROW('Water Data'!H197)))</f>
        <v/>
      </c>
      <c r="CH203" s="292" t="str">
        <f ca="true">+IF(OFFSET('Water Data'!$I$27,0,10*ROW('Water Data'!I197))="","",OFFSET('Water Data'!$I$27,0,10*ROW('Water Data'!I197)))</f>
        <v/>
      </c>
      <c r="CI203" s="292" t="str">
        <f ca="true">+IF(OFFSET('Water Data'!$I$28,0,10*ROW('Water Data'!I197))="","",OFFSET('Water Data'!$I$28,0,10*ROW('Water Data'!I197)))</f>
        <v/>
      </c>
      <c r="CJ203" s="292" t="str">
        <f ca="true">+IF(OFFSET('Water Data'!$I$29,0,10*ROW('Water Data'!I197))="","",OFFSET('Water Data'!$I$29,0,10*ROW('Water Data'!I197)))</f>
        <v/>
      </c>
      <c r="CK203" s="292" t="str">
        <f ca="true">+IF(OFFSET('Sanitation Data'!$D$28,0,10*ROW('Sanitation Data'!D197))="","",OFFSET('Sanitation Data'!$D$28,0,10*ROW('Sanitation Data'!D197)))</f>
        <v/>
      </c>
      <c r="CL203" s="292" t="str">
        <f ca="true">+IF(OFFSET('Sanitation Data'!$D$29,0,10*ROW('Sanitation Data'!D197))="","",OFFSET('Sanitation Data'!$D$29,0,10*ROW('Sanitation Data'!D197)))</f>
        <v/>
      </c>
      <c r="CM203" s="292" t="str">
        <f ca="true">+IF(OFFSET('Sanitation Data'!$D$30,0,10*ROW('Sanitation Data'!D197))="","",OFFSET('Sanitation Data'!$D$30,0,10*ROW('Sanitation Data'!D197)))</f>
        <v/>
      </c>
      <c r="CN203" s="292" t="str">
        <f ca="true">+IF(OFFSET('Sanitation Data'!$D$31,0,10*ROW('Sanitation Data'!D197))="","",OFFSET('Sanitation Data'!$D$31,0,10*ROW('Sanitation Data'!D197)))</f>
        <v/>
      </c>
      <c r="CO203" s="292" t="str">
        <f ca="true">+IF(OFFSET('Sanitation Data'!$D$32,0,10*ROW('Sanitation Data'!D197))="","",OFFSET('Sanitation Data'!$D$32,0,10*ROW('Sanitation Data'!D197)))</f>
        <v/>
      </c>
      <c r="CP203" s="292" t="str">
        <f ca="true">+IF(OFFSET('Sanitation Data'!$E$28,0,10*ROW('Sanitation Data'!E197))="","",OFFSET('Sanitation Data'!$E$28,0,10*ROW('Sanitation Data'!E197)))</f>
        <v/>
      </c>
      <c r="CQ203" s="292" t="str">
        <f ca="true">+IF(OFFSET('Sanitation Data'!$E$29,0,10*ROW('Sanitation Data'!E197))="","",OFFSET('Sanitation Data'!$E$29,0,10*ROW('Sanitation Data'!E197)))</f>
        <v/>
      </c>
      <c r="CR203" s="292" t="str">
        <f ca="true">+IF(OFFSET('Sanitation Data'!$E$30,0,10*ROW('Sanitation Data'!E197))="","",OFFSET('Sanitation Data'!$E$30,0,10*ROW('Sanitation Data'!E197)))</f>
        <v/>
      </c>
      <c r="CS203" s="292" t="str">
        <f ca="true">+IF(OFFSET('Sanitation Data'!$E$31,0,10*ROW('Sanitation Data'!E197))="","",OFFSET('Sanitation Data'!$E$31,0,10*ROW('Sanitation Data'!E197)))</f>
        <v/>
      </c>
      <c r="CT203" s="292" t="str">
        <f ca="true">+IF(OFFSET('Sanitation Data'!$E$32,0,10*ROW('Sanitation Data'!E197))="","",OFFSET('Sanitation Data'!$E$32,0,10*ROW('Sanitation Data'!E197)))</f>
        <v/>
      </c>
      <c r="CU203" s="292" t="str">
        <f ca="true">+IF(OFFSET('Sanitation Data'!$F$28,0,10*ROW('Sanitation Data'!F197))="","",OFFSET('Sanitation Data'!$F$28,0,10*ROW('Sanitation Data'!F197)))</f>
        <v/>
      </c>
      <c r="CV203" s="292" t="str">
        <f ca="true">+IF(OFFSET('Sanitation Data'!$F$29,0,10*ROW('Sanitation Data'!F197))="","",OFFSET('Sanitation Data'!$F$29,0,10*ROW('Sanitation Data'!F197)))</f>
        <v/>
      </c>
      <c r="CW203" s="292" t="str">
        <f ca="true">+IF(OFFSET('Sanitation Data'!$F$30,0,10*ROW('Sanitation Data'!F197))="","",OFFSET('Sanitation Data'!$F$30,0,10*ROW('Sanitation Data'!F197)))</f>
        <v/>
      </c>
      <c r="CX203" s="292" t="str">
        <f ca="true">+IF(OFFSET('Sanitation Data'!$F$31,0,10*ROW('Sanitation Data'!F197))="","",OFFSET('Sanitation Data'!$F$31,0,10*ROW('Sanitation Data'!F197)))</f>
        <v/>
      </c>
      <c r="CY203" s="292" t="str">
        <f ca="true">+IF(OFFSET('Sanitation Data'!$F$32,0,10*ROW('Sanitation Data'!F197))="","",OFFSET('Sanitation Data'!$F$32,0,10*ROW('Sanitation Data'!F197)))</f>
        <v/>
      </c>
      <c r="CZ203" s="292" t="str">
        <f ca="true">+IF(OFFSET('Sanitation Data'!$G$28,0,10*ROW('Sanitation Data'!G197))="","",OFFSET('Sanitation Data'!$G$28,0,10*ROW('Sanitation Data'!G197)))</f>
        <v/>
      </c>
      <c r="DA203" s="292" t="str">
        <f ca="true">+IF(OFFSET('Sanitation Data'!$G$29,0,10*ROW('Sanitation Data'!G197))="","",OFFSET('Sanitation Data'!$G$29,0,10*ROW('Sanitation Data'!G197)))</f>
        <v/>
      </c>
      <c r="DB203" s="292" t="str">
        <f ca="true">+IF(OFFSET('Sanitation Data'!$G$30,0,10*ROW('Sanitation Data'!G197))="","",OFFSET('Sanitation Data'!$G$30,0,10*ROW('Sanitation Data'!G197)))</f>
        <v/>
      </c>
      <c r="DC203" s="292" t="str">
        <f ca="true">+IF(OFFSET('Sanitation Data'!$G$31,0,10*ROW('Sanitation Data'!G197))="","",OFFSET('Sanitation Data'!$G$31,0,10*ROW('Sanitation Data'!G197)))</f>
        <v/>
      </c>
      <c r="DD203" s="292" t="str">
        <f ca="true">+IF(OFFSET('Sanitation Data'!$G$32,0,10*ROW('Sanitation Data'!G197))="","",OFFSET('Sanitation Data'!$G$32,0,10*ROW('Sanitation Data'!G197)))</f>
        <v/>
      </c>
      <c r="DE203" s="292" t="str">
        <f ca="true">+IF(OFFSET('Sanitation Data'!$H$28,0,10*ROW('Sanitation Data'!H197))="","",OFFSET('Sanitation Data'!$H$28,0,10*ROW('Sanitation Data'!H197)))</f>
        <v/>
      </c>
      <c r="DF203" s="292" t="str">
        <f ca="true">+IF(OFFSET('Sanitation Data'!$H$29,0,10*ROW('Sanitation Data'!H197))="","",OFFSET('Sanitation Data'!$H$29,0,10*ROW('Sanitation Data'!H197)))</f>
        <v/>
      </c>
      <c r="DG203" s="292" t="str">
        <f ca="true">+IF(OFFSET('Sanitation Data'!$H$30,0,10*ROW('Sanitation Data'!H197))="","",OFFSET('Sanitation Data'!$H$30,0,10*ROW('Sanitation Data'!H197)))</f>
        <v/>
      </c>
      <c r="DH203" s="292" t="str">
        <f ca="true">+IF(OFFSET('Sanitation Data'!$H$31,0,10*ROW('Sanitation Data'!H197))="","",OFFSET('Sanitation Data'!$H$31,0,10*ROW('Sanitation Data'!H197)))</f>
        <v/>
      </c>
      <c r="DI203" s="292" t="str">
        <f ca="true">+IF(OFFSET('Sanitation Data'!$H$32,0,10*ROW('Sanitation Data'!H197))="","",OFFSET('Sanitation Data'!$H$32,0,10*ROW('Sanitation Data'!H197)))</f>
        <v/>
      </c>
      <c r="DJ203" s="292" t="str">
        <f ca="true">+IF(OFFSET('Sanitation Data'!$I$28,0,10*ROW('Sanitation Data'!I197))="","",OFFSET('Sanitation Data'!$I$28,0,10*ROW('Sanitation Data'!I197)))</f>
        <v/>
      </c>
      <c r="DK203" s="292" t="str">
        <f ca="true">+IF(OFFSET('Sanitation Data'!$I$29,0,10*ROW('Sanitation Data'!I197))="","",OFFSET('Sanitation Data'!$I$29,0,10*ROW('Sanitation Data'!I197)))</f>
        <v/>
      </c>
      <c r="DL203" s="292" t="str">
        <f ca="true">+IF(OFFSET('Sanitation Data'!$I$30,0,10*ROW('Sanitation Data'!I197))="","",OFFSET('Sanitation Data'!$I$30,0,10*ROW('Sanitation Data'!I197)))</f>
        <v/>
      </c>
      <c r="DM203" s="292" t="str">
        <f ca="true">+IF(OFFSET('Sanitation Data'!$I$31,0,10*ROW('Sanitation Data'!I197))="","",OFFSET('Sanitation Data'!$I$31,0,10*ROW('Sanitation Data'!I197)))</f>
        <v/>
      </c>
      <c r="DN203" s="292" t="str">
        <f ca="true">+IF(OFFSET('Sanitation Data'!$I$32,0,10*ROW('Sanitation Data'!I197))="","",OFFSET('Sanitation Data'!$I$32,0,10*ROW('Sanitation Data'!I197)))</f>
        <v/>
      </c>
      <c r="DO203" s="292" t="str">
        <f ca="true">+IF(OFFSET('Hygiene Data'!$D$11,0,10*ROW('Hygiene Data'!D197))="","",OFFSET('Hygiene Data'!$D$11,0,10*ROW('Hygiene Data'!D197)))</f>
        <v/>
      </c>
      <c r="DP203" s="292" t="str">
        <f ca="true">+IF(OFFSET('Hygiene Data'!$D$12,0,10*ROW('Hygiene Data'!D197))="","",OFFSET('Hygiene Data'!$D$12,0,10*ROW('Hygiene Data'!D197)))</f>
        <v/>
      </c>
      <c r="DQ203" s="292" t="str">
        <f ca="true">+IF(OFFSET('Hygiene Data'!$D$13,0,10*ROW('Hygiene Data'!D197))="","",OFFSET('Hygiene Data'!$D$13,0,10*ROW('Hygiene Data'!D197)))</f>
        <v/>
      </c>
      <c r="DR203" s="292" t="str">
        <f ca="true">+IF(OFFSET('Hygiene Data'!$E$11,0,10*ROW('Hygiene Data'!E197))="","",OFFSET('Hygiene Data'!$E$11,0,10*ROW('Hygiene Data'!E197)))</f>
        <v/>
      </c>
      <c r="DS203" s="292" t="str">
        <f ca="true">+IF(OFFSET('Hygiene Data'!$E$12,0,10*ROW('Hygiene Data'!E197))="","",OFFSET('Hygiene Data'!$E$12,0,10*ROW('Hygiene Data'!E197)))</f>
        <v/>
      </c>
      <c r="DT203" s="292" t="str">
        <f ca="true">+IF(OFFSET('Hygiene Data'!$E$13,0,10*ROW('Hygiene Data'!E197))="","",OFFSET('Hygiene Data'!$E$13,0,10*ROW('Hygiene Data'!E197)))</f>
        <v/>
      </c>
      <c r="DU203" s="292" t="str">
        <f ca="true">+IF(OFFSET('Hygiene Data'!$F$11,0,10*ROW('Hygiene Data'!F197))="","",OFFSET('Hygiene Data'!$F$11,0,10*ROW('Hygiene Data'!F197)))</f>
        <v/>
      </c>
      <c r="DV203" s="292" t="str">
        <f ca="true">+IF(OFFSET('Hygiene Data'!$F$12,0,10*ROW('Hygiene Data'!F197))="","",OFFSET('Hygiene Data'!$F$12,0,10*ROW('Hygiene Data'!F197)))</f>
        <v/>
      </c>
      <c r="DW203" s="292" t="str">
        <f ca="true">+IF(OFFSET('Hygiene Data'!$F$13,0,10*ROW('Hygiene Data'!F197))="","",OFFSET('Hygiene Data'!$F$13,0,10*ROW('Hygiene Data'!F197)))</f>
        <v/>
      </c>
      <c r="DX203" s="292" t="str">
        <f ca="true">+IF(OFFSET('Hygiene Data'!$G$11,0,10*ROW('Hygiene Data'!G197))="","",OFFSET('Hygiene Data'!$G$11,0,10*ROW('Hygiene Data'!G197)))</f>
        <v/>
      </c>
      <c r="DY203" s="292" t="str">
        <f ca="true">+IF(OFFSET('Hygiene Data'!$G$12,0,10*ROW('Hygiene Data'!G197))="","",OFFSET('Hygiene Data'!$G$12,0,10*ROW('Hygiene Data'!G197)))</f>
        <v/>
      </c>
      <c r="DZ203" s="292" t="str">
        <f ca="true">+IF(OFFSET('Hygiene Data'!$G$13,0,10*ROW('Hygiene Data'!G197))="","",OFFSET('Hygiene Data'!$G$13,0,10*ROW('Hygiene Data'!G197)))</f>
        <v/>
      </c>
      <c r="EA203" s="292" t="str">
        <f ca="true">+IF(OFFSET('Hygiene Data'!$H$11,0,10*ROW('Hygiene Data'!H197))="","",OFFSET('Hygiene Data'!$H$11,0,10*ROW('Hygiene Data'!H197)))</f>
        <v/>
      </c>
      <c r="EB203" s="292" t="str">
        <f ca="true">+IF(OFFSET('Hygiene Data'!$H$12,0,10*ROW('Hygiene Data'!H197))="","",OFFSET('Hygiene Data'!$H$12,0,10*ROW('Hygiene Data'!H197)))</f>
        <v/>
      </c>
      <c r="EC203" s="292" t="str">
        <f ca="true">+IF(OFFSET('Hygiene Data'!$H$13,0,10*ROW('Hygiene Data'!H197))="","",OFFSET('Hygiene Data'!$H$13,0,10*ROW('Hygiene Data'!H197)))</f>
        <v/>
      </c>
      <c r="ED203" s="292" t="str">
        <f ca="true">+IF(OFFSET('Hygiene Data'!$I$11,0,10*ROW('Hygiene Data'!I197))="","",OFFSET('Hygiene Data'!$I$11,0,10*ROW('Hygiene Data'!I197)))</f>
        <v/>
      </c>
      <c r="EE203" s="292" t="str">
        <f ca="true">+IF(OFFSET('Hygiene Data'!$I$12,0,10*ROW('Hygiene Data'!I197))="","",OFFSET('Hygiene Data'!$I$12,0,10*ROW('Hygiene Data'!I197)))</f>
        <v/>
      </c>
      <c r="EF203" s="29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8"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2"/>
      <c r="BS204" s="292" t="str">
        <f ca="true">+IF(OFFSET('Water Data'!$D$27,0,10*ROW('Water Data'!D198))="","",OFFSET('Water Data'!$D$27,0,10*ROW('Water Data'!D198)))</f>
        <v/>
      </c>
      <c r="BT204" s="292" t="str">
        <f ca="true">+IF(OFFSET('Water Data'!$D$28,0,10*ROW('Water Data'!D198))="","",OFFSET('Water Data'!$D$28,0,10*ROW('Water Data'!D198)))</f>
        <v/>
      </c>
      <c r="BU204" s="292" t="str">
        <f ca="true">+IF(OFFSET('Water Data'!$D$29,0,10*ROW('Water Data'!D198))="","",OFFSET('Water Data'!$D$29,0,10*ROW('Water Data'!D198)))</f>
        <v/>
      </c>
      <c r="BV204" s="292" t="str">
        <f ca="true">+IF(OFFSET('Water Data'!$E$27,0,10*ROW('Water Data'!E198))="","",OFFSET('Water Data'!$E$27,0,10*ROW('Water Data'!E198)))</f>
        <v/>
      </c>
      <c r="BW204" s="292" t="str">
        <f ca="true">+IF(OFFSET('Water Data'!$E$28,0,10*ROW('Water Data'!E198))="","",OFFSET('Water Data'!$E$28,0,10*ROW('Water Data'!E198)))</f>
        <v/>
      </c>
      <c r="BX204" s="292" t="str">
        <f ca="true">+IF(OFFSET('Water Data'!$E$29,0,10*ROW('Water Data'!E198))="","",OFFSET('Water Data'!$E$29,0,10*ROW('Water Data'!E198)))</f>
        <v/>
      </c>
      <c r="BY204" s="292" t="str">
        <f ca="true">+IF(OFFSET('Water Data'!$F$27,0,10*ROW('Water Data'!F198))="","",OFFSET('Water Data'!$F$27,0,10*ROW('Water Data'!F198)))</f>
        <v/>
      </c>
      <c r="BZ204" s="292" t="str">
        <f ca="true">+IF(OFFSET('Water Data'!$F$28,0,10*ROW('Water Data'!F198))="","",OFFSET('Water Data'!$F$28,0,10*ROW('Water Data'!F198)))</f>
        <v/>
      </c>
      <c r="CA204" s="292" t="str">
        <f ca="true">+IF(OFFSET('Water Data'!$F$29,0,10*ROW('Water Data'!F198))="","",OFFSET('Water Data'!$F$29,0,10*ROW('Water Data'!F198)))</f>
        <v/>
      </c>
      <c r="CB204" s="292" t="str">
        <f ca="true">+IF(OFFSET('Water Data'!$G$27,0,10*ROW('Water Data'!G198))="","",OFFSET('Water Data'!$G$27,0,10*ROW('Water Data'!G198)))</f>
        <v/>
      </c>
      <c r="CC204" s="292" t="str">
        <f ca="true">+IF(OFFSET('Water Data'!$G$28,0,10*ROW('Water Data'!G198))="","",OFFSET('Water Data'!$G$28,0,10*ROW('Water Data'!G198)))</f>
        <v/>
      </c>
      <c r="CD204" s="292" t="str">
        <f ca="true">+IF(OFFSET('Water Data'!$G$29,0,10*ROW('Water Data'!G198))="","",OFFSET('Water Data'!$G$29,0,10*ROW('Water Data'!G198)))</f>
        <v/>
      </c>
      <c r="CE204" s="292" t="str">
        <f ca="true">+IF(OFFSET('Water Data'!$H$27,0,10*ROW('Water Data'!H198))="","",OFFSET('Water Data'!$H$27,0,10*ROW('Water Data'!H198)))</f>
        <v/>
      </c>
      <c r="CF204" s="292" t="str">
        <f ca="true">+IF(OFFSET('Water Data'!$H$28,0,10*ROW('Water Data'!H198))="","",OFFSET('Water Data'!$H$28,0,10*ROW('Water Data'!H198)))</f>
        <v/>
      </c>
      <c r="CG204" s="292" t="str">
        <f ca="true">+IF(OFFSET('Water Data'!$H$29,0,10*ROW('Water Data'!H198))="","",OFFSET('Water Data'!$H$29,0,10*ROW('Water Data'!H198)))</f>
        <v/>
      </c>
      <c r="CH204" s="292" t="str">
        <f ca="true">+IF(OFFSET('Water Data'!$I$27,0,10*ROW('Water Data'!I198))="","",OFFSET('Water Data'!$I$27,0,10*ROW('Water Data'!I198)))</f>
        <v/>
      </c>
      <c r="CI204" s="292" t="str">
        <f ca="true">+IF(OFFSET('Water Data'!$I$28,0,10*ROW('Water Data'!I198))="","",OFFSET('Water Data'!$I$28,0,10*ROW('Water Data'!I198)))</f>
        <v/>
      </c>
      <c r="CJ204" s="292" t="str">
        <f ca="true">+IF(OFFSET('Water Data'!$I$29,0,10*ROW('Water Data'!I198))="","",OFFSET('Water Data'!$I$29,0,10*ROW('Water Data'!I198)))</f>
        <v/>
      </c>
      <c r="CK204" s="292" t="str">
        <f ca="true">+IF(OFFSET('Sanitation Data'!$D$28,0,10*ROW('Sanitation Data'!D198))="","",OFFSET('Sanitation Data'!$D$28,0,10*ROW('Sanitation Data'!D198)))</f>
        <v/>
      </c>
      <c r="CL204" s="292" t="str">
        <f ca="true">+IF(OFFSET('Sanitation Data'!$D$29,0,10*ROW('Sanitation Data'!D198))="","",OFFSET('Sanitation Data'!$D$29,0,10*ROW('Sanitation Data'!D198)))</f>
        <v/>
      </c>
      <c r="CM204" s="292" t="str">
        <f ca="true">+IF(OFFSET('Sanitation Data'!$D$30,0,10*ROW('Sanitation Data'!D198))="","",OFFSET('Sanitation Data'!$D$30,0,10*ROW('Sanitation Data'!D198)))</f>
        <v/>
      </c>
      <c r="CN204" s="292" t="str">
        <f ca="true">+IF(OFFSET('Sanitation Data'!$D$31,0,10*ROW('Sanitation Data'!D198))="","",OFFSET('Sanitation Data'!$D$31,0,10*ROW('Sanitation Data'!D198)))</f>
        <v/>
      </c>
      <c r="CO204" s="292" t="str">
        <f ca="true">+IF(OFFSET('Sanitation Data'!$D$32,0,10*ROW('Sanitation Data'!D198))="","",OFFSET('Sanitation Data'!$D$32,0,10*ROW('Sanitation Data'!D198)))</f>
        <v/>
      </c>
      <c r="CP204" s="292" t="str">
        <f ca="true">+IF(OFFSET('Sanitation Data'!$E$28,0,10*ROW('Sanitation Data'!E198))="","",OFFSET('Sanitation Data'!$E$28,0,10*ROW('Sanitation Data'!E198)))</f>
        <v/>
      </c>
      <c r="CQ204" s="292" t="str">
        <f ca="true">+IF(OFFSET('Sanitation Data'!$E$29,0,10*ROW('Sanitation Data'!E198))="","",OFFSET('Sanitation Data'!$E$29,0,10*ROW('Sanitation Data'!E198)))</f>
        <v/>
      </c>
      <c r="CR204" s="292" t="str">
        <f ca="true">+IF(OFFSET('Sanitation Data'!$E$30,0,10*ROW('Sanitation Data'!E198))="","",OFFSET('Sanitation Data'!$E$30,0,10*ROW('Sanitation Data'!E198)))</f>
        <v/>
      </c>
      <c r="CS204" s="292" t="str">
        <f ca="true">+IF(OFFSET('Sanitation Data'!$E$31,0,10*ROW('Sanitation Data'!E198))="","",OFFSET('Sanitation Data'!$E$31,0,10*ROW('Sanitation Data'!E198)))</f>
        <v/>
      </c>
      <c r="CT204" s="292" t="str">
        <f ca="true">+IF(OFFSET('Sanitation Data'!$E$32,0,10*ROW('Sanitation Data'!E198))="","",OFFSET('Sanitation Data'!$E$32,0,10*ROW('Sanitation Data'!E198)))</f>
        <v/>
      </c>
      <c r="CU204" s="292" t="str">
        <f ca="true">+IF(OFFSET('Sanitation Data'!$F$28,0,10*ROW('Sanitation Data'!F198))="","",OFFSET('Sanitation Data'!$F$28,0,10*ROW('Sanitation Data'!F198)))</f>
        <v/>
      </c>
      <c r="CV204" s="292" t="str">
        <f ca="true">+IF(OFFSET('Sanitation Data'!$F$29,0,10*ROW('Sanitation Data'!F198))="","",OFFSET('Sanitation Data'!$F$29,0,10*ROW('Sanitation Data'!F198)))</f>
        <v/>
      </c>
      <c r="CW204" s="292" t="str">
        <f ca="true">+IF(OFFSET('Sanitation Data'!$F$30,0,10*ROW('Sanitation Data'!F198))="","",OFFSET('Sanitation Data'!$F$30,0,10*ROW('Sanitation Data'!F198)))</f>
        <v/>
      </c>
      <c r="CX204" s="292" t="str">
        <f ca="true">+IF(OFFSET('Sanitation Data'!$F$31,0,10*ROW('Sanitation Data'!F198))="","",OFFSET('Sanitation Data'!$F$31,0,10*ROW('Sanitation Data'!F198)))</f>
        <v/>
      </c>
      <c r="CY204" s="292" t="str">
        <f ca="true">+IF(OFFSET('Sanitation Data'!$F$32,0,10*ROW('Sanitation Data'!F198))="","",OFFSET('Sanitation Data'!$F$32,0,10*ROW('Sanitation Data'!F198)))</f>
        <v/>
      </c>
      <c r="CZ204" s="292" t="str">
        <f ca="true">+IF(OFFSET('Sanitation Data'!$G$28,0,10*ROW('Sanitation Data'!G198))="","",OFFSET('Sanitation Data'!$G$28,0,10*ROW('Sanitation Data'!G198)))</f>
        <v/>
      </c>
      <c r="DA204" s="292" t="str">
        <f ca="true">+IF(OFFSET('Sanitation Data'!$G$29,0,10*ROW('Sanitation Data'!G198))="","",OFFSET('Sanitation Data'!$G$29,0,10*ROW('Sanitation Data'!G198)))</f>
        <v/>
      </c>
      <c r="DB204" s="292" t="str">
        <f ca="true">+IF(OFFSET('Sanitation Data'!$G$30,0,10*ROW('Sanitation Data'!G198))="","",OFFSET('Sanitation Data'!$G$30,0,10*ROW('Sanitation Data'!G198)))</f>
        <v/>
      </c>
      <c r="DC204" s="292" t="str">
        <f ca="true">+IF(OFFSET('Sanitation Data'!$G$31,0,10*ROW('Sanitation Data'!G198))="","",OFFSET('Sanitation Data'!$G$31,0,10*ROW('Sanitation Data'!G198)))</f>
        <v/>
      </c>
      <c r="DD204" s="292" t="str">
        <f ca="true">+IF(OFFSET('Sanitation Data'!$G$32,0,10*ROW('Sanitation Data'!G198))="","",OFFSET('Sanitation Data'!$G$32,0,10*ROW('Sanitation Data'!G198)))</f>
        <v/>
      </c>
      <c r="DE204" s="292" t="str">
        <f ca="true">+IF(OFFSET('Sanitation Data'!$H$28,0,10*ROW('Sanitation Data'!H198))="","",OFFSET('Sanitation Data'!$H$28,0,10*ROW('Sanitation Data'!H198)))</f>
        <v/>
      </c>
      <c r="DF204" s="292" t="str">
        <f ca="true">+IF(OFFSET('Sanitation Data'!$H$29,0,10*ROW('Sanitation Data'!H198))="","",OFFSET('Sanitation Data'!$H$29,0,10*ROW('Sanitation Data'!H198)))</f>
        <v/>
      </c>
      <c r="DG204" s="292" t="str">
        <f ca="true">+IF(OFFSET('Sanitation Data'!$H$30,0,10*ROW('Sanitation Data'!H198))="","",OFFSET('Sanitation Data'!$H$30,0,10*ROW('Sanitation Data'!H198)))</f>
        <v/>
      </c>
      <c r="DH204" s="292" t="str">
        <f ca="true">+IF(OFFSET('Sanitation Data'!$H$31,0,10*ROW('Sanitation Data'!H198))="","",OFFSET('Sanitation Data'!$H$31,0,10*ROW('Sanitation Data'!H198)))</f>
        <v/>
      </c>
      <c r="DI204" s="292" t="str">
        <f ca="true">+IF(OFFSET('Sanitation Data'!$H$32,0,10*ROW('Sanitation Data'!H198))="","",OFFSET('Sanitation Data'!$H$32,0,10*ROW('Sanitation Data'!H198)))</f>
        <v/>
      </c>
      <c r="DJ204" s="292" t="str">
        <f ca="true">+IF(OFFSET('Sanitation Data'!$I$28,0,10*ROW('Sanitation Data'!I198))="","",OFFSET('Sanitation Data'!$I$28,0,10*ROW('Sanitation Data'!I198)))</f>
        <v/>
      </c>
      <c r="DK204" s="292" t="str">
        <f ca="true">+IF(OFFSET('Sanitation Data'!$I$29,0,10*ROW('Sanitation Data'!I198))="","",OFFSET('Sanitation Data'!$I$29,0,10*ROW('Sanitation Data'!I198)))</f>
        <v/>
      </c>
      <c r="DL204" s="292" t="str">
        <f ca="true">+IF(OFFSET('Sanitation Data'!$I$30,0,10*ROW('Sanitation Data'!I198))="","",OFFSET('Sanitation Data'!$I$30,0,10*ROW('Sanitation Data'!I198)))</f>
        <v/>
      </c>
      <c r="DM204" s="292" t="str">
        <f ca="true">+IF(OFFSET('Sanitation Data'!$I$31,0,10*ROW('Sanitation Data'!I198))="","",OFFSET('Sanitation Data'!$I$31,0,10*ROW('Sanitation Data'!I198)))</f>
        <v/>
      </c>
      <c r="DN204" s="292" t="str">
        <f ca="true">+IF(OFFSET('Sanitation Data'!$I$32,0,10*ROW('Sanitation Data'!I198))="","",OFFSET('Sanitation Data'!$I$32,0,10*ROW('Sanitation Data'!I198)))</f>
        <v/>
      </c>
      <c r="DO204" s="292" t="str">
        <f ca="true">+IF(OFFSET('Hygiene Data'!$D$11,0,10*ROW('Hygiene Data'!D198))="","",OFFSET('Hygiene Data'!$D$11,0,10*ROW('Hygiene Data'!D198)))</f>
        <v/>
      </c>
      <c r="DP204" s="292" t="str">
        <f ca="true">+IF(OFFSET('Hygiene Data'!$D$12,0,10*ROW('Hygiene Data'!D198))="","",OFFSET('Hygiene Data'!$D$12,0,10*ROW('Hygiene Data'!D198)))</f>
        <v/>
      </c>
      <c r="DQ204" s="292" t="str">
        <f ca="true">+IF(OFFSET('Hygiene Data'!$D$13,0,10*ROW('Hygiene Data'!D198))="","",OFFSET('Hygiene Data'!$D$13,0,10*ROW('Hygiene Data'!D198)))</f>
        <v/>
      </c>
      <c r="DR204" s="292" t="str">
        <f ca="true">+IF(OFFSET('Hygiene Data'!$E$11,0,10*ROW('Hygiene Data'!E198))="","",OFFSET('Hygiene Data'!$E$11,0,10*ROW('Hygiene Data'!E198)))</f>
        <v/>
      </c>
      <c r="DS204" s="292" t="str">
        <f ca="true">+IF(OFFSET('Hygiene Data'!$E$12,0,10*ROW('Hygiene Data'!E198))="","",OFFSET('Hygiene Data'!$E$12,0,10*ROW('Hygiene Data'!E198)))</f>
        <v/>
      </c>
      <c r="DT204" s="292" t="str">
        <f ca="true">+IF(OFFSET('Hygiene Data'!$E$13,0,10*ROW('Hygiene Data'!E198))="","",OFFSET('Hygiene Data'!$E$13,0,10*ROW('Hygiene Data'!E198)))</f>
        <v/>
      </c>
      <c r="DU204" s="292" t="str">
        <f ca="true">+IF(OFFSET('Hygiene Data'!$F$11,0,10*ROW('Hygiene Data'!F198))="","",OFFSET('Hygiene Data'!$F$11,0,10*ROW('Hygiene Data'!F198)))</f>
        <v/>
      </c>
      <c r="DV204" s="292" t="str">
        <f ca="true">+IF(OFFSET('Hygiene Data'!$F$12,0,10*ROW('Hygiene Data'!F198))="","",OFFSET('Hygiene Data'!$F$12,0,10*ROW('Hygiene Data'!F198)))</f>
        <v/>
      </c>
      <c r="DW204" s="292" t="str">
        <f ca="true">+IF(OFFSET('Hygiene Data'!$F$13,0,10*ROW('Hygiene Data'!F198))="","",OFFSET('Hygiene Data'!$F$13,0,10*ROW('Hygiene Data'!F198)))</f>
        <v/>
      </c>
      <c r="DX204" s="292" t="str">
        <f ca="true">+IF(OFFSET('Hygiene Data'!$G$11,0,10*ROW('Hygiene Data'!G198))="","",OFFSET('Hygiene Data'!$G$11,0,10*ROW('Hygiene Data'!G198)))</f>
        <v/>
      </c>
      <c r="DY204" s="292" t="str">
        <f ca="true">+IF(OFFSET('Hygiene Data'!$G$12,0,10*ROW('Hygiene Data'!G198))="","",OFFSET('Hygiene Data'!$G$12,0,10*ROW('Hygiene Data'!G198)))</f>
        <v/>
      </c>
      <c r="DZ204" s="292" t="str">
        <f ca="true">+IF(OFFSET('Hygiene Data'!$G$13,0,10*ROW('Hygiene Data'!G198))="","",OFFSET('Hygiene Data'!$G$13,0,10*ROW('Hygiene Data'!G198)))</f>
        <v/>
      </c>
      <c r="EA204" s="292" t="str">
        <f ca="true">+IF(OFFSET('Hygiene Data'!$H$11,0,10*ROW('Hygiene Data'!H198))="","",OFFSET('Hygiene Data'!$H$11,0,10*ROW('Hygiene Data'!H198)))</f>
        <v/>
      </c>
      <c r="EB204" s="292" t="str">
        <f ca="true">+IF(OFFSET('Hygiene Data'!$H$12,0,10*ROW('Hygiene Data'!H198))="","",OFFSET('Hygiene Data'!$H$12,0,10*ROW('Hygiene Data'!H198)))</f>
        <v/>
      </c>
      <c r="EC204" s="292" t="str">
        <f ca="true">+IF(OFFSET('Hygiene Data'!$H$13,0,10*ROW('Hygiene Data'!H198))="","",OFFSET('Hygiene Data'!$H$13,0,10*ROW('Hygiene Data'!H198)))</f>
        <v/>
      </c>
      <c r="ED204" s="292" t="str">
        <f ca="true">+IF(OFFSET('Hygiene Data'!$I$11,0,10*ROW('Hygiene Data'!I198))="","",OFFSET('Hygiene Data'!$I$11,0,10*ROW('Hygiene Data'!I198)))</f>
        <v/>
      </c>
      <c r="EE204" s="292" t="str">
        <f ca="true">+IF(OFFSET('Hygiene Data'!$I$12,0,10*ROW('Hygiene Data'!I198))="","",OFFSET('Hygiene Data'!$I$12,0,10*ROW('Hygiene Data'!I198)))</f>
        <v/>
      </c>
      <c r="EF204" s="29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8"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2"/>
      <c r="BS205" s="292" t="str">
        <f ca="true">+IF(OFFSET('Water Data'!$D$27,0,10*ROW('Water Data'!D199))="","",OFFSET('Water Data'!$D$27,0,10*ROW('Water Data'!D199)))</f>
        <v/>
      </c>
      <c r="BT205" s="292" t="str">
        <f ca="true">+IF(OFFSET('Water Data'!$D$28,0,10*ROW('Water Data'!D199))="","",OFFSET('Water Data'!$D$28,0,10*ROW('Water Data'!D199)))</f>
        <v/>
      </c>
      <c r="BU205" s="292" t="str">
        <f ca="true">+IF(OFFSET('Water Data'!$D$29,0,10*ROW('Water Data'!D199))="","",OFFSET('Water Data'!$D$29,0,10*ROW('Water Data'!D199)))</f>
        <v/>
      </c>
      <c r="BV205" s="292" t="str">
        <f ca="true">+IF(OFFSET('Water Data'!$E$27,0,10*ROW('Water Data'!E199))="","",OFFSET('Water Data'!$E$27,0,10*ROW('Water Data'!E199)))</f>
        <v/>
      </c>
      <c r="BW205" s="292" t="str">
        <f ca="true">+IF(OFFSET('Water Data'!$E$28,0,10*ROW('Water Data'!E199))="","",OFFSET('Water Data'!$E$28,0,10*ROW('Water Data'!E199)))</f>
        <v/>
      </c>
      <c r="BX205" s="292" t="str">
        <f ca="true">+IF(OFFSET('Water Data'!$E$29,0,10*ROW('Water Data'!E199))="","",OFFSET('Water Data'!$E$29,0,10*ROW('Water Data'!E199)))</f>
        <v/>
      </c>
      <c r="BY205" s="292" t="str">
        <f ca="true">+IF(OFFSET('Water Data'!$F$27,0,10*ROW('Water Data'!F199))="","",OFFSET('Water Data'!$F$27,0,10*ROW('Water Data'!F199)))</f>
        <v/>
      </c>
      <c r="BZ205" s="292" t="str">
        <f ca="true">+IF(OFFSET('Water Data'!$F$28,0,10*ROW('Water Data'!F199))="","",OFFSET('Water Data'!$F$28,0,10*ROW('Water Data'!F199)))</f>
        <v/>
      </c>
      <c r="CA205" s="292" t="str">
        <f ca="true">+IF(OFFSET('Water Data'!$F$29,0,10*ROW('Water Data'!F199))="","",OFFSET('Water Data'!$F$29,0,10*ROW('Water Data'!F199)))</f>
        <v/>
      </c>
      <c r="CB205" s="292" t="str">
        <f ca="true">+IF(OFFSET('Water Data'!$G$27,0,10*ROW('Water Data'!G199))="","",OFFSET('Water Data'!$G$27,0,10*ROW('Water Data'!G199)))</f>
        <v/>
      </c>
      <c r="CC205" s="292" t="str">
        <f ca="true">+IF(OFFSET('Water Data'!$G$28,0,10*ROW('Water Data'!G199))="","",OFFSET('Water Data'!$G$28,0,10*ROW('Water Data'!G199)))</f>
        <v/>
      </c>
      <c r="CD205" s="292" t="str">
        <f ca="true">+IF(OFFSET('Water Data'!$G$29,0,10*ROW('Water Data'!G199))="","",OFFSET('Water Data'!$G$29,0,10*ROW('Water Data'!G199)))</f>
        <v/>
      </c>
      <c r="CE205" s="292" t="str">
        <f ca="true">+IF(OFFSET('Water Data'!$H$27,0,10*ROW('Water Data'!H199))="","",OFFSET('Water Data'!$H$27,0,10*ROW('Water Data'!H199)))</f>
        <v/>
      </c>
      <c r="CF205" s="292" t="str">
        <f ca="true">+IF(OFFSET('Water Data'!$H$28,0,10*ROW('Water Data'!H199))="","",OFFSET('Water Data'!$H$28,0,10*ROW('Water Data'!H199)))</f>
        <v/>
      </c>
      <c r="CG205" s="292" t="str">
        <f ca="true">+IF(OFFSET('Water Data'!$H$29,0,10*ROW('Water Data'!H199))="","",OFFSET('Water Data'!$H$29,0,10*ROW('Water Data'!H199)))</f>
        <v/>
      </c>
      <c r="CH205" s="292" t="str">
        <f ca="true">+IF(OFFSET('Water Data'!$I$27,0,10*ROW('Water Data'!I199))="","",OFFSET('Water Data'!$I$27,0,10*ROW('Water Data'!I199)))</f>
        <v/>
      </c>
      <c r="CI205" s="292" t="str">
        <f ca="true">+IF(OFFSET('Water Data'!$I$28,0,10*ROW('Water Data'!I199))="","",OFFSET('Water Data'!$I$28,0,10*ROW('Water Data'!I199)))</f>
        <v/>
      </c>
      <c r="CJ205" s="292" t="str">
        <f ca="true">+IF(OFFSET('Water Data'!$I$29,0,10*ROW('Water Data'!I199))="","",OFFSET('Water Data'!$I$29,0,10*ROW('Water Data'!I199)))</f>
        <v/>
      </c>
      <c r="CK205" s="292" t="str">
        <f ca="true">+IF(OFFSET('Sanitation Data'!$D$28,0,10*ROW('Sanitation Data'!D199))="","",OFFSET('Sanitation Data'!$D$28,0,10*ROW('Sanitation Data'!D199)))</f>
        <v/>
      </c>
      <c r="CL205" s="292" t="str">
        <f ca="true">+IF(OFFSET('Sanitation Data'!$D$29,0,10*ROW('Sanitation Data'!D199))="","",OFFSET('Sanitation Data'!$D$29,0,10*ROW('Sanitation Data'!D199)))</f>
        <v/>
      </c>
      <c r="CM205" s="292" t="str">
        <f ca="true">+IF(OFFSET('Sanitation Data'!$D$30,0,10*ROW('Sanitation Data'!D199))="","",OFFSET('Sanitation Data'!$D$30,0,10*ROW('Sanitation Data'!D199)))</f>
        <v/>
      </c>
      <c r="CN205" s="292" t="str">
        <f ca="true">+IF(OFFSET('Sanitation Data'!$D$31,0,10*ROW('Sanitation Data'!D199))="","",OFFSET('Sanitation Data'!$D$31,0,10*ROW('Sanitation Data'!D199)))</f>
        <v/>
      </c>
      <c r="CO205" s="292" t="str">
        <f ca="true">+IF(OFFSET('Sanitation Data'!$D$32,0,10*ROW('Sanitation Data'!D199))="","",OFFSET('Sanitation Data'!$D$32,0,10*ROW('Sanitation Data'!D199)))</f>
        <v/>
      </c>
      <c r="CP205" s="292" t="str">
        <f ca="true">+IF(OFFSET('Sanitation Data'!$E$28,0,10*ROW('Sanitation Data'!E199))="","",OFFSET('Sanitation Data'!$E$28,0,10*ROW('Sanitation Data'!E199)))</f>
        <v/>
      </c>
      <c r="CQ205" s="292" t="str">
        <f ca="true">+IF(OFFSET('Sanitation Data'!$E$29,0,10*ROW('Sanitation Data'!E199))="","",OFFSET('Sanitation Data'!$E$29,0,10*ROW('Sanitation Data'!E199)))</f>
        <v/>
      </c>
      <c r="CR205" s="292" t="str">
        <f ca="true">+IF(OFFSET('Sanitation Data'!$E$30,0,10*ROW('Sanitation Data'!E199))="","",OFFSET('Sanitation Data'!$E$30,0,10*ROW('Sanitation Data'!E199)))</f>
        <v/>
      </c>
      <c r="CS205" s="292" t="str">
        <f ca="true">+IF(OFFSET('Sanitation Data'!$E$31,0,10*ROW('Sanitation Data'!E199))="","",OFFSET('Sanitation Data'!$E$31,0,10*ROW('Sanitation Data'!E199)))</f>
        <v/>
      </c>
      <c r="CT205" s="292" t="str">
        <f ca="true">+IF(OFFSET('Sanitation Data'!$E$32,0,10*ROW('Sanitation Data'!E199))="","",OFFSET('Sanitation Data'!$E$32,0,10*ROW('Sanitation Data'!E199)))</f>
        <v/>
      </c>
      <c r="CU205" s="292" t="str">
        <f ca="true">+IF(OFFSET('Sanitation Data'!$F$28,0,10*ROW('Sanitation Data'!F199))="","",OFFSET('Sanitation Data'!$F$28,0,10*ROW('Sanitation Data'!F199)))</f>
        <v/>
      </c>
      <c r="CV205" s="292" t="str">
        <f ca="true">+IF(OFFSET('Sanitation Data'!$F$29,0,10*ROW('Sanitation Data'!F199))="","",OFFSET('Sanitation Data'!$F$29,0,10*ROW('Sanitation Data'!F199)))</f>
        <v/>
      </c>
      <c r="CW205" s="292" t="str">
        <f ca="true">+IF(OFFSET('Sanitation Data'!$F$30,0,10*ROW('Sanitation Data'!F199))="","",OFFSET('Sanitation Data'!$F$30,0,10*ROW('Sanitation Data'!F199)))</f>
        <v/>
      </c>
      <c r="CX205" s="292" t="str">
        <f ca="true">+IF(OFFSET('Sanitation Data'!$F$31,0,10*ROW('Sanitation Data'!F199))="","",OFFSET('Sanitation Data'!$F$31,0,10*ROW('Sanitation Data'!F199)))</f>
        <v/>
      </c>
      <c r="CY205" s="292" t="str">
        <f ca="true">+IF(OFFSET('Sanitation Data'!$F$32,0,10*ROW('Sanitation Data'!F199))="","",OFFSET('Sanitation Data'!$F$32,0,10*ROW('Sanitation Data'!F199)))</f>
        <v/>
      </c>
      <c r="CZ205" s="292" t="str">
        <f ca="true">+IF(OFFSET('Sanitation Data'!$G$28,0,10*ROW('Sanitation Data'!G199))="","",OFFSET('Sanitation Data'!$G$28,0,10*ROW('Sanitation Data'!G199)))</f>
        <v/>
      </c>
      <c r="DA205" s="292" t="str">
        <f ca="true">+IF(OFFSET('Sanitation Data'!$G$29,0,10*ROW('Sanitation Data'!G199))="","",OFFSET('Sanitation Data'!$G$29,0,10*ROW('Sanitation Data'!G199)))</f>
        <v/>
      </c>
      <c r="DB205" s="292" t="str">
        <f ca="true">+IF(OFFSET('Sanitation Data'!$G$30,0,10*ROW('Sanitation Data'!G199))="","",OFFSET('Sanitation Data'!$G$30,0,10*ROW('Sanitation Data'!G199)))</f>
        <v/>
      </c>
      <c r="DC205" s="292" t="str">
        <f ca="true">+IF(OFFSET('Sanitation Data'!$G$31,0,10*ROW('Sanitation Data'!G199))="","",OFFSET('Sanitation Data'!$G$31,0,10*ROW('Sanitation Data'!G199)))</f>
        <v/>
      </c>
      <c r="DD205" s="292" t="str">
        <f ca="true">+IF(OFFSET('Sanitation Data'!$G$32,0,10*ROW('Sanitation Data'!G199))="","",OFFSET('Sanitation Data'!$G$32,0,10*ROW('Sanitation Data'!G199)))</f>
        <v/>
      </c>
      <c r="DE205" s="292" t="str">
        <f ca="true">+IF(OFFSET('Sanitation Data'!$H$28,0,10*ROW('Sanitation Data'!H199))="","",OFFSET('Sanitation Data'!$H$28,0,10*ROW('Sanitation Data'!H199)))</f>
        <v/>
      </c>
      <c r="DF205" s="292" t="str">
        <f ca="true">+IF(OFFSET('Sanitation Data'!$H$29,0,10*ROW('Sanitation Data'!H199))="","",OFFSET('Sanitation Data'!$H$29,0,10*ROW('Sanitation Data'!H199)))</f>
        <v/>
      </c>
      <c r="DG205" s="292" t="str">
        <f ca="true">+IF(OFFSET('Sanitation Data'!$H$30,0,10*ROW('Sanitation Data'!H199))="","",OFFSET('Sanitation Data'!$H$30,0,10*ROW('Sanitation Data'!H199)))</f>
        <v/>
      </c>
      <c r="DH205" s="292" t="str">
        <f ca="true">+IF(OFFSET('Sanitation Data'!$H$31,0,10*ROW('Sanitation Data'!H199))="","",OFFSET('Sanitation Data'!$H$31,0,10*ROW('Sanitation Data'!H199)))</f>
        <v/>
      </c>
      <c r="DI205" s="292" t="str">
        <f ca="true">+IF(OFFSET('Sanitation Data'!$H$32,0,10*ROW('Sanitation Data'!H199))="","",OFFSET('Sanitation Data'!$H$32,0,10*ROW('Sanitation Data'!H199)))</f>
        <v/>
      </c>
      <c r="DJ205" s="292" t="str">
        <f ca="true">+IF(OFFSET('Sanitation Data'!$I$28,0,10*ROW('Sanitation Data'!I199))="","",OFFSET('Sanitation Data'!$I$28,0,10*ROW('Sanitation Data'!I199)))</f>
        <v/>
      </c>
      <c r="DK205" s="292" t="str">
        <f ca="true">+IF(OFFSET('Sanitation Data'!$I$29,0,10*ROW('Sanitation Data'!I199))="","",OFFSET('Sanitation Data'!$I$29,0,10*ROW('Sanitation Data'!I199)))</f>
        <v/>
      </c>
      <c r="DL205" s="292" t="str">
        <f ca="true">+IF(OFFSET('Sanitation Data'!$I$30,0,10*ROW('Sanitation Data'!I199))="","",OFFSET('Sanitation Data'!$I$30,0,10*ROW('Sanitation Data'!I199)))</f>
        <v/>
      </c>
      <c r="DM205" s="292" t="str">
        <f ca="true">+IF(OFFSET('Sanitation Data'!$I$31,0,10*ROW('Sanitation Data'!I199))="","",OFFSET('Sanitation Data'!$I$31,0,10*ROW('Sanitation Data'!I199)))</f>
        <v/>
      </c>
      <c r="DN205" s="292" t="str">
        <f ca="true">+IF(OFFSET('Sanitation Data'!$I$32,0,10*ROW('Sanitation Data'!I199))="","",OFFSET('Sanitation Data'!$I$32,0,10*ROW('Sanitation Data'!I199)))</f>
        <v/>
      </c>
      <c r="DO205" s="292" t="str">
        <f ca="true">+IF(OFFSET('Hygiene Data'!$D$11,0,10*ROW('Hygiene Data'!D199))="","",OFFSET('Hygiene Data'!$D$11,0,10*ROW('Hygiene Data'!D199)))</f>
        <v/>
      </c>
      <c r="DP205" s="292" t="str">
        <f ca="true">+IF(OFFSET('Hygiene Data'!$D$12,0,10*ROW('Hygiene Data'!D199))="","",OFFSET('Hygiene Data'!$D$12,0,10*ROW('Hygiene Data'!D199)))</f>
        <v/>
      </c>
      <c r="DQ205" s="292" t="str">
        <f ca="true">+IF(OFFSET('Hygiene Data'!$D$13,0,10*ROW('Hygiene Data'!D199))="","",OFFSET('Hygiene Data'!$D$13,0,10*ROW('Hygiene Data'!D199)))</f>
        <v/>
      </c>
      <c r="DR205" s="292" t="str">
        <f ca="true">+IF(OFFSET('Hygiene Data'!$E$11,0,10*ROW('Hygiene Data'!E199))="","",OFFSET('Hygiene Data'!$E$11,0,10*ROW('Hygiene Data'!E199)))</f>
        <v/>
      </c>
      <c r="DS205" s="292" t="str">
        <f ca="true">+IF(OFFSET('Hygiene Data'!$E$12,0,10*ROW('Hygiene Data'!E199))="","",OFFSET('Hygiene Data'!$E$12,0,10*ROW('Hygiene Data'!E199)))</f>
        <v/>
      </c>
      <c r="DT205" s="292" t="str">
        <f ca="true">+IF(OFFSET('Hygiene Data'!$E$13,0,10*ROW('Hygiene Data'!E199))="","",OFFSET('Hygiene Data'!$E$13,0,10*ROW('Hygiene Data'!E199)))</f>
        <v/>
      </c>
      <c r="DU205" s="292" t="str">
        <f ca="true">+IF(OFFSET('Hygiene Data'!$F$11,0,10*ROW('Hygiene Data'!F199))="","",OFFSET('Hygiene Data'!$F$11,0,10*ROW('Hygiene Data'!F199)))</f>
        <v/>
      </c>
      <c r="DV205" s="292" t="str">
        <f ca="true">+IF(OFFSET('Hygiene Data'!$F$12,0,10*ROW('Hygiene Data'!F199))="","",OFFSET('Hygiene Data'!$F$12,0,10*ROW('Hygiene Data'!F199)))</f>
        <v/>
      </c>
      <c r="DW205" s="292" t="str">
        <f ca="true">+IF(OFFSET('Hygiene Data'!$F$13,0,10*ROW('Hygiene Data'!F199))="","",OFFSET('Hygiene Data'!$F$13,0,10*ROW('Hygiene Data'!F199)))</f>
        <v/>
      </c>
      <c r="DX205" s="292" t="str">
        <f ca="true">+IF(OFFSET('Hygiene Data'!$G$11,0,10*ROW('Hygiene Data'!G199))="","",OFFSET('Hygiene Data'!$G$11,0,10*ROW('Hygiene Data'!G199)))</f>
        <v/>
      </c>
      <c r="DY205" s="292" t="str">
        <f ca="true">+IF(OFFSET('Hygiene Data'!$G$12,0,10*ROW('Hygiene Data'!G199))="","",OFFSET('Hygiene Data'!$G$12,0,10*ROW('Hygiene Data'!G199)))</f>
        <v/>
      </c>
      <c r="DZ205" s="292" t="str">
        <f ca="true">+IF(OFFSET('Hygiene Data'!$G$13,0,10*ROW('Hygiene Data'!G199))="","",OFFSET('Hygiene Data'!$G$13,0,10*ROW('Hygiene Data'!G199)))</f>
        <v/>
      </c>
      <c r="EA205" s="292" t="str">
        <f ca="true">+IF(OFFSET('Hygiene Data'!$H$11,0,10*ROW('Hygiene Data'!H199))="","",OFFSET('Hygiene Data'!$H$11,0,10*ROW('Hygiene Data'!H199)))</f>
        <v/>
      </c>
      <c r="EB205" s="292" t="str">
        <f ca="true">+IF(OFFSET('Hygiene Data'!$H$12,0,10*ROW('Hygiene Data'!H199))="","",OFFSET('Hygiene Data'!$H$12,0,10*ROW('Hygiene Data'!H199)))</f>
        <v/>
      </c>
      <c r="EC205" s="292" t="str">
        <f ca="true">+IF(OFFSET('Hygiene Data'!$H$13,0,10*ROW('Hygiene Data'!H199))="","",OFFSET('Hygiene Data'!$H$13,0,10*ROW('Hygiene Data'!H199)))</f>
        <v/>
      </c>
      <c r="ED205" s="292" t="str">
        <f ca="true">+IF(OFFSET('Hygiene Data'!$I$11,0,10*ROW('Hygiene Data'!I199))="","",OFFSET('Hygiene Data'!$I$11,0,10*ROW('Hygiene Data'!I199)))</f>
        <v/>
      </c>
      <c r="EE205" s="292" t="str">
        <f ca="true">+IF(OFFSET('Hygiene Data'!$I$12,0,10*ROW('Hygiene Data'!I199))="","",OFFSET('Hygiene Data'!$I$12,0,10*ROW('Hygiene Data'!I199)))</f>
        <v/>
      </c>
      <c r="EF205" s="29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8"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2"/>
      <c r="BS206" s="292" t="str">
        <f ca="true">+IF(OFFSET('Water Data'!$D$27,0,10*ROW('Water Data'!D200))="","",OFFSET('Water Data'!$D$27,0,10*ROW('Water Data'!D200)))</f>
        <v/>
      </c>
      <c r="BT206" s="292" t="str">
        <f ca="true">+IF(OFFSET('Water Data'!$D$28,0,10*ROW('Water Data'!D200))="","",OFFSET('Water Data'!$D$28,0,10*ROW('Water Data'!D200)))</f>
        <v/>
      </c>
      <c r="BU206" s="292" t="str">
        <f ca="true">+IF(OFFSET('Water Data'!$D$29,0,10*ROW('Water Data'!D200))="","",OFFSET('Water Data'!$D$29,0,10*ROW('Water Data'!D200)))</f>
        <v/>
      </c>
      <c r="BV206" s="292" t="str">
        <f ca="true">+IF(OFFSET('Water Data'!$E$27,0,10*ROW('Water Data'!E200))="","",OFFSET('Water Data'!$E$27,0,10*ROW('Water Data'!E200)))</f>
        <v/>
      </c>
      <c r="BW206" s="292" t="str">
        <f ca="true">+IF(OFFSET('Water Data'!$E$28,0,10*ROW('Water Data'!E200))="","",OFFSET('Water Data'!$E$28,0,10*ROW('Water Data'!E200)))</f>
        <v/>
      </c>
      <c r="BX206" s="292" t="str">
        <f ca="true">+IF(OFFSET('Water Data'!$E$29,0,10*ROW('Water Data'!E200))="","",OFFSET('Water Data'!$E$29,0,10*ROW('Water Data'!E200)))</f>
        <v/>
      </c>
      <c r="BY206" s="292" t="str">
        <f ca="true">+IF(OFFSET('Water Data'!$F$27,0,10*ROW('Water Data'!F200))="","",OFFSET('Water Data'!$F$27,0,10*ROW('Water Data'!F200)))</f>
        <v/>
      </c>
      <c r="BZ206" s="292" t="str">
        <f ca="true">+IF(OFFSET('Water Data'!$F$28,0,10*ROW('Water Data'!F200))="","",OFFSET('Water Data'!$F$28,0,10*ROW('Water Data'!F200)))</f>
        <v/>
      </c>
      <c r="CA206" s="292" t="str">
        <f ca="true">+IF(OFFSET('Water Data'!$F$29,0,10*ROW('Water Data'!F200))="","",OFFSET('Water Data'!$F$29,0,10*ROW('Water Data'!F200)))</f>
        <v/>
      </c>
      <c r="CB206" s="292" t="str">
        <f ca="true">+IF(OFFSET('Water Data'!$G$27,0,10*ROW('Water Data'!G200))="","",OFFSET('Water Data'!$G$27,0,10*ROW('Water Data'!G200)))</f>
        <v/>
      </c>
      <c r="CC206" s="292" t="str">
        <f ca="true">+IF(OFFSET('Water Data'!$G$28,0,10*ROW('Water Data'!G200))="","",OFFSET('Water Data'!$G$28,0,10*ROW('Water Data'!G200)))</f>
        <v/>
      </c>
      <c r="CD206" s="292" t="str">
        <f ca="true">+IF(OFFSET('Water Data'!$G$29,0,10*ROW('Water Data'!G200))="","",OFFSET('Water Data'!$G$29,0,10*ROW('Water Data'!G200)))</f>
        <v/>
      </c>
      <c r="CE206" s="292" t="str">
        <f ca="true">+IF(OFFSET('Water Data'!$H$27,0,10*ROW('Water Data'!H200))="","",OFFSET('Water Data'!$H$27,0,10*ROW('Water Data'!H200)))</f>
        <v/>
      </c>
      <c r="CF206" s="292" t="str">
        <f ca="true">+IF(OFFSET('Water Data'!$H$28,0,10*ROW('Water Data'!H200))="","",OFFSET('Water Data'!$H$28,0,10*ROW('Water Data'!H200)))</f>
        <v/>
      </c>
      <c r="CG206" s="292" t="str">
        <f ca="true">+IF(OFFSET('Water Data'!$H$29,0,10*ROW('Water Data'!H200))="","",OFFSET('Water Data'!$H$29,0,10*ROW('Water Data'!H200)))</f>
        <v/>
      </c>
      <c r="CH206" s="292" t="str">
        <f ca="true">+IF(OFFSET('Water Data'!$I$27,0,10*ROW('Water Data'!I200))="","",OFFSET('Water Data'!$I$27,0,10*ROW('Water Data'!I200)))</f>
        <v/>
      </c>
      <c r="CI206" s="292" t="str">
        <f ca="true">+IF(OFFSET('Water Data'!$I$28,0,10*ROW('Water Data'!I200))="","",OFFSET('Water Data'!$I$28,0,10*ROW('Water Data'!I200)))</f>
        <v/>
      </c>
      <c r="CJ206" s="292" t="str">
        <f ca="true">+IF(OFFSET('Water Data'!$I$29,0,10*ROW('Water Data'!I200))="","",OFFSET('Water Data'!$I$29,0,10*ROW('Water Data'!I200)))</f>
        <v/>
      </c>
      <c r="CK206" s="292" t="str">
        <f ca="true">+IF(OFFSET('Sanitation Data'!$D$28,0,10*ROW('Sanitation Data'!D200))="","",OFFSET('Sanitation Data'!$D$28,0,10*ROW('Sanitation Data'!D200)))</f>
        <v/>
      </c>
      <c r="CL206" s="292" t="str">
        <f ca="true">+IF(OFFSET('Sanitation Data'!$D$29,0,10*ROW('Sanitation Data'!D200))="","",OFFSET('Sanitation Data'!$D$29,0,10*ROW('Sanitation Data'!D200)))</f>
        <v/>
      </c>
      <c r="CM206" s="292" t="str">
        <f ca="true">+IF(OFFSET('Sanitation Data'!$D$30,0,10*ROW('Sanitation Data'!D200))="","",OFFSET('Sanitation Data'!$D$30,0,10*ROW('Sanitation Data'!D200)))</f>
        <v/>
      </c>
      <c r="CN206" s="292" t="str">
        <f ca="true">+IF(OFFSET('Sanitation Data'!$D$31,0,10*ROW('Sanitation Data'!D200))="","",OFFSET('Sanitation Data'!$D$31,0,10*ROW('Sanitation Data'!D200)))</f>
        <v/>
      </c>
      <c r="CO206" s="292" t="str">
        <f ca="true">+IF(OFFSET('Sanitation Data'!$D$32,0,10*ROW('Sanitation Data'!D200))="","",OFFSET('Sanitation Data'!$D$32,0,10*ROW('Sanitation Data'!D200)))</f>
        <v/>
      </c>
      <c r="CP206" s="292" t="str">
        <f ca="true">+IF(OFFSET('Sanitation Data'!$E$28,0,10*ROW('Sanitation Data'!E200))="","",OFFSET('Sanitation Data'!$E$28,0,10*ROW('Sanitation Data'!E200)))</f>
        <v/>
      </c>
      <c r="CQ206" s="292" t="str">
        <f ca="true">+IF(OFFSET('Sanitation Data'!$E$29,0,10*ROW('Sanitation Data'!E200))="","",OFFSET('Sanitation Data'!$E$29,0,10*ROW('Sanitation Data'!E200)))</f>
        <v/>
      </c>
      <c r="CR206" s="292" t="str">
        <f ca="true">+IF(OFFSET('Sanitation Data'!$E$30,0,10*ROW('Sanitation Data'!E200))="","",OFFSET('Sanitation Data'!$E$30,0,10*ROW('Sanitation Data'!E200)))</f>
        <v/>
      </c>
      <c r="CS206" s="292" t="str">
        <f ca="true">+IF(OFFSET('Sanitation Data'!$E$31,0,10*ROW('Sanitation Data'!E200))="","",OFFSET('Sanitation Data'!$E$31,0,10*ROW('Sanitation Data'!E200)))</f>
        <v/>
      </c>
      <c r="CT206" s="292" t="str">
        <f ca="true">+IF(OFFSET('Sanitation Data'!$E$32,0,10*ROW('Sanitation Data'!E200))="","",OFFSET('Sanitation Data'!$E$32,0,10*ROW('Sanitation Data'!E200)))</f>
        <v/>
      </c>
      <c r="CU206" s="292" t="str">
        <f ca="true">+IF(OFFSET('Sanitation Data'!$F$28,0,10*ROW('Sanitation Data'!F200))="","",OFFSET('Sanitation Data'!$F$28,0,10*ROW('Sanitation Data'!F200)))</f>
        <v/>
      </c>
      <c r="CV206" s="292" t="str">
        <f ca="true">+IF(OFFSET('Sanitation Data'!$F$29,0,10*ROW('Sanitation Data'!F200))="","",OFFSET('Sanitation Data'!$F$29,0,10*ROW('Sanitation Data'!F200)))</f>
        <v/>
      </c>
      <c r="CW206" s="292" t="str">
        <f ca="true">+IF(OFFSET('Sanitation Data'!$F$30,0,10*ROW('Sanitation Data'!F200))="","",OFFSET('Sanitation Data'!$F$30,0,10*ROW('Sanitation Data'!F200)))</f>
        <v/>
      </c>
      <c r="CX206" s="292" t="str">
        <f ca="true">+IF(OFFSET('Sanitation Data'!$F$31,0,10*ROW('Sanitation Data'!F200))="","",OFFSET('Sanitation Data'!$F$31,0,10*ROW('Sanitation Data'!F200)))</f>
        <v/>
      </c>
      <c r="CY206" s="292" t="str">
        <f ca="true">+IF(OFFSET('Sanitation Data'!$F$32,0,10*ROW('Sanitation Data'!F200))="","",OFFSET('Sanitation Data'!$F$32,0,10*ROW('Sanitation Data'!F200)))</f>
        <v/>
      </c>
      <c r="CZ206" s="292" t="str">
        <f ca="true">+IF(OFFSET('Sanitation Data'!$G$28,0,10*ROW('Sanitation Data'!G200))="","",OFFSET('Sanitation Data'!$G$28,0,10*ROW('Sanitation Data'!G200)))</f>
        <v/>
      </c>
      <c r="DA206" s="292" t="str">
        <f ca="true">+IF(OFFSET('Sanitation Data'!$G$29,0,10*ROW('Sanitation Data'!G200))="","",OFFSET('Sanitation Data'!$G$29,0,10*ROW('Sanitation Data'!G200)))</f>
        <v/>
      </c>
      <c r="DB206" s="292" t="str">
        <f ca="true">+IF(OFFSET('Sanitation Data'!$G$30,0,10*ROW('Sanitation Data'!G200))="","",OFFSET('Sanitation Data'!$G$30,0,10*ROW('Sanitation Data'!G200)))</f>
        <v/>
      </c>
      <c r="DC206" s="292" t="str">
        <f ca="true">+IF(OFFSET('Sanitation Data'!$G$31,0,10*ROW('Sanitation Data'!G200))="","",OFFSET('Sanitation Data'!$G$31,0,10*ROW('Sanitation Data'!G200)))</f>
        <v/>
      </c>
      <c r="DD206" s="292" t="str">
        <f ca="true">+IF(OFFSET('Sanitation Data'!$G$32,0,10*ROW('Sanitation Data'!G200))="","",OFFSET('Sanitation Data'!$G$32,0,10*ROW('Sanitation Data'!G200)))</f>
        <v/>
      </c>
      <c r="DE206" s="292" t="str">
        <f ca="true">+IF(OFFSET('Sanitation Data'!$H$28,0,10*ROW('Sanitation Data'!H200))="","",OFFSET('Sanitation Data'!$H$28,0,10*ROW('Sanitation Data'!H200)))</f>
        <v/>
      </c>
      <c r="DF206" s="292" t="str">
        <f ca="true">+IF(OFFSET('Sanitation Data'!$H$29,0,10*ROW('Sanitation Data'!H200))="","",OFFSET('Sanitation Data'!$H$29,0,10*ROW('Sanitation Data'!H200)))</f>
        <v/>
      </c>
      <c r="DG206" s="292" t="str">
        <f ca="true">+IF(OFFSET('Sanitation Data'!$H$30,0,10*ROW('Sanitation Data'!H200))="","",OFFSET('Sanitation Data'!$H$30,0,10*ROW('Sanitation Data'!H200)))</f>
        <v/>
      </c>
      <c r="DH206" s="292" t="str">
        <f ca="true">+IF(OFFSET('Sanitation Data'!$H$31,0,10*ROW('Sanitation Data'!H200))="","",OFFSET('Sanitation Data'!$H$31,0,10*ROW('Sanitation Data'!H200)))</f>
        <v/>
      </c>
      <c r="DI206" s="292" t="str">
        <f ca="true">+IF(OFFSET('Sanitation Data'!$H$32,0,10*ROW('Sanitation Data'!H200))="","",OFFSET('Sanitation Data'!$H$32,0,10*ROW('Sanitation Data'!H200)))</f>
        <v/>
      </c>
      <c r="DJ206" s="292" t="str">
        <f ca="true">+IF(OFFSET('Sanitation Data'!$I$28,0,10*ROW('Sanitation Data'!I200))="","",OFFSET('Sanitation Data'!$I$28,0,10*ROW('Sanitation Data'!I200)))</f>
        <v/>
      </c>
      <c r="DK206" s="292" t="str">
        <f ca="true">+IF(OFFSET('Sanitation Data'!$I$29,0,10*ROW('Sanitation Data'!I200))="","",OFFSET('Sanitation Data'!$I$29,0,10*ROW('Sanitation Data'!I200)))</f>
        <v/>
      </c>
      <c r="DL206" s="292" t="str">
        <f ca="true">+IF(OFFSET('Sanitation Data'!$I$30,0,10*ROW('Sanitation Data'!I200))="","",OFFSET('Sanitation Data'!$I$30,0,10*ROW('Sanitation Data'!I200)))</f>
        <v/>
      </c>
      <c r="DM206" s="292" t="str">
        <f ca="true">+IF(OFFSET('Sanitation Data'!$I$31,0,10*ROW('Sanitation Data'!I200))="","",OFFSET('Sanitation Data'!$I$31,0,10*ROW('Sanitation Data'!I200)))</f>
        <v/>
      </c>
      <c r="DN206" s="292" t="str">
        <f ca="true">+IF(OFFSET('Sanitation Data'!$I$32,0,10*ROW('Sanitation Data'!I200))="","",OFFSET('Sanitation Data'!$I$32,0,10*ROW('Sanitation Data'!I200)))</f>
        <v/>
      </c>
      <c r="DO206" s="292" t="str">
        <f ca="true">+IF(OFFSET('Hygiene Data'!$D$11,0,10*ROW('Hygiene Data'!D200))="","",OFFSET('Hygiene Data'!$D$11,0,10*ROW('Hygiene Data'!D200)))</f>
        <v/>
      </c>
      <c r="DP206" s="292" t="str">
        <f ca="true">+IF(OFFSET('Hygiene Data'!$D$12,0,10*ROW('Hygiene Data'!D200))="","",OFFSET('Hygiene Data'!$D$12,0,10*ROW('Hygiene Data'!D200)))</f>
        <v/>
      </c>
      <c r="DQ206" s="292" t="str">
        <f ca="true">+IF(OFFSET('Hygiene Data'!$D$13,0,10*ROW('Hygiene Data'!D200))="","",OFFSET('Hygiene Data'!$D$13,0,10*ROW('Hygiene Data'!D200)))</f>
        <v/>
      </c>
      <c r="DR206" s="292" t="str">
        <f ca="true">+IF(OFFSET('Hygiene Data'!$E$11,0,10*ROW('Hygiene Data'!E200))="","",OFFSET('Hygiene Data'!$E$11,0,10*ROW('Hygiene Data'!E200)))</f>
        <v/>
      </c>
      <c r="DS206" s="292" t="str">
        <f ca="true">+IF(OFFSET('Hygiene Data'!$E$12,0,10*ROW('Hygiene Data'!E200))="","",OFFSET('Hygiene Data'!$E$12,0,10*ROW('Hygiene Data'!E200)))</f>
        <v/>
      </c>
      <c r="DT206" s="292" t="str">
        <f ca="true">+IF(OFFSET('Hygiene Data'!$E$13,0,10*ROW('Hygiene Data'!E200))="","",OFFSET('Hygiene Data'!$E$13,0,10*ROW('Hygiene Data'!E200)))</f>
        <v/>
      </c>
      <c r="DU206" s="292" t="str">
        <f ca="true">+IF(OFFSET('Hygiene Data'!$F$11,0,10*ROW('Hygiene Data'!F200))="","",OFFSET('Hygiene Data'!$F$11,0,10*ROW('Hygiene Data'!F200)))</f>
        <v/>
      </c>
      <c r="DV206" s="292" t="str">
        <f ca="true">+IF(OFFSET('Hygiene Data'!$F$12,0,10*ROW('Hygiene Data'!F200))="","",OFFSET('Hygiene Data'!$F$12,0,10*ROW('Hygiene Data'!F200)))</f>
        <v/>
      </c>
      <c r="DW206" s="292" t="str">
        <f ca="true">+IF(OFFSET('Hygiene Data'!$F$13,0,10*ROW('Hygiene Data'!F200))="","",OFFSET('Hygiene Data'!$F$13,0,10*ROW('Hygiene Data'!F200)))</f>
        <v/>
      </c>
      <c r="DX206" s="292" t="str">
        <f ca="true">+IF(OFFSET('Hygiene Data'!$G$11,0,10*ROW('Hygiene Data'!G200))="","",OFFSET('Hygiene Data'!$G$11,0,10*ROW('Hygiene Data'!G200)))</f>
        <v/>
      </c>
      <c r="DY206" s="292" t="str">
        <f ca="true">+IF(OFFSET('Hygiene Data'!$G$12,0,10*ROW('Hygiene Data'!G200))="","",OFFSET('Hygiene Data'!$G$12,0,10*ROW('Hygiene Data'!G200)))</f>
        <v/>
      </c>
      <c r="DZ206" s="292" t="str">
        <f ca="true">+IF(OFFSET('Hygiene Data'!$G$13,0,10*ROW('Hygiene Data'!G200))="","",OFFSET('Hygiene Data'!$G$13,0,10*ROW('Hygiene Data'!G200)))</f>
        <v/>
      </c>
      <c r="EA206" s="292" t="str">
        <f ca="true">+IF(OFFSET('Hygiene Data'!$H$11,0,10*ROW('Hygiene Data'!H200))="","",OFFSET('Hygiene Data'!$H$11,0,10*ROW('Hygiene Data'!H200)))</f>
        <v/>
      </c>
      <c r="EB206" s="292" t="str">
        <f ca="true">+IF(OFFSET('Hygiene Data'!$H$12,0,10*ROW('Hygiene Data'!H200))="","",OFFSET('Hygiene Data'!$H$12,0,10*ROW('Hygiene Data'!H200)))</f>
        <v/>
      </c>
      <c r="EC206" s="292" t="str">
        <f ca="true">+IF(OFFSET('Hygiene Data'!$H$13,0,10*ROW('Hygiene Data'!H200))="","",OFFSET('Hygiene Data'!$H$13,0,10*ROW('Hygiene Data'!H200)))</f>
        <v/>
      </c>
      <c r="ED206" s="292" t="str">
        <f ca="true">+IF(OFFSET('Hygiene Data'!$I$11,0,10*ROW('Hygiene Data'!I200))="","",OFFSET('Hygiene Data'!$I$11,0,10*ROW('Hygiene Data'!I200)))</f>
        <v/>
      </c>
      <c r="EE206" s="292" t="str">
        <f ca="true">+IF(OFFSET('Hygiene Data'!$I$12,0,10*ROW('Hygiene Data'!I200))="","",OFFSET('Hygiene Data'!$I$12,0,10*ROW('Hygiene Data'!I200)))</f>
        <v/>
      </c>
      <c r="EF206" s="29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8"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2"/>
      <c r="BS207" s="292" t="str">
        <f ca="true">+IF(OFFSET('Water Data'!$D$27,0,10*ROW('Water Data'!D201))="","",OFFSET('Water Data'!$D$27,0,10*ROW('Water Data'!D201)))</f>
        <v/>
      </c>
      <c r="BT207" s="292" t="str">
        <f ca="true">+IF(OFFSET('Water Data'!$D$28,0,10*ROW('Water Data'!D201))="","",OFFSET('Water Data'!$D$28,0,10*ROW('Water Data'!D201)))</f>
        <v/>
      </c>
      <c r="BU207" s="292" t="str">
        <f ca="true">+IF(OFFSET('Water Data'!$D$29,0,10*ROW('Water Data'!D201))="","",OFFSET('Water Data'!$D$29,0,10*ROW('Water Data'!D201)))</f>
        <v/>
      </c>
      <c r="BV207" s="292" t="str">
        <f ca="true">+IF(OFFSET('Water Data'!$E$27,0,10*ROW('Water Data'!E201))="","",OFFSET('Water Data'!$E$27,0,10*ROW('Water Data'!E201)))</f>
        <v/>
      </c>
      <c r="BW207" s="292" t="str">
        <f ca="true">+IF(OFFSET('Water Data'!$E$28,0,10*ROW('Water Data'!E201))="","",OFFSET('Water Data'!$E$28,0,10*ROW('Water Data'!E201)))</f>
        <v/>
      </c>
      <c r="BX207" s="292" t="str">
        <f ca="true">+IF(OFFSET('Water Data'!$E$29,0,10*ROW('Water Data'!E201))="","",OFFSET('Water Data'!$E$29,0,10*ROW('Water Data'!E201)))</f>
        <v/>
      </c>
      <c r="BY207" s="292" t="str">
        <f ca="true">+IF(OFFSET('Water Data'!$F$27,0,10*ROW('Water Data'!F201))="","",OFFSET('Water Data'!$F$27,0,10*ROW('Water Data'!F201)))</f>
        <v/>
      </c>
      <c r="BZ207" s="292" t="str">
        <f ca="true">+IF(OFFSET('Water Data'!$F$28,0,10*ROW('Water Data'!F201))="","",OFFSET('Water Data'!$F$28,0,10*ROW('Water Data'!F201)))</f>
        <v/>
      </c>
      <c r="CA207" s="292" t="str">
        <f ca="true">+IF(OFFSET('Water Data'!$F$29,0,10*ROW('Water Data'!F201))="","",OFFSET('Water Data'!$F$29,0,10*ROW('Water Data'!F201)))</f>
        <v/>
      </c>
      <c r="CB207" s="292" t="str">
        <f ca="true">+IF(OFFSET('Water Data'!$G$27,0,10*ROW('Water Data'!G201))="","",OFFSET('Water Data'!$G$27,0,10*ROW('Water Data'!G201)))</f>
        <v/>
      </c>
      <c r="CC207" s="292" t="str">
        <f ca="true">+IF(OFFSET('Water Data'!$G$28,0,10*ROW('Water Data'!G201))="","",OFFSET('Water Data'!$G$28,0,10*ROW('Water Data'!G201)))</f>
        <v/>
      </c>
      <c r="CD207" s="292" t="str">
        <f ca="true">+IF(OFFSET('Water Data'!$G$29,0,10*ROW('Water Data'!G201))="","",OFFSET('Water Data'!$G$29,0,10*ROW('Water Data'!G201)))</f>
        <v/>
      </c>
      <c r="CE207" s="292" t="str">
        <f ca="true">+IF(OFFSET('Water Data'!$H$27,0,10*ROW('Water Data'!H201))="","",OFFSET('Water Data'!$H$27,0,10*ROW('Water Data'!H201)))</f>
        <v/>
      </c>
      <c r="CF207" s="292" t="str">
        <f ca="true">+IF(OFFSET('Water Data'!$H$28,0,10*ROW('Water Data'!H201))="","",OFFSET('Water Data'!$H$28,0,10*ROW('Water Data'!H201)))</f>
        <v/>
      </c>
      <c r="CG207" s="292" t="str">
        <f ca="true">+IF(OFFSET('Water Data'!$H$29,0,10*ROW('Water Data'!H201))="","",OFFSET('Water Data'!$H$29,0,10*ROW('Water Data'!H201)))</f>
        <v/>
      </c>
      <c r="CH207" s="292" t="str">
        <f ca="true">+IF(OFFSET('Water Data'!$I$27,0,10*ROW('Water Data'!I201))="","",OFFSET('Water Data'!$I$27,0,10*ROW('Water Data'!I201)))</f>
        <v/>
      </c>
      <c r="CI207" s="292" t="str">
        <f ca="true">+IF(OFFSET('Water Data'!$I$28,0,10*ROW('Water Data'!I201))="","",OFFSET('Water Data'!$I$28,0,10*ROW('Water Data'!I201)))</f>
        <v/>
      </c>
      <c r="CJ207" s="292" t="str">
        <f ca="true">+IF(OFFSET('Water Data'!$I$29,0,10*ROW('Water Data'!I201))="","",OFFSET('Water Data'!$I$29,0,10*ROW('Water Data'!I201)))</f>
        <v/>
      </c>
      <c r="CK207" s="292" t="str">
        <f ca="true">+IF(OFFSET('Sanitation Data'!$D$28,0,10*ROW('Sanitation Data'!D201))="","",OFFSET('Sanitation Data'!$D$28,0,10*ROW('Sanitation Data'!D201)))</f>
        <v/>
      </c>
      <c r="CL207" s="292" t="str">
        <f ca="true">+IF(OFFSET('Sanitation Data'!$D$29,0,10*ROW('Sanitation Data'!D201))="","",OFFSET('Sanitation Data'!$D$29,0,10*ROW('Sanitation Data'!D201)))</f>
        <v/>
      </c>
      <c r="CM207" s="292" t="str">
        <f ca="true">+IF(OFFSET('Sanitation Data'!$D$30,0,10*ROW('Sanitation Data'!D201))="","",OFFSET('Sanitation Data'!$D$30,0,10*ROW('Sanitation Data'!D201)))</f>
        <v/>
      </c>
      <c r="CN207" s="292" t="str">
        <f ca="true">+IF(OFFSET('Sanitation Data'!$D$31,0,10*ROW('Sanitation Data'!D201))="","",OFFSET('Sanitation Data'!$D$31,0,10*ROW('Sanitation Data'!D201)))</f>
        <v/>
      </c>
      <c r="CO207" s="292" t="str">
        <f ca="true">+IF(OFFSET('Sanitation Data'!$D$32,0,10*ROW('Sanitation Data'!D201))="","",OFFSET('Sanitation Data'!$D$32,0,10*ROW('Sanitation Data'!D201)))</f>
        <v/>
      </c>
      <c r="CP207" s="292" t="str">
        <f ca="true">+IF(OFFSET('Sanitation Data'!$E$28,0,10*ROW('Sanitation Data'!E201))="","",OFFSET('Sanitation Data'!$E$28,0,10*ROW('Sanitation Data'!E201)))</f>
        <v/>
      </c>
      <c r="CQ207" s="292" t="str">
        <f ca="true">+IF(OFFSET('Sanitation Data'!$E$29,0,10*ROW('Sanitation Data'!E201))="","",OFFSET('Sanitation Data'!$E$29,0,10*ROW('Sanitation Data'!E201)))</f>
        <v/>
      </c>
      <c r="CR207" s="292" t="str">
        <f ca="true">+IF(OFFSET('Sanitation Data'!$E$30,0,10*ROW('Sanitation Data'!E201))="","",OFFSET('Sanitation Data'!$E$30,0,10*ROW('Sanitation Data'!E201)))</f>
        <v/>
      </c>
      <c r="CS207" s="292" t="str">
        <f ca="true">+IF(OFFSET('Sanitation Data'!$E$31,0,10*ROW('Sanitation Data'!E201))="","",OFFSET('Sanitation Data'!$E$31,0,10*ROW('Sanitation Data'!E201)))</f>
        <v/>
      </c>
      <c r="CT207" s="292" t="str">
        <f ca="true">+IF(OFFSET('Sanitation Data'!$E$32,0,10*ROW('Sanitation Data'!E201))="","",OFFSET('Sanitation Data'!$E$32,0,10*ROW('Sanitation Data'!E201)))</f>
        <v/>
      </c>
      <c r="CU207" s="292" t="str">
        <f ca="true">+IF(OFFSET('Sanitation Data'!$F$28,0,10*ROW('Sanitation Data'!F201))="","",OFFSET('Sanitation Data'!$F$28,0,10*ROW('Sanitation Data'!F201)))</f>
        <v/>
      </c>
      <c r="CV207" s="292" t="str">
        <f ca="true">+IF(OFFSET('Sanitation Data'!$F$29,0,10*ROW('Sanitation Data'!F201))="","",OFFSET('Sanitation Data'!$F$29,0,10*ROW('Sanitation Data'!F201)))</f>
        <v/>
      </c>
      <c r="CW207" s="292" t="str">
        <f ca="true">+IF(OFFSET('Sanitation Data'!$F$30,0,10*ROW('Sanitation Data'!F201))="","",OFFSET('Sanitation Data'!$F$30,0,10*ROW('Sanitation Data'!F201)))</f>
        <v/>
      </c>
      <c r="CX207" s="292" t="str">
        <f ca="true">+IF(OFFSET('Sanitation Data'!$F$31,0,10*ROW('Sanitation Data'!F201))="","",OFFSET('Sanitation Data'!$F$31,0,10*ROW('Sanitation Data'!F201)))</f>
        <v/>
      </c>
      <c r="CY207" s="292" t="str">
        <f ca="true">+IF(OFFSET('Sanitation Data'!$F$32,0,10*ROW('Sanitation Data'!F201))="","",OFFSET('Sanitation Data'!$F$32,0,10*ROW('Sanitation Data'!F201)))</f>
        <v/>
      </c>
      <c r="CZ207" s="292" t="str">
        <f ca="true">+IF(OFFSET('Sanitation Data'!$G$28,0,10*ROW('Sanitation Data'!G201))="","",OFFSET('Sanitation Data'!$G$28,0,10*ROW('Sanitation Data'!G201)))</f>
        <v/>
      </c>
      <c r="DA207" s="292" t="str">
        <f ca="true">+IF(OFFSET('Sanitation Data'!$G$29,0,10*ROW('Sanitation Data'!G201))="","",OFFSET('Sanitation Data'!$G$29,0,10*ROW('Sanitation Data'!G201)))</f>
        <v/>
      </c>
      <c r="DB207" s="292" t="str">
        <f ca="true">+IF(OFFSET('Sanitation Data'!$G$30,0,10*ROW('Sanitation Data'!G201))="","",OFFSET('Sanitation Data'!$G$30,0,10*ROW('Sanitation Data'!G201)))</f>
        <v/>
      </c>
      <c r="DC207" s="292" t="str">
        <f ca="true">+IF(OFFSET('Sanitation Data'!$G$31,0,10*ROW('Sanitation Data'!G201))="","",OFFSET('Sanitation Data'!$G$31,0,10*ROW('Sanitation Data'!G201)))</f>
        <v/>
      </c>
      <c r="DD207" s="292" t="str">
        <f ca="true">+IF(OFFSET('Sanitation Data'!$G$32,0,10*ROW('Sanitation Data'!G201))="","",OFFSET('Sanitation Data'!$G$32,0,10*ROW('Sanitation Data'!G201)))</f>
        <v/>
      </c>
      <c r="DE207" s="292" t="str">
        <f ca="true">+IF(OFFSET('Sanitation Data'!$H$28,0,10*ROW('Sanitation Data'!H201))="","",OFFSET('Sanitation Data'!$H$28,0,10*ROW('Sanitation Data'!H201)))</f>
        <v/>
      </c>
      <c r="DF207" s="292" t="str">
        <f ca="true">+IF(OFFSET('Sanitation Data'!$H$29,0,10*ROW('Sanitation Data'!H201))="","",OFFSET('Sanitation Data'!$H$29,0,10*ROW('Sanitation Data'!H201)))</f>
        <v/>
      </c>
      <c r="DG207" s="292" t="str">
        <f ca="true">+IF(OFFSET('Sanitation Data'!$H$30,0,10*ROW('Sanitation Data'!H201))="","",OFFSET('Sanitation Data'!$H$30,0,10*ROW('Sanitation Data'!H201)))</f>
        <v/>
      </c>
      <c r="DH207" s="292" t="str">
        <f ca="true">+IF(OFFSET('Sanitation Data'!$H$31,0,10*ROW('Sanitation Data'!H201))="","",OFFSET('Sanitation Data'!$H$31,0,10*ROW('Sanitation Data'!H201)))</f>
        <v/>
      </c>
      <c r="DI207" s="292" t="str">
        <f ca="true">+IF(OFFSET('Sanitation Data'!$H$32,0,10*ROW('Sanitation Data'!H201))="","",OFFSET('Sanitation Data'!$H$32,0,10*ROW('Sanitation Data'!H201)))</f>
        <v/>
      </c>
      <c r="DJ207" s="292" t="str">
        <f ca="true">+IF(OFFSET('Sanitation Data'!$I$28,0,10*ROW('Sanitation Data'!I201))="","",OFFSET('Sanitation Data'!$I$28,0,10*ROW('Sanitation Data'!I201)))</f>
        <v/>
      </c>
      <c r="DK207" s="292" t="str">
        <f ca="true">+IF(OFFSET('Sanitation Data'!$I$29,0,10*ROW('Sanitation Data'!I201))="","",OFFSET('Sanitation Data'!$I$29,0,10*ROW('Sanitation Data'!I201)))</f>
        <v/>
      </c>
      <c r="DL207" s="292" t="str">
        <f ca="true">+IF(OFFSET('Sanitation Data'!$I$30,0,10*ROW('Sanitation Data'!I201))="","",OFFSET('Sanitation Data'!$I$30,0,10*ROW('Sanitation Data'!I201)))</f>
        <v/>
      </c>
      <c r="DM207" s="292" t="str">
        <f ca="true">+IF(OFFSET('Sanitation Data'!$I$31,0,10*ROW('Sanitation Data'!I201))="","",OFFSET('Sanitation Data'!$I$31,0,10*ROW('Sanitation Data'!I201)))</f>
        <v/>
      </c>
      <c r="DN207" s="292" t="str">
        <f ca="true">+IF(OFFSET('Sanitation Data'!$I$32,0,10*ROW('Sanitation Data'!I201))="","",OFFSET('Sanitation Data'!$I$32,0,10*ROW('Sanitation Data'!I201)))</f>
        <v/>
      </c>
      <c r="DO207" s="292" t="str">
        <f ca="true">+IF(OFFSET('Hygiene Data'!$D$11,0,10*ROW('Hygiene Data'!D201))="","",OFFSET('Hygiene Data'!$D$11,0,10*ROW('Hygiene Data'!D201)))</f>
        <v/>
      </c>
      <c r="DP207" s="292" t="str">
        <f ca="true">+IF(OFFSET('Hygiene Data'!$D$12,0,10*ROW('Hygiene Data'!D201))="","",OFFSET('Hygiene Data'!$D$12,0,10*ROW('Hygiene Data'!D201)))</f>
        <v/>
      </c>
      <c r="DQ207" s="292" t="str">
        <f ca="true">+IF(OFFSET('Hygiene Data'!$D$13,0,10*ROW('Hygiene Data'!D201))="","",OFFSET('Hygiene Data'!$D$13,0,10*ROW('Hygiene Data'!D201)))</f>
        <v/>
      </c>
      <c r="DR207" s="292" t="str">
        <f ca="true">+IF(OFFSET('Hygiene Data'!$E$11,0,10*ROW('Hygiene Data'!E201))="","",OFFSET('Hygiene Data'!$E$11,0,10*ROW('Hygiene Data'!E201)))</f>
        <v/>
      </c>
      <c r="DS207" s="292" t="str">
        <f ca="true">+IF(OFFSET('Hygiene Data'!$E$12,0,10*ROW('Hygiene Data'!E201))="","",OFFSET('Hygiene Data'!$E$12,0,10*ROW('Hygiene Data'!E201)))</f>
        <v/>
      </c>
      <c r="DT207" s="292" t="str">
        <f ca="true">+IF(OFFSET('Hygiene Data'!$E$13,0,10*ROW('Hygiene Data'!E201))="","",OFFSET('Hygiene Data'!$E$13,0,10*ROW('Hygiene Data'!E201)))</f>
        <v/>
      </c>
      <c r="DU207" s="292" t="str">
        <f ca="true">+IF(OFFSET('Hygiene Data'!$F$11,0,10*ROW('Hygiene Data'!F201))="","",OFFSET('Hygiene Data'!$F$11,0,10*ROW('Hygiene Data'!F201)))</f>
        <v/>
      </c>
      <c r="DV207" s="292" t="str">
        <f ca="true">+IF(OFFSET('Hygiene Data'!$F$12,0,10*ROW('Hygiene Data'!F201))="","",OFFSET('Hygiene Data'!$F$12,0,10*ROW('Hygiene Data'!F201)))</f>
        <v/>
      </c>
      <c r="DW207" s="292" t="str">
        <f ca="true">+IF(OFFSET('Hygiene Data'!$F$13,0,10*ROW('Hygiene Data'!F201))="","",OFFSET('Hygiene Data'!$F$13,0,10*ROW('Hygiene Data'!F201)))</f>
        <v/>
      </c>
      <c r="DX207" s="292" t="str">
        <f ca="true">+IF(OFFSET('Hygiene Data'!$G$11,0,10*ROW('Hygiene Data'!G201))="","",OFFSET('Hygiene Data'!$G$11,0,10*ROW('Hygiene Data'!G201)))</f>
        <v/>
      </c>
      <c r="DY207" s="292" t="str">
        <f ca="true">+IF(OFFSET('Hygiene Data'!$G$12,0,10*ROW('Hygiene Data'!G201))="","",OFFSET('Hygiene Data'!$G$12,0,10*ROW('Hygiene Data'!G201)))</f>
        <v/>
      </c>
      <c r="DZ207" s="292" t="str">
        <f ca="true">+IF(OFFSET('Hygiene Data'!$G$13,0,10*ROW('Hygiene Data'!G201))="","",OFFSET('Hygiene Data'!$G$13,0,10*ROW('Hygiene Data'!G201)))</f>
        <v/>
      </c>
      <c r="EA207" s="292" t="str">
        <f ca="true">+IF(OFFSET('Hygiene Data'!$H$11,0,10*ROW('Hygiene Data'!H201))="","",OFFSET('Hygiene Data'!$H$11,0,10*ROW('Hygiene Data'!H201)))</f>
        <v/>
      </c>
      <c r="EB207" s="292" t="str">
        <f ca="true">+IF(OFFSET('Hygiene Data'!$H$12,0,10*ROW('Hygiene Data'!H201))="","",OFFSET('Hygiene Data'!$H$12,0,10*ROW('Hygiene Data'!H201)))</f>
        <v/>
      </c>
      <c r="EC207" s="292" t="str">
        <f ca="true">+IF(OFFSET('Hygiene Data'!$H$13,0,10*ROW('Hygiene Data'!H201))="","",OFFSET('Hygiene Data'!$H$13,0,10*ROW('Hygiene Data'!H201)))</f>
        <v/>
      </c>
      <c r="ED207" s="292" t="str">
        <f ca="true">+IF(OFFSET('Hygiene Data'!$I$11,0,10*ROW('Hygiene Data'!I201))="","",OFFSET('Hygiene Data'!$I$11,0,10*ROW('Hygiene Data'!I201)))</f>
        <v/>
      </c>
      <c r="EE207" s="292" t="str">
        <f ca="true">+IF(OFFSET('Hygiene Data'!$I$12,0,10*ROW('Hygiene Data'!I201))="","",OFFSET('Hygiene Data'!$I$12,0,10*ROW('Hygiene Data'!I201)))</f>
        <v/>
      </c>
      <c r="EF207" s="29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U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7" customWidth="true"/>
    <col min="3" max="3" width="29.75" customWidth="true"/>
    <col min="4" max="9" width="7.875" customWidth="true"/>
    <col min="10" max="11" width="1.125" customWidth="true"/>
    <col min="12" max="12" width="24.625" style="137" customWidth="true"/>
    <col min="13" max="13" width="29.75" customWidth="true"/>
    <col min="14" max="19" width="7.875" customWidth="true"/>
    <col min="20" max="21" width="1.125" customWidth="true"/>
    <col min="22" max="22" width="24.625" style="137" customWidth="true"/>
    <col min="23" max="23" width="29.75" customWidth="true"/>
    <col min="24" max="29" width="7.875" customWidth="true"/>
    <col min="30" max="31" width="1.125" customWidth="true"/>
    <col min="32" max="32" width="24.625" style="137" customWidth="true"/>
    <col min="33" max="33" width="29.75" customWidth="true"/>
    <col min="34" max="39" width="7.875" customWidth="true"/>
    <col min="40" max="41" width="1.125" customWidth="true"/>
    <col min="42" max="42" width="24.625" style="137" customWidth="true"/>
    <col min="43" max="43" width="29.75" customWidth="true"/>
    <col min="44" max="49" width="7.875" customWidth="true"/>
    <col min="50" max="51" width="1.125" customWidth="true"/>
    <col min="52" max="52" width="24.625" style="137" customWidth="true"/>
    <col min="53" max="53" width="29.75" style="137" customWidth="true"/>
    <col min="54" max="59" width="7.875" style="137" customWidth="true"/>
    <col min="60" max="61" width="1.125" customWidth="true"/>
    <col min="62" max="62" width="24.625" style="137" customWidth="true"/>
    <col min="63" max="63" width="29.75" customWidth="true"/>
    <col min="64" max="69" width="7.875" customWidth="true"/>
    <col min="70" max="71" width="1.125" customWidth="true"/>
    <col min="72" max="72" width="24.625" style="137" customWidth="true"/>
    <col min="73" max="73" width="29.75" customWidth="true"/>
    <col min="74" max="79" width="7.875" customWidth="true"/>
    <col min="80" max="81" width="1.125" customWidth="true"/>
    <col min="82" max="82" width="24.625" style="137" customWidth="true"/>
    <col min="83" max="83" width="29.75" customWidth="true"/>
    <col min="84" max="89" width="7.875" customWidth="true"/>
    <col min="90" max="91" width="1.125" customWidth="true"/>
    <col min="92" max="92" width="24.625" style="137" customWidth="true"/>
    <col min="93" max="93" width="29.75" customWidth="true"/>
    <col min="94" max="99" width="7.875" customWidth="true"/>
    <col min="100" max="101" width="1.125" customWidth="true"/>
    <col min="102" max="102" width="24.625" style="137" customWidth="true"/>
    <col min="103" max="103" width="29.75" customWidth="true"/>
    <col min="104" max="109" width="7.875" customWidth="true"/>
    <col min="110" max="111" width="1.125" customWidth="true"/>
    <col min="112" max="112" width="24.625" style="137" customWidth="true"/>
    <col min="113" max="113" width="29.75" customWidth="true"/>
    <col min="114" max="119" width="7.875" customWidth="true"/>
    <col min="120" max="121" width="1.125" customWidth="true"/>
    <col min="122" max="122" width="24.625" style="137" customWidth="true"/>
    <col min="123" max="123" width="29.75" customWidth="true"/>
    <col min="124" max="129" width="7.875" customWidth="true"/>
    <col min="130" max="131" width="1.125" customWidth="true"/>
    <col min="132" max="132" width="24.625" style="137" customWidth="true"/>
    <col min="133" max="133" width="29.75" customWidth="true"/>
    <col min="134" max="139" width="7.875" customWidth="true"/>
    <col min="140" max="141" width="1.125" customWidth="true"/>
    <col min="142" max="142" width="24.625" style="137" customWidth="true"/>
    <col min="143" max="143" width="29.75" customWidth="true"/>
    <col min="144" max="149" width="7.875" customWidth="true"/>
    <col min="150" max="151" width="1.125" customWidth="true"/>
    <col min="152" max="152" width="24.625" style="137" customWidth="true"/>
    <col min="153" max="153" width="29.75" customWidth="true"/>
    <col min="154" max="159" width="7.875" customWidth="true"/>
    <col min="160" max="161" width="1.125" customWidth="true"/>
    <col min="162" max="162" width="24.625" style="137" customWidth="true"/>
    <col min="163" max="163" width="29.75" customWidth="true"/>
    <col min="164" max="169" width="7.875" customWidth="true"/>
    <col min="170" max="171" width="1.125" customWidth="true"/>
    <col min="172" max="172" width="24.625" style="137" customWidth="true"/>
    <col min="173" max="173" width="29.75" customWidth="true"/>
    <col min="174" max="179" width="7.875" customWidth="true"/>
    <col min="180" max="181" width="1.125" customWidth="true"/>
    <col min="182" max="182" width="24.625" style="137" customWidth="true"/>
    <col min="183" max="183" width="29.75" customWidth="true"/>
    <col min="184" max="189" width="7.875" customWidth="true"/>
    <col min="190" max="191" width="1.125" customWidth="true"/>
    <col min="192" max="192" width="24.625" style="137" customWidth="true"/>
    <col min="193" max="193" width="29.75" customWidth="true"/>
    <col min="194" max="199" width="7.875" customWidth="true"/>
    <col min="200" max="201" width="1.125" customWidth="true"/>
    <col min="202" max="202" width="24.625" style="137" customWidth="true"/>
    <col min="203" max="203" width="29.75" customWidth="true"/>
    <col min="204" max="209" width="7.875" customWidth="true"/>
    <col min="210" max="211" width="1.125" customWidth="true"/>
    <col min="212" max="212" width="24.625" style="137" customWidth="true"/>
    <col min="213" max="213" width="29.75" customWidth="true"/>
    <col min="214" max="219" width="7.875" customWidth="true"/>
    <col min="220" max="221" width="1.125" customWidth="true"/>
    <col min="222" max="222" width="24.625" style="137" customWidth="true"/>
    <col min="223" max="223" width="29.75" customWidth="true"/>
    <col min="224" max="229" width="7.875" customWidth="true"/>
    <col min="230" max="231" width="1.125" customWidth="true"/>
    <col min="232" max="232" width="24.625" style="137" customWidth="true"/>
    <col min="233" max="233" width="29.75" customWidth="true"/>
    <col min="234" max="239" width="7.875" customWidth="true"/>
    <col min="240" max="241" width="1.125" customWidth="true"/>
    <col min="242" max="242" width="24.625" customWidth="true"/>
    <col min="243" max="243" width="29.75" customWidth="true"/>
    <col min="244" max="249" width="7.875" customWidth="true"/>
    <col min="250" max="251" width="1.125" customWidth="true"/>
    <col min="252" max="252" width="24.625" customWidth="true"/>
    <col min="253" max="253" width="29.75" customWidth="true"/>
    <col min="254" max="259" width="7.875" customWidth="true"/>
    <col min="260" max="261" width="1.125" customWidth="true"/>
    <col min="262" max="262" width="24.625" customWidth="true"/>
    <col min="263" max="263" width="29.75" customWidth="true"/>
    <col min="264" max="269" width="7.875" customWidth="true"/>
    <col min="270" max="271" width="1.125" customWidth="true"/>
    <col min="272" max="272" width="24.625" customWidth="true"/>
    <col min="273" max="273" width="29.75" customWidth="true"/>
    <col min="274" max="279" width="7.875" customWidth="true"/>
    <col min="280" max="281" width="1.125" customWidth="true"/>
  </cols>
  <sheetData>
    <row xmlns:x14ac="http://schemas.microsoft.com/office/spreadsheetml/2009/9/ac" r="1" s="329" customFormat="true" ht="30" customHeight="true" x14ac:dyDescent="0.25">
      <c r="B1" s="345" t="s">
        <v>28</v>
      </c>
      <c r="C1" s="395" t="s">
        <v>279</v>
      </c>
      <c r="D1" s="340" t="s">
        <v>159</v>
      </c>
      <c r="E1" s="340"/>
      <c r="F1" s="340"/>
      <c r="G1" s="340"/>
      <c r="H1" s="340"/>
      <c r="I1" s="341"/>
      <c r="J1" s="330"/>
      <c r="K1" s="330"/>
      <c r="L1" s="345" t="s">
        <v>28</v>
      </c>
      <c r="M1" s="395" t="s">
        <v>280</v>
      </c>
      <c r="N1" s="340" t="str">
        <f>D1</f>
        <v>Brazil</v>
      </c>
      <c r="O1" s="340"/>
      <c r="P1" s="340"/>
      <c r="Q1" s="340"/>
      <c r="R1" s="340"/>
      <c r="S1" s="341"/>
      <c r="T1" s="330"/>
      <c r="U1" s="330"/>
      <c r="V1" s="345" t="s">
        <v>28</v>
      </c>
      <c r="W1" s="395" t="s">
        <v>281</v>
      </c>
      <c r="X1" s="340" t="str">
        <f>N1</f>
        <v>Brazil</v>
      </c>
      <c r="Y1" s="340"/>
      <c r="Z1" s="340"/>
      <c r="AA1" s="340"/>
      <c r="AB1" s="340"/>
      <c r="AC1" s="341"/>
      <c r="AD1" s="330"/>
      <c r="AE1" s="330"/>
      <c r="AF1" s="345" t="s">
        <v>28</v>
      </c>
      <c r="AG1" s="395" t="s">
        <v>282</v>
      </c>
      <c r="AH1" s="340" t="str">
        <f>X1</f>
        <v>Brazil</v>
      </c>
      <c r="AI1" s="340"/>
      <c r="AJ1" s="340"/>
      <c r="AK1" s="340"/>
      <c r="AL1" s="340"/>
      <c r="AM1" s="341"/>
      <c r="AN1" s="330"/>
      <c r="AO1" s="330"/>
      <c r="AP1" s="345" t="s">
        <v>28</v>
      </c>
      <c r="AQ1" s="395" t="s">
        <v>283</v>
      </c>
      <c r="AR1" s="340" t="str">
        <f>AH1</f>
        <v>Brazil</v>
      </c>
      <c r="AS1" s="340"/>
      <c r="AT1" s="340"/>
      <c r="AU1" s="340"/>
      <c r="AV1" s="340"/>
      <c r="AW1" s="341"/>
      <c r="AX1" s="330"/>
      <c r="AY1" s="330"/>
      <c r="AZ1" s="345" t="s">
        <v>28</v>
      </c>
      <c r="BA1" s="395" t="s">
        <v>284</v>
      </c>
      <c r="BB1" s="340" t="str">
        <f>AR1</f>
        <v>Brazil</v>
      </c>
      <c r="BC1" s="340"/>
      <c r="BD1" s="340"/>
      <c r="BE1" s="340"/>
      <c r="BF1" s="340"/>
      <c r="BG1" s="341"/>
      <c r="BH1" s="330"/>
      <c r="BI1" s="330"/>
      <c r="BJ1" s="345" t="s">
        <v>28</v>
      </c>
      <c r="BK1" s="395" t="s">
        <v>285</v>
      </c>
      <c r="BL1" s="340" t="str">
        <f>BB1</f>
        <v>Brazil</v>
      </c>
      <c r="BM1" s="340"/>
      <c r="BN1" s="340"/>
      <c r="BO1" s="340"/>
      <c r="BP1" s="340"/>
      <c r="BQ1" s="341"/>
      <c r="BR1" s="330"/>
      <c r="BS1" s="330"/>
      <c r="BT1" s="345" t="s">
        <v>28</v>
      </c>
      <c r="BU1" s="395" t="s">
        <v>285</v>
      </c>
      <c r="BV1" s="340" t="s">
        <v>159</v>
      </c>
      <c r="BW1" s="340"/>
      <c r="BX1" s="340"/>
      <c r="BY1" s="340"/>
      <c r="BZ1" s="340"/>
      <c r="CA1" s="341"/>
      <c r="CB1" s="330"/>
      <c r="CC1" s="330"/>
      <c r="CD1" s="345" t="s">
        <v>28</v>
      </c>
      <c r="CE1" s="395" t="s">
        <v>286</v>
      </c>
      <c r="CF1" s="340" t="str">
        <f>BV1</f>
        <v>Brazil</v>
      </c>
      <c r="CG1" s="340"/>
      <c r="CH1" s="340"/>
      <c r="CI1" s="340"/>
      <c r="CJ1" s="340"/>
      <c r="CK1" s="341"/>
      <c r="CL1" s="330"/>
      <c r="CM1" s="330"/>
      <c r="CN1" s="345" t="s">
        <v>28</v>
      </c>
      <c r="CO1" s="395" t="s">
        <v>287</v>
      </c>
      <c r="CP1" s="340" t="str">
        <f>CF1</f>
        <v>Brazil</v>
      </c>
      <c r="CQ1" s="340"/>
      <c r="CR1" s="340"/>
      <c r="CS1" s="340"/>
      <c r="CT1" s="340"/>
      <c r="CU1" s="341"/>
      <c r="CV1" s="330"/>
      <c r="CW1" s="330"/>
      <c r="CX1" s="345" t="s">
        <v>28</v>
      </c>
      <c r="CY1" s="395" t="s">
        <v>288</v>
      </c>
      <c r="CZ1" s="340" t="str">
        <f>CP1</f>
        <v>Brazil</v>
      </c>
      <c r="DA1" s="340"/>
      <c r="DB1" s="340"/>
      <c r="DC1" s="340"/>
      <c r="DD1" s="340"/>
      <c r="DE1" s="341"/>
      <c r="DF1" s="330"/>
      <c r="DG1" s="330"/>
      <c r="DH1" s="345" t="s">
        <v>28</v>
      </c>
      <c r="DI1" s="395" t="s">
        <v>289</v>
      </c>
      <c r="DJ1" s="340" t="str">
        <f>CZ1</f>
        <v>Brazil</v>
      </c>
      <c r="DK1" s="340"/>
      <c r="DL1" s="340"/>
      <c r="DM1" s="340"/>
      <c r="DN1" s="340"/>
      <c r="DO1" s="341"/>
      <c r="DP1" s="330"/>
      <c r="DQ1" s="330"/>
      <c r="DR1" s="345" t="s">
        <v>28</v>
      </c>
      <c r="DS1" s="395" t="s">
        <v>290</v>
      </c>
      <c r="DT1" s="340" t="str">
        <f>DJ1</f>
        <v>Brazil</v>
      </c>
      <c r="DU1" s="340"/>
      <c r="DV1" s="340"/>
      <c r="DW1" s="340"/>
      <c r="DX1" s="340"/>
      <c r="DY1" s="341"/>
      <c r="DZ1" s="330"/>
      <c r="EA1" s="330"/>
      <c r="EB1" s="345" t="s">
        <v>28</v>
      </c>
      <c r="EC1" s="395" t="s">
        <v>291</v>
      </c>
      <c r="ED1" s="340" t="str">
        <f>DT1</f>
        <v>Brazil</v>
      </c>
      <c r="EE1" s="340"/>
      <c r="EF1" s="340"/>
      <c r="EG1" s="340"/>
      <c r="EH1" s="340"/>
      <c r="EI1" s="341"/>
      <c r="EJ1" s="330"/>
      <c r="EK1" s="330"/>
      <c r="EL1" s="345" t="s">
        <v>28</v>
      </c>
      <c r="EM1" s="395" t="s">
        <v>292</v>
      </c>
      <c r="EN1" s="340" t="str">
        <f>ED1</f>
        <v>Brazil</v>
      </c>
      <c r="EO1" s="340"/>
      <c r="EP1" s="340"/>
      <c r="EQ1" s="340"/>
      <c r="ER1" s="340"/>
      <c r="ES1" s="341"/>
      <c r="ET1" s="330"/>
      <c r="EU1" s="330"/>
      <c r="EV1" s="345" t="s">
        <v>28</v>
      </c>
      <c r="EW1" s="395" t="s">
        <v>292</v>
      </c>
      <c r="EX1" s="340" t="s">
        <v>159</v>
      </c>
      <c r="EY1" s="340"/>
      <c r="EZ1" s="340"/>
      <c r="FA1" s="340"/>
      <c r="FB1" s="340"/>
      <c r="FC1" s="341"/>
      <c r="FD1" s="330"/>
      <c r="FE1" s="330"/>
      <c r="FF1" s="345" t="s">
        <v>28</v>
      </c>
      <c r="FG1" s="395" t="s">
        <v>293</v>
      </c>
      <c r="FH1" s="340" t="str">
        <f>DJ1</f>
        <v>Brazil</v>
      </c>
      <c r="FI1" s="340"/>
      <c r="FJ1" s="340"/>
      <c r="FK1" s="340"/>
      <c r="FL1" s="340"/>
      <c r="FM1" s="341"/>
      <c r="FN1" s="330"/>
      <c r="FO1" s="330"/>
      <c r="FP1" s="345" t="s">
        <v>28</v>
      </c>
      <c r="FQ1" s="395" t="s">
        <v>294</v>
      </c>
      <c r="FR1" s="340" t="str">
        <f>DJ1</f>
        <v>Brazil</v>
      </c>
      <c r="FS1" s="340"/>
      <c r="FT1" s="340"/>
      <c r="FU1" s="340"/>
      <c r="FV1" s="340"/>
      <c r="FW1" s="341"/>
      <c r="FX1" s="330"/>
      <c r="FY1" s="330"/>
      <c r="FZ1" s="345" t="s">
        <v>28</v>
      </c>
      <c r="GA1" s="395" t="s">
        <v>294</v>
      </c>
      <c r="GB1" s="340" t="str">
        <f>DJ1</f>
        <v>Brazil</v>
      </c>
      <c r="GC1" s="340"/>
      <c r="GD1" s="340"/>
      <c r="GE1" s="340"/>
      <c r="GF1" s="340"/>
      <c r="GG1" s="341"/>
      <c r="GH1" s="330"/>
      <c r="GI1" s="330"/>
      <c r="GJ1" s="345" t="s">
        <v>28</v>
      </c>
      <c r="GK1" s="395" t="s">
        <v>295</v>
      </c>
      <c r="GL1" s="340" t="str">
        <f>DT1</f>
        <v>Brazil</v>
      </c>
      <c r="GM1" s="340"/>
      <c r="GN1" s="340"/>
      <c r="GO1" s="340"/>
      <c r="GP1" s="340"/>
      <c r="GQ1" s="341"/>
      <c r="GR1" s="330"/>
      <c r="GS1" s="330"/>
      <c r="GT1" s="345" t="s">
        <v>28</v>
      </c>
      <c r="GU1" s="395" t="s">
        <v>296</v>
      </c>
      <c r="GV1" s="340" t="str">
        <f>ED1</f>
        <v>Brazil</v>
      </c>
      <c r="GW1" s="340"/>
      <c r="GX1" s="340"/>
      <c r="GY1" s="340"/>
      <c r="GZ1" s="340"/>
      <c r="HA1" s="341"/>
      <c r="HB1" s="330"/>
      <c r="HC1" s="330"/>
      <c r="HD1" s="345" t="s">
        <v>28</v>
      </c>
      <c r="HE1" s="395" t="s">
        <v>296</v>
      </c>
      <c r="HF1" s="340" t="str">
        <f>EN1</f>
        <v>Brazil</v>
      </c>
      <c r="HG1" s="340"/>
      <c r="HH1" s="340"/>
      <c r="HI1" s="340"/>
      <c r="HJ1" s="340"/>
      <c r="HK1" s="341"/>
      <c r="HL1" s="330"/>
      <c r="HM1" s="330"/>
      <c r="HN1" s="345" t="s">
        <v>28</v>
      </c>
      <c r="HO1" s="395" t="s">
        <v>297</v>
      </c>
      <c r="HP1" s="340" t="str">
        <f>EX1</f>
        <v>Brazil</v>
      </c>
      <c r="HQ1" s="340"/>
      <c r="HR1" s="340"/>
      <c r="HS1" s="340"/>
      <c r="HT1" s="340"/>
      <c r="HU1" s="341"/>
      <c r="HV1" s="330"/>
      <c r="HW1" s="330"/>
      <c r="HX1" s="345" t="s">
        <v>28</v>
      </c>
      <c r="HY1" s="395" t="s">
        <v>298</v>
      </c>
      <c r="HZ1" s="340" t="str">
        <f>FH1</f>
        <v>Brazil</v>
      </c>
      <c r="IA1" s="340"/>
      <c r="IB1" s="340"/>
      <c r="IC1" s="340"/>
      <c r="ID1" s="340"/>
      <c r="IE1" s="341"/>
      <c r="IF1" s="330"/>
      <c r="IG1" s="330"/>
      <c r="IH1" s="345" t="s">
        <v>28</v>
      </c>
      <c r="II1" s="395">
        <v>2019</v>
      </c>
      <c r="IJ1" s="340" t="s">
        <v>159</v>
      </c>
      <c r="IK1" s="340"/>
      <c r="IL1" s="340"/>
      <c r="IM1" s="340"/>
      <c r="IN1" s="340"/>
      <c r="IO1" s="341"/>
      <c r="IP1" s="330"/>
      <c r="IQ1" s="330"/>
      <c r="IR1" s="345" t="s">
        <v>28</v>
      </c>
      <c r="IS1" s="395">
        <v>2020</v>
      </c>
      <c r="IT1" s="340" t="s">
        <v>159</v>
      </c>
      <c r="IU1" s="340"/>
      <c r="IV1" s="340"/>
      <c r="IW1" s="340"/>
      <c r="IX1" s="340"/>
      <c r="IY1" s="341"/>
      <c r="IZ1" s="330"/>
      <c r="JA1" s="330"/>
      <c r="JB1" s="345" t="s">
        <v>28</v>
      </c>
      <c r="JC1" s="395">
        <v>2021</v>
      </c>
      <c r="JD1" s="340" t="s">
        <v>159</v>
      </c>
      <c r="JE1" s="340"/>
      <c r="JF1" s="340"/>
      <c r="JG1" s="340"/>
      <c r="JH1" s="340"/>
      <c r="JI1" s="341"/>
      <c r="JJ1" s="330"/>
      <c r="JK1" s="330"/>
      <c r="JL1" s="345" t="s">
        <v>28</v>
      </c>
      <c r="JM1" s="395">
        <v>2022</v>
      </c>
      <c r="JN1" s="340" t="s">
        <v>159</v>
      </c>
      <c r="JO1" s="340"/>
      <c r="JP1" s="340"/>
      <c r="JQ1" s="340"/>
      <c r="JR1" s="340"/>
      <c r="JS1" s="341"/>
      <c r="JT1" s="330"/>
      <c r="JU1" s="330"/>
    </row>
    <row xmlns:x14ac="http://schemas.microsoft.com/office/spreadsheetml/2009/9/ac" r="2" s="329" customFormat="true" ht="30" customHeight="true" x14ac:dyDescent="0.25">
      <c r="A2" s="591" t="s">
        <v>318</v>
      </c>
      <c r="B2" s="342" t="s">
        <v>255</v>
      </c>
      <c r="C2" s="254" t="s">
        <v>196</v>
      </c>
      <c r="D2" s="254" t="s">
        <v>160</v>
      </c>
      <c r="E2" s="343"/>
      <c r="F2" s="343"/>
      <c r="G2" s="343"/>
      <c r="H2" s="343"/>
      <c r="I2" s="344"/>
      <c r="J2" s="330" t="s">
        <v>299</v>
      </c>
      <c r="K2" s="330"/>
      <c r="L2" s="342" t="s">
        <v>256</v>
      </c>
      <c r="M2" s="254" t="s">
        <v>196</v>
      </c>
      <c r="N2" s="254" t="s">
        <v>160</v>
      </c>
      <c r="O2" s="343"/>
      <c r="P2" s="343"/>
      <c r="Q2" s="343"/>
      <c r="R2" s="343"/>
      <c r="S2" s="344"/>
      <c r="T2" s="330" t="s">
        <v>299</v>
      </c>
      <c r="U2" s="330"/>
      <c r="V2" s="342" t="s">
        <v>257</v>
      </c>
      <c r="W2" s="254" t="s">
        <v>196</v>
      </c>
      <c r="X2" s="254" t="s">
        <v>160</v>
      </c>
      <c r="Y2" s="343"/>
      <c r="Z2" s="343"/>
      <c r="AA2" s="343"/>
      <c r="AB2" s="343"/>
      <c r="AC2" s="344"/>
      <c r="AD2" s="330" t="s">
        <v>299</v>
      </c>
      <c r="AE2" s="330"/>
      <c r="AF2" s="342" t="s">
        <v>258</v>
      </c>
      <c r="AG2" s="254" t="s">
        <v>196</v>
      </c>
      <c r="AH2" s="254" t="s">
        <v>160</v>
      </c>
      <c r="AI2" s="343"/>
      <c r="AJ2" s="343"/>
      <c r="AK2" s="343"/>
      <c r="AL2" s="343"/>
      <c r="AM2" s="344"/>
      <c r="AN2" s="330" t="s">
        <v>299</v>
      </c>
      <c r="AO2" s="330"/>
      <c r="AP2" s="342" t="s">
        <v>259</v>
      </c>
      <c r="AQ2" s="254" t="s">
        <v>196</v>
      </c>
      <c r="AR2" s="254" t="s">
        <v>160</v>
      </c>
      <c r="AS2" s="343"/>
      <c r="AT2" s="343"/>
      <c r="AU2" s="343"/>
      <c r="AV2" s="343"/>
      <c r="AW2" s="344"/>
      <c r="AX2" s="330" t="s">
        <v>299</v>
      </c>
      <c r="AY2" s="330"/>
      <c r="AZ2" s="342" t="s">
        <v>260</v>
      </c>
      <c r="BA2" s="254" t="s">
        <v>196</v>
      </c>
      <c r="BB2" s="254" t="s">
        <v>160</v>
      </c>
      <c r="BC2" s="343"/>
      <c r="BD2" s="343"/>
      <c r="BE2" s="343"/>
      <c r="BF2" s="343"/>
      <c r="BG2" s="344"/>
      <c r="BH2" s="330" t="s">
        <v>299</v>
      </c>
      <c r="BI2" s="330"/>
      <c r="BJ2" s="342" t="s">
        <v>261</v>
      </c>
      <c r="BK2" s="254" t="s">
        <v>196</v>
      </c>
      <c r="BL2" s="254" t="s">
        <v>160</v>
      </c>
      <c r="BM2" s="343"/>
      <c r="BN2" s="343"/>
      <c r="BO2" s="343"/>
      <c r="BP2" s="343"/>
      <c r="BQ2" s="344"/>
      <c r="BR2" s="330" t="s">
        <v>299</v>
      </c>
      <c r="BS2" s="330"/>
      <c r="BT2" s="342" t="s">
        <v>262</v>
      </c>
      <c r="BU2" s="254" t="s">
        <v>196</v>
      </c>
      <c r="BV2" s="254" t="s">
        <v>161</v>
      </c>
      <c r="BW2" s="343"/>
      <c r="BX2" s="343"/>
      <c r="BY2" s="343"/>
      <c r="BZ2" s="343"/>
      <c r="CA2" s="344"/>
      <c r="CB2" s="330" t="s">
        <v>299</v>
      </c>
      <c r="CC2" s="330"/>
      <c r="CD2" s="342" t="s">
        <v>263</v>
      </c>
      <c r="CE2" s="254" t="s">
        <v>196</v>
      </c>
      <c r="CF2" s="254" t="s">
        <v>160</v>
      </c>
      <c r="CG2" s="343"/>
      <c r="CH2" s="343"/>
      <c r="CI2" s="343"/>
      <c r="CJ2" s="343"/>
      <c r="CK2" s="344"/>
      <c r="CL2" s="330" t="s">
        <v>299</v>
      </c>
      <c r="CM2" s="330"/>
      <c r="CN2" s="342" t="s">
        <v>264</v>
      </c>
      <c r="CO2" s="254" t="s">
        <v>196</v>
      </c>
      <c r="CP2" s="254" t="s">
        <v>160</v>
      </c>
      <c r="CQ2" s="343"/>
      <c r="CR2" s="343"/>
      <c r="CS2" s="343"/>
      <c r="CT2" s="343"/>
      <c r="CU2" s="344"/>
      <c r="CV2" s="330" t="s">
        <v>299</v>
      </c>
      <c r="CW2" s="330"/>
      <c r="CX2" s="342" t="s">
        <v>265</v>
      </c>
      <c r="CY2" s="254" t="s">
        <v>196</v>
      </c>
      <c r="CZ2" s="254" t="s">
        <v>160</v>
      </c>
      <c r="DA2" s="343"/>
      <c r="DB2" s="343"/>
      <c r="DC2" s="343"/>
      <c r="DD2" s="343"/>
      <c r="DE2" s="344"/>
      <c r="DF2" s="330" t="s">
        <v>299</v>
      </c>
      <c r="DG2" s="330"/>
      <c r="DH2" s="342" t="s">
        <v>266</v>
      </c>
      <c r="DI2" s="254" t="s">
        <v>196</v>
      </c>
      <c r="DJ2" s="254" t="s">
        <v>160</v>
      </c>
      <c r="DK2" s="343"/>
      <c r="DL2" s="343"/>
      <c r="DM2" s="343"/>
      <c r="DN2" s="343"/>
      <c r="DO2" s="344"/>
      <c r="DP2" s="330" t="s">
        <v>299</v>
      </c>
      <c r="DQ2" s="330"/>
      <c r="DR2" s="342" t="s">
        <v>267</v>
      </c>
      <c r="DS2" s="254" t="s">
        <v>196</v>
      </c>
      <c r="DT2" s="254" t="s">
        <v>160</v>
      </c>
      <c r="DU2" s="343"/>
      <c r="DV2" s="343"/>
      <c r="DW2" s="343"/>
      <c r="DX2" s="343"/>
      <c r="DY2" s="344"/>
      <c r="DZ2" s="330" t="s">
        <v>299</v>
      </c>
      <c r="EA2" s="330"/>
      <c r="EB2" s="342" t="s">
        <v>268</v>
      </c>
      <c r="EC2" s="254" t="s">
        <v>196</v>
      </c>
      <c r="ED2" s="254" t="s">
        <v>160</v>
      </c>
      <c r="EE2" s="343"/>
      <c r="EF2" s="343"/>
      <c r="EG2" s="343"/>
      <c r="EH2" s="343"/>
      <c r="EI2" s="344"/>
      <c r="EJ2" s="330" t="s">
        <v>299</v>
      </c>
      <c r="EK2" s="330"/>
      <c r="EL2" s="342" t="s">
        <v>269</v>
      </c>
      <c r="EM2" s="254" t="s">
        <v>196</v>
      </c>
      <c r="EN2" s="254" t="s">
        <v>160</v>
      </c>
      <c r="EO2" s="343"/>
      <c r="EP2" s="343"/>
      <c r="EQ2" s="343"/>
      <c r="ER2" s="343"/>
      <c r="ES2" s="344"/>
      <c r="ET2" s="330" t="s">
        <v>299</v>
      </c>
      <c r="EU2" s="330"/>
      <c r="EV2" s="342" t="s">
        <v>270</v>
      </c>
      <c r="EW2" s="254" t="s">
        <v>166</v>
      </c>
      <c r="EX2" s="254" t="s">
        <v>162</v>
      </c>
      <c r="EY2" s="343"/>
      <c r="EZ2" s="343"/>
      <c r="FA2" s="343"/>
      <c r="FB2" s="343"/>
      <c r="FC2" s="344"/>
      <c r="FD2" s="330" t="s">
        <v>299</v>
      </c>
      <c r="FE2" s="330"/>
      <c r="FF2" s="342" t="s">
        <v>271</v>
      </c>
      <c r="FG2" s="254" t="s">
        <v>196</v>
      </c>
      <c r="FH2" s="254" t="s">
        <v>163</v>
      </c>
      <c r="FI2" s="343"/>
      <c r="FJ2" s="343"/>
      <c r="FK2" s="343"/>
      <c r="FL2" s="343"/>
      <c r="FM2" s="344"/>
      <c r="FN2" s="330" t="s">
        <v>299</v>
      </c>
      <c r="FO2" s="330"/>
      <c r="FP2" s="342" t="s">
        <v>272</v>
      </c>
      <c r="FQ2" s="254" t="s">
        <v>196</v>
      </c>
      <c r="FR2" s="254" t="s">
        <v>164</v>
      </c>
      <c r="FS2" s="343"/>
      <c r="FT2" s="343"/>
      <c r="FU2" s="343"/>
      <c r="FV2" s="343"/>
      <c r="FW2" s="344"/>
      <c r="FX2" s="330" t="s">
        <v>299</v>
      </c>
      <c r="FY2" s="330"/>
      <c r="FZ2" s="342" t="s">
        <v>273</v>
      </c>
      <c r="GA2" s="254" t="s">
        <v>166</v>
      </c>
      <c r="GB2" s="254" t="s">
        <v>206</v>
      </c>
      <c r="GC2" s="343"/>
      <c r="GD2" s="343"/>
      <c r="GE2" s="343"/>
      <c r="GF2" s="343"/>
      <c r="GG2" s="344"/>
      <c r="GH2" s="330" t="s">
        <v>299</v>
      </c>
      <c r="GI2" s="330"/>
      <c r="GJ2" s="342" t="s">
        <v>274</v>
      </c>
      <c r="GK2" s="254" t="s">
        <v>196</v>
      </c>
      <c r="GL2" s="254" t="s">
        <v>165</v>
      </c>
      <c r="GM2" s="343"/>
      <c r="GN2" s="343"/>
      <c r="GO2" s="343"/>
      <c r="GP2" s="343"/>
      <c r="GQ2" s="344"/>
      <c r="GR2" s="330" t="s">
        <v>299</v>
      </c>
      <c r="GS2" s="330"/>
      <c r="GT2" s="342" t="s">
        <v>275</v>
      </c>
      <c r="GU2" s="254" t="s">
        <v>196</v>
      </c>
      <c r="GV2" s="254" t="s">
        <v>246</v>
      </c>
      <c r="GW2" s="343"/>
      <c r="GX2" s="343"/>
      <c r="GY2" s="343"/>
      <c r="GZ2" s="343"/>
      <c r="HA2" s="344"/>
      <c r="HB2" s="330" t="s">
        <v>299</v>
      </c>
      <c r="HC2" s="330"/>
      <c r="HD2" s="342" t="s">
        <v>276</v>
      </c>
      <c r="HE2" s="254" t="s">
        <v>248</v>
      </c>
      <c r="HF2" s="254" t="s">
        <v>252</v>
      </c>
      <c r="HG2" s="343"/>
      <c r="HH2" s="343"/>
      <c r="HI2" s="343"/>
      <c r="HJ2" s="343"/>
      <c r="HK2" s="344"/>
      <c r="HL2" s="330" t="s">
        <v>299</v>
      </c>
      <c r="HM2" s="330"/>
      <c r="HN2" s="342" t="s">
        <v>277</v>
      </c>
      <c r="HO2" s="254" t="s">
        <v>196</v>
      </c>
      <c r="HP2" s="254" t="s">
        <v>247</v>
      </c>
      <c r="HQ2" s="343"/>
      <c r="HR2" s="343"/>
      <c r="HS2" s="343"/>
      <c r="HT2" s="343"/>
      <c r="HU2" s="344"/>
      <c r="HV2" s="330" t="s">
        <v>299</v>
      </c>
      <c r="HW2" s="330"/>
      <c r="HX2" s="342" t="s">
        <v>278</v>
      </c>
      <c r="HY2" s="254" t="s">
        <v>196</v>
      </c>
      <c r="HZ2" s="254" t="s">
        <v>254</v>
      </c>
      <c r="IA2" s="343"/>
      <c r="IB2" s="343"/>
      <c r="IC2" s="343"/>
      <c r="ID2" s="343"/>
      <c r="IE2" s="344"/>
      <c r="IF2" s="330" t="s">
        <v>299</v>
      </c>
      <c r="IG2" s="330"/>
      <c r="IH2" s="342" t="s">
        <v>329</v>
      </c>
      <c r="II2" s="254" t="s">
        <v>166</v>
      </c>
      <c r="IJ2" s="254" t="s">
        <v>330</v>
      </c>
      <c r="IK2" s="343"/>
      <c r="IL2" s="343"/>
      <c r="IM2" s="343"/>
      <c r="IN2" s="343"/>
      <c r="IO2" s="344"/>
      <c r="IP2" s="330" t="s">
        <v>299</v>
      </c>
      <c r="IQ2" s="330"/>
      <c r="IR2" s="342" t="s">
        <v>315</v>
      </c>
      <c r="IS2" s="254" t="s">
        <v>196</v>
      </c>
      <c r="IT2" s="254" t="s">
        <v>316</v>
      </c>
      <c r="IU2" s="343"/>
      <c r="IV2" s="343"/>
      <c r="IW2" s="343"/>
      <c r="IX2" s="343"/>
      <c r="IY2" s="344"/>
      <c r="IZ2" s="330" t="s">
        <v>299</v>
      </c>
      <c r="JA2" s="330"/>
      <c r="JB2" s="342" t="s">
        <v>323</v>
      </c>
      <c r="JC2" s="254" t="s">
        <v>196</v>
      </c>
      <c r="JD2" s="254" t="s">
        <v>324</v>
      </c>
      <c r="JE2" s="343"/>
      <c r="JF2" s="343"/>
      <c r="JG2" s="343"/>
      <c r="JH2" s="343"/>
      <c r="JI2" s="344"/>
      <c r="JJ2" s="330" t="s">
        <v>299</v>
      </c>
      <c r="JK2" s="330"/>
      <c r="JL2" s="342" t="s">
        <v>327</v>
      </c>
      <c r="JM2" s="254" t="s">
        <v>196</v>
      </c>
      <c r="JN2" s="254" t="s">
        <v>328</v>
      </c>
      <c r="JO2" s="343"/>
      <c r="JP2" s="343"/>
      <c r="JQ2" s="343"/>
      <c r="JR2" s="343"/>
      <c r="JS2" s="344"/>
      <c r="JT2" s="330" t="s">
        <v>299</v>
      </c>
      <c r="JU2" s="330"/>
    </row>
    <row xmlns:x14ac="http://schemas.microsoft.com/office/spreadsheetml/2009/9/ac" r="3" s="262" customFormat="true" ht="18" customHeight="true" x14ac:dyDescent="0.25">
      <c r="A3" s="591"/>
      <c r="B3" s="255" t="s">
        <v>188</v>
      </c>
      <c r="C3" s="256" t="s">
        <v>56</v>
      </c>
      <c r="D3" s="257" t="s">
        <v>7</v>
      </c>
      <c r="E3" s="258" t="s">
        <v>1</v>
      </c>
      <c r="F3" s="258" t="s">
        <v>2</v>
      </c>
      <c r="G3" s="258" t="s">
        <v>16</v>
      </c>
      <c r="H3" s="258" t="s">
        <v>17</v>
      </c>
      <c r="I3" s="259" t="s">
        <v>18</v>
      </c>
      <c r="J3" s="260"/>
      <c r="K3" s="260"/>
      <c r="L3" s="255" t="s">
        <v>188</v>
      </c>
      <c r="M3" s="256" t="s">
        <v>56</v>
      </c>
      <c r="N3" s="257" t="s">
        <v>7</v>
      </c>
      <c r="O3" s="258" t="s">
        <v>1</v>
      </c>
      <c r="P3" s="258" t="s">
        <v>2</v>
      </c>
      <c r="Q3" s="258" t="s">
        <v>16</v>
      </c>
      <c r="R3" s="258" t="s">
        <v>17</v>
      </c>
      <c r="S3" s="259" t="s">
        <v>18</v>
      </c>
      <c r="T3" s="260"/>
      <c r="U3" s="260"/>
      <c r="V3" s="255" t="s">
        <v>188</v>
      </c>
      <c r="W3" s="256" t="s">
        <v>56</v>
      </c>
      <c r="X3" s="257" t="s">
        <v>7</v>
      </c>
      <c r="Y3" s="258" t="s">
        <v>1</v>
      </c>
      <c r="Z3" s="258" t="s">
        <v>2</v>
      </c>
      <c r="AA3" s="258" t="s">
        <v>16</v>
      </c>
      <c r="AB3" s="258" t="s">
        <v>17</v>
      </c>
      <c r="AC3" s="259" t="s">
        <v>18</v>
      </c>
      <c r="AD3" s="260"/>
      <c r="AE3" s="260"/>
      <c r="AF3" s="255" t="s">
        <v>188</v>
      </c>
      <c r="AG3" s="256" t="s">
        <v>56</v>
      </c>
      <c r="AH3" s="257" t="s">
        <v>7</v>
      </c>
      <c r="AI3" s="258" t="s">
        <v>1</v>
      </c>
      <c r="AJ3" s="258" t="s">
        <v>2</v>
      </c>
      <c r="AK3" s="258" t="s">
        <v>16</v>
      </c>
      <c r="AL3" s="258" t="s">
        <v>17</v>
      </c>
      <c r="AM3" s="259" t="s">
        <v>18</v>
      </c>
      <c r="AN3" s="260"/>
      <c r="AO3" s="260"/>
      <c r="AP3" s="255" t="s">
        <v>188</v>
      </c>
      <c r="AQ3" s="256" t="s">
        <v>56</v>
      </c>
      <c r="AR3" s="257" t="s">
        <v>7</v>
      </c>
      <c r="AS3" s="258" t="s">
        <v>1</v>
      </c>
      <c r="AT3" s="258" t="s">
        <v>2</v>
      </c>
      <c r="AU3" s="258" t="s">
        <v>16</v>
      </c>
      <c r="AV3" s="258" t="s">
        <v>17</v>
      </c>
      <c r="AW3" s="259" t="s">
        <v>18</v>
      </c>
      <c r="AX3" s="260"/>
      <c r="AY3" s="260"/>
      <c r="AZ3" s="255" t="s">
        <v>188</v>
      </c>
      <c r="BA3" s="261" t="s">
        <v>56</v>
      </c>
      <c r="BB3" s="257" t="s">
        <v>7</v>
      </c>
      <c r="BC3" s="258" t="s">
        <v>1</v>
      </c>
      <c r="BD3" s="258" t="s">
        <v>2</v>
      </c>
      <c r="BE3" s="258" t="s">
        <v>16</v>
      </c>
      <c r="BF3" s="258" t="s">
        <v>17</v>
      </c>
      <c r="BG3" s="259" t="s">
        <v>18</v>
      </c>
      <c r="BH3" s="260"/>
      <c r="BI3" s="260"/>
      <c r="BJ3" s="255" t="s">
        <v>188</v>
      </c>
      <c r="BK3" s="256" t="s">
        <v>56</v>
      </c>
      <c r="BL3" s="257" t="s">
        <v>7</v>
      </c>
      <c r="BM3" s="258" t="s">
        <v>1</v>
      </c>
      <c r="BN3" s="258" t="s">
        <v>2</v>
      </c>
      <c r="BO3" s="258" t="s">
        <v>16</v>
      </c>
      <c r="BP3" s="258" t="s">
        <v>17</v>
      </c>
      <c r="BQ3" s="259" t="s">
        <v>18</v>
      </c>
      <c r="BR3" s="260"/>
      <c r="BS3" s="260"/>
      <c r="BT3" s="255" t="s">
        <v>188</v>
      </c>
      <c r="BU3" s="256" t="s">
        <v>56</v>
      </c>
      <c r="BV3" s="257" t="s">
        <v>7</v>
      </c>
      <c r="BW3" s="258" t="s">
        <v>1</v>
      </c>
      <c r="BX3" s="258" t="s">
        <v>2</v>
      </c>
      <c r="BY3" s="258" t="s">
        <v>16</v>
      </c>
      <c r="BZ3" s="258" t="s">
        <v>17</v>
      </c>
      <c r="CA3" s="259" t="s">
        <v>18</v>
      </c>
      <c r="CB3" s="260"/>
      <c r="CC3" s="260"/>
      <c r="CD3" s="255" t="s">
        <v>188</v>
      </c>
      <c r="CE3" s="256" t="s">
        <v>56</v>
      </c>
      <c r="CF3" s="257" t="s">
        <v>7</v>
      </c>
      <c r="CG3" s="258" t="s">
        <v>1</v>
      </c>
      <c r="CH3" s="258" t="s">
        <v>2</v>
      </c>
      <c r="CI3" s="258" t="s">
        <v>16</v>
      </c>
      <c r="CJ3" s="258" t="s">
        <v>17</v>
      </c>
      <c r="CK3" s="259" t="s">
        <v>18</v>
      </c>
      <c r="CL3" s="260"/>
      <c r="CM3" s="260"/>
      <c r="CN3" s="255" t="s">
        <v>188</v>
      </c>
      <c r="CO3" s="256" t="s">
        <v>56</v>
      </c>
      <c r="CP3" s="257" t="s">
        <v>7</v>
      </c>
      <c r="CQ3" s="258" t="s">
        <v>1</v>
      </c>
      <c r="CR3" s="258" t="s">
        <v>2</v>
      </c>
      <c r="CS3" s="258" t="s">
        <v>16</v>
      </c>
      <c r="CT3" s="258" t="s">
        <v>17</v>
      </c>
      <c r="CU3" s="259" t="s">
        <v>18</v>
      </c>
      <c r="CV3" s="260"/>
      <c r="CW3" s="260"/>
      <c r="CX3" s="255" t="s">
        <v>188</v>
      </c>
      <c r="CY3" s="256" t="s">
        <v>56</v>
      </c>
      <c r="CZ3" s="257" t="s">
        <v>7</v>
      </c>
      <c r="DA3" s="258" t="s">
        <v>1</v>
      </c>
      <c r="DB3" s="258" t="s">
        <v>2</v>
      </c>
      <c r="DC3" s="258" t="s">
        <v>16</v>
      </c>
      <c r="DD3" s="258" t="s">
        <v>17</v>
      </c>
      <c r="DE3" s="259" t="s">
        <v>18</v>
      </c>
      <c r="DF3" s="260"/>
      <c r="DG3" s="260"/>
      <c r="DH3" s="255" t="s">
        <v>188</v>
      </c>
      <c r="DI3" s="256" t="s">
        <v>56</v>
      </c>
      <c r="DJ3" s="257" t="s">
        <v>7</v>
      </c>
      <c r="DK3" s="258" t="s">
        <v>1</v>
      </c>
      <c r="DL3" s="258" t="s">
        <v>2</v>
      </c>
      <c r="DM3" s="258" t="s">
        <v>16</v>
      </c>
      <c r="DN3" s="258" t="s">
        <v>17</v>
      </c>
      <c r="DO3" s="259" t="s">
        <v>18</v>
      </c>
      <c r="DP3" s="260"/>
      <c r="DQ3" s="260"/>
      <c r="DR3" s="255" t="s">
        <v>188</v>
      </c>
      <c r="DS3" s="256" t="s">
        <v>56</v>
      </c>
      <c r="DT3" s="257" t="s">
        <v>7</v>
      </c>
      <c r="DU3" s="258" t="s">
        <v>1</v>
      </c>
      <c r="DV3" s="258" t="s">
        <v>2</v>
      </c>
      <c r="DW3" s="258" t="s">
        <v>16</v>
      </c>
      <c r="DX3" s="258" t="s">
        <v>17</v>
      </c>
      <c r="DY3" s="259" t="s">
        <v>18</v>
      </c>
      <c r="DZ3" s="260"/>
      <c r="EA3" s="260"/>
      <c r="EB3" s="255" t="s">
        <v>188</v>
      </c>
      <c r="EC3" s="256" t="s">
        <v>56</v>
      </c>
      <c r="ED3" s="257" t="s">
        <v>7</v>
      </c>
      <c r="EE3" s="258" t="s">
        <v>1</v>
      </c>
      <c r="EF3" s="258" t="s">
        <v>2</v>
      </c>
      <c r="EG3" s="258" t="s">
        <v>16</v>
      </c>
      <c r="EH3" s="258" t="s">
        <v>17</v>
      </c>
      <c r="EI3" s="259" t="s">
        <v>18</v>
      </c>
      <c r="EJ3" s="260"/>
      <c r="EK3" s="260"/>
      <c r="EL3" s="255" t="s">
        <v>188</v>
      </c>
      <c r="EM3" s="256" t="s">
        <v>56</v>
      </c>
      <c r="EN3" s="257" t="s">
        <v>7</v>
      </c>
      <c r="EO3" s="258" t="s">
        <v>1</v>
      </c>
      <c r="EP3" s="258" t="s">
        <v>2</v>
      </c>
      <c r="EQ3" s="258" t="s">
        <v>16</v>
      </c>
      <c r="ER3" s="258" t="s">
        <v>17</v>
      </c>
      <c r="ES3" s="259" t="s">
        <v>18</v>
      </c>
      <c r="ET3" s="260"/>
      <c r="EU3" s="260"/>
      <c r="EV3" s="255" t="s">
        <v>188</v>
      </c>
      <c r="EW3" s="256" t="s">
        <v>56</v>
      </c>
      <c r="EX3" s="257" t="s">
        <v>7</v>
      </c>
      <c r="EY3" s="258" t="s">
        <v>1</v>
      </c>
      <c r="EZ3" s="258" t="s">
        <v>2</v>
      </c>
      <c r="FA3" s="258" t="s">
        <v>16</v>
      </c>
      <c r="FB3" s="258" t="s">
        <v>17</v>
      </c>
      <c r="FC3" s="259" t="s">
        <v>18</v>
      </c>
      <c r="FD3" s="260"/>
      <c r="FE3" s="260"/>
      <c r="FF3" s="255" t="s">
        <v>188</v>
      </c>
      <c r="FG3" s="256" t="s">
        <v>56</v>
      </c>
      <c r="FH3" s="257" t="s">
        <v>7</v>
      </c>
      <c r="FI3" s="258" t="s">
        <v>1</v>
      </c>
      <c r="FJ3" s="258" t="s">
        <v>2</v>
      </c>
      <c r="FK3" s="258" t="s">
        <v>16</v>
      </c>
      <c r="FL3" s="258" t="s">
        <v>17</v>
      </c>
      <c r="FM3" s="259" t="s">
        <v>18</v>
      </c>
      <c r="FN3" s="260"/>
      <c r="FO3" s="260"/>
      <c r="FP3" s="255" t="s">
        <v>188</v>
      </c>
      <c r="FQ3" s="256" t="s">
        <v>56</v>
      </c>
      <c r="FR3" s="257" t="s">
        <v>7</v>
      </c>
      <c r="FS3" s="258" t="s">
        <v>1</v>
      </c>
      <c r="FT3" s="258" t="s">
        <v>2</v>
      </c>
      <c r="FU3" s="258" t="s">
        <v>16</v>
      </c>
      <c r="FV3" s="258" t="s">
        <v>17</v>
      </c>
      <c r="FW3" s="259" t="s">
        <v>18</v>
      </c>
      <c r="FX3" s="260"/>
      <c r="FY3" s="260"/>
      <c r="FZ3" s="255" t="s">
        <v>188</v>
      </c>
      <c r="GA3" s="256" t="s">
        <v>56</v>
      </c>
      <c r="GB3" s="257" t="s">
        <v>7</v>
      </c>
      <c r="GC3" s="258" t="s">
        <v>1</v>
      </c>
      <c r="GD3" s="258" t="s">
        <v>2</v>
      </c>
      <c r="GE3" s="258" t="s">
        <v>16</v>
      </c>
      <c r="GF3" s="258" t="s">
        <v>17</v>
      </c>
      <c r="GG3" s="259" t="s">
        <v>18</v>
      </c>
      <c r="GH3" s="260"/>
      <c r="GI3" s="260"/>
      <c r="GJ3" s="255" t="s">
        <v>188</v>
      </c>
      <c r="GK3" s="256" t="s">
        <v>56</v>
      </c>
      <c r="GL3" s="257" t="s">
        <v>7</v>
      </c>
      <c r="GM3" s="258" t="s">
        <v>1</v>
      </c>
      <c r="GN3" s="258" t="s">
        <v>2</v>
      </c>
      <c r="GO3" s="258" t="s">
        <v>16</v>
      </c>
      <c r="GP3" s="258" t="s">
        <v>17</v>
      </c>
      <c r="GQ3" s="259" t="s">
        <v>18</v>
      </c>
      <c r="GR3" s="260"/>
      <c r="GS3" s="260"/>
      <c r="GT3" s="255" t="s">
        <v>188</v>
      </c>
      <c r="GU3" s="256" t="s">
        <v>56</v>
      </c>
      <c r="GV3" s="257" t="s">
        <v>7</v>
      </c>
      <c r="GW3" s="258" t="s">
        <v>1</v>
      </c>
      <c r="GX3" s="258" t="s">
        <v>2</v>
      </c>
      <c r="GY3" s="258" t="s">
        <v>16</v>
      </c>
      <c r="GZ3" s="258" t="s">
        <v>17</v>
      </c>
      <c r="HA3" s="259" t="s">
        <v>18</v>
      </c>
      <c r="HB3" s="260"/>
      <c r="HC3" s="260"/>
      <c r="HD3" s="255" t="s">
        <v>188</v>
      </c>
      <c r="HE3" s="256" t="s">
        <v>56</v>
      </c>
      <c r="HF3" s="257" t="s">
        <v>7</v>
      </c>
      <c r="HG3" s="258" t="s">
        <v>1</v>
      </c>
      <c r="HH3" s="258" t="s">
        <v>2</v>
      </c>
      <c r="HI3" s="258" t="s">
        <v>16</v>
      </c>
      <c r="HJ3" s="258" t="s">
        <v>17</v>
      </c>
      <c r="HK3" s="259" t="s">
        <v>18</v>
      </c>
      <c r="HL3" s="260"/>
      <c r="HM3" s="260"/>
      <c r="HN3" s="255" t="s">
        <v>188</v>
      </c>
      <c r="HO3" s="256" t="s">
        <v>56</v>
      </c>
      <c r="HP3" s="257" t="s">
        <v>7</v>
      </c>
      <c r="HQ3" s="258" t="s">
        <v>1</v>
      </c>
      <c r="HR3" s="258" t="s">
        <v>2</v>
      </c>
      <c r="HS3" s="258" t="s">
        <v>16</v>
      </c>
      <c r="HT3" s="258" t="s">
        <v>17</v>
      </c>
      <c r="HU3" s="259" t="s">
        <v>18</v>
      </c>
      <c r="HV3" s="260"/>
      <c r="HW3" s="260"/>
      <c r="HX3" s="255" t="s">
        <v>188</v>
      </c>
      <c r="HY3" s="256" t="s">
        <v>56</v>
      </c>
      <c r="HZ3" s="257" t="s">
        <v>7</v>
      </c>
      <c r="IA3" s="258" t="s">
        <v>1</v>
      </c>
      <c r="IB3" s="258" t="s">
        <v>2</v>
      </c>
      <c r="IC3" s="258" t="s">
        <v>16</v>
      </c>
      <c r="ID3" s="258" t="s">
        <v>17</v>
      </c>
      <c r="IE3" s="259" t="s">
        <v>18</v>
      </c>
      <c r="IF3" s="260"/>
      <c r="IG3" s="260"/>
      <c r="IH3" s="255" t="s">
        <v>188</v>
      </c>
      <c r="II3" s="256" t="s">
        <v>56</v>
      </c>
      <c r="IJ3" s="257" t="s">
        <v>7</v>
      </c>
      <c r="IK3" s="258" t="s">
        <v>1</v>
      </c>
      <c r="IL3" s="258" t="s">
        <v>2</v>
      </c>
      <c r="IM3" s="258" t="s">
        <v>16</v>
      </c>
      <c r="IN3" s="258" t="s">
        <v>17</v>
      </c>
      <c r="IO3" s="259" t="s">
        <v>18</v>
      </c>
      <c r="IP3" s="260"/>
      <c r="IQ3" s="260"/>
      <c r="IR3" s="255" t="s">
        <v>188</v>
      </c>
      <c r="IS3" s="256" t="s">
        <v>56</v>
      </c>
      <c r="IT3" s="257" t="s">
        <v>7</v>
      </c>
      <c r="IU3" s="258" t="s">
        <v>1</v>
      </c>
      <c r="IV3" s="258" t="s">
        <v>2</v>
      </c>
      <c r="IW3" s="258" t="s">
        <v>16</v>
      </c>
      <c r="IX3" s="258" t="s">
        <v>17</v>
      </c>
      <c r="IY3" s="259" t="s">
        <v>18</v>
      </c>
      <c r="IZ3" s="260"/>
      <c r="JA3" s="260"/>
      <c r="JB3" s="255" t="s">
        <v>188</v>
      </c>
      <c r="JC3" s="256" t="s">
        <v>56</v>
      </c>
      <c r="JD3" s="257" t="s">
        <v>7</v>
      </c>
      <c r="JE3" s="258" t="s">
        <v>1</v>
      </c>
      <c r="JF3" s="258" t="s">
        <v>2</v>
      </c>
      <c r="JG3" s="258" t="s">
        <v>16</v>
      </c>
      <c r="JH3" s="258" t="s">
        <v>17</v>
      </c>
      <c r="JI3" s="259" t="s">
        <v>18</v>
      </c>
      <c r="JJ3" s="260"/>
      <c r="JK3" s="260"/>
      <c r="JL3" s="255" t="s">
        <v>188</v>
      </c>
      <c r="JM3" s="256" t="s">
        <v>56</v>
      </c>
      <c r="JN3" s="257" t="s">
        <v>7</v>
      </c>
      <c r="JO3" s="258" t="s">
        <v>1</v>
      </c>
      <c r="JP3" s="258" t="s">
        <v>2</v>
      </c>
      <c r="JQ3" s="258" t="s">
        <v>16</v>
      </c>
      <c r="JR3" s="258" t="s">
        <v>17</v>
      </c>
      <c r="JS3" s="259" t="s">
        <v>18</v>
      </c>
      <c r="JT3" s="260"/>
      <c r="JU3" s="260"/>
    </row>
    <row xmlns:x14ac="http://schemas.microsoft.com/office/spreadsheetml/2009/9/ac" r="4" s="4" customFormat="true" x14ac:dyDescent="0.25">
      <c r="A4" s="403" t="str">
        <f>IF(ISBLANK('Data Summary'!A6),"",'Data Summary'!A6)</f>
        <v>BRA_2000_EMIS</v>
      </c>
      <c r="B4" s="130"/>
      <c r="C4" s="65" t="s">
        <v>24</v>
      </c>
      <c r="D4" s="9">
        <f>IF(COUNTA(D13)=0,"",D13)</f>
        <v>5.1774699999999996</v>
      </c>
      <c r="E4" s="9">
        <f t="shared" ref="E4:I4" si="0">IF(COUNTA(E13)=0,"",E13)</f>
        <v>0.36604999999999999</v>
      </c>
      <c r="F4" s="9">
        <f t="shared" si="0"/>
        <v>8.8855799999999991</v>
      </c>
      <c r="G4" s="9">
        <f t="shared" si="0"/>
        <v>3.3679999999999999</v>
      </c>
      <c r="H4" s="9">
        <f t="shared" si="0"/>
        <v>5.9630000000000001</v>
      </c>
      <c r="I4" s="29">
        <f t="shared" si="0"/>
        <v>0.13356999999999999</v>
      </c>
      <c r="J4" s="24"/>
      <c r="K4" s="24"/>
      <c r="L4" s="130"/>
      <c r="M4" s="15" t="s">
        <v>24</v>
      </c>
      <c r="N4" s="9">
        <f t="shared" ref="N4:S4" si="1">IF(COUNTA(N13)=0,"",N13)</f>
        <v>2.601</v>
      </c>
      <c r="O4" s="9">
        <f t="shared" si="1"/>
        <v>0.21099999999999999</v>
      </c>
      <c r="P4" s="9">
        <f t="shared" si="1"/>
        <v>4.5857999999999999</v>
      </c>
      <c r="Q4" s="9">
        <f t="shared" si="1"/>
        <v>1.68</v>
      </c>
      <c r="R4" s="9">
        <f t="shared" si="1"/>
        <v>3.0680000000000001</v>
      </c>
      <c r="S4" s="29">
        <f t="shared" si="1"/>
        <v>9.3899999999999997E-2</v>
      </c>
      <c r="T4" s="24"/>
      <c r="U4" s="24"/>
      <c r="V4" s="130"/>
      <c r="W4" s="15" t="s">
        <v>24</v>
      </c>
      <c r="X4" s="9">
        <f t="shared" ref="X4:AC4" si="2">IF(COUNTA(X13)=0,"",X13)</f>
        <v>2.1440000000000001</v>
      </c>
      <c r="Y4" s="9">
        <f t="shared" si="2"/>
        <v>0.16700000000000001</v>
      </c>
      <c r="Z4" s="9">
        <f t="shared" si="2"/>
        <v>3.72</v>
      </c>
      <c r="AA4" s="9">
        <f t="shared" si="2"/>
        <v>1.67</v>
      </c>
      <c r="AB4" s="9">
        <f t="shared" si="2"/>
        <v>2.5499999999999998</v>
      </c>
      <c r="AC4" s="29">
        <f t="shared" si="2"/>
        <v>0.27800000000000002</v>
      </c>
      <c r="AD4" s="24"/>
      <c r="AE4" s="24"/>
      <c r="AF4" s="130"/>
      <c r="AG4" s="15" t="s">
        <v>24</v>
      </c>
      <c r="AH4" s="9">
        <f t="shared" ref="AH4:AM4" si="3">IF(COUNTA(AH13)=0,"",AH13)</f>
        <v>1.966</v>
      </c>
      <c r="AI4" s="9">
        <f t="shared" si="3"/>
        <v>0.13700000000000001</v>
      </c>
      <c r="AJ4" s="9">
        <f t="shared" si="3"/>
        <v>3.6949999999999998</v>
      </c>
      <c r="AK4" s="9">
        <f t="shared" si="3"/>
        <v>1.5358000000000001</v>
      </c>
      <c r="AL4" s="9">
        <f t="shared" si="3"/>
        <v>2.38</v>
      </c>
      <c r="AM4" s="29">
        <f t="shared" si="3"/>
        <v>0.123</v>
      </c>
      <c r="AN4" s="24"/>
      <c r="AO4" s="24"/>
      <c r="AP4" s="130"/>
      <c r="AQ4" s="15" t="s">
        <v>24</v>
      </c>
      <c r="AR4" s="9">
        <f t="shared" ref="AR4:AW4" si="4">IF(COUNTA(AR13)=0,"",AR13)</f>
        <v>0.95</v>
      </c>
      <c r="AS4" s="9">
        <f t="shared" si="4"/>
        <v>0.05</v>
      </c>
      <c r="AT4" s="9">
        <f t="shared" si="4"/>
        <v>1.8360000000000001</v>
      </c>
      <c r="AU4" s="9">
        <f t="shared" si="4"/>
        <v>0.80900000000000005</v>
      </c>
      <c r="AV4" s="9">
        <f t="shared" si="4"/>
        <v>1.169</v>
      </c>
      <c r="AW4" s="29">
        <f t="shared" si="4"/>
        <v>3.5000000000000003E-2</v>
      </c>
      <c r="AX4" s="24"/>
      <c r="AY4" s="24"/>
      <c r="AZ4" s="130"/>
      <c r="BA4" s="65" t="s">
        <v>24</v>
      </c>
      <c r="BB4" s="9">
        <f t="shared" ref="BB4:BG4" si="5">IF(COUNTA(BB13)=0,"",BB13)</f>
        <v>0.55800000000000005</v>
      </c>
      <c r="BC4" s="9">
        <f t="shared" si="5"/>
        <v>2.5899999999999999E-2</v>
      </c>
      <c r="BD4" s="9">
        <f t="shared" si="5"/>
        <v>1.1060000000000001</v>
      </c>
      <c r="BE4" s="9">
        <f t="shared" si="5"/>
        <v>0.46</v>
      </c>
      <c r="BF4" s="9">
        <f t="shared" si="5"/>
        <v>0.69</v>
      </c>
      <c r="BG4" s="29">
        <f t="shared" si="5"/>
        <v>8.4899999999999993E-3</v>
      </c>
      <c r="BH4" s="24"/>
      <c r="BI4" s="24"/>
      <c r="BJ4" s="130"/>
      <c r="BK4" s="15" t="s">
        <v>24</v>
      </c>
      <c r="BL4" s="9">
        <f t="shared" ref="BL4:BQ4" si="6">IF(COUNTA(BL13)=0,"",BL13)</f>
        <v>0.3498</v>
      </c>
      <c r="BM4" s="9">
        <f t="shared" si="6"/>
        <v>0.02</v>
      </c>
      <c r="BN4" s="9">
        <f t="shared" si="6"/>
        <v>0.71060000000000001</v>
      </c>
      <c r="BO4" s="9">
        <f t="shared" si="6"/>
        <v>0.29299999999999998</v>
      </c>
      <c r="BP4" s="9">
        <f t="shared" si="6"/>
        <v>0.43</v>
      </c>
      <c r="BQ4" s="29">
        <f t="shared" si="6"/>
        <v>2.1000000000000001E-2</v>
      </c>
      <c r="BR4" s="24"/>
      <c r="BS4" s="24"/>
      <c r="BT4" s="130"/>
      <c r="BU4" s="65" t="s">
        <v>24</v>
      </c>
      <c r="BV4" s="9" t="str">
        <f>IF(COUNTA(BV13)=0,"",BV13)</f>
        <v/>
      </c>
      <c r="BW4" s="9" t="str">
        <f t="shared" ref="BW4:CA4" si="7">IF(COUNTA(BW13)=0,"",BW13)</f>
        <v/>
      </c>
      <c r="BX4" s="9" t="str">
        <f t="shared" si="7"/>
        <v/>
      </c>
      <c r="BY4" s="9" t="str">
        <f t="shared" si="7"/>
        <v/>
      </c>
      <c r="BZ4" s="9" t="str">
        <f t="shared" si="7"/>
        <v/>
      </c>
      <c r="CA4" s="29" t="str">
        <f t="shared" si="7"/>
        <v/>
      </c>
      <c r="CB4" s="24"/>
      <c r="CC4" s="24"/>
      <c r="CD4" s="130"/>
      <c r="CE4" s="15" t="s">
        <v>24</v>
      </c>
      <c r="CF4" s="9">
        <f t="shared" ref="CF4:CK4" si="8">IF(COUNTA(CF13)=0,"",CF13)</f>
        <v>0.65625999999999995</v>
      </c>
      <c r="CG4" s="9">
        <f t="shared" si="8"/>
        <v>0.29380000000000001</v>
      </c>
      <c r="CH4" s="9">
        <f t="shared" si="8"/>
        <v>1.08992</v>
      </c>
      <c r="CI4" s="9">
        <f t="shared" si="8"/>
        <v>0.39861999999999997</v>
      </c>
      <c r="CJ4" s="9">
        <f t="shared" si="8"/>
        <v>0.71913000000000005</v>
      </c>
      <c r="CK4" s="29">
        <f t="shared" si="8"/>
        <v>0.67051000000000005</v>
      </c>
      <c r="CL4" s="24"/>
      <c r="CM4" s="24"/>
      <c r="CN4" s="130"/>
      <c r="CO4" s="15" t="s">
        <v>24</v>
      </c>
      <c r="CP4" s="9">
        <f t="shared" ref="CP4:CU4" si="9">IF(COUNTA(CP13)=0,"",CP13)</f>
        <v>0.48282000000000003</v>
      </c>
      <c r="CQ4" s="9">
        <f t="shared" si="9"/>
        <v>0.13356000000000001</v>
      </c>
      <c r="CR4" s="9">
        <f t="shared" si="9"/>
        <v>0.90981999999999996</v>
      </c>
      <c r="CS4" s="9">
        <f t="shared" si="9"/>
        <v>0.41405999999999998</v>
      </c>
      <c r="CT4" s="9">
        <f t="shared" si="9"/>
        <v>0.52498</v>
      </c>
      <c r="CU4" s="29">
        <f t="shared" si="9"/>
        <v>0.19022</v>
      </c>
      <c r="CV4" s="24"/>
      <c r="CW4" s="24"/>
      <c r="CX4" s="130"/>
      <c r="CY4" s="15" t="s">
        <v>24</v>
      </c>
      <c r="CZ4" s="9">
        <f t="shared" ref="CZ4:DE4" si="10">IF(COUNTA(CZ13)=0,"",CZ13)</f>
        <v>0.45730999999999999</v>
      </c>
      <c r="DA4" s="9">
        <f t="shared" si="10"/>
        <v>7.6560000000000003E-2</v>
      </c>
      <c r="DB4" s="9">
        <f t="shared" si="10"/>
        <v>0.94711000000000001</v>
      </c>
      <c r="DC4" s="9">
        <f t="shared" si="10"/>
        <v>0.42646000000000001</v>
      </c>
      <c r="DD4" s="9">
        <f t="shared" si="10"/>
        <v>0.51768999999999998</v>
      </c>
      <c r="DE4" s="29">
        <f t="shared" si="10"/>
        <v>0.15053</v>
      </c>
      <c r="DF4" s="24"/>
      <c r="DG4" s="24"/>
      <c r="DH4" s="130"/>
      <c r="DI4" s="15" t="s">
        <v>24</v>
      </c>
      <c r="DJ4" s="9">
        <f t="shared" ref="DJ4:DO4" si="11">IF(COUNTA(DJ13)=0,"",DJ13)</f>
        <v>0.51488999999999996</v>
      </c>
      <c r="DK4" s="9">
        <f t="shared" si="11"/>
        <v>7.6789999999999997E-2</v>
      </c>
      <c r="DL4" s="9">
        <f t="shared" si="11"/>
        <v>1.1094200000000001</v>
      </c>
      <c r="DM4" s="9">
        <f t="shared" si="11"/>
        <v>0.46176</v>
      </c>
      <c r="DN4" s="9">
        <f t="shared" si="11"/>
        <v>0.59635000000000005</v>
      </c>
      <c r="DO4" s="29">
        <f t="shared" si="11"/>
        <v>0.13775000000000001</v>
      </c>
      <c r="DP4" s="24"/>
      <c r="DQ4" s="24"/>
      <c r="DR4" s="130"/>
      <c r="DS4" s="15" t="s">
        <v>24</v>
      </c>
      <c r="DT4" s="9">
        <f t="shared" ref="DT4:DY4" si="12">IF(COUNTA(DT13)=0,"",DT13)</f>
        <v>4.4695999999999998</v>
      </c>
      <c r="DU4" s="9">
        <f t="shared" si="12"/>
        <v>0.20576</v>
      </c>
      <c r="DV4" s="9">
        <f t="shared" si="12"/>
        <v>10.49958</v>
      </c>
      <c r="DW4" s="9">
        <f t="shared" si="12"/>
        <v>5.3483599999999996</v>
      </c>
      <c r="DX4" s="9">
        <f t="shared" si="12"/>
        <v>5.3107100000000003</v>
      </c>
      <c r="DY4" s="29">
        <f t="shared" si="12"/>
        <v>0.17918999999999999</v>
      </c>
      <c r="DZ4" s="24"/>
      <c r="EA4" s="24"/>
      <c r="EB4" s="130"/>
      <c r="EC4" s="15" t="s">
        <v>24</v>
      </c>
      <c r="ED4" s="9">
        <f t="shared" ref="ED4:EI4" si="13">IF(COUNTA(ED13)=0,"",ED13)</f>
        <v>4.4654100000000003</v>
      </c>
      <c r="EE4" s="9">
        <f t="shared" si="13"/>
        <v>0.21464</v>
      </c>
      <c r="EF4" s="9">
        <f t="shared" si="13"/>
        <v>10.738899999999999</v>
      </c>
      <c r="EG4" s="9">
        <f t="shared" si="13"/>
        <v>5.4843599999999997</v>
      </c>
      <c r="EH4" s="9">
        <f t="shared" si="13"/>
        <v>5.3608500000000001</v>
      </c>
      <c r="EI4" s="29">
        <f t="shared" si="13"/>
        <v>0.24748999999999999</v>
      </c>
      <c r="EJ4" s="24"/>
      <c r="EK4" s="24"/>
      <c r="EL4" s="130"/>
      <c r="EM4" s="15" t="s">
        <v>24</v>
      </c>
      <c r="EN4" s="9">
        <f t="shared" ref="EN4:ES4" si="14">IF(COUNTA(EN13)=0,"",EN13)</f>
        <v>4.8860200000000003</v>
      </c>
      <c r="EO4" s="9">
        <f t="shared" si="14"/>
        <v>0.22806999999999999</v>
      </c>
      <c r="EP4" s="9">
        <f t="shared" si="14"/>
        <v>12.150359999999999</v>
      </c>
      <c r="EQ4" s="9">
        <f t="shared" si="14"/>
        <v>6.1583199999999998</v>
      </c>
      <c r="ER4" s="9">
        <f t="shared" si="14"/>
        <v>5.94503</v>
      </c>
      <c r="ES4" s="29">
        <f t="shared" si="14"/>
        <v>0.17621999999999999</v>
      </c>
      <c r="ET4" s="24"/>
      <c r="EU4" s="24"/>
      <c r="EV4" s="130"/>
      <c r="EW4" s="15" t="s">
        <v>24</v>
      </c>
      <c r="EX4" s="9" t="str">
        <f t="shared" ref="EX4:FC4" si="15">IF(COUNTA(EX13)=0,"",EX13)</f>
        <v/>
      </c>
      <c r="EY4" s="9" t="str">
        <f t="shared" si="15"/>
        <v/>
      </c>
      <c r="EZ4" s="9" t="str">
        <f t="shared" si="15"/>
        <v/>
      </c>
      <c r="FA4" s="9" t="str">
        <f t="shared" si="15"/>
        <v/>
      </c>
      <c r="FB4" s="9" t="str">
        <f t="shared" si="15"/>
        <v/>
      </c>
      <c r="FC4" s="29" t="str">
        <f t="shared" si="15"/>
        <v/>
      </c>
      <c r="FD4" s="24"/>
      <c r="FE4" s="24"/>
      <c r="FF4" s="130"/>
      <c r="FG4" s="15" t="s">
        <v>24</v>
      </c>
      <c r="FH4" s="9">
        <f t="shared" ref="FH4:FM4" si="16">IF(COUNTA(FH13)=0,"",FH13)</f>
        <v>5.2609899999999996</v>
      </c>
      <c r="FI4" s="9">
        <f t="shared" si="16"/>
        <v>0.26083000000000001</v>
      </c>
      <c r="FJ4" s="9">
        <f t="shared" si="16"/>
        <v>13.496219999999999</v>
      </c>
      <c r="FK4" s="9">
        <f t="shared" si="16"/>
        <v>6.7775499999999997</v>
      </c>
      <c r="FL4" s="9">
        <f t="shared" si="16"/>
        <v>6.4695600000000004</v>
      </c>
      <c r="FM4" s="29">
        <f t="shared" si="16"/>
        <v>0.28056999999999999</v>
      </c>
      <c r="FN4" s="24"/>
      <c r="FO4" s="24"/>
      <c r="FP4" s="130"/>
      <c r="FQ4" s="15" t="s">
        <v>24</v>
      </c>
      <c r="FR4" s="9">
        <f t="shared" ref="FR4:FW4" si="17">IF(COUNTA(FR13)=0,"",FR13)</f>
        <v>4.67232</v>
      </c>
      <c r="FS4" s="9">
        <f t="shared" si="17"/>
        <v>0.29620000000000002</v>
      </c>
      <c r="FT4" s="9">
        <f t="shared" si="17"/>
        <v>12.152419999999999</v>
      </c>
      <c r="FU4" s="9">
        <f t="shared" si="17"/>
        <v>5.8819600000000003</v>
      </c>
      <c r="FV4" s="9">
        <f t="shared" si="17"/>
        <v>5.6509200000000002</v>
      </c>
      <c r="FW4" s="29">
        <f t="shared" si="17"/>
        <v>0.42960999999999999</v>
      </c>
      <c r="FX4" s="24"/>
      <c r="FY4" s="24"/>
      <c r="FZ4" s="130"/>
      <c r="GA4" s="15" t="s">
        <v>24</v>
      </c>
      <c r="GB4" s="9">
        <f t="shared" ref="GB4:GG4" si="18">IF(COUNTA(GB13)=0,"",GB13)</f>
        <v>1.69868</v>
      </c>
      <c r="GC4" s="9">
        <f t="shared" si="18"/>
        <v>1.03274</v>
      </c>
      <c r="GD4" s="9">
        <f t="shared" si="18"/>
        <v>9.0199200000000008</v>
      </c>
      <c r="GE4" s="9">
        <f t="shared" si="18"/>
        <v>2.18472</v>
      </c>
      <c r="GF4" s="9">
        <f t="shared" si="18"/>
        <v>1.6972100000000001</v>
      </c>
      <c r="GG4" s="29">
        <f t="shared" si="18"/>
        <v>0.98423000000000005</v>
      </c>
      <c r="GH4" s="24"/>
      <c r="GI4" s="24"/>
      <c r="GJ4" s="130"/>
      <c r="GK4" s="15" t="s">
        <v>24</v>
      </c>
      <c r="GL4" s="9">
        <f t="shared" ref="GL4:GQ4" si="19">IF(COUNTA(GL13)=0,"",GL13)</f>
        <v>3.9534699999999998</v>
      </c>
      <c r="GM4" s="9">
        <f t="shared" si="19"/>
        <v>0.21260000000000001</v>
      </c>
      <c r="GN4" s="9">
        <f t="shared" si="19"/>
        <v>10.569089999999999</v>
      </c>
      <c r="GO4" s="9">
        <f t="shared" si="19"/>
        <v>5.0214699999999999</v>
      </c>
      <c r="GP4" s="9">
        <f t="shared" si="19"/>
        <v>4.8191499999999996</v>
      </c>
      <c r="GQ4" s="29">
        <f t="shared" si="19"/>
        <v>0.29269000000000001</v>
      </c>
      <c r="GR4" s="24"/>
      <c r="GS4" s="24"/>
      <c r="GT4" s="130"/>
      <c r="GU4" s="15" t="s">
        <v>24</v>
      </c>
      <c r="GV4" s="9">
        <f t="shared" ref="GV4:HA4" si="20">IF(COUNTA(GV13)=0,"",GV13)</f>
        <v>3.4045899999999998</v>
      </c>
      <c r="GW4" s="9">
        <f t="shared" si="20"/>
        <v>0.22116</v>
      </c>
      <c r="GX4" s="9">
        <f t="shared" si="20"/>
        <v>9.2718000000000007</v>
      </c>
      <c r="GY4" s="9">
        <f t="shared" si="20"/>
        <v>4.1739499999999996</v>
      </c>
      <c r="GZ4" s="9">
        <f t="shared" si="20"/>
        <v>4.1511800000000001</v>
      </c>
      <c r="HA4" s="29">
        <f t="shared" si="20"/>
        <v>0.41383999999999999</v>
      </c>
      <c r="HB4" s="24"/>
      <c r="HC4" s="24"/>
      <c r="HD4" s="130"/>
      <c r="HE4" s="15" t="s">
        <v>24</v>
      </c>
      <c r="HF4" s="9" t="str">
        <f t="shared" ref="HF4:HK4" si="21">IF(COUNTA(HF13)=0,"",HF13)</f>
        <v/>
      </c>
      <c r="HG4" s="9" t="str">
        <f t="shared" si="21"/>
        <v/>
      </c>
      <c r="HH4" s="9" t="str">
        <f t="shared" si="21"/>
        <v/>
      </c>
      <c r="HI4" s="9" t="str">
        <f t="shared" si="21"/>
        <v/>
      </c>
      <c r="HJ4" s="9" t="str">
        <f t="shared" si="21"/>
        <v/>
      </c>
      <c r="HK4" s="29" t="str">
        <f t="shared" si="21"/>
        <v/>
      </c>
      <c r="HL4" s="24"/>
      <c r="HM4" s="24"/>
      <c r="HN4" s="130"/>
      <c r="HO4" s="15" t="s">
        <v>24</v>
      </c>
      <c r="HP4" s="9">
        <f t="shared" ref="HP4:HU4" si="22">IF(COUNTA(HP13)=0,"",HP13)</f>
        <v>3.4045899999999998</v>
      </c>
      <c r="HQ4" s="9">
        <f t="shared" si="22"/>
        <v>0.22116</v>
      </c>
      <c r="HR4" s="9">
        <f t="shared" si="22"/>
        <v>9.2718000000000007</v>
      </c>
      <c r="HS4" s="9">
        <f t="shared" si="22"/>
        <v>4.1739499999999996</v>
      </c>
      <c r="HT4" s="9">
        <f t="shared" si="22"/>
        <v>4.1511800000000001</v>
      </c>
      <c r="HU4" s="29">
        <f t="shared" si="22"/>
        <v>0.38690999999999998</v>
      </c>
      <c r="HV4" s="24"/>
      <c r="HW4" s="24"/>
      <c r="HX4" s="130"/>
      <c r="HY4" s="15" t="s">
        <v>24</v>
      </c>
      <c r="HZ4" s="9">
        <f t="shared" ref="HZ4:IE4" si="23">IF(COUNTA(HZ13)=0,"",HZ13)</f>
        <v>2.2695799999999999</v>
      </c>
      <c r="IA4" s="9">
        <f t="shared" si="23"/>
        <v>0.18673999999999999</v>
      </c>
      <c r="IB4" s="9">
        <f t="shared" si="23"/>
        <v>6.5054999999999996</v>
      </c>
      <c r="IC4" s="9">
        <f t="shared" si="23"/>
        <v>2.6804100000000002</v>
      </c>
      <c r="ID4" s="9">
        <f t="shared" si="23"/>
        <v>2.76993</v>
      </c>
      <c r="IE4" s="29">
        <f t="shared" si="23"/>
        <v>0.36048999999999998</v>
      </c>
      <c r="IF4" s="24"/>
      <c r="IG4" s="24"/>
      <c r="IH4" s="130"/>
      <c r="II4" s="15" t="s">
        <v>24</v>
      </c>
      <c r="IJ4" s="9" t="str">
        <f t="shared" ref="IJ4:IO4" si="24">IF(COUNTA(IJ13)=0,"",IJ13)</f>
        <v/>
      </c>
      <c r="IK4" s="9" t="str">
        <f t="shared" si="24"/>
        <v/>
      </c>
      <c r="IL4" s="9" t="str">
        <f t="shared" si="24"/>
        <v/>
      </c>
      <c r="IM4" s="9" t="str">
        <f t="shared" si="24"/>
        <v/>
      </c>
      <c r="IN4" s="9" t="str">
        <f t="shared" si="24"/>
        <v/>
      </c>
      <c r="IO4" s="29" t="str">
        <f t="shared" si="24"/>
        <v/>
      </c>
      <c r="IP4" s="24"/>
      <c r="IQ4" s="24"/>
      <c r="IR4" s="130"/>
      <c r="IS4" s="15" t="s">
        <v>24</v>
      </c>
      <c r="IT4" s="9">
        <f t="shared" ref="IT4:IY4" si="25">IF(COUNTA(IT13)=0,"",IT13)</f>
        <v>2.0937399999999999</v>
      </c>
      <c r="IU4" s="9">
        <f t="shared" si="25"/>
        <v>0.18225</v>
      </c>
      <c r="IV4" s="9">
        <f t="shared" si="25"/>
        <v>6.0317100000000003</v>
      </c>
      <c r="IW4" s="9">
        <f t="shared" si="25"/>
        <v>2.43832</v>
      </c>
      <c r="IX4" s="9">
        <f t="shared" si="25"/>
        <v>2.5553499999999998</v>
      </c>
      <c r="IY4" s="29">
        <f t="shared" si="25"/>
        <v>2.4905300000000001</v>
      </c>
      <c r="IZ4" s="24"/>
      <c r="JA4" s="24"/>
      <c r="JB4" s="130"/>
      <c r="JC4" s="15" t="s">
        <v>24</v>
      </c>
      <c r="JD4" s="9">
        <f t="shared" ref="JD4:JI4" si="26">IF(COUNTA(JD13)=0,"",JD13)</f>
        <v>2.19617</v>
      </c>
      <c r="JE4" s="9">
        <f t="shared" si="26"/>
        <v>0.1729</v>
      </c>
      <c r="JF4" s="9">
        <f t="shared" si="26"/>
        <v>6.4168900000000004</v>
      </c>
      <c r="JG4" s="9">
        <f t="shared" si="26"/>
        <v>2.6167500000000001</v>
      </c>
      <c r="JH4" s="9">
        <f t="shared" si="26"/>
        <v>2.6750600000000002</v>
      </c>
      <c r="JI4" s="29">
        <f t="shared" si="26"/>
        <v>0.41142000000000001</v>
      </c>
      <c r="JJ4" s="24"/>
      <c r="JK4" s="24"/>
      <c r="JL4" s="130"/>
      <c r="JM4" s="15" t="s">
        <v>24</v>
      </c>
      <c r="JN4" s="9">
        <f t="shared" ref="JN4:JS4" si="27">IF(COUNTA(JN13)=0,"",JN13)</f>
        <v>1.9916700000000001</v>
      </c>
      <c r="JO4" s="9">
        <f t="shared" si="27"/>
        <v>0.19206999999999999</v>
      </c>
      <c r="JP4" s="9">
        <f t="shared" si="27"/>
        <v>5.8199500000000004</v>
      </c>
      <c r="JQ4" s="9">
        <f t="shared" si="27"/>
        <v>2.4242300000000001</v>
      </c>
      <c r="JR4" s="9">
        <f t="shared" si="27"/>
        <v>2.4458799999999998</v>
      </c>
      <c r="JS4" s="29">
        <f t="shared" si="27"/>
        <v>0.44999</v>
      </c>
      <c r="JT4" s="24"/>
      <c r="JU4" s="24"/>
    </row>
    <row xmlns:x14ac="http://schemas.microsoft.com/office/spreadsheetml/2009/9/ac" r="5" s="4" customFormat="true" x14ac:dyDescent="0.25">
      <c r="A5" s="403" t="str">
        <f ca="true">IF(ISBLANK('Data Summary'!A7),"",'Data Summary'!A7)</f>
        <v>BRA_2001_EMIS</v>
      </c>
      <c r="B5" s="130"/>
      <c r="C5" s="65" t="s">
        <v>0</v>
      </c>
      <c r="D5" s="9">
        <f>IF((COUNTA(D14:D25)=0)+(COUNTA(D13)=0),"",100-D13-SUMPRODUCT(C14:C25,D14:D25))</f>
        <v>30.160985000000011</v>
      </c>
      <c r="E5" s="9">
        <f>IF((COUNTA(E14:E25)=0)+(COUNTA(E13)=0),"",100-E13-SUMPRODUCT(C14:C25,E14:E25))</f>
        <v>4.2439650000000029</v>
      </c>
      <c r="F5" s="9">
        <f>IF((COUNTA(F14:F25)=0)+(COUNTA(F13)=0),"",100-F13-SUMPRODUCT(C14:C25,F14:F25))</f>
        <v>50.137574999999998</v>
      </c>
      <c r="G5" s="9">
        <f>IF((COUNTA(G14:G25)=0)+(COUNTA(G13)=0),"",100-G13-SUMPRODUCT(C14:C25,G14:G25))</f>
        <v>19.677025</v>
      </c>
      <c r="H5" s="9">
        <f>IF((COUNTA(H14:H25)=0)+(COUNTA(H13)=0),"",100-H13-SUMPRODUCT(C14:C25,H14:H25))</f>
        <v>34.511750000000006</v>
      </c>
      <c r="I5" s="29">
        <f>IF((COUNTA(I14:I25)=0)+(COUNTA(I13)=0),"",100-I13-SUMPRODUCT(C14:C25,I14:I25))</f>
        <v>3.9067950000000025</v>
      </c>
      <c r="J5" s="24"/>
      <c r="K5" s="24"/>
      <c r="L5" s="130"/>
      <c r="M5" s="15" t="s">
        <v>0</v>
      </c>
      <c r="N5" s="9">
        <f>IF((COUNTA(N14:N25)=0)+(COUNTA(N13)=0),"",100-N13-SUMPRODUCT(M14:M25,N14:N25))</f>
        <v>30.482500000000002</v>
      </c>
      <c r="O5" s="9">
        <f>IF((COUNTA(O14:O25)=0)+(COUNTA(O13)=0),"",100-O13-SUMPRODUCT(M14:M25,O14:O25))</f>
        <v>4.2200000000000131</v>
      </c>
      <c r="P5" s="9">
        <f>IF((COUNTA(P14:P25)=0)+(COUNTA(P13)=0),"",100-P13-SUMPRODUCT(M14:M25,P14:P25))</f>
        <v>52.281700000000001</v>
      </c>
      <c r="Q5" s="9">
        <f>IF((COUNTA(Q14:Q25)=0)+(COUNTA(Q13)=0),"",100-Q13-SUMPRODUCT(M14:M25,Q14:Q25))</f>
        <v>20.304999999999993</v>
      </c>
      <c r="R5" s="9">
        <f>IF((COUNTA(R14:R25)=0)+(COUNTA(R13)=0),"",100-R13-SUMPRODUCT(M14:M25,R14:R25))</f>
        <v>35.563600000000008</v>
      </c>
      <c r="S5" s="29">
        <f>IF((COUNTA(S14:S25)=0)+(COUNTA(S13)=0),"",100-S13-SUMPRODUCT(M14:M25,S14:S25))</f>
        <v>3.9710999999999927</v>
      </c>
      <c r="T5" s="24"/>
      <c r="U5" s="24"/>
      <c r="V5" s="130"/>
      <c r="W5" s="15" t="s">
        <v>0</v>
      </c>
      <c r="X5" s="9">
        <f>IF((COUNTA(X14:X25)=0)+(COUNTA(X13)=0),"",100-X13-SUMPRODUCT(W14:W25,X14:X25))</f>
        <v>33.782999999999987</v>
      </c>
      <c r="Y5" s="9">
        <f>IF((COUNTA(Y14:Y25)=0)+(COUNTA(Y13)=0),"",100-Y13-SUMPRODUCT(W14:W25,Y14:Y25))</f>
        <v>10.698499999999996</v>
      </c>
      <c r="Z5" s="9">
        <f>IF((COUNTA(Z14:Z25)=0)+(COUNTA(Z13)=0),"",100-Z13-SUMPRODUCT(W14:W25,Z14:Z25))</f>
        <v>52.125</v>
      </c>
      <c r="AA5" s="9">
        <f>IF((COUNTA(AA14:AA25)=0)+(COUNTA(AA13)=0),"",100-AA13-SUMPRODUCT(W14:W25,AA14:AA25))</f>
        <v>25.75</v>
      </c>
      <c r="AB5" s="9">
        <f>IF((COUNTA(AB14:AB25)=0)+(COUNTA(AB13)=0),"",100-AB13-SUMPRODUCT(W14:W25,AB14:AB25))</f>
        <v>36.912000000000006</v>
      </c>
      <c r="AC5" s="29">
        <f>IF((COUNTA(AC14:AC25)=0)+(COUNTA(AC13)=0),"",100-AC13-SUMPRODUCT(W14:W25,AC14:AC25))</f>
        <v>23.486999999999995</v>
      </c>
      <c r="AD5" s="24"/>
      <c r="AE5" s="24"/>
      <c r="AF5" s="130"/>
      <c r="AG5" s="15" t="s">
        <v>0</v>
      </c>
      <c r="AH5" s="9">
        <f>IF((COUNTA(AH14:AH25)=0)+(COUNTA(AH13)=0),"",100-AH13-SUMPRODUCT(AG14:AG25,AH14:AH25))</f>
        <v>27.914000000000001</v>
      </c>
      <c r="AI5" s="9">
        <f>IF((COUNTA(AI14:AI25)=0)+(COUNTA(AI13)=0),"",100-AI13-SUMPRODUCT(AG14:AG25,AI14:AI25))</f>
        <v>3.9265000000000043</v>
      </c>
      <c r="AJ5" s="9">
        <f>IF((COUNTA(AJ14:AJ25)=0)+(COUNTA(AJ13)=0),"",100-AJ13-SUMPRODUCT(AG14:AG25,AJ14:AJ25))</f>
        <v>50.605000000000004</v>
      </c>
      <c r="AK5" s="9">
        <f>IF((COUNTA(AK14:AK25)=0)+(COUNTA(AK13)=0),"",100-AK13-SUMPRODUCT(AG14:AG25,AK14:AK25))</f>
        <v>19.514200000000002</v>
      </c>
      <c r="AL5" s="9">
        <f>IF((COUNTA(AL14:AL25)=0)+(COUNTA(AL13)=0),"",100-AL13-SUMPRODUCT(AG14:AG25,AL14:AL25))</f>
        <v>33.22</v>
      </c>
      <c r="AM5" s="29">
        <f>IF((COUNTA(AM14:AM25)=0)+(COUNTA(AM13)=0),"",100-AM13-SUMPRODUCT(AG14:AG25,AM14:AM25))</f>
        <v>4.296999999999997</v>
      </c>
      <c r="AN5" s="24"/>
      <c r="AO5" s="24"/>
      <c r="AP5" s="130"/>
      <c r="AQ5" s="15" t="s">
        <v>0</v>
      </c>
      <c r="AR5" s="9">
        <f>IF((COUNTA(AR14:AR25)=0)+(COUNTA(AR13)=0),"",100-AR13-SUMPRODUCT(AQ14:AQ25,AR14:AR25))</f>
        <v>27.471999999999994</v>
      </c>
      <c r="AS5" s="9">
        <f>IF((COUNTA(AS14:AS25)=0)+(COUNTA(AS13)=0),"",100-AS13-SUMPRODUCT(AQ14:AQ25,AS14:AS25))</f>
        <v>3.8064999999999998</v>
      </c>
      <c r="AT5" s="9">
        <f>IF((COUNTA(AT14:AT25)=0)+(COUNTA(AT13)=0),"",100-AT13-SUMPRODUCT(AQ14:AQ25,AT14:AT25))</f>
        <v>50.721000000000004</v>
      </c>
      <c r="AU5" s="9">
        <f>IF((COUNTA(AU14:AU25)=0)+(COUNTA(AU13)=0),"",100-AU13-SUMPRODUCT(AQ14:AQ25,AU14:AU25))</f>
        <v>21.216000000000008</v>
      </c>
      <c r="AV5" s="9">
        <f>IF((COUNTA(AV14:AV25)=0)+(COUNTA(AV13)=0),"",100-AV13-SUMPRODUCT(AQ14:AQ25,AV14:AV25))</f>
        <v>32.929500000000004</v>
      </c>
      <c r="AW5" s="29">
        <f>IF((COUNTA(AW14:AW25)=0)+(COUNTA(AW13)=0),"",100-AW13-SUMPRODUCT(AQ14:AQ25,AW14:AW25))</f>
        <v>4.4150000000000063</v>
      </c>
      <c r="AX5" s="24"/>
      <c r="AY5" s="24"/>
      <c r="AZ5" s="130"/>
      <c r="BA5" s="65" t="s">
        <v>0</v>
      </c>
      <c r="BB5" s="9">
        <f>IF((COUNTA(BB14:BB25)=0)+(COUNTA(BB13)=0),"",100-BB13-SUMPRODUCT(BA14:BA25,BB14:BB25))</f>
        <v>25.404499999999985</v>
      </c>
      <c r="BC5" s="9">
        <f>IF((COUNTA(BC14:BC25)=0)+(COUNTA(BC13)=0),"",100-BC13-SUMPRODUCT(BA14:BA25,BC14:BC25))</f>
        <v>3.4971000000000174</v>
      </c>
      <c r="BD5" s="9">
        <f>IF((COUNTA(BD14:BD25)=0)+(COUNTA(BD13)=0),"",100-BD13-SUMPRODUCT(BA14:BA25,BD14:BD25))</f>
        <v>47.984000000000002</v>
      </c>
      <c r="BE5" s="9">
        <f>IF((COUNTA(BE14:BE25)=0)+(COUNTA(BE13)=0),"",100-BE13-SUMPRODUCT(BA14:BA25,BE14:BE25))</f>
        <v>20.345000000000013</v>
      </c>
      <c r="BF5" s="9">
        <f>IF((COUNTA(BF14:BF25)=0)+(COUNTA(BF13)=0),"",100-BF13-SUMPRODUCT(BA14:BA25,BF14:BF25))</f>
        <v>30.730000000000004</v>
      </c>
      <c r="BG5" s="29">
        <f>IF((COUNTA(BG14:BG25)=0)+(COUNTA(BG13)=0),"",100-BG13-SUMPRODUCT(BA14:BA25,BG14:BG25))</f>
        <v>4.3360100000000017</v>
      </c>
      <c r="BH5" s="24"/>
      <c r="BI5" s="24"/>
      <c r="BJ5" s="130"/>
      <c r="BK5" s="15" t="s">
        <v>0</v>
      </c>
      <c r="BL5" s="9">
        <f>IF((COUNTA(BL14:BL25)=0)+(COUNTA(BL13)=0),"",100-BL13-SUMPRODUCT(BK14:BK25,BL14:BL25))</f>
        <v>24.140199999999993</v>
      </c>
      <c r="BM5" s="9">
        <f>IF((COUNTA(BM14:BM25)=0)+(COUNTA(BM13)=0),"",100-BM13-SUMPRODUCT(BK14:BK25,BM14:BM25))</f>
        <v>3.3612499999999983</v>
      </c>
      <c r="BN5" s="9">
        <f>IF((COUNTA(BN14:BN25)=0)+(COUNTA(BN13)=0),"",100-BN13-SUMPRODUCT(BK14:BK25,BN14:BN25))</f>
        <v>46.901400000000002</v>
      </c>
      <c r="BO5" s="9">
        <f>IF((COUNTA(BO14:BO25)=0)+(COUNTA(BO13)=0),"",100-BO13-SUMPRODUCT(BK14:BK25,BO14:BO25))</f>
        <v>20.236999999999995</v>
      </c>
      <c r="BP5" s="9">
        <f>IF((COUNTA(BP14:BP25)=0)+(COUNTA(BP13)=0),"",100-BP13-SUMPRODUCT(BK14:BK25,BP14:BP25))</f>
        <v>29.429999999999978</v>
      </c>
      <c r="BQ5" s="29">
        <f>IF((COUNTA(BQ14:BQ25)=0)+(COUNTA(BQ13)=0),"",100-BQ13-SUMPRODUCT(BK14:BK25,BQ14:BQ25))</f>
        <v>4.4049999999999869</v>
      </c>
      <c r="BR5" s="24"/>
      <c r="BS5" s="24"/>
      <c r="BT5" s="130"/>
      <c r="BU5" s="6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c r="CB5" s="24"/>
      <c r="CC5" s="24"/>
      <c r="CD5" s="130"/>
      <c r="CE5" s="15" t="s">
        <v>0</v>
      </c>
      <c r="CF5" s="9">
        <f>IF((COUNTA(CF14:CF25)=0)+(COUNTA(CF13)=0),"",100-CF13-SUMPRODUCT(CE14:CE25,CF14:CF25))</f>
        <v>23.316739999999996</v>
      </c>
      <c r="CG5" s="9">
        <f>IF((COUNTA(CG14:CG25)=0)+(COUNTA(CG13)=0),"",100-CG13-SUMPRODUCT(CE14:CE25,CG14:CG25))</f>
        <v>2.9194049999999976</v>
      </c>
      <c r="CH5" s="9">
        <f>IF((COUNTA(CH14:CH25)=0)+(COUNTA(CH13)=0),"",100-CH13-SUMPRODUCT(CE14:CE25,CH14:CH25))</f>
        <v>47.720864999999996</v>
      </c>
      <c r="CI5" s="9">
        <f>IF((COUNTA(CI14:CI25)=0)+(COUNTA(CI13)=0),"",100-CI13-SUMPRODUCT(CE14:CE25,CI14:CI25))</f>
        <v>21.472085000000007</v>
      </c>
      <c r="CJ5" s="9">
        <f>IF((COUNTA(CJ14:CJ25)=0)+(COUNTA(CJ13)=0),"",100-CJ13-SUMPRODUCT(CE14:CE25,CJ14:CJ25))</f>
        <v>26.946354999999997</v>
      </c>
      <c r="CK5" s="29">
        <f>IF((COUNTA(CK14:CK25)=0)+(COUNTA(CK13)=0),"",100-CK13-SUMPRODUCT(CE14:CE25,CK14:CK25))</f>
        <v>3.9712450000000104</v>
      </c>
      <c r="CL5" s="24"/>
      <c r="CM5" s="24"/>
      <c r="CN5" s="130"/>
      <c r="CO5" s="15" t="s">
        <v>0</v>
      </c>
      <c r="CP5" s="9">
        <f>IF((COUNTA(CP14:CP25)=0)+(COUNTA(CP13)=0),"",100-CP13-SUMPRODUCT(CO14:CO25,CP14:CP25))</f>
        <v>23.445144999999997</v>
      </c>
      <c r="CQ5" s="9">
        <f>IF((COUNTA(CQ14:CQ25)=0)+(COUNTA(CQ13)=0),"",100-CQ13-SUMPRODUCT(CO14:CO25,CQ14:CQ25))</f>
        <v>3.2828349999999915</v>
      </c>
      <c r="CR5" s="9">
        <f>IF((COUNTA(CR14:CR25)=0)+(COUNTA(CR13)=0),"",100-CR13-SUMPRODUCT(CO14:CO25,CR14:CR25))</f>
        <v>48.096380000000003</v>
      </c>
      <c r="CS5" s="9">
        <f>IF((COUNTA(CS14:CS25)=0)+(COUNTA(CS13)=0),"",100-CS13-SUMPRODUCT(CO14:CO25,CS14:CS25))</f>
        <v>22.159194999999997</v>
      </c>
      <c r="CT5" s="9">
        <f>IF((COUNTA(CT14:CT25)=0)+(COUNTA(CT13)=0),"",100-CT13-SUMPRODUCT(CO14:CO25,CT14:CT25))</f>
        <v>27.138180000000006</v>
      </c>
      <c r="CU5" s="29">
        <f>IF((COUNTA(CU14:CU25)=0)+(COUNTA(CU13)=0),"",100-CU13-SUMPRODUCT(CO14:CO25,CU14:CU25))</f>
        <v>4.8823700000000088</v>
      </c>
      <c r="CV5" s="24"/>
      <c r="CW5" s="24"/>
      <c r="CX5" s="130"/>
      <c r="CY5" s="15" t="s">
        <v>0</v>
      </c>
      <c r="CZ5" s="9">
        <f>IF((COUNTA(CZ14:CZ25)=0)+(COUNTA(CZ13)=0),"",100-CZ13-SUMPRODUCT(CY14:CY25,CZ14:CZ25))</f>
        <v>22.526654999999991</v>
      </c>
      <c r="DA5" s="9">
        <f>IF((COUNTA(DA14:DA25)=0)+(COUNTA(DA13)=0),"",100-DA13-SUMPRODUCT(CY14:CY25,DA14:DA25))</f>
        <v>3.2200700000000069</v>
      </c>
      <c r="DB5" s="9">
        <f>IF((COUNTA(DB14:DB25)=0)+(COUNTA(DB13)=0),"",100-DB13-SUMPRODUCT(CY14:CY25,DB14:DB25))</f>
        <v>47.362315000000009</v>
      </c>
      <c r="DC5" s="9">
        <f>IF((COUNTA(DC14:DC25)=0)+(COUNTA(DC13)=0),"",100-DC13-SUMPRODUCT(CY14:CY25,DC14:DC25))</f>
        <v>22.089754999999997</v>
      </c>
      <c r="DD5" s="9">
        <f>IF((COUNTA(DD14:DD25)=0)+(COUNTA(DD13)=0),"",100-DD13-SUMPRODUCT(CY14:CY25,DD14:DD25))</f>
        <v>26.090344999999999</v>
      </c>
      <c r="DE5" s="29">
        <f>IF((COUNTA(DE14:DE25)=0)+(COUNTA(DE13)=0),"",100-DE13-SUMPRODUCT(CY14:CY25,DE14:DE25))</f>
        <v>5.0639699999999976</v>
      </c>
      <c r="DF5" s="24"/>
      <c r="DG5" s="24"/>
      <c r="DH5" s="130"/>
      <c r="DI5" s="15" t="s">
        <v>0</v>
      </c>
      <c r="DJ5" s="9">
        <f>IF((COUNTA(DJ14:DJ25)=0)+(COUNTA(DJ13)=0),"",100-DJ13-SUMPRODUCT(DI14:DI25,DJ14:DJ25))</f>
        <v>21.586655000000007</v>
      </c>
      <c r="DK5" s="9">
        <f>IF((COUNTA(DK14:DK25)=0)+(COUNTA(DK13)=0),"",100-DK13-SUMPRODUCT(DI14:DI25,DK14:DK25))</f>
        <v>3.1979199999999963</v>
      </c>
      <c r="DL5" s="9">
        <f>IF((COUNTA(DL14:DL25)=0)+(COUNTA(DL13)=0),"",100-DL13-SUMPRODUCT(DI14:DI25,DL14:DL25))</f>
        <v>46.541484999999994</v>
      </c>
      <c r="DM5" s="9">
        <f>IF((COUNTA(DM14:DM25)=0)+(COUNTA(DM13)=0),"",100-DM13-SUMPRODUCT(DI14:DI25,DM14:DM25))</f>
        <v>21.659520000000001</v>
      </c>
      <c r="DN5" s="9">
        <f>IF((COUNTA(DN14:DN25)=0)+(COUNTA(DN13)=0),"",100-DN13-SUMPRODUCT(DI14:DI25,DN14:DN25))</f>
        <v>25.158149999999992</v>
      </c>
      <c r="DO5" s="29">
        <f>IF((COUNTA(DO14:DO25)=0)+(COUNTA(DO13)=0),"",100-DO13-SUMPRODUCT(DI14:DI25,DO14:DO25))</f>
        <v>5.1592150000000032</v>
      </c>
      <c r="DP5" s="24"/>
      <c r="DQ5" s="24"/>
      <c r="DR5" s="130"/>
      <c r="DS5" s="15" t="s">
        <v>0</v>
      </c>
      <c r="DT5" s="9">
        <f>IF((COUNTA(DT14:DT25)=0)+(COUNTA(DT13)=0),"",100-DT13-SUMPRODUCT(DS14:DS25,DT14:DT25))</f>
        <v>18.779110000000003</v>
      </c>
      <c r="DU5" s="9">
        <f>IF((COUNTA(DU14:DU25)=0)+(COUNTA(DU13)=0),"",100-DU13-SUMPRODUCT(DS14:DS25,DU14:DU25))</f>
        <v>3.1565999999999974</v>
      </c>
      <c r="DV5" s="9">
        <f>IF((COUNTA(DV14:DV25)=0)+(COUNTA(DV13)=0),"",100-DV13-SUMPRODUCT(DS14:DS25,DV14:DV25))</f>
        <v>40.872725000000003</v>
      </c>
      <c r="DW5" s="9">
        <f>IF((COUNTA(DW14:DW25)=0)+(COUNTA(DW13)=0),"",100-DW13-SUMPRODUCT(DS14:DS25,DW14:DW25))</f>
        <v>19.142325</v>
      </c>
      <c r="DX5" s="9">
        <f>IF((COUNTA(DX14:DX25)=0)+(COUNTA(DX13)=0),"",100-DX13-SUMPRODUCT(DS14:DS25,DX14:DX25))</f>
        <v>21.834389999999999</v>
      </c>
      <c r="DY5" s="29">
        <f>IF((COUNTA(DY14:DY25)=0)+(COUNTA(DY13)=0),"",100-DY13-SUMPRODUCT(DS14:DS25,DY14:DY25))</f>
        <v>5.1494899999999859</v>
      </c>
      <c r="DZ5" s="24"/>
      <c r="EA5" s="24"/>
      <c r="EB5" s="130"/>
      <c r="EC5" s="15" t="s">
        <v>0</v>
      </c>
      <c r="ED5" s="9">
        <f>IF((COUNTA(ED14:ED25)=0)+(COUNTA(ED13)=0),"",100-ED13-SUMPRODUCT(EC14:EC25,ED14:ED25))</f>
        <v>17.979964999999993</v>
      </c>
      <c r="EE5" s="9">
        <f>IF((COUNTA(EE14:EE25)=0)+(COUNTA(EE13)=0),"",100-EE13-SUMPRODUCT(EC14:EC25,EE14:EE25))</f>
        <v>3.1329400000000049</v>
      </c>
      <c r="EF5" s="9">
        <f>IF((COUNTA(EF14:EF25)=0)+(COUNTA(EF13)=0),"",100-EF13-SUMPRODUCT(EC14:EC25,EF14:EF25))</f>
        <v>39.891925000000001</v>
      </c>
      <c r="EG5" s="9">
        <f>IF((COUNTA(EG14:EG25)=0)+(COUNTA(EG13)=0),"",100-EG13-SUMPRODUCT(EC14:EC25,EG14:EG25))</f>
        <v>18.356455000000011</v>
      </c>
      <c r="EH5" s="9">
        <f>IF((COUNTA(EH14:EH25)=0)+(COUNTA(EH13)=0),"",100-EH13-SUMPRODUCT(EC14:EC25,EH14:EH25))</f>
        <v>21.051670000000001</v>
      </c>
      <c r="EI5" s="29">
        <f>IF((COUNTA(EI14:EI25)=0)+(COUNTA(EI13)=0),"",100-EI13-SUMPRODUCT(EC14:EC25,EI14:EI25))</f>
        <v>5.1674399999999991</v>
      </c>
      <c r="EJ5" s="24"/>
      <c r="EK5" s="24"/>
      <c r="EL5" s="130"/>
      <c r="EM5" s="15" t="s">
        <v>0</v>
      </c>
      <c r="EN5" s="9">
        <f>IF((COUNTA(EN14:EN25)=0)+(COUNTA(EN13)=0),"",100-EN13-SUMPRODUCT(EM14:EM25,EN14:EN25))</f>
        <v>16.893460000000005</v>
      </c>
      <c r="EO5" s="9">
        <f>IF((COUNTA(EO14:EO25)=0)+(COUNTA(EO13)=0),"",100-EO13-SUMPRODUCT(EM14:EM25,EO14:EO25))</f>
        <v>3.1487500000000068</v>
      </c>
      <c r="EP5" s="9">
        <f>IF((COUNTA(EP14:EP25)=0)+(COUNTA(EP13)=0),"",100-EP13-SUMPRODUCT(EM14:EM25,EP14:EP25))</f>
        <v>38.329114999999994</v>
      </c>
      <c r="EQ5" s="9">
        <f>IF((COUNTA(EQ14:EQ25)=0)+(COUNTA(EQ13)=0),"",100-EQ13-SUMPRODUCT(EM14:EM25,EQ14:EQ25))</f>
        <v>17.442504999999997</v>
      </c>
      <c r="ER5" s="9">
        <f>IF((COUNTA(ER14:ER25)=0)+(COUNTA(ER13)=0),"",100-ER13-SUMPRODUCT(EM14:EM25,ER14:ER25))</f>
        <v>19.865780000000001</v>
      </c>
      <c r="ES5" s="29">
        <f>IF((COUNTA(ES14:ES25)=0)+(COUNTA(ES13)=0),"",100-ES13-SUMPRODUCT(EM14:EM25,ES14:ES25))</f>
        <v>5.2757650000000069</v>
      </c>
      <c r="ET5" s="24"/>
      <c r="EU5" s="24"/>
      <c r="EV5" s="130"/>
      <c r="EW5" s="15" t="s">
        <v>0</v>
      </c>
      <c r="EX5" s="9"/>
      <c r="EY5" s="9"/>
      <c r="EZ5" s="9"/>
      <c r="FA5" s="9" t="str">
        <f>IF((COUNTA(FA14:FA25)=0)+(COUNTA(FA13)=0),"",100-FA13-SUMPRODUCT(EW14:EW25,FA14:FA25))</f>
        <v/>
      </c>
      <c r="FB5" s="9"/>
      <c r="FC5" s="29"/>
      <c r="FD5" s="24"/>
      <c r="FE5" s="24"/>
      <c r="FF5" s="130"/>
      <c r="FG5" s="15" t="s">
        <v>0</v>
      </c>
      <c r="FH5" s="9">
        <f>IF((COUNTA(FH14:FH25)=0)+(COUNTA(FH13)=0),"",100-FH13-SUMPRODUCT(FG14:FG25,FH14:FH25))</f>
        <v>15.921324999999996</v>
      </c>
      <c r="FI5" s="9">
        <f>IF((COUNTA(FI14:FI25)=0)+(COUNTA(FI13)=0),"",100-FI13-SUMPRODUCT(FG14:FG25,FI14:FI25))</f>
        <v>3.1209249999999997</v>
      </c>
      <c r="FJ5" s="9">
        <f>IF((COUNTA(FJ14:FJ25)=0)+(COUNTA(FJ13)=0),"",100-FJ13-SUMPRODUCT(FG14:FG25,FJ14:FJ25))</f>
        <v>37.003475000000009</v>
      </c>
      <c r="FK5" s="9">
        <f>IF((COUNTA(FK14:FK25)=0)+(COUNTA(FK13)=0),"",100-FK13-SUMPRODUCT(FG14:FG25,FK14:FK25))</f>
        <v>16.864554999999996</v>
      </c>
      <c r="FL5" s="9">
        <f>IF((COUNTA(FL14:FL25)=0)+(COUNTA(FL13)=0),"",100-FL13-SUMPRODUCT(FG14:FG25,FL14:FL25))</f>
        <v>18.855310000000003</v>
      </c>
      <c r="FM5" s="29">
        <f>IF((COUNTA(FM14:FM25)=0)+(COUNTA(FM13)=0),"",100-FM13-SUMPRODUCT(FG14:FG25,FM14:FM25))</f>
        <v>5.3458849999999956</v>
      </c>
      <c r="FN5" s="24"/>
      <c r="FO5" s="24"/>
      <c r="FP5" s="130"/>
      <c r="FQ5" s="15" t="s">
        <v>0</v>
      </c>
      <c r="FR5" s="9">
        <f>IF((COUNTA(FR14:FR25)=0)+(COUNTA(FR13)=0),"",100-FR13-SUMPRODUCT(FQ14:FQ25,FR14:FR25))</f>
        <v>15.595564999999993</v>
      </c>
      <c r="FS5" s="9">
        <f>IF((COUNTA(FS14:FS25)=0)+(COUNTA(FS13)=0),"",100-FS13-SUMPRODUCT(FQ14:FQ25,FS14:FS25))</f>
        <v>3.1095899999999972</v>
      </c>
      <c r="FT5" s="9">
        <f>IF((COUNTA(FT14:FT25)=0)+(COUNTA(FT13)=0),"",100-FT13-SUMPRODUCT(FQ14:FQ25,FT14:FT25))</f>
        <v>36.937819999999995</v>
      </c>
      <c r="FU5" s="9">
        <f>IF((COUNTA(FU14:FU25)=0)+(COUNTA(FU13)=0),"",100-FU13-SUMPRODUCT(FQ14:FQ25,FU14:FU25))</f>
        <v>16.669345000000007</v>
      </c>
      <c r="FV5" s="9">
        <f>IF((COUNTA(FV14:FV25)=0)+(COUNTA(FV13)=0),"",100-FV13-SUMPRODUCT(FQ14:FQ25,FV14:FV25))</f>
        <v>18.287679999999995</v>
      </c>
      <c r="FW5" s="29">
        <f>IF((COUNTA(FW14:FW25)=0)+(COUNTA(FW13)=0),"",100-FW13-SUMPRODUCT(FQ14:FQ25,FW14:FW25))</f>
        <v>5.6635899999999992</v>
      </c>
      <c r="FX5" s="24"/>
      <c r="FY5" s="24"/>
      <c r="FZ5" s="130"/>
      <c r="GA5" s="15" t="s">
        <v>0</v>
      </c>
      <c r="GB5" s="9">
        <f>IF((COUNTA(GB14:GB25)=0)+(COUNTA(GB13)=0),"",100-GB13-SUMPRODUCT(GA14:GA25,GB14:GB25))</f>
        <v>8.2238850000000099</v>
      </c>
      <c r="GC5" s="9">
        <f>IF((COUNTA(GC14:GC25)=0)+(COUNTA(GC13)=0),"",100-GC13-SUMPRODUCT(GA14:GA25,GC14:GC25))</f>
        <v>6.1880099999999914</v>
      </c>
      <c r="GD5" s="9">
        <f>IF((COUNTA(GD14:GD25)=0)+(COUNTA(GD13)=0),"",100-GD13-SUMPRODUCT(GA14:GA25,GD14:GD25))</f>
        <v>30.605995</v>
      </c>
      <c r="GE5" s="9">
        <f>IF((COUNTA(GE14:GE25)=0)+(COUNTA(GE13)=0),"",100-GE13-SUMPRODUCT(GA14:GA25,GE14:GE25))</f>
        <v>15.734980000000007</v>
      </c>
      <c r="GF5" s="9">
        <f>IF((COUNTA(GF14:GF25)=0)+(COUNTA(GF13)=0),"",100-GF13-SUMPRODUCT(GA14:GA25,GF14:GF25))</f>
        <v>8.1525549999999924</v>
      </c>
      <c r="GG5" s="29">
        <f>IF((COUNTA(GG14:GG25)=0)+(COUNTA(GG13)=0),"",100-GG13-SUMPRODUCT(GA14:GA25,GG14:GG25))</f>
        <v>6.1960799999999949</v>
      </c>
      <c r="GH5" s="24"/>
      <c r="GI5" s="24"/>
      <c r="GJ5" s="130"/>
      <c r="GK5" s="15" t="s">
        <v>0</v>
      </c>
      <c r="GL5" s="9">
        <f>IF((COUNTA(GL14:GL25)=0)+(COUNTA(GL13)=0),"",100-GL13-SUMPRODUCT(GK14:GK25,GL14:GL25))</f>
        <v>15.374940000000009</v>
      </c>
      <c r="GM5" s="9">
        <f>IF((COUNTA(GM14:GM25)=0)+(COUNTA(GM13)=0),"",100-GM13-SUMPRODUCT(GK14:GK25,GM14:GM25))</f>
        <v>3.1275150000000025</v>
      </c>
      <c r="GN5" s="9">
        <f>IF((COUNTA(GN14:GN25)=0)+(COUNTA(GN13)=0),"",100-GN13-SUMPRODUCT(GK14:GK25,GN14:GN25))</f>
        <v>37.034224999999992</v>
      </c>
      <c r="GO5" s="9">
        <f>IF((COUNTA(GO14:GO25)=0)+(COUNTA(GO13)=0),"",100-GO13-SUMPRODUCT(GK14:GK25,GO14:GO25))</f>
        <v>16.808685000000011</v>
      </c>
      <c r="GP5" s="9">
        <f>IF((COUNTA(GP14:GP25)=0)+(COUNTA(GP13)=0),"",100-GP13-SUMPRODUCT(GK14:GK25,GP14:GP25))</f>
        <v>18.100645</v>
      </c>
      <c r="GQ5" s="29">
        <f>IF((COUNTA(GQ14:GQ25)=0)+(COUNTA(GQ13)=0),"",100-GQ13-SUMPRODUCT(GK14:GK25,GQ14:GQ25))</f>
        <v>5.7319000000000102</v>
      </c>
      <c r="GR5" s="24"/>
      <c r="GS5" s="24"/>
      <c r="GT5" s="130"/>
      <c r="GU5" s="15" t="s">
        <v>0</v>
      </c>
      <c r="GV5" s="9">
        <f>IF((COUNTA(GV14:GV25)=0)+(COUNTA(GV13)=0),"",100-GV13-SUMPRODUCT(GU14:GU25,GV14:GV25))</f>
        <v>14.949055000000001</v>
      </c>
      <c r="GW5" s="9">
        <f>IF((COUNTA(GW14:GW25)=0)+(COUNTA(GW13)=0),"",100-GW13-SUMPRODUCT(GU14:GU25,GW14:GW25))</f>
        <v>3.0673349999999999</v>
      </c>
      <c r="GX5" s="9">
        <f>IF((COUNTA(GX14:GX25)=0)+(COUNTA(GX13)=0),"",100-GX13-SUMPRODUCT(GU14:GU25,GX14:GX25))</f>
        <v>36.847615000000005</v>
      </c>
      <c r="GY5" s="9">
        <f>IF((COUNTA(GY14:GY25)=0)+(COUNTA(GY13)=0),"",100-GY13-SUMPRODUCT(GU14:GU25,GY14:GY25))</f>
        <v>16.726709999999997</v>
      </c>
      <c r="GZ5" s="9">
        <f>IF((COUNTA(GZ14:GZ25)=0)+(COUNTA(GZ13)=0),"",100-GZ13-SUMPRODUCT(GU14:GU25,GZ14:GZ25))</f>
        <v>17.73543500000001</v>
      </c>
      <c r="HA5" s="29">
        <f>IF((COUNTA(HA14:HA25)=0)+(COUNTA(HA13)=0),"",100-HA13-SUMPRODUCT(GU14:GU25,HA14:HA25))</f>
        <v>5.4720300000000037</v>
      </c>
      <c r="HB5" s="24"/>
      <c r="HC5" s="24"/>
      <c r="HD5" s="130"/>
      <c r="HE5" s="15" t="s">
        <v>0</v>
      </c>
      <c r="HF5" s="9" t="str">
        <f>IF((COUNTA(HF14:HF25)=0)+(COUNTA(HF13)=0),"",100-HF13-SUMPRODUCT(HE14:HE25,HF14:HF25))</f>
        <v/>
      </c>
      <c r="HG5" s="9" t="str">
        <f>IF((COUNTA(HG14:HG25)=0)+(COUNTA(HG13)=0),"",100-HG13-SUMPRODUCT(HE14:HE25,HG14:HG25))</f>
        <v/>
      </c>
      <c r="HH5" s="9" t="str">
        <f>IF((COUNTA(HH14:HH25)=0)+(COUNTA(HH13)=0),"",100-HH13-SUMPRODUCT(HE14:HE25,HH14:HH25))</f>
        <v/>
      </c>
      <c r="HI5" s="9" t="str">
        <f>IF((COUNTA(HI14:HI25)=0)+(COUNTA(HI13)=0),"",100-HI13-SUMPRODUCT(HE14:HE25,HI14:HI25))</f>
        <v/>
      </c>
      <c r="HJ5" s="9" t="str">
        <f>IF((COUNTA(HJ14:HJ25)=0)+(COUNTA(HJ13)=0),"",100-HJ13-SUMPRODUCT(HE14:HE25,HJ14:HJ25))</f>
        <v/>
      </c>
      <c r="HK5" s="29" t="str">
        <f>IF((COUNTA(HK14:HK25)=0)+(COUNTA(HK13)=0),"",100-HK13-SUMPRODUCT(HE14:HE25,HK14:HK25))</f>
        <v/>
      </c>
      <c r="HL5" s="24"/>
      <c r="HM5" s="24"/>
      <c r="HN5" s="130"/>
      <c r="HO5" s="15" t="s">
        <v>0</v>
      </c>
      <c r="HP5" s="9">
        <f>IF((COUNTA(HP14:HP25)=0)+(COUNTA(HP13)=0),"",100-HP13-SUMPRODUCT(HO14:HO25,HP14:HP25))</f>
        <v>14.260640000000009</v>
      </c>
      <c r="HQ5" s="9">
        <f>IF((COUNTA(HQ14:HQ25)=0)+(COUNTA(HQ13)=0),"",100-HQ13-SUMPRODUCT(HO14:HO25,HQ14:HQ25))</f>
        <v>3.1170100000000076</v>
      </c>
      <c r="HR5" s="9">
        <f>IF((COUNTA(HR14:HR25)=0)+(COUNTA(HR13)=0),"",100-HR13-SUMPRODUCT(HO14:HO25,HR14:HR25))</f>
        <v>36.287014999999997</v>
      </c>
      <c r="HS5" s="9">
        <f>IF((COUNTA(HS14:HS25)=0)+(COUNTA(HS13)=0),"",100-HS13-SUMPRODUCT(HO14:HO25,HS14:HS25))</f>
        <v>15.991649999999993</v>
      </c>
      <c r="HT5" s="9">
        <f>IF((COUNTA(HT14:HT25)=0)+(COUNTA(HT13)=0),"",100-HT13-SUMPRODUCT(HO14:HO25,HT14:HT25))</f>
        <v>16.949890000000011</v>
      </c>
      <c r="HU5" s="29">
        <f>IF((COUNTA(HU14:HU25)=0)+(COUNTA(HU13)=0),"",100-HU13-SUMPRODUCT(HO14:HO25,HU14:HU25))</f>
        <v>5.8278200000000027</v>
      </c>
      <c r="HV5" s="24"/>
      <c r="HW5" s="24"/>
      <c r="HX5" s="130"/>
      <c r="HY5" s="15" t="s">
        <v>0</v>
      </c>
      <c r="HZ5" s="9">
        <f>IF((COUNTA(HZ14:HZ25)=0)+(COUNTA(HZ13)=0),"",100-HZ13-SUMPRODUCT(HY14:HY25,HZ14:HZ25))</f>
        <v>14.386649999999989</v>
      </c>
      <c r="IA5" s="9">
        <f>IF((COUNTA(IA14:IA25)=0)+(COUNTA(IA13)=0),"",100-IA13-SUMPRODUCT(HY14:HY25,IA14:IA25))</f>
        <v>3.1067850000000021</v>
      </c>
      <c r="IB5" s="9">
        <f>IF((COUNTA(IB14:IB25)=0)+(COUNTA(IB13)=0),"",100-IB13-SUMPRODUCT(HY14:HY25,IB14:IB25))</f>
        <v>37.326774999999998</v>
      </c>
      <c r="IC5" s="9">
        <f>IF((COUNTA(IC14:IC25)=0)+(COUNTA(IC13)=0),"",100-IC13-SUMPRODUCT(HY14:HY25,IC14:IC25))</f>
        <v>16.418630000000007</v>
      </c>
      <c r="ID5" s="9">
        <f>IF((COUNTA(ID14:ID25)=0)+(COUNTA(ID13)=0),"",100-ID13-SUMPRODUCT(HY14:HY25,ID14:ID25))</f>
        <v>17.164024999999995</v>
      </c>
      <c r="IE5" s="29">
        <f>IF((COUNTA(IE14:IE25)=0)+(COUNTA(IE13)=0),"",100-IE13-SUMPRODUCT(HY14:HY25,IE14:IE25))</f>
        <v>5.8257399999999961</v>
      </c>
      <c r="IF5" s="24"/>
      <c r="IG5" s="24"/>
      <c r="IH5" s="130"/>
      <c r="II5" s="15" t="s">
        <v>0</v>
      </c>
      <c r="IJ5" s="9" t="str">
        <f>IF((COUNTA(IJ14:IJ25)=0)+(COUNTA(IJ13)=0),"",100-IJ13-SUMPRODUCT(II14:II25,IJ14:IJ25))</f>
        <v/>
      </c>
      <c r="IK5" s="9" t="str">
        <f>IF((COUNTA(IK14:IK25)=0)+(COUNTA(IK13)=0),"",100-IK13-SUMPRODUCT(II14:II25,IK14:IK25))</f>
        <v/>
      </c>
      <c r="IL5" s="9" t="str">
        <f>IF((COUNTA(IL14:IL25)=0)+(COUNTA(IL13)=0),"",100-IL13-SUMPRODUCT(II14:II25,IL14:IL25))</f>
        <v/>
      </c>
      <c r="IM5" s="9" t="str">
        <f>IF((COUNTA(IM14:IM25)=0)+(COUNTA(IM13)=0),"",100-IM13-SUMPRODUCT(II14:II25,IM14:IM25))</f>
        <v/>
      </c>
      <c r="IN5" s="9" t="str">
        <f>IF((COUNTA(IN14:IN25)=0)+(COUNTA(IN13)=0),"",100-IN13-SUMPRODUCT(II14:II25,IN14:IN25))</f>
        <v/>
      </c>
      <c r="IO5" s="29" t="str">
        <f>IF((COUNTA(IO14:IO25)=0)+(COUNTA(IO13)=0),"",100-IO13-SUMPRODUCT(II14:II25,IO14:IO25))</f>
        <v/>
      </c>
      <c r="IP5" s="24"/>
      <c r="IQ5" s="24"/>
      <c r="IR5" s="130"/>
      <c r="IS5" s="15" t="s">
        <v>0</v>
      </c>
      <c r="IT5" s="9">
        <f>IF((COUNTA(IT14:IT25)=0)+(COUNTA(IT13)=0),"",100-IT13-SUMPRODUCT(IS14:IS25,IT14:IT25))</f>
        <v>14.210910000000013</v>
      </c>
      <c r="IU5" s="9">
        <f>IF((COUNTA(IU14:IU25)=0)+(COUNTA(IU13)=0),"",100-IU13-SUMPRODUCT(IS14:IS25,IU14:IU25))</f>
        <v>3.0761950000000127</v>
      </c>
      <c r="IV5" s="9">
        <f>IF((COUNTA(IV14:IV25)=0)+(COUNTA(IV13)=0),"",100-IV13-SUMPRODUCT(IS14:IS25,IV14:IV25))</f>
        <v>37.150314999999992</v>
      </c>
      <c r="IW5" s="9">
        <f>IF((COUNTA(IW14:IW25)=0)+(COUNTA(IW13)=0),"",100-IW13-SUMPRODUCT(IS14:IS25,IW14:IW25))</f>
        <v>16.374290000000002</v>
      </c>
      <c r="IX5" s="9">
        <f>IF((COUNTA(IX14:IX25)=0)+(COUNTA(IX13)=0),"",100-IX13-SUMPRODUCT(IS14:IS25,IX14:IX25))</f>
        <v>16.957354999999993</v>
      </c>
      <c r="IY5" s="29">
        <f>IF((COUNTA(IY14:IY25)=0)+(COUNTA(IY13)=0),"",100-IY13-SUMPRODUCT(IS14:IS25,IY14:IY25))</f>
        <v>16.185424999999995</v>
      </c>
      <c r="IZ5" s="24"/>
      <c r="JA5" s="24"/>
      <c r="JB5" s="130"/>
      <c r="JC5" s="15" t="s">
        <v>0</v>
      </c>
      <c r="JD5" s="9">
        <f>IF((COUNTA(JD14:JD25)=0)+(COUNTA(JD13)=0),"",100-JD13-SUMPRODUCT(JC14:JC25,JD14:JD25))</f>
        <v>13.911615000000012</v>
      </c>
      <c r="JE5" s="9">
        <f>IF((COUNTA(JE14:JE25)=0)+(COUNTA(JE13)=0),"",100-JE13-SUMPRODUCT(JC14:JC25,JE14:JE25))</f>
        <v>3.0371049999999968</v>
      </c>
      <c r="JF5" s="9">
        <f>IF((COUNTA(JF14:JF25)=0)+(COUNTA(JF13)=0),"",100-JF13-SUMPRODUCT(JC14:JC25,JF14:JF25))</f>
        <v>36.596855000000005</v>
      </c>
      <c r="JG5" s="9">
        <f>IF((COUNTA(JG14:JG25)=0)+(COUNTA(JG13)=0),"",100-JG13-SUMPRODUCT(JC14:JC25,JG14:JG25))</f>
        <v>4.8315350000000024</v>
      </c>
      <c r="JH5" s="9">
        <f>IF((COUNTA(JH14:JH25)=0)+(COUNTA(JH13)=0),"",100-JH13-SUMPRODUCT(JC14:JC25,JH14:JH25))</f>
        <v>16.617670000000004</v>
      </c>
      <c r="JI5" s="29">
        <f>IF((COUNTA(JI14:JI25)=0)+(COUNTA(JI13)=0),"",100-JI13-SUMPRODUCT(JC14:JC25,JI14:JI25))</f>
        <v>5.7231699999999961</v>
      </c>
      <c r="JJ5" s="24"/>
      <c r="JK5" s="24"/>
      <c r="JL5" s="130"/>
      <c r="JM5" s="15" t="s">
        <v>0</v>
      </c>
      <c r="JN5" s="9">
        <f>IF((COUNTA(JN14:JN25)=0)+(COUNTA(JN13)=0),"",100-JN13-SUMPRODUCT(JM14:JM25,JN14:JN25))</f>
        <v>13.638069999999999</v>
      </c>
      <c r="JO5" s="9">
        <f>IF((COUNTA(JO14:JO25)=0)+(COUNTA(JO13)=0),"",100-JO13-SUMPRODUCT(JM14:JM25,JO14:JO25))</f>
        <v>3.0104149999999947</v>
      </c>
      <c r="JP5" s="9">
        <f>IF((COUNTA(JP14:JP25)=0)+(COUNTA(JP13)=0),"",100-JP13-SUMPRODUCT(JM14:JM25,JP14:JP25))</f>
        <v>36.246189999999999</v>
      </c>
      <c r="JQ5" s="9">
        <f>IF((COUNTA(JQ14:JQ25)=0)+(COUNTA(JQ13)=0),"",100-JQ13-SUMPRODUCT(JM14:JM25,JQ14:JQ25))</f>
        <v>4.4453699999999969</v>
      </c>
      <c r="JR5" s="9">
        <f>IF((COUNTA(JR14:JR25)=0)+(COUNTA(JR13)=0),"",100-JR13-SUMPRODUCT(JM14:JM25,JR14:JR25))</f>
        <v>16.329024999999987</v>
      </c>
      <c r="JS5" s="29">
        <f>IF((COUNTA(JS14:JS25)=0)+(COUNTA(JS13)=0),"",100-JS13-SUMPRODUCT(JM14:JM25,JS14:JS25))</f>
        <v>5.8784399999999977</v>
      </c>
      <c r="JT5" s="24"/>
      <c r="JU5" s="24"/>
    </row>
    <row xmlns:x14ac="http://schemas.microsoft.com/office/spreadsheetml/2009/9/ac" r="6" s="4" customFormat="true" x14ac:dyDescent="0.25">
      <c r="A6" s="403" t="str">
        <f ca="true">IF(ISBLANK('Data Summary'!A8),"",'Data Summary'!A8)</f>
        <v>BRA_2002_EMIS</v>
      </c>
      <c r="B6" s="130"/>
      <c r="C6" s="65" t="s">
        <v>19</v>
      </c>
      <c r="D6" s="9">
        <f>IF(COUNTA(D14:D25)=0,"",SUMPRODUCT(D14:D25,C14:C25))</f>
        <v>64.66154499999999</v>
      </c>
      <c r="E6" s="9">
        <f>IF(COUNTA(E14:E25)=0,"",SUMPRODUCT(E14:E25,C14:C25))</f>
        <v>95.389984999999996</v>
      </c>
      <c r="F6" s="9">
        <f>IF(COUNTA(F14:F25)=0,"",SUMPRODUCT(F14:F25,C14:C25))</f>
        <v>40.976844999999997</v>
      </c>
      <c r="G6" s="9">
        <f>IF(COUNTA(G14:G25)=0,"",SUMPRODUCT(G14:G25,C14:C25))</f>
        <v>76.954975000000005</v>
      </c>
      <c r="H6" s="9">
        <f>IF(COUNTA(H14:H25)=0,"",SUMPRODUCT(H14:H25,C14:C25))</f>
        <v>59.52525</v>
      </c>
      <c r="I6" s="29">
        <f>IF(COUNTA(I14:I25)=0,"",SUMPRODUCT(I14:I25,C14:C25))</f>
        <v>95.959634999999992</v>
      </c>
      <c r="J6" s="24"/>
      <c r="K6" s="24"/>
      <c r="L6" s="130"/>
      <c r="M6" s="15" t="s">
        <v>19</v>
      </c>
      <c r="N6" s="9">
        <f>IF(COUNTA(N14:N25)=0,"",SUMPRODUCT(N14:N25,M14:M25))</f>
        <v>66.916499999999999</v>
      </c>
      <c r="O6" s="9">
        <f>IF(COUNTA(O14:O25)=0,"",SUMPRODUCT(O14:O25,M14:M25))</f>
        <v>95.568999999999988</v>
      </c>
      <c r="P6" s="9">
        <f>IF(COUNTA(P14:P25)=0,"",SUMPRODUCT(P14:P25,M14:M25))</f>
        <v>43.132499999999993</v>
      </c>
      <c r="Q6" s="9">
        <f>IF(COUNTA(Q14:Q25)=0,"",SUMPRODUCT(Q14:Q25,M14:M25))</f>
        <v>78.015000000000001</v>
      </c>
      <c r="R6" s="9">
        <f>IF(COUNTA(R14:R25)=0,"",SUMPRODUCT(R14:R25,M14:M25))</f>
        <v>61.368399999999994</v>
      </c>
      <c r="S6" s="29">
        <f>IF(COUNTA(S14:S25)=0,"",SUMPRODUCT(S14:S25,M14:M25))</f>
        <v>95.935000000000002</v>
      </c>
      <c r="T6" s="24"/>
      <c r="U6" s="24"/>
      <c r="V6" s="130"/>
      <c r="W6" s="15" t="s">
        <v>19</v>
      </c>
      <c r="X6" s="9">
        <f>IF(COUNTA(X14:X25)=0,"",SUMPRODUCT(X14:X25,W14:W25))</f>
        <v>64.073000000000008</v>
      </c>
      <c r="Y6" s="9">
        <f>IF(COUNTA(Y14:Y25)=0,"",SUMPRODUCT(Y14:Y25,W14:W25))</f>
        <v>89.134500000000003</v>
      </c>
      <c r="Z6" s="9">
        <f>IF(COUNTA(Z14:Z25)=0,"",SUMPRODUCT(Z14:Z25,W14:W25))</f>
        <v>44.155000000000001</v>
      </c>
      <c r="AA6" s="9">
        <f>IF(COUNTA(AA14:AA25)=0,"",SUMPRODUCT(AA14:AA25,W14:W25))</f>
        <v>72.58</v>
      </c>
      <c r="AB6" s="9">
        <f>IF(COUNTA(AB14:AB25)=0,"",SUMPRODUCT(AB14:AB25,W14:W25))</f>
        <v>60.537999999999997</v>
      </c>
      <c r="AC6" s="29">
        <f>IF(COUNTA(AC14:AC25)=0,"",SUMPRODUCT(AC14:AC25,W14:W25))</f>
        <v>76.234999999999999</v>
      </c>
      <c r="AD6" s="24"/>
      <c r="AE6" s="24"/>
      <c r="AF6" s="130"/>
      <c r="AG6" s="15" t="s">
        <v>19</v>
      </c>
      <c r="AH6" s="9">
        <f>IF(COUNTA(AH14:AH25)=0,"",SUMPRODUCT(AH14:AH25,AG14:AG25))</f>
        <v>70.12</v>
      </c>
      <c r="AI6" s="9">
        <f>IF(COUNTA(AI14:AI25)=0,"",SUMPRODUCT(AI14:AI25,AG14:AG25))</f>
        <v>95.936499999999995</v>
      </c>
      <c r="AJ6" s="9">
        <f>IF(COUNTA(AJ14:AJ25)=0,"",SUMPRODUCT(AJ14:AJ25,AG14:AG25))</f>
        <v>45.7</v>
      </c>
      <c r="AK6" s="9">
        <f>IF(COUNTA(AK14:AK25)=0,"",SUMPRODUCT(AK14:AK25,AG14:AG25))</f>
        <v>78.95</v>
      </c>
      <c r="AL6" s="9">
        <f>IF(COUNTA(AL14:AL25)=0,"",SUMPRODUCT(AL14:AL25,AG14:AG25))</f>
        <v>64.400000000000006</v>
      </c>
      <c r="AM6" s="29">
        <f>IF(COUNTA(AM14:AM25)=0,"",SUMPRODUCT(AM14:AM25,AG14:AG25))</f>
        <v>95.58</v>
      </c>
      <c r="AN6" s="24"/>
      <c r="AO6" s="24"/>
      <c r="AP6" s="130"/>
      <c r="AQ6" s="15" t="s">
        <v>19</v>
      </c>
      <c r="AR6" s="9">
        <f>IF(COUNTA(AR14:AR25)=0,"",SUMPRODUCT(AR14:AR25,AQ14:AQ25))</f>
        <v>71.578000000000003</v>
      </c>
      <c r="AS6" s="9">
        <f>IF(COUNTA(AS14:AS25)=0,"",SUMPRODUCT(AS14:AS25,AQ14:AQ25))</f>
        <v>96.143500000000003</v>
      </c>
      <c r="AT6" s="9">
        <f>IF(COUNTA(AT14:AT25)=0,"",SUMPRODUCT(AT14:AT25,AQ14:AQ25))</f>
        <v>47.442999999999998</v>
      </c>
      <c r="AU6" s="9">
        <f>IF(COUNTA(AU14:AU25)=0,"",SUMPRODUCT(AU14:AU25,AQ14:AQ25))</f>
        <v>77.974999999999994</v>
      </c>
      <c r="AV6" s="9">
        <f>IF(COUNTA(AV14:AV25)=0,"",SUMPRODUCT(AV14:AV25,AQ14:AQ25))</f>
        <v>65.901499999999999</v>
      </c>
      <c r="AW6" s="29">
        <f>IF(COUNTA(AW14:AW25)=0,"",SUMPRODUCT(AW14:AW25,AQ14:AQ25))</f>
        <v>95.55</v>
      </c>
      <c r="AX6" s="24"/>
      <c r="AY6" s="24"/>
      <c r="AZ6" s="130"/>
      <c r="BA6" s="65" t="s">
        <v>19</v>
      </c>
      <c r="BB6" s="9">
        <f>IF(COUNTA(BB14:BB25)=0,"",SUMPRODUCT(BB14:BB25,BA14:BA25))</f>
        <v>74.037500000000009</v>
      </c>
      <c r="BC6" s="9">
        <f>IF(COUNTA(BC14:BC25)=0,"",SUMPRODUCT(BC14:BC25,BA14:BA25))</f>
        <v>96.47699999999999</v>
      </c>
      <c r="BD6" s="9">
        <f>IF(COUNTA(BD14:BD25)=0,"",SUMPRODUCT(BD14:BD25,BA14:BA25))</f>
        <v>50.910000000000004</v>
      </c>
      <c r="BE6" s="9">
        <f>IF(COUNTA(BE14:BE25)=0,"",SUMPRODUCT(BE14:BE25,BA14:BA25))</f>
        <v>79.194999999999993</v>
      </c>
      <c r="BF6" s="9">
        <f>IF(COUNTA(BF14:BF25)=0,"",SUMPRODUCT(BF14:BF25,BA14:BA25))</f>
        <v>68.58</v>
      </c>
      <c r="BG6" s="29">
        <f>IF(COUNTA(BG14:BG25)=0,"",SUMPRODUCT(BG14:BG25,BA14:BA25))</f>
        <v>95.655500000000004</v>
      </c>
      <c r="BH6" s="24"/>
      <c r="BI6" s="24"/>
      <c r="BJ6" s="130"/>
      <c r="BK6" s="15" t="s">
        <v>19</v>
      </c>
      <c r="BL6" s="9">
        <f>IF(COUNTA(BL14:BL25)=0,"",SUMPRODUCT(BL14:BL25,BK14:BK25))</f>
        <v>75.510000000000005</v>
      </c>
      <c r="BM6" s="9">
        <f>IF(COUNTA(BM14:BM25)=0,"",SUMPRODUCT(BM14:BM25,BK14:BK25))</f>
        <v>96.618750000000006</v>
      </c>
      <c r="BN6" s="9">
        <f>IF(COUNTA(BN14:BN25)=0,"",SUMPRODUCT(BN14:BN25,BK14:BK25))</f>
        <v>52.387999999999998</v>
      </c>
      <c r="BO6" s="9">
        <f>IF(COUNTA(BO14:BO25)=0,"",SUMPRODUCT(BO14:BO25,BK14:BK25))</f>
        <v>79.47</v>
      </c>
      <c r="BP6" s="9">
        <f>IF(COUNTA(BP14:BP25)=0,"",SUMPRODUCT(BP14:BP25,BK14:BK25))</f>
        <v>70.140000000000015</v>
      </c>
      <c r="BQ6" s="29">
        <f>IF(COUNTA(BQ14:BQ25)=0,"",SUMPRODUCT(BQ14:BQ25,BK14:BK25))</f>
        <v>95.574000000000012</v>
      </c>
      <c r="BR6" s="24"/>
      <c r="BS6" s="24"/>
      <c r="BT6" s="130"/>
      <c r="BU6" s="65" t="s">
        <v>19</v>
      </c>
      <c r="BV6" s="9">
        <f>IF(COUNTA(BV14:BV25)=0,"",SUMPRODUCT(BV14:BV25,BU14:BU25))</f>
        <v>89.7</v>
      </c>
      <c r="BW6" s="9">
        <f>IF(COUNTA(BW14:BW25)=0,"",SUMPRODUCT(BW14:BW25,BU14:BU25))</f>
        <v>95.8</v>
      </c>
      <c r="BX6" s="9">
        <f>IF(COUNTA(BX14:BX25)=0,"",SUMPRODUCT(BX14:BX25,BU14:BU25))</f>
        <v>79.7</v>
      </c>
      <c r="BY6" s="9" t="str">
        <f>IF(COUNTA(BY14:BY25)=0,"",SUMPRODUCT(BY14:BY25,BU14:BU25))</f>
        <v/>
      </c>
      <c r="BZ6" s="9">
        <f>IF(COUNTA(BZ14:BZ25)=0,"",SUMPRODUCT(BZ14:BZ25,BU14:BU25))</f>
        <v>89.7</v>
      </c>
      <c r="CA6" s="29" t="str">
        <f>IF(COUNTA(CA14:CA25)=0,"",SUMPRODUCT(CA14:CA25,BU14:BU25))</f>
        <v/>
      </c>
      <c r="CB6" s="24"/>
      <c r="CC6" s="24"/>
      <c r="CD6" s="130"/>
      <c r="CE6" s="15" t="s">
        <v>19</v>
      </c>
      <c r="CF6" s="9">
        <f>IF(COUNTA(CF14:CF25)=0,"",SUMPRODUCT(CF14:CF25,CE14:CE25))</f>
        <v>76.027000000000001</v>
      </c>
      <c r="CG6" s="9">
        <f>IF(COUNTA(CG14:CG25)=0,"",SUMPRODUCT(CG14:CG25,CE14:CE25))</f>
        <v>96.786794999999998</v>
      </c>
      <c r="CH6" s="9">
        <f>IF(COUNTA(CH14:CH25)=0,"",SUMPRODUCT(CH14:CH25,CE14:CE25))</f>
        <v>51.189214999999997</v>
      </c>
      <c r="CI6" s="9">
        <f>IF(COUNTA(CI14:CI25)=0,"",SUMPRODUCT(CI14:CI25,CE14:CE25))</f>
        <v>78.129294999999999</v>
      </c>
      <c r="CJ6" s="9">
        <f>IF(COUNTA(CJ14:CJ25)=0,"",SUMPRODUCT(CJ14:CJ25,CE14:CE25))</f>
        <v>72.334514999999996</v>
      </c>
      <c r="CK6" s="29">
        <f>IF(COUNTA(CK14:CK25)=0,"",SUMPRODUCT(CK14:CK25,CE14:CE25))</f>
        <v>95.358244999999997</v>
      </c>
      <c r="CL6" s="24"/>
      <c r="CM6" s="24"/>
      <c r="CN6" s="130"/>
      <c r="CO6" s="15" t="s">
        <v>19</v>
      </c>
      <c r="CP6" s="9">
        <f>IF(COUNTA(CP14:CP25)=0,"",SUMPRODUCT(CP14:CP25,CO14:CO25))</f>
        <v>76.072035</v>
      </c>
      <c r="CQ6" s="9">
        <f>IF(COUNTA(CQ14:CQ25)=0,"",SUMPRODUCT(CQ14:CQ25,CO14:CO25))</f>
        <v>96.583605000000006</v>
      </c>
      <c r="CR6" s="9">
        <f>IF(COUNTA(CR14:CR25)=0,"",SUMPRODUCT(CR14:CR25,CO14:CO25))</f>
        <v>50.9938</v>
      </c>
      <c r="CS6" s="9">
        <f>IF(COUNTA(CS14:CS25)=0,"",SUMPRODUCT(CS14:CS25,CO14:CO25))</f>
        <v>77.426744999999997</v>
      </c>
      <c r="CT6" s="9">
        <f>IF(COUNTA(CT14:CT25)=0,"",SUMPRODUCT(CT14:CT25,CO14:CO25))</f>
        <v>72.336839999999995</v>
      </c>
      <c r="CU6" s="29">
        <f>IF(COUNTA(CU14:CU25)=0,"",SUMPRODUCT(CU14:CU25,CO14:CO25))</f>
        <v>94.927409999999995</v>
      </c>
      <c r="CV6" s="24"/>
      <c r="CW6" s="24"/>
      <c r="CX6" s="130"/>
      <c r="CY6" s="15" t="s">
        <v>19</v>
      </c>
      <c r="CZ6" s="9">
        <f>IF(COUNTA(CZ14:CZ25)=0,"",SUMPRODUCT(CZ14:CZ25,CY14:CY25))</f>
        <v>77.016035000000002</v>
      </c>
      <c r="DA6" s="9">
        <f>IF(COUNTA(DA14:DA25)=0,"",SUMPRODUCT(DA14:DA25,CY14:CY25))</f>
        <v>96.703369999999993</v>
      </c>
      <c r="DB6" s="9">
        <f>IF(COUNTA(DB14:DB25)=0,"",SUMPRODUCT(DB14:DB25,CY14:CY25))</f>
        <v>51.690574999999995</v>
      </c>
      <c r="DC6" s="9">
        <f>IF(COUNTA(DC14:DC25)=0,"",SUMPRODUCT(DC14:DC25,CY14:CY25))</f>
        <v>77.483784999999997</v>
      </c>
      <c r="DD6" s="9">
        <f>IF(COUNTA(DD14:DD25)=0,"",SUMPRODUCT(DD14:DD25,CY14:CY25))</f>
        <v>73.391964999999999</v>
      </c>
      <c r="DE6" s="29">
        <f>IF(COUNTA(DE14:DE25)=0,"",SUMPRODUCT(DE14:DE25,CY14:CY25))</f>
        <v>94.785499999999999</v>
      </c>
      <c r="DF6" s="24"/>
      <c r="DG6" s="24"/>
      <c r="DH6" s="130"/>
      <c r="DI6" s="15" t="s">
        <v>19</v>
      </c>
      <c r="DJ6" s="9">
        <f>IF(COUNTA(DJ14:DJ25)=0,"",SUMPRODUCT(DJ14:DJ25,DI14:DI25))</f>
        <v>77.898454999999998</v>
      </c>
      <c r="DK6" s="9">
        <f>IF(COUNTA(DK14:DK25)=0,"",SUMPRODUCT(DK14:DK25,DI14:DI25))</f>
        <v>96.725290000000001</v>
      </c>
      <c r="DL6" s="9">
        <f>IF(COUNTA(DL14:DL25)=0,"",SUMPRODUCT(DL14:DL25,DI14:DI25))</f>
        <v>52.349095000000005</v>
      </c>
      <c r="DM6" s="9">
        <f>IF(COUNTA(DM14:DM25)=0,"",SUMPRODUCT(DM14:DM25,DI14:DI25))</f>
        <v>77.878720000000001</v>
      </c>
      <c r="DN6" s="9">
        <f>IF(COUNTA(DN14:DN25)=0,"",SUMPRODUCT(DN14:DN25,DI14:DI25))</f>
        <v>74.245500000000007</v>
      </c>
      <c r="DO6" s="29">
        <f>IF(COUNTA(DO14:DO25)=0,"",SUMPRODUCT(DO14:DO25,DI14:DI25))</f>
        <v>94.703035</v>
      </c>
      <c r="DP6" s="24"/>
      <c r="DQ6" s="24"/>
      <c r="DR6" s="130"/>
      <c r="DS6" s="15" t="s">
        <v>19</v>
      </c>
      <c r="DT6" s="9">
        <f>IF(COUNTA(DT14:DT25)=0,"",SUMPRODUCT(DT14:DT25,DS14:DS25))</f>
        <v>76.751289999999997</v>
      </c>
      <c r="DU6" s="9">
        <f>IF(COUNTA(DU14:DU25)=0,"",SUMPRODUCT(DU14:DU25,DS14:DS25))</f>
        <v>96.637640000000005</v>
      </c>
      <c r="DV6" s="9">
        <f>IF(COUNTA(DV14:DV25)=0,"",SUMPRODUCT(DV14:DV25,DS14:DS25))</f>
        <v>48.627695000000003</v>
      </c>
      <c r="DW6" s="9">
        <f>IF(COUNTA(DW14:DW25)=0,"",SUMPRODUCT(DW14:DW25,DS14:DS25))</f>
        <v>75.509315000000001</v>
      </c>
      <c r="DX6" s="9">
        <f>IF(COUNTA(DX14:DX25)=0,"",SUMPRODUCT(DX14:DX25,DS14:DS25))</f>
        <v>72.854900000000001</v>
      </c>
      <c r="DY6" s="29">
        <f>IF(COUNTA(DY14:DY25)=0,"",SUMPRODUCT(DY14:DY25,DS14:DS25))</f>
        <v>94.671320000000009</v>
      </c>
      <c r="DZ6" s="24"/>
      <c r="EA6" s="24"/>
      <c r="EB6" s="130"/>
      <c r="EC6" s="15" t="s">
        <v>19</v>
      </c>
      <c r="ED6" s="9">
        <f>IF(COUNTA(ED14:ED25)=0,"",SUMPRODUCT(ED14:ED25,EC14:EC25))</f>
        <v>77.554625000000001</v>
      </c>
      <c r="EE6" s="9">
        <f>IF(COUNTA(EE14:EE25)=0,"",SUMPRODUCT(EE14:EE25,EC14:EC25))</f>
        <v>96.652419999999992</v>
      </c>
      <c r="EF6" s="9">
        <f>IF(COUNTA(EF14:EF25)=0,"",SUMPRODUCT(EF14:EF25,EC14:EC25))</f>
        <v>49.369174999999998</v>
      </c>
      <c r="EG6" s="9">
        <f>IF(COUNTA(EG14:EG25)=0,"",SUMPRODUCT(EG14:EG25,EC14:EC25))</f>
        <v>76.159184999999994</v>
      </c>
      <c r="EH6" s="9">
        <f>IF(COUNTA(EH14:EH25)=0,"",SUMPRODUCT(EH14:EH25,EC14:EC25))</f>
        <v>73.587479999999999</v>
      </c>
      <c r="EI6" s="29">
        <f>IF(COUNTA(EI14:EI25)=0,"",SUMPRODUCT(EI14:EI25,EC14:EC25))</f>
        <v>94.585070000000002</v>
      </c>
      <c r="EJ6" s="24"/>
      <c r="EK6" s="24"/>
      <c r="EL6" s="130"/>
      <c r="EM6" s="15" t="s">
        <v>19</v>
      </c>
      <c r="EN6" s="9">
        <f>IF(COUNTA(EN14:EN25)=0,"",SUMPRODUCT(EN14:EN25,EM14:EM25))</f>
        <v>78.220519999999993</v>
      </c>
      <c r="EO6" s="9">
        <f>IF(COUNTA(EO14:EO25)=0,"",SUMPRODUCT(EO14:EO25,EM14:EM25))</f>
        <v>96.623179999999991</v>
      </c>
      <c r="EP6" s="9">
        <f>IF(COUNTA(EP14:EP25)=0,"",SUMPRODUCT(EP14:EP25,EM14:EM25))</f>
        <v>49.520524999999999</v>
      </c>
      <c r="EQ6" s="9">
        <f>IF(COUNTA(EQ14:EQ25)=0,"",SUMPRODUCT(EQ14:EQ25,EM14:EM25))</f>
        <v>76.399175</v>
      </c>
      <c r="ER6" s="9">
        <f>IF(COUNTA(ER14:ER25)=0,"",SUMPRODUCT(ER14:ER25,EM14:EM25))</f>
        <v>74.189189999999996</v>
      </c>
      <c r="ES6" s="29">
        <f>IF(COUNTA(ES14:ES25)=0,"",SUMPRODUCT(ES14:ES25,EM14:EM25))</f>
        <v>94.548014999999992</v>
      </c>
      <c r="ET6" s="24"/>
      <c r="EU6" s="24"/>
      <c r="EV6" s="130"/>
      <c r="EW6" s="15" t="s">
        <v>19</v>
      </c>
      <c r="EX6" s="9">
        <f>IF(COUNTA(EX14:EX25)=0,"",SUMPRODUCT(EX14:EX25,EW14:EW25))</f>
        <v>92.123287671232873</v>
      </c>
      <c r="EY6" s="9">
        <f>IF(COUNTA(EY14:EY25)=0,"",SUMPRODUCT(EY14:EY25,EW14:EW25))</f>
        <v>98.564593301435409</v>
      </c>
      <c r="EZ6" s="9">
        <f>IF(COUNTA(EZ14:EZ25)=0,"",SUMPRODUCT(EZ14:EZ25,EW14:EW25))</f>
        <v>75.903614457831324</v>
      </c>
      <c r="FA6" s="9" t="str">
        <f>IF(COUNTA(FA14:FA25)=0,"",SUMPRODUCT(FA14:FA25,EW14:EW25))</f>
        <v/>
      </c>
      <c r="FB6" s="9">
        <f>IF(COUNTA(FB14:FB25)=0,"",SUMPRODUCT(FB14:FB25,EW14:EW25))</f>
        <v>92.123287671232873</v>
      </c>
      <c r="FC6" s="29" t="str">
        <f>IF(COUNTA(FC14:FC25)=0,"",SUMPRODUCT(FC14:FC25,EW14:EW25))</f>
        <v/>
      </c>
      <c r="FD6" s="24"/>
      <c r="FE6" s="24"/>
      <c r="FF6" s="130"/>
      <c r="FG6" s="15" t="s">
        <v>19</v>
      </c>
      <c r="FH6" s="9">
        <f>IF(COUNTA(FH14:FH25)=0,"",SUMPRODUCT(FH14:FH25,FG14:FG25))</f>
        <v>78.817685000000012</v>
      </c>
      <c r="FI6" s="9">
        <f>IF(COUNTA(FI14:FI25)=0,"",SUMPRODUCT(FI14:FI25,FG14:FG25))</f>
        <v>96.618245000000002</v>
      </c>
      <c r="FJ6" s="9">
        <f>IF(COUNTA(FJ14:FJ25)=0,"",SUMPRODUCT(FJ14:FJ25,FG14:FG25))</f>
        <v>49.500304999999997</v>
      </c>
      <c r="FK6" s="9">
        <f>IF(COUNTA(FK14:FK25)=0,"",SUMPRODUCT(FK14:FK25,FG14:FG25))</f>
        <v>76.357894999999999</v>
      </c>
      <c r="FL6" s="9">
        <f>IF(COUNTA(FL14:FL25)=0,"",SUMPRODUCT(FL14:FL25,FG14:FG25))</f>
        <v>74.675129999999996</v>
      </c>
      <c r="FM6" s="29">
        <f>IF(COUNTA(FM14:FM25)=0,"",SUMPRODUCT(FM14:FM25,FG14:FG25))</f>
        <v>94.373545000000007</v>
      </c>
      <c r="FN6" s="24"/>
      <c r="FO6" s="24"/>
      <c r="FP6" s="130"/>
      <c r="FQ6" s="15" t="s">
        <v>19</v>
      </c>
      <c r="FR6" s="9">
        <f>IF(COUNTA(FR14:FR25)=0,"",SUMPRODUCT(FR14:FR25,FQ14:FQ25))</f>
        <v>79.732115000000007</v>
      </c>
      <c r="FS6" s="9">
        <f>IF(COUNTA(FS14:FS25)=0,"",SUMPRODUCT(FS14:FS25,FQ14:FQ25))</f>
        <v>96.594210000000004</v>
      </c>
      <c r="FT6" s="9">
        <f>IF(COUNTA(FT14:FT25)=0,"",SUMPRODUCT(FT14:FT25,FQ14:FQ25))</f>
        <v>50.909759999999999</v>
      </c>
      <c r="FU6" s="9">
        <f>IF(COUNTA(FU14:FU25)=0,"",SUMPRODUCT(FU14:FU25,FQ14:FQ25))</f>
        <v>77.448694999999987</v>
      </c>
      <c r="FV6" s="9">
        <f>IF(COUNTA(FV14:FV25)=0,"",SUMPRODUCT(FV14:FV25,FQ14:FQ25))</f>
        <v>76.061400000000006</v>
      </c>
      <c r="FW6" s="29">
        <f>IF(COUNTA(FW14:FW25)=0,"",SUMPRODUCT(FW14:FW25,FQ14:FQ25))</f>
        <v>93.906800000000004</v>
      </c>
      <c r="FX6" s="24"/>
      <c r="FY6" s="24"/>
      <c r="FZ6" s="130"/>
      <c r="GA6" s="15" t="s">
        <v>19</v>
      </c>
      <c r="GB6" s="9">
        <f>IF(COUNTA(GB14:GB25)=0,"",SUMPRODUCT(GB14:GB25,GA14:GA25))</f>
        <v>90.077434999999994</v>
      </c>
      <c r="GC6" s="9">
        <f>IF(COUNTA(GC14:GC25)=0,"",SUMPRODUCT(GC14:GC25,GA14:GA25))</f>
        <v>92.779250000000005</v>
      </c>
      <c r="GD6" s="9">
        <f>IF(COUNTA(GD14:GD25)=0,"",SUMPRODUCT(GD14:GD25,GA14:GA25))</f>
        <v>60.374085000000001</v>
      </c>
      <c r="GE6" s="9">
        <f>IF(COUNTA(GE14:GE25)=0,"",SUMPRODUCT(GE14:GE25,GA14:GA25))</f>
        <v>82.080299999999994</v>
      </c>
      <c r="GF6" s="9">
        <f>IF(COUNTA(GF14:GF25)=0,"",SUMPRODUCT(GF14:GF25,GA14:GA25))</f>
        <v>90.150235000000009</v>
      </c>
      <c r="GG6" s="29">
        <f>IF(COUNTA(GG14:GG25)=0,"",SUMPRODUCT(GG14:GG25,GA14:GA25))</f>
        <v>92.819690000000008</v>
      </c>
      <c r="GH6" s="24"/>
      <c r="GI6" s="24"/>
      <c r="GJ6" s="130"/>
      <c r="GK6" s="15" t="s">
        <v>19</v>
      </c>
      <c r="GL6" s="9">
        <f>IF(COUNTA(GL14:GL25)=0,"",SUMPRODUCT(GL14:GL25,GK14:GK25))</f>
        <v>80.671589999999995</v>
      </c>
      <c r="GM6" s="9">
        <f>IF(COUNTA(GM14:GM25)=0,"",SUMPRODUCT(GM14:GM25,GK14:GK25))</f>
        <v>96.659885000000003</v>
      </c>
      <c r="GN6" s="9">
        <f>IF(COUNTA(GN14:GN25)=0,"",SUMPRODUCT(GN14:GN25,GK14:GK25))</f>
        <v>52.396685000000005</v>
      </c>
      <c r="GO6" s="9">
        <f>IF(COUNTA(GO14:GO25)=0,"",SUMPRODUCT(GO14:GO25,GK14:GK25))</f>
        <v>78.169844999999995</v>
      </c>
      <c r="GP6" s="9">
        <f>IF(COUNTA(GP14:GP25)=0,"",SUMPRODUCT(GP14:GP25,GK14:GK25))</f>
        <v>77.080205000000007</v>
      </c>
      <c r="GQ6" s="29">
        <f>IF(COUNTA(GQ14:GQ25)=0,"",SUMPRODUCT(GQ14:GQ25,GK14:GK25))</f>
        <v>93.975409999999997</v>
      </c>
      <c r="GR6" s="24"/>
      <c r="GS6" s="24"/>
      <c r="GT6" s="130"/>
      <c r="GU6" s="15" t="s">
        <v>19</v>
      </c>
      <c r="GV6" s="9">
        <f>IF(COUNTA(GV14:GV25)=0,"",SUMPRODUCT(GV14:GV25,GU14:GU25))</f>
        <v>81.646355</v>
      </c>
      <c r="GW6" s="9">
        <f>IF(COUNTA(GW14:GW25)=0,"",SUMPRODUCT(GW14:GW25,GU14:GU25))</f>
        <v>96.711505000000002</v>
      </c>
      <c r="GX6" s="9">
        <f>IF(COUNTA(GX14:GX25)=0,"",SUMPRODUCT(GX14:GX25,GU14:GU25))</f>
        <v>53.880584999999996</v>
      </c>
      <c r="GY6" s="9">
        <f>IF(COUNTA(GY14:GY25)=0,"",SUMPRODUCT(GY14:GY25,GU14:GU25))</f>
        <v>79.099339999999998</v>
      </c>
      <c r="GZ6" s="9">
        <f>IF(COUNTA(GZ14:GZ25)=0,"",SUMPRODUCT(GZ14:GZ25,GU14:GU25))</f>
        <v>78.113384999999994</v>
      </c>
      <c r="HA6" s="29">
        <f>IF(COUNTA(HA14:HA25)=0,"",SUMPRODUCT(HA14:HA25,GU14:GU25))</f>
        <v>94.114130000000003</v>
      </c>
      <c r="HB6" s="24"/>
      <c r="HC6" s="24"/>
      <c r="HD6" s="130"/>
      <c r="HE6" s="15" t="s">
        <v>19</v>
      </c>
      <c r="HF6" s="9" t="str">
        <f>IF(COUNTA(HF14:HF25)=0,"",SUMPRODUCT(HF14:HF25,HE14:HE25))</f>
        <v/>
      </c>
      <c r="HG6" s="9" t="str">
        <f>IF(COUNTA(HG14:HG25)=0,"",SUMPRODUCT(HG14:HG25,HE14:HE25))</f>
        <v/>
      </c>
      <c r="HH6" s="9" t="str">
        <f>IF(COUNTA(HH14:HH25)=0,"",SUMPRODUCT(HH14:HH25,HE14:HE25))</f>
        <v/>
      </c>
      <c r="HI6" s="9" t="str">
        <f>IF(COUNTA(HI14:HI25)=0,"",SUMPRODUCT(HI14:HI25,HE14:HE25))</f>
        <v/>
      </c>
      <c r="HJ6" s="9" t="str">
        <f>IF(COUNTA(HJ14:HJ25)=0,"",SUMPRODUCT(HJ14:HJ25,HE14:HE25))</f>
        <v/>
      </c>
      <c r="HK6" s="29" t="str">
        <f>IF(COUNTA(HK14:HK25)=0,"",SUMPRODUCT(HK14:HK25,HE14:HE25))</f>
        <v/>
      </c>
      <c r="HL6" s="24"/>
      <c r="HM6" s="24"/>
      <c r="HN6" s="130"/>
      <c r="HO6" s="15" t="s">
        <v>19</v>
      </c>
      <c r="HP6" s="9">
        <f>IF(COUNTA(HP14:HP25)=0,"",SUMPRODUCT(HP14:HP25,HO14:HO25))</f>
        <v>82.334769999999992</v>
      </c>
      <c r="HQ6" s="9">
        <f>IF(COUNTA(HQ14:HQ25)=0,"",SUMPRODUCT(HQ14:HQ25,HO14:HO25))</f>
        <v>96.661829999999995</v>
      </c>
      <c r="HR6" s="9">
        <f>IF(COUNTA(HR14:HR25)=0,"",SUMPRODUCT(HR14:HR25,HO14:HO25))</f>
        <v>54.441185000000004</v>
      </c>
      <c r="HS6" s="9">
        <f>IF(COUNTA(HS14:HS25)=0,"",SUMPRODUCT(HS14:HS25,HO14:HO25))</f>
        <v>79.834400000000002</v>
      </c>
      <c r="HT6" s="9">
        <f>IF(COUNTA(HT14:HT25)=0,"",SUMPRODUCT(HT14:HT25,HO14:HO25))</f>
        <v>78.898929999999993</v>
      </c>
      <c r="HU6" s="29">
        <f>IF(COUNTA(HU14:HU25)=0,"",SUMPRODUCT(HU14:HU25,HO14:HO25))</f>
        <v>93.785269999999997</v>
      </c>
      <c r="HV6" s="24"/>
      <c r="HW6" s="24"/>
      <c r="HX6" s="130"/>
      <c r="HY6" s="15" t="s">
        <v>19</v>
      </c>
      <c r="HZ6" s="9">
        <f>IF(COUNTA(HZ14:HZ25)=0,"",SUMPRODUCT(HZ14:HZ25,HY14:HY25))</f>
        <v>83.343770000000006</v>
      </c>
      <c r="IA6" s="9">
        <f>IF(COUNTA(IA14:IA25)=0,"",SUMPRODUCT(IA14:IA25,HY14:HY25))</f>
        <v>96.706474999999998</v>
      </c>
      <c r="IB6" s="9">
        <f>IF(COUNTA(IB14:IB25)=0,"",SUMPRODUCT(IB14:IB25,HY14:HY25))</f>
        <v>56.167725000000004</v>
      </c>
      <c r="IC6" s="9">
        <f>IF(COUNTA(IC14:IC25)=0,"",SUMPRODUCT(IC14:IC25,HY14:HY25))</f>
        <v>80.900959999999998</v>
      </c>
      <c r="ID6" s="9">
        <f>IF(COUNTA(ID14:ID25)=0,"",SUMPRODUCT(ID14:ID25,HY14:HY25))</f>
        <v>80.066045000000003</v>
      </c>
      <c r="IE6" s="29">
        <f>IF(COUNTA(IE14:IE25)=0,"",SUMPRODUCT(IE14:IE25,HY14:HY25))</f>
        <v>93.813770000000005</v>
      </c>
      <c r="IF6" s="24"/>
      <c r="IG6" s="24"/>
      <c r="IH6" s="130"/>
      <c r="II6" s="15" t="s">
        <v>19</v>
      </c>
      <c r="IJ6" s="9">
        <f>IF(COUNTA(IJ14:IJ25)=0,"",SUMPRODUCT(IJ14:IJ25,II14:II25))</f>
        <v>97.526501766784463</v>
      </c>
      <c r="IK6" s="9">
        <f>IF(COUNTA(IK14:IK25)=0,"",SUMPRODUCT(IK14:IK25,II14:II25))</f>
        <v>99.1869918699187</v>
      </c>
      <c r="IL6" s="9">
        <f>IF(COUNTA(IL14:IL25)=0,"",SUMPRODUCT(IL14:IL25,II14:II25))</f>
        <v>86.486486486486484</v>
      </c>
      <c r="IM6" s="9" t="str">
        <f>IF(COUNTA(IM14:IM25)=0,"",SUMPRODUCT(IM14:IM25,II14:II25))</f>
        <v/>
      </c>
      <c r="IN6" s="9">
        <f>IF(COUNTA(IN14:IN25)=0,"",SUMPRODUCT(IN14:IN25,II14:II25))</f>
        <v>97.526501766784463</v>
      </c>
      <c r="IO6" s="29">
        <f>IF(COUNTA(IO14:IO25)=0,"",SUMPRODUCT(IO14:IO25,II14:II25))</f>
        <v>97.744360902255636</v>
      </c>
      <c r="IP6" s="24"/>
      <c r="IQ6" s="24"/>
      <c r="IR6" s="130"/>
      <c r="IS6" s="15" t="s">
        <v>19</v>
      </c>
      <c r="IT6" s="9">
        <f>IF(COUNTA(IT14:IT25)=0,"",SUMPRODUCT(IT14:IT25,IS14:IS25))</f>
        <v>83.695349999999991</v>
      </c>
      <c r="IU6" s="9">
        <f>IF(COUNTA(IU14:IU25)=0,"",SUMPRODUCT(IU14:IU25,IS14:IS25))</f>
        <v>96.741554999999991</v>
      </c>
      <c r="IV6" s="9">
        <f>IF(COUNTA(IV14:IV25)=0,"",SUMPRODUCT(IV14:IV25,IS14:IS25))</f>
        <v>56.817975000000004</v>
      </c>
      <c r="IW6" s="9">
        <f>IF(COUNTA(IW14:IW25)=0,"",SUMPRODUCT(IW14:IW25,IS14:IS25))</f>
        <v>81.187389999999994</v>
      </c>
      <c r="IX6" s="9">
        <f>IF(COUNTA(IX14:IX25)=0,"",SUMPRODUCT(IX14:IX25,IS14:IS25))</f>
        <v>80.487295000000003</v>
      </c>
      <c r="IY6" s="29">
        <f>IF(COUNTA(IY14:IY25)=0,"",SUMPRODUCT(IY14:IY25,IS14:IS25))</f>
        <v>81.324044999999998</v>
      </c>
      <c r="IZ6" s="24"/>
      <c r="JA6" s="24"/>
      <c r="JB6" s="130"/>
      <c r="JC6" s="15" t="s">
        <v>19</v>
      </c>
      <c r="JD6" s="9">
        <f>IF(COUNTA(JD14:JD25)=0,"",SUMPRODUCT(JD14:JD25,JC14:JC25))</f>
        <v>83.892214999999993</v>
      </c>
      <c r="JE6" s="9">
        <f>IF(COUNTA(JE14:JE25)=0,"",SUMPRODUCT(JE14:JE25,JC14:JC25))</f>
        <v>96.789995000000005</v>
      </c>
      <c r="JF6" s="9">
        <f>IF(COUNTA(JF14:JF25)=0,"",SUMPRODUCT(JF14:JF25,JC14:JC25))</f>
        <v>56.986255</v>
      </c>
      <c r="JG6" s="9">
        <f>IF(COUNTA(JG14:JG25)=0,"",SUMPRODUCT(JG14:JG25,JC14:JC25))</f>
        <v>92.551715000000002</v>
      </c>
      <c r="JH6" s="9">
        <f>IF(COUNTA(JH14:JH25)=0,"",SUMPRODUCT(JH14:JH25,JC14:JC25))</f>
        <v>80.707269999999994</v>
      </c>
      <c r="JI6" s="29">
        <f>IF(COUNTA(JI14:JI25)=0,"",SUMPRODUCT(JI14:JI25,JC14:JC25))</f>
        <v>93.865409999999997</v>
      </c>
      <c r="JJ6" s="24"/>
      <c r="JK6" s="24"/>
      <c r="JL6" s="130"/>
      <c r="JM6" s="15" t="s">
        <v>19</v>
      </c>
      <c r="JN6" s="9">
        <f>IF(COUNTA(JN14:JN25)=0,"",SUMPRODUCT(JN14:JN25,JM14:JM25))</f>
        <v>84.370260000000002</v>
      </c>
      <c r="JO6" s="9">
        <f>IF(COUNTA(JO14:JO25)=0,"",SUMPRODUCT(JO14:JO25,JM14:JM25))</f>
        <v>96.797515000000004</v>
      </c>
      <c r="JP6" s="9">
        <f>IF(COUNTA(JP14:JP25)=0,"",SUMPRODUCT(JP14:JP25,JM14:JM25))</f>
        <v>57.933859999999996</v>
      </c>
      <c r="JQ6" s="9">
        <f>IF(COUNTA(JQ14:JQ25)=0,"",SUMPRODUCT(JQ14:JQ25,JM14:JM25))</f>
        <v>93.130400000000009</v>
      </c>
      <c r="JR6" s="9">
        <f>IF(COUNTA(JR14:JR25)=0,"",SUMPRODUCT(JR14:JR25,JM14:JM25))</f>
        <v>81.22509500000001</v>
      </c>
      <c r="JS6" s="29">
        <f>IF(COUNTA(JS14:JS25)=0,"",SUMPRODUCT(JS14:JS25,JM14:JM25))</f>
        <v>93.671570000000003</v>
      </c>
      <c r="JT6" s="24"/>
      <c r="JU6" s="24"/>
    </row>
    <row xmlns:x14ac="http://schemas.microsoft.com/office/spreadsheetml/2009/9/ac" r="7" s="4" customFormat="true" x14ac:dyDescent="0.25">
      <c r="A7" s="403" t="str">
        <f ca="true">IF(ISBLANK('Data Summary'!A9),"",'Data Summary'!A9)</f>
        <v>BRA_2003_EMIS</v>
      </c>
      <c r="B7" s="130"/>
      <c r="C7" s="104" t="s">
        <v>38</v>
      </c>
      <c r="D7" s="8"/>
      <c r="E7" s="8"/>
      <c r="F7" s="8"/>
      <c r="G7" s="8"/>
      <c r="H7" s="8"/>
      <c r="I7" s="29"/>
      <c r="J7" s="24"/>
      <c r="K7" s="24"/>
      <c r="L7" s="130"/>
      <c r="M7" s="46" t="s">
        <v>38</v>
      </c>
      <c r="N7" s="8"/>
      <c r="O7" s="8"/>
      <c r="P7" s="8"/>
      <c r="Q7" s="8"/>
      <c r="R7" s="8"/>
      <c r="S7" s="29"/>
      <c r="T7" s="24"/>
      <c r="U7" s="24"/>
      <c r="V7" s="130"/>
      <c r="W7" s="46" t="s">
        <v>38</v>
      </c>
      <c r="X7" s="8"/>
      <c r="Y7" s="8"/>
      <c r="Z7" s="8"/>
      <c r="AA7" s="8"/>
      <c r="AB7" s="8"/>
      <c r="AC7" s="29"/>
      <c r="AD7" s="24"/>
      <c r="AE7" s="24"/>
      <c r="AF7" s="130"/>
      <c r="AG7" s="46" t="s">
        <v>38</v>
      </c>
      <c r="AH7" s="8"/>
      <c r="AI7" s="8"/>
      <c r="AJ7" s="8"/>
      <c r="AK7" s="8"/>
      <c r="AL7" s="8"/>
      <c r="AM7" s="29"/>
      <c r="AN7" s="24"/>
      <c r="AO7" s="24"/>
      <c r="AP7" s="130"/>
      <c r="AQ7" s="46" t="s">
        <v>38</v>
      </c>
      <c r="AR7" s="8"/>
      <c r="AS7" s="8"/>
      <c r="AT7" s="8"/>
      <c r="AU7" s="8"/>
      <c r="AV7" s="8"/>
      <c r="AW7" s="29"/>
      <c r="AX7" s="24"/>
      <c r="AY7" s="24"/>
      <c r="AZ7" s="130"/>
      <c r="BA7" s="104" t="s">
        <v>38</v>
      </c>
      <c r="BB7" s="8"/>
      <c r="BC7" s="8"/>
      <c r="BD7" s="8"/>
      <c r="BE7" s="8"/>
      <c r="BF7" s="8"/>
      <c r="BG7" s="29"/>
      <c r="BH7" s="24"/>
      <c r="BI7" s="24"/>
      <c r="BJ7" s="130"/>
      <c r="BK7" s="46" t="s">
        <v>38</v>
      </c>
      <c r="BL7" s="8"/>
      <c r="BM7" s="8"/>
      <c r="BN7" s="8"/>
      <c r="BO7" s="8"/>
      <c r="BP7" s="8"/>
      <c r="BQ7" s="29"/>
      <c r="BR7" s="24"/>
      <c r="BS7" s="24"/>
      <c r="BT7" s="130"/>
      <c r="BU7" s="104" t="s">
        <v>38</v>
      </c>
      <c r="BV7" s="8"/>
      <c r="BW7" s="8"/>
      <c r="BX7" s="8"/>
      <c r="BY7" s="8"/>
      <c r="BZ7" s="8"/>
      <c r="CA7" s="29"/>
      <c r="CB7" s="24"/>
      <c r="CC7" s="24"/>
      <c r="CD7" s="130"/>
      <c r="CE7" s="46" t="s">
        <v>38</v>
      </c>
      <c r="CF7" s="8"/>
      <c r="CG7" s="8"/>
      <c r="CH7" s="8"/>
      <c r="CI7" s="8"/>
      <c r="CJ7" s="8"/>
      <c r="CK7" s="29"/>
      <c r="CL7" s="24"/>
      <c r="CM7" s="24"/>
      <c r="CN7" s="130"/>
      <c r="CO7" s="46" t="s">
        <v>38</v>
      </c>
      <c r="CP7" s="8"/>
      <c r="CQ7" s="8"/>
      <c r="CR7" s="8"/>
      <c r="CS7" s="8"/>
      <c r="CT7" s="8"/>
      <c r="CU7" s="29"/>
      <c r="CV7" s="24"/>
      <c r="CW7" s="24"/>
      <c r="CX7" s="130"/>
      <c r="CY7" s="46" t="s">
        <v>38</v>
      </c>
      <c r="CZ7" s="8"/>
      <c r="DA7" s="8"/>
      <c r="DB7" s="8"/>
      <c r="DC7" s="8"/>
      <c r="DD7" s="8"/>
      <c r="DE7" s="29"/>
      <c r="DF7" s="24"/>
      <c r="DG7" s="24"/>
      <c r="DH7" s="130"/>
      <c r="DI7" s="46" t="s">
        <v>38</v>
      </c>
      <c r="DJ7" s="8"/>
      <c r="DK7" s="8"/>
      <c r="DL7" s="8"/>
      <c r="DM7" s="8"/>
      <c r="DN7" s="8"/>
      <c r="DO7" s="29"/>
      <c r="DP7" s="24"/>
      <c r="DQ7" s="24"/>
      <c r="DR7" s="130"/>
      <c r="DS7" s="46" t="s">
        <v>38</v>
      </c>
      <c r="DT7" s="8"/>
      <c r="DU7" s="8"/>
      <c r="DV7" s="8"/>
      <c r="DW7" s="8"/>
      <c r="DX7" s="8"/>
      <c r="DY7" s="29"/>
      <c r="DZ7" s="24"/>
      <c r="EA7" s="24"/>
      <c r="EB7" s="130"/>
      <c r="EC7" s="46" t="s">
        <v>38</v>
      </c>
      <c r="ED7" s="8"/>
      <c r="EE7" s="8"/>
      <c r="EF7" s="8"/>
      <c r="EG7" s="8"/>
      <c r="EH7" s="8"/>
      <c r="EI7" s="29"/>
      <c r="EJ7" s="24"/>
      <c r="EK7" s="24"/>
      <c r="EL7" s="130"/>
      <c r="EM7" s="46" t="s">
        <v>38</v>
      </c>
      <c r="EN7" s="8"/>
      <c r="EO7" s="8"/>
      <c r="EP7" s="8"/>
      <c r="EQ7" s="8"/>
      <c r="ER7" s="8"/>
      <c r="ES7" s="29"/>
      <c r="ET7" s="24"/>
      <c r="EU7" s="24"/>
      <c r="EV7" s="130"/>
      <c r="EW7" s="46" t="s">
        <v>38</v>
      </c>
      <c r="EX7" s="8"/>
      <c r="EY7" s="8"/>
      <c r="EZ7" s="8"/>
      <c r="FA7" s="8"/>
      <c r="FB7" s="8"/>
      <c r="FC7" s="29"/>
      <c r="FD7" s="24"/>
      <c r="FE7" s="24"/>
      <c r="FF7" s="130"/>
      <c r="FG7" s="46" t="s">
        <v>38</v>
      </c>
      <c r="FH7" s="8"/>
      <c r="FI7" s="8"/>
      <c r="FJ7" s="8"/>
      <c r="FK7" s="8"/>
      <c r="FL7" s="8"/>
      <c r="FM7" s="29"/>
      <c r="FN7" s="24"/>
      <c r="FO7" s="24"/>
      <c r="FP7" s="130"/>
      <c r="FQ7" s="46" t="s">
        <v>38</v>
      </c>
      <c r="FR7" s="8"/>
      <c r="FS7" s="8"/>
      <c r="FT7" s="8"/>
      <c r="FU7" s="8"/>
      <c r="FV7" s="8"/>
      <c r="FW7" s="29"/>
      <c r="FX7" s="24"/>
      <c r="FY7" s="24"/>
      <c r="FZ7" s="130"/>
      <c r="GA7" s="46" t="s">
        <v>38</v>
      </c>
      <c r="GB7" s="8"/>
      <c r="GC7" s="8"/>
      <c r="GD7" s="8"/>
      <c r="GE7" s="8"/>
      <c r="GF7" s="8"/>
      <c r="GG7" s="29"/>
      <c r="GH7" s="24"/>
      <c r="GI7" s="24"/>
      <c r="GJ7" s="130"/>
      <c r="GK7" s="46" t="s">
        <v>38</v>
      </c>
      <c r="GL7" s="8"/>
      <c r="GM7" s="8"/>
      <c r="GN7" s="8"/>
      <c r="GO7" s="8"/>
      <c r="GP7" s="8"/>
      <c r="GQ7" s="29"/>
      <c r="GR7" s="24"/>
      <c r="GS7" s="24"/>
      <c r="GT7" s="130"/>
      <c r="GU7" s="46" t="s">
        <v>38</v>
      </c>
      <c r="GV7" s="8"/>
      <c r="GW7" s="8"/>
      <c r="GX7" s="8"/>
      <c r="GY7" s="8"/>
      <c r="GZ7" s="8"/>
      <c r="HA7" s="29"/>
      <c r="HB7" s="24"/>
      <c r="HC7" s="24"/>
      <c r="HD7" s="130"/>
      <c r="HE7" s="46" t="s">
        <v>38</v>
      </c>
      <c r="HF7" s="8"/>
      <c r="HG7" s="8"/>
      <c r="HH7" s="8"/>
      <c r="HI7" s="8"/>
      <c r="HJ7" s="8"/>
      <c r="HK7" s="29"/>
      <c r="HL7" s="24"/>
      <c r="HM7" s="24"/>
      <c r="HN7" s="130"/>
      <c r="HO7" s="46" t="s">
        <v>38</v>
      </c>
      <c r="HP7" s="8"/>
      <c r="HQ7" s="8"/>
      <c r="HR7" s="8"/>
      <c r="HS7" s="8"/>
      <c r="HT7" s="8"/>
      <c r="HU7" s="29"/>
      <c r="HV7" s="24"/>
      <c r="HW7" s="24"/>
      <c r="HX7" s="130"/>
      <c r="HY7" s="46" t="s">
        <v>38</v>
      </c>
      <c r="HZ7" s="8"/>
      <c r="IA7" s="8"/>
      <c r="IB7" s="8"/>
      <c r="IC7" s="8"/>
      <c r="ID7" s="8"/>
      <c r="IE7" s="29"/>
      <c r="IF7" s="24"/>
      <c r="IG7" s="24"/>
      <c r="IH7" s="130"/>
      <c r="II7" s="46" t="s">
        <v>38</v>
      </c>
      <c r="IJ7" s="8"/>
      <c r="IK7" s="8"/>
      <c r="IL7" s="8"/>
      <c r="IM7" s="8"/>
      <c r="IN7" s="8"/>
      <c r="IO7" s="29"/>
      <c r="IP7" s="24"/>
      <c r="IQ7" s="24"/>
      <c r="IR7" s="130"/>
      <c r="IS7" s="46" t="s">
        <v>38</v>
      </c>
      <c r="IT7" s="8"/>
      <c r="IU7" s="8"/>
      <c r="IV7" s="8"/>
      <c r="IW7" s="8"/>
      <c r="IX7" s="8"/>
      <c r="IY7" s="29"/>
      <c r="IZ7" s="24"/>
      <c r="JA7" s="24"/>
      <c r="JB7" s="130"/>
      <c r="JC7" s="46" t="s">
        <v>38</v>
      </c>
      <c r="JD7" s="8"/>
      <c r="JE7" s="8"/>
      <c r="JF7" s="8"/>
      <c r="JG7" s="8"/>
      <c r="JH7" s="8"/>
      <c r="JI7" s="29"/>
      <c r="JJ7" s="24"/>
      <c r="JK7" s="24"/>
      <c r="JL7" s="130"/>
      <c r="JM7" s="46" t="s">
        <v>38</v>
      </c>
      <c r="JN7" s="8"/>
      <c r="JO7" s="8"/>
      <c r="JP7" s="8"/>
      <c r="JQ7" s="8"/>
      <c r="JR7" s="8"/>
      <c r="JS7" s="29"/>
      <c r="JT7" s="24"/>
      <c r="JU7" s="24"/>
    </row>
    <row xmlns:x14ac="http://schemas.microsoft.com/office/spreadsheetml/2009/9/ac" r="8" s="4" customFormat="true" ht="15.6" customHeight="true" x14ac:dyDescent="0.25">
      <c r="A8" s="403" t="str">
        <f ca="true">IF(ISBLANK('Data Summary'!A10),"",'Data Summary'!A10)</f>
        <v>BRA_2004_EMIS</v>
      </c>
      <c r="B8" s="130"/>
      <c r="C8" s="104" t="s">
        <v>106</v>
      </c>
      <c r="D8" s="105"/>
      <c r="E8" s="9"/>
      <c r="F8" s="9"/>
      <c r="G8" s="9"/>
      <c r="H8" s="9"/>
      <c r="I8" s="29"/>
      <c r="J8" s="24"/>
      <c r="K8" s="24"/>
      <c r="L8" s="130"/>
      <c r="M8" s="46" t="s">
        <v>106</v>
      </c>
      <c r="N8" s="9"/>
      <c r="O8" s="9"/>
      <c r="P8" s="9"/>
      <c r="Q8" s="9"/>
      <c r="R8" s="9"/>
      <c r="S8" s="29"/>
      <c r="T8" s="24"/>
      <c r="U8" s="24"/>
      <c r="V8" s="130"/>
      <c r="W8" s="46" t="s">
        <v>106</v>
      </c>
      <c r="X8" s="9"/>
      <c r="Y8" s="9"/>
      <c r="Z8" s="9"/>
      <c r="AA8" s="9"/>
      <c r="AB8" s="9"/>
      <c r="AC8" s="29"/>
      <c r="AD8" s="24"/>
      <c r="AE8" s="24"/>
      <c r="AF8" s="130"/>
      <c r="AG8" s="46" t="s">
        <v>106</v>
      </c>
      <c r="AH8" s="9"/>
      <c r="AI8" s="9"/>
      <c r="AJ8" s="9"/>
      <c r="AK8" s="9"/>
      <c r="AL8" s="9"/>
      <c r="AM8" s="29"/>
      <c r="AN8" s="24"/>
      <c r="AO8" s="24"/>
      <c r="AP8" s="130"/>
      <c r="AQ8" s="46" t="s">
        <v>106</v>
      </c>
      <c r="AR8" s="9"/>
      <c r="AS8" s="9"/>
      <c r="AT8" s="9"/>
      <c r="AU8" s="9"/>
      <c r="AV8" s="9"/>
      <c r="AW8" s="29"/>
      <c r="AX8" s="24"/>
      <c r="AY8" s="24"/>
      <c r="AZ8" s="130"/>
      <c r="BA8" s="104" t="s">
        <v>106</v>
      </c>
      <c r="BB8" s="9"/>
      <c r="BC8" s="9"/>
      <c r="BD8" s="9"/>
      <c r="BE8" s="9"/>
      <c r="BF8" s="9"/>
      <c r="BG8" s="29"/>
      <c r="BH8" s="24"/>
      <c r="BI8" s="24"/>
      <c r="BJ8" s="130"/>
      <c r="BK8" s="46" t="s">
        <v>106</v>
      </c>
      <c r="BL8" s="9"/>
      <c r="BM8" s="9"/>
      <c r="BN8" s="9"/>
      <c r="BO8" s="9"/>
      <c r="BP8" s="9"/>
      <c r="BQ8" s="29"/>
      <c r="BR8" s="24"/>
      <c r="BS8" s="24"/>
      <c r="BT8" s="130"/>
      <c r="BU8" s="104" t="s">
        <v>106</v>
      </c>
      <c r="BV8" s="105"/>
      <c r="BW8" s="9"/>
      <c r="BX8" s="9"/>
      <c r="BY8" s="9"/>
      <c r="BZ8" s="9"/>
      <c r="CA8" s="29"/>
      <c r="CB8" s="24"/>
      <c r="CC8" s="24"/>
      <c r="CD8" s="130"/>
      <c r="CE8" s="46" t="s">
        <v>106</v>
      </c>
      <c r="CF8" s="9"/>
      <c r="CG8" s="9"/>
      <c r="CH8" s="9"/>
      <c r="CI8" s="9"/>
      <c r="CJ8" s="9"/>
      <c r="CK8" s="29"/>
      <c r="CL8" s="24"/>
      <c r="CM8" s="24"/>
      <c r="CN8" s="130"/>
      <c r="CO8" s="46" t="s">
        <v>106</v>
      </c>
      <c r="CP8" s="9"/>
      <c r="CQ8" s="9"/>
      <c r="CR8" s="9"/>
      <c r="CS8" s="9"/>
      <c r="CT8" s="9"/>
      <c r="CU8" s="29"/>
      <c r="CV8" s="24"/>
      <c r="CW8" s="24"/>
      <c r="CX8" s="130"/>
      <c r="CY8" s="46" t="s">
        <v>106</v>
      </c>
      <c r="CZ8" s="9"/>
      <c r="DA8" s="9"/>
      <c r="DB8" s="9"/>
      <c r="DC8" s="9"/>
      <c r="DD8" s="9"/>
      <c r="DE8" s="29"/>
      <c r="DF8" s="24"/>
      <c r="DG8" s="24"/>
      <c r="DH8" s="130"/>
      <c r="DI8" s="46" t="s">
        <v>106</v>
      </c>
      <c r="DJ8" s="9"/>
      <c r="DK8" s="9"/>
      <c r="DL8" s="9"/>
      <c r="DM8" s="9"/>
      <c r="DN8" s="9"/>
      <c r="DO8" s="29"/>
      <c r="DP8" s="24"/>
      <c r="DQ8" s="24"/>
      <c r="DR8" s="130"/>
      <c r="DS8" s="46" t="s">
        <v>106</v>
      </c>
      <c r="DT8" s="9"/>
      <c r="DU8" s="9"/>
      <c r="DV8" s="9"/>
      <c r="DW8" s="9"/>
      <c r="DX8" s="9"/>
      <c r="DY8" s="29"/>
      <c r="DZ8" s="24"/>
      <c r="EA8" s="24"/>
      <c r="EB8" s="130"/>
      <c r="EC8" s="46" t="s">
        <v>106</v>
      </c>
      <c r="ED8" s="9"/>
      <c r="EE8" s="9"/>
      <c r="EF8" s="9"/>
      <c r="EG8" s="9"/>
      <c r="EH8" s="9"/>
      <c r="EI8" s="29"/>
      <c r="EJ8" s="24"/>
      <c r="EK8" s="24"/>
      <c r="EL8" s="130"/>
      <c r="EM8" s="46" t="s">
        <v>106</v>
      </c>
      <c r="EN8" s="9"/>
      <c r="EO8" s="9"/>
      <c r="EP8" s="9"/>
      <c r="EQ8" s="9"/>
      <c r="ER8" s="9"/>
      <c r="ES8" s="29"/>
      <c r="ET8" s="24"/>
      <c r="EU8" s="24"/>
      <c r="EV8" s="130"/>
      <c r="EW8" s="46" t="s">
        <v>106</v>
      </c>
      <c r="EX8" s="9"/>
      <c r="EY8" s="9"/>
      <c r="EZ8" s="9"/>
      <c r="FA8" s="9"/>
      <c r="FB8" s="9"/>
      <c r="FC8" s="29"/>
      <c r="FD8" s="24"/>
      <c r="FE8" s="24"/>
      <c r="FF8" s="130"/>
      <c r="FG8" s="46" t="s">
        <v>106</v>
      </c>
      <c r="FH8" s="9"/>
      <c r="FI8" s="9"/>
      <c r="FJ8" s="9"/>
      <c r="FK8" s="9"/>
      <c r="FL8" s="9"/>
      <c r="FM8" s="29"/>
      <c r="FN8" s="24"/>
      <c r="FO8" s="24"/>
      <c r="FP8" s="130"/>
      <c r="FQ8" s="46" t="s">
        <v>106</v>
      </c>
      <c r="FR8" s="9"/>
      <c r="FS8" s="9"/>
      <c r="FT8" s="9"/>
      <c r="FU8" s="9"/>
      <c r="FV8" s="9"/>
      <c r="FW8" s="29"/>
      <c r="FX8" s="24"/>
      <c r="FY8" s="24"/>
      <c r="FZ8" s="130"/>
      <c r="GA8" s="46" t="s">
        <v>106</v>
      </c>
      <c r="GB8" s="9"/>
      <c r="GC8" s="9"/>
      <c r="GD8" s="9"/>
      <c r="GE8" s="9"/>
      <c r="GF8" s="9"/>
      <c r="GG8" s="29"/>
      <c r="GH8" s="24"/>
      <c r="GI8" s="24"/>
      <c r="GJ8" s="130"/>
      <c r="GK8" s="46" t="s">
        <v>106</v>
      </c>
      <c r="GL8" s="9"/>
      <c r="GM8" s="9"/>
      <c r="GN8" s="9"/>
      <c r="GO8" s="9"/>
      <c r="GP8" s="9"/>
      <c r="GQ8" s="29"/>
      <c r="GR8" s="24"/>
      <c r="GS8" s="24"/>
      <c r="GT8" s="130"/>
      <c r="GU8" s="46" t="s">
        <v>106</v>
      </c>
      <c r="GV8" s="9"/>
      <c r="GW8" s="9"/>
      <c r="GX8" s="9"/>
      <c r="GY8" s="9"/>
      <c r="GZ8" s="9"/>
      <c r="HA8" s="29"/>
      <c r="HB8" s="24"/>
      <c r="HC8" s="24"/>
      <c r="HD8" s="130"/>
      <c r="HE8" s="46" t="s">
        <v>106</v>
      </c>
      <c r="HF8" s="9"/>
      <c r="HG8" s="9"/>
      <c r="HH8" s="9"/>
      <c r="HI8" s="9"/>
      <c r="HJ8" s="9"/>
      <c r="HK8" s="29"/>
      <c r="HL8" s="24"/>
      <c r="HM8" s="24"/>
      <c r="HN8" s="130"/>
      <c r="HO8" s="46" t="s">
        <v>106</v>
      </c>
      <c r="HP8" s="9"/>
      <c r="HQ8" s="9"/>
      <c r="HR8" s="9"/>
      <c r="HS8" s="9"/>
      <c r="HT8" s="9"/>
      <c r="HU8" s="29"/>
      <c r="HV8" s="24"/>
      <c r="HW8" s="24"/>
      <c r="HX8" s="130"/>
      <c r="HY8" s="46" t="s">
        <v>106</v>
      </c>
      <c r="HZ8" s="9"/>
      <c r="IA8" s="9"/>
      <c r="IB8" s="9"/>
      <c r="IC8" s="9"/>
      <c r="ID8" s="9"/>
      <c r="IE8" s="29"/>
      <c r="IF8" s="24"/>
      <c r="IG8" s="24"/>
      <c r="IH8" s="130"/>
      <c r="II8" s="46" t="s">
        <v>106</v>
      </c>
      <c r="IJ8" s="9"/>
      <c r="IK8" s="9"/>
      <c r="IL8" s="9"/>
      <c r="IM8" s="9"/>
      <c r="IN8" s="9"/>
      <c r="IO8" s="29"/>
      <c r="IP8" s="24"/>
      <c r="IQ8" s="24"/>
      <c r="IR8" s="130"/>
      <c r="IS8" s="46" t="s">
        <v>106</v>
      </c>
      <c r="IT8" s="9"/>
      <c r="IU8" s="9"/>
      <c r="IV8" s="9"/>
      <c r="IW8" s="9"/>
      <c r="IX8" s="9"/>
      <c r="IY8" s="29"/>
      <c r="IZ8" s="24"/>
      <c r="JA8" s="24"/>
      <c r="JB8" s="130"/>
      <c r="JC8" s="46" t="s">
        <v>106</v>
      </c>
      <c r="JD8" s="9"/>
      <c r="JE8" s="9"/>
      <c r="JF8" s="9"/>
      <c r="JG8" s="9"/>
      <c r="JH8" s="9"/>
      <c r="JI8" s="29"/>
      <c r="JJ8" s="24"/>
      <c r="JK8" s="24"/>
      <c r="JL8" s="130"/>
      <c r="JM8" s="46" t="s">
        <v>106</v>
      </c>
      <c r="JN8" s="9"/>
      <c r="JO8" s="9"/>
      <c r="JP8" s="9"/>
      <c r="JQ8" s="9"/>
      <c r="JR8" s="9"/>
      <c r="JS8" s="29"/>
      <c r="JT8" s="24"/>
      <c r="JU8" s="24"/>
    </row>
    <row xmlns:x14ac="http://schemas.microsoft.com/office/spreadsheetml/2009/9/ac" r="9" s="4" customFormat="true" x14ac:dyDescent="0.25">
      <c r="A9" s="403" t="str">
        <f ca="true">IF(ISBLANK('Data Summary'!A11),"",'Data Summary'!A11)</f>
        <v>BRA_2005_EMIS</v>
      </c>
      <c r="B9" s="130"/>
      <c r="C9" s="65" t="s">
        <v>189</v>
      </c>
      <c r="D9" s="106"/>
      <c r="E9" s="7"/>
      <c r="F9" s="7"/>
      <c r="G9" s="7"/>
      <c r="H9" s="7"/>
      <c r="I9" s="26"/>
      <c r="J9" s="24"/>
      <c r="K9" s="24"/>
      <c r="L9" s="130"/>
      <c r="M9" s="65" t="s">
        <v>189</v>
      </c>
      <c r="N9" s="8"/>
      <c r="O9" s="8"/>
      <c r="P9" s="8"/>
      <c r="Q9" s="8"/>
      <c r="R9" s="8"/>
      <c r="S9" s="26"/>
      <c r="T9" s="24"/>
      <c r="U9" s="24"/>
      <c r="V9" s="130"/>
      <c r="W9" s="65" t="s">
        <v>189</v>
      </c>
      <c r="X9" s="8"/>
      <c r="Y9" s="8"/>
      <c r="Z9" s="8"/>
      <c r="AA9" s="8"/>
      <c r="AB9" s="8"/>
      <c r="AC9" s="26"/>
      <c r="AD9" s="24"/>
      <c r="AE9" s="24"/>
      <c r="AF9" s="130"/>
      <c r="AG9" s="65" t="s">
        <v>189</v>
      </c>
      <c r="AH9" s="8"/>
      <c r="AI9" s="8"/>
      <c r="AJ9" s="8"/>
      <c r="AK9" s="8"/>
      <c r="AL9" s="8"/>
      <c r="AM9" s="26"/>
      <c r="AN9" s="24"/>
      <c r="AO9" s="24"/>
      <c r="AP9" s="130"/>
      <c r="AQ9" s="65" t="s">
        <v>189</v>
      </c>
      <c r="AR9" s="8"/>
      <c r="AS9" s="8"/>
      <c r="AT9" s="8"/>
      <c r="AU9" s="8"/>
      <c r="AV9" s="8"/>
      <c r="AW9" s="26"/>
      <c r="AX9" s="24"/>
      <c r="AY9" s="24"/>
      <c r="AZ9" s="130"/>
      <c r="BA9" s="65" t="s">
        <v>189</v>
      </c>
      <c r="BB9" s="8"/>
      <c r="BC9" s="8"/>
      <c r="BD9" s="8"/>
      <c r="BE9" s="8"/>
      <c r="BF9" s="8"/>
      <c r="BG9" s="26"/>
      <c r="BH9" s="24"/>
      <c r="BI9" s="24"/>
      <c r="BJ9" s="130"/>
      <c r="BK9" s="65" t="s">
        <v>189</v>
      </c>
      <c r="BL9" s="8"/>
      <c r="BM9" s="8"/>
      <c r="BN9" s="8"/>
      <c r="BO9" s="8"/>
      <c r="BP9" s="8"/>
      <c r="BQ9" s="26"/>
      <c r="BR9" s="24"/>
      <c r="BS9" s="24"/>
      <c r="BT9" s="130"/>
      <c r="BU9" s="65" t="s">
        <v>189</v>
      </c>
      <c r="BV9" s="106"/>
      <c r="BW9" s="7"/>
      <c r="BX9" s="7"/>
      <c r="BY9" s="7"/>
      <c r="BZ9" s="7"/>
      <c r="CA9" s="26"/>
      <c r="CB9" s="24"/>
      <c r="CC9" s="24"/>
      <c r="CD9" s="130"/>
      <c r="CE9" s="65" t="s">
        <v>189</v>
      </c>
      <c r="CF9" s="8"/>
      <c r="CG9" s="8"/>
      <c r="CH9" s="8"/>
      <c r="CI9" s="8"/>
      <c r="CJ9" s="8"/>
      <c r="CK9" s="26"/>
      <c r="CL9" s="24"/>
      <c r="CM9" s="24"/>
      <c r="CN9" s="130"/>
      <c r="CO9" s="65" t="s">
        <v>189</v>
      </c>
      <c r="CP9" s="8"/>
      <c r="CQ9" s="8"/>
      <c r="CR9" s="8"/>
      <c r="CS9" s="8"/>
      <c r="CT9" s="8"/>
      <c r="CU9" s="26"/>
      <c r="CV9" s="24"/>
      <c r="CW9" s="24"/>
      <c r="CX9" s="130"/>
      <c r="CY9" s="65" t="s">
        <v>189</v>
      </c>
      <c r="CZ9" s="8"/>
      <c r="DA9" s="8"/>
      <c r="DB9" s="8"/>
      <c r="DC9" s="8"/>
      <c r="DD9" s="8"/>
      <c r="DE9" s="26"/>
      <c r="DF9" s="24"/>
      <c r="DG9" s="24"/>
      <c r="DH9" s="130"/>
      <c r="DI9" s="65" t="s">
        <v>189</v>
      </c>
      <c r="DJ9" s="8"/>
      <c r="DK9" s="8"/>
      <c r="DL9" s="8"/>
      <c r="DM9" s="8"/>
      <c r="DN9" s="8"/>
      <c r="DO9" s="26"/>
      <c r="DP9" s="24"/>
      <c r="DQ9" s="24"/>
      <c r="DR9" s="130"/>
      <c r="DS9" s="65" t="s">
        <v>189</v>
      </c>
      <c r="DT9" s="8"/>
      <c r="DU9" s="8"/>
      <c r="DV9" s="8"/>
      <c r="DW9" s="8"/>
      <c r="DX9" s="8"/>
      <c r="DY9" s="26"/>
      <c r="DZ9" s="24"/>
      <c r="EA9" s="24"/>
      <c r="EB9" s="130"/>
      <c r="EC9" s="65" t="s">
        <v>189</v>
      </c>
      <c r="ED9" s="8"/>
      <c r="EE9" s="8"/>
      <c r="EF9" s="8"/>
      <c r="EG9" s="8"/>
      <c r="EH9" s="8"/>
      <c r="EI9" s="26"/>
      <c r="EJ9" s="24"/>
      <c r="EK9" s="24"/>
      <c r="EL9" s="130"/>
      <c r="EM9" s="65" t="s">
        <v>189</v>
      </c>
      <c r="EN9" s="8"/>
      <c r="EO9" s="8"/>
      <c r="EP9" s="8"/>
      <c r="EQ9" s="8"/>
      <c r="ER9" s="8"/>
      <c r="ES9" s="26"/>
      <c r="ET9" s="24"/>
      <c r="EU9" s="24"/>
      <c r="EV9" s="130"/>
      <c r="EW9" s="65" t="s">
        <v>189</v>
      </c>
      <c r="EX9" s="8"/>
      <c r="EY9" s="8"/>
      <c r="EZ9" s="8"/>
      <c r="FA9" s="8"/>
      <c r="FB9" s="8"/>
      <c r="FC9" s="26"/>
      <c r="FD9" s="24"/>
      <c r="FE9" s="24"/>
      <c r="FF9" s="130"/>
      <c r="FG9" s="65" t="s">
        <v>189</v>
      </c>
      <c r="FH9" s="8"/>
      <c r="FI9" s="8"/>
      <c r="FJ9" s="8"/>
      <c r="FK9" s="8"/>
      <c r="FL9" s="8"/>
      <c r="FM9" s="26"/>
      <c r="FN9" s="24"/>
      <c r="FO9" s="24"/>
      <c r="FP9" s="130"/>
      <c r="FQ9" s="65" t="s">
        <v>189</v>
      </c>
      <c r="FR9" s="8"/>
      <c r="FS9" s="8"/>
      <c r="FT9" s="8"/>
      <c r="FU9" s="8"/>
      <c r="FV9" s="8"/>
      <c r="FW9" s="26"/>
      <c r="FX9" s="24"/>
      <c r="FY9" s="24"/>
      <c r="FZ9" s="130"/>
      <c r="GA9" s="65" t="s">
        <v>189</v>
      </c>
      <c r="GB9" s="8"/>
      <c r="GC9" s="8"/>
      <c r="GD9" s="8"/>
      <c r="GE9" s="8"/>
      <c r="GF9" s="8"/>
      <c r="GG9" s="26"/>
      <c r="GH9" s="24"/>
      <c r="GI9" s="24"/>
      <c r="GJ9" s="130"/>
      <c r="GK9" s="65" t="s">
        <v>189</v>
      </c>
      <c r="GL9" s="8"/>
      <c r="GM9" s="8"/>
      <c r="GN9" s="8"/>
      <c r="GO9" s="8"/>
      <c r="GP9" s="8"/>
      <c r="GQ9" s="26"/>
      <c r="GR9" s="24"/>
      <c r="GS9" s="24"/>
      <c r="GT9" s="130"/>
      <c r="GU9" s="65" t="s">
        <v>189</v>
      </c>
      <c r="GV9" s="8"/>
      <c r="GW9" s="8"/>
      <c r="GX9" s="8"/>
      <c r="GY9" s="8"/>
      <c r="GZ9" s="8"/>
      <c r="HA9" s="26"/>
      <c r="HB9" s="24"/>
      <c r="HC9" s="24"/>
      <c r="HD9" s="130"/>
      <c r="HE9" s="65" t="s">
        <v>189</v>
      </c>
      <c r="HF9" s="8"/>
      <c r="HG9" s="8"/>
      <c r="HH9" s="8"/>
      <c r="HI9" s="8"/>
      <c r="HJ9" s="8"/>
      <c r="HK9" s="26"/>
      <c r="HL9" s="24"/>
      <c r="HM9" s="24"/>
      <c r="HN9" s="130"/>
      <c r="HO9" s="65" t="s">
        <v>189</v>
      </c>
      <c r="HP9" s="8"/>
      <c r="HQ9" s="8"/>
      <c r="HR9" s="8"/>
      <c r="HS9" s="8"/>
      <c r="HT9" s="8"/>
      <c r="HU9" s="26"/>
      <c r="HV9" s="24"/>
      <c r="HW9" s="24"/>
      <c r="HX9" s="130"/>
      <c r="HY9" s="65" t="s">
        <v>189</v>
      </c>
      <c r="HZ9" s="8"/>
      <c r="IA9" s="8"/>
      <c r="IB9" s="8"/>
      <c r="IC9" s="8"/>
      <c r="ID9" s="8"/>
      <c r="IE9" s="26"/>
      <c r="IF9" s="24"/>
      <c r="IG9" s="24"/>
      <c r="IH9" s="130"/>
      <c r="II9" s="65" t="s">
        <v>189</v>
      </c>
      <c r="IJ9" s="8"/>
      <c r="IK9" s="8"/>
      <c r="IL9" s="8"/>
      <c r="IM9" s="8"/>
      <c r="IN9" s="8"/>
      <c r="IO9" s="26"/>
      <c r="IP9" s="24"/>
      <c r="IQ9" s="24"/>
      <c r="IR9" s="130"/>
      <c r="IS9" s="65" t="s">
        <v>189</v>
      </c>
      <c r="IT9" s="8"/>
      <c r="IU9" s="8"/>
      <c r="IV9" s="8"/>
      <c r="IW9" s="8"/>
      <c r="IX9" s="8"/>
      <c r="IY9" s="26"/>
      <c r="IZ9" s="24"/>
      <c r="JA9" s="24"/>
      <c r="JB9" s="130"/>
      <c r="JC9" s="65" t="s">
        <v>189</v>
      </c>
      <c r="JD9" s="8"/>
      <c r="JE9" s="8"/>
      <c r="JF9" s="8"/>
      <c r="JG9" s="8"/>
      <c r="JH9" s="8"/>
      <c r="JI9" s="26"/>
      <c r="JJ9" s="24"/>
      <c r="JK9" s="24"/>
      <c r="JL9" s="130"/>
      <c r="JM9" s="65" t="s">
        <v>189</v>
      </c>
      <c r="JN9" s="8"/>
      <c r="JO9" s="8"/>
      <c r="JP9" s="8"/>
      <c r="JQ9" s="8"/>
      <c r="JR9" s="8"/>
      <c r="JS9" s="26"/>
      <c r="JT9" s="24"/>
      <c r="JU9" s="24"/>
    </row>
    <row xmlns:x14ac="http://schemas.microsoft.com/office/spreadsheetml/2009/9/ac" r="10" s="4" customFormat="true" ht="15.6" customHeight="true" x14ac:dyDescent="0.25">
      <c r="A10" s="403" t="str">
        <f ca="true">IF(ISBLANK('Data Summary'!A12),"",'Data Summary'!A12)</f>
        <v>BRA_2006_EMIS</v>
      </c>
      <c r="B10" s="130"/>
      <c r="C10" s="65" t="s">
        <v>107</v>
      </c>
      <c r="D10" s="107"/>
      <c r="E10" s="7"/>
      <c r="F10" s="7"/>
      <c r="G10" s="7"/>
      <c r="H10" s="7"/>
      <c r="I10" s="26"/>
      <c r="J10" s="24"/>
      <c r="K10" s="24"/>
      <c r="L10" s="130"/>
      <c r="M10" s="65" t="s">
        <v>107</v>
      </c>
      <c r="N10" s="19"/>
      <c r="O10" s="7"/>
      <c r="P10" s="7"/>
      <c r="Q10" s="7"/>
      <c r="R10" s="7"/>
      <c r="S10" s="26"/>
      <c r="T10" s="24"/>
      <c r="U10" s="24"/>
      <c r="V10" s="130"/>
      <c r="W10" s="65" t="s">
        <v>107</v>
      </c>
      <c r="X10" s="19"/>
      <c r="Y10" s="7"/>
      <c r="Z10" s="7"/>
      <c r="AA10" s="7"/>
      <c r="AB10" s="7"/>
      <c r="AC10" s="26"/>
      <c r="AD10" s="24"/>
      <c r="AE10" s="24"/>
      <c r="AF10" s="130"/>
      <c r="AG10" s="65" t="s">
        <v>107</v>
      </c>
      <c r="AH10" s="19"/>
      <c r="AI10" s="7"/>
      <c r="AJ10" s="7"/>
      <c r="AK10" s="7"/>
      <c r="AL10" s="7"/>
      <c r="AM10" s="26"/>
      <c r="AN10" s="24"/>
      <c r="AO10" s="24"/>
      <c r="AP10" s="130"/>
      <c r="AQ10" s="65" t="s">
        <v>107</v>
      </c>
      <c r="AR10" s="19"/>
      <c r="AS10" s="7"/>
      <c r="AT10" s="7"/>
      <c r="AU10" s="7"/>
      <c r="AV10" s="7"/>
      <c r="AW10" s="26"/>
      <c r="AX10" s="24"/>
      <c r="AY10" s="24"/>
      <c r="AZ10" s="130"/>
      <c r="BA10" s="65" t="s">
        <v>107</v>
      </c>
      <c r="BB10" s="139"/>
      <c r="BC10" s="140"/>
      <c r="BD10" s="140"/>
      <c r="BE10" s="140"/>
      <c r="BF10" s="140"/>
      <c r="BG10" s="138"/>
      <c r="BH10" s="24"/>
      <c r="BI10" s="24"/>
      <c r="BJ10" s="130"/>
      <c r="BK10" s="65" t="s">
        <v>107</v>
      </c>
      <c r="BL10" s="19"/>
      <c r="BM10" s="7"/>
      <c r="BN10" s="7"/>
      <c r="BO10" s="7"/>
      <c r="BP10" s="7"/>
      <c r="BQ10" s="26"/>
      <c r="BR10" s="24"/>
      <c r="BS10" s="24"/>
      <c r="BT10" s="130"/>
      <c r="BU10" s="65" t="s">
        <v>107</v>
      </c>
      <c r="BV10" s="107"/>
      <c r="BW10" s="7"/>
      <c r="BX10" s="7"/>
      <c r="BY10" s="7"/>
      <c r="BZ10" s="7"/>
      <c r="CA10" s="26"/>
      <c r="CB10" s="24"/>
      <c r="CC10" s="24"/>
      <c r="CD10" s="130"/>
      <c r="CE10" s="65" t="s">
        <v>107</v>
      </c>
      <c r="CF10" s="19"/>
      <c r="CG10" s="7"/>
      <c r="CH10" s="7"/>
      <c r="CI10" s="7"/>
      <c r="CJ10" s="7"/>
      <c r="CK10" s="26"/>
      <c r="CL10" s="24"/>
      <c r="CM10" s="24"/>
      <c r="CN10" s="130"/>
      <c r="CO10" s="65" t="s">
        <v>107</v>
      </c>
      <c r="CP10" s="19"/>
      <c r="CQ10" s="7"/>
      <c r="CR10" s="7"/>
      <c r="CS10" s="7"/>
      <c r="CT10" s="7"/>
      <c r="CU10" s="26"/>
      <c r="CV10" s="24"/>
      <c r="CW10" s="24"/>
      <c r="CX10" s="130"/>
      <c r="CY10" s="65" t="s">
        <v>107</v>
      </c>
      <c r="CZ10" s="19"/>
      <c r="DA10" s="7"/>
      <c r="DB10" s="7"/>
      <c r="DC10" s="7"/>
      <c r="DD10" s="7"/>
      <c r="DE10" s="26"/>
      <c r="DF10" s="24"/>
      <c r="DG10" s="24"/>
      <c r="DH10" s="130"/>
      <c r="DI10" s="65" t="s">
        <v>107</v>
      </c>
      <c r="DJ10" s="19"/>
      <c r="DK10" s="7"/>
      <c r="DL10" s="7"/>
      <c r="DM10" s="7"/>
      <c r="DN10" s="7"/>
      <c r="DO10" s="26"/>
      <c r="DP10" s="24"/>
      <c r="DQ10" s="24"/>
      <c r="DR10" s="130"/>
      <c r="DS10" s="65" t="s">
        <v>107</v>
      </c>
      <c r="DT10" s="19"/>
      <c r="DU10" s="7"/>
      <c r="DV10" s="7"/>
      <c r="DW10" s="7"/>
      <c r="DX10" s="7"/>
      <c r="DY10" s="26"/>
      <c r="DZ10" s="24"/>
      <c r="EA10" s="24"/>
      <c r="EB10" s="130"/>
      <c r="EC10" s="65" t="s">
        <v>107</v>
      </c>
      <c r="ED10" s="19"/>
      <c r="EE10" s="7"/>
      <c r="EF10" s="7"/>
      <c r="EG10" s="7"/>
      <c r="EH10" s="7"/>
      <c r="EI10" s="26"/>
      <c r="EJ10" s="24"/>
      <c r="EK10" s="24"/>
      <c r="EL10" s="130"/>
      <c r="EM10" s="65" t="s">
        <v>107</v>
      </c>
      <c r="EN10" s="19"/>
      <c r="EO10" s="7"/>
      <c r="EP10" s="7"/>
      <c r="EQ10" s="7"/>
      <c r="ER10" s="7"/>
      <c r="ES10" s="26"/>
      <c r="ET10" s="24"/>
      <c r="EU10" s="24"/>
      <c r="EV10" s="130"/>
      <c r="EW10" s="65" t="s">
        <v>107</v>
      </c>
      <c r="EX10" s="19"/>
      <c r="EY10" s="7"/>
      <c r="EZ10" s="7"/>
      <c r="FA10" s="7"/>
      <c r="FB10" s="7"/>
      <c r="FC10" s="26"/>
      <c r="FD10" s="24"/>
      <c r="FE10" s="24"/>
      <c r="FF10" s="130"/>
      <c r="FG10" s="65" t="s">
        <v>107</v>
      </c>
      <c r="FH10" s="19"/>
      <c r="FI10" s="7"/>
      <c r="FJ10" s="7"/>
      <c r="FK10" s="7"/>
      <c r="FL10" s="7"/>
      <c r="FM10" s="26"/>
      <c r="FN10" s="24"/>
      <c r="FO10" s="24"/>
      <c r="FP10" s="130"/>
      <c r="FQ10" s="65" t="s">
        <v>107</v>
      </c>
      <c r="FR10" s="19"/>
      <c r="FS10" s="7"/>
      <c r="FT10" s="7"/>
      <c r="FU10" s="7"/>
      <c r="FV10" s="7"/>
      <c r="FW10" s="26"/>
      <c r="FX10" s="24"/>
      <c r="FY10" s="24"/>
      <c r="FZ10" s="130"/>
      <c r="GA10" s="65" t="s">
        <v>107</v>
      </c>
      <c r="GB10" s="19"/>
      <c r="GC10" s="7"/>
      <c r="GD10" s="7"/>
      <c r="GE10" s="7"/>
      <c r="GF10" s="7"/>
      <c r="GG10" s="26"/>
      <c r="GH10" s="24"/>
      <c r="GI10" s="24"/>
      <c r="GJ10" s="130"/>
      <c r="GK10" s="65" t="s">
        <v>107</v>
      </c>
      <c r="GL10" s="19"/>
      <c r="GM10" s="7"/>
      <c r="GN10" s="7"/>
      <c r="GO10" s="7"/>
      <c r="GP10" s="7"/>
      <c r="GQ10" s="26"/>
      <c r="GR10" s="24"/>
      <c r="GS10" s="24"/>
      <c r="GT10" s="130"/>
      <c r="GU10" s="65" t="s">
        <v>107</v>
      </c>
      <c r="GV10" s="19"/>
      <c r="GW10" s="7"/>
      <c r="GX10" s="7"/>
      <c r="GY10" s="7"/>
      <c r="GZ10" s="7"/>
      <c r="HA10" s="26"/>
      <c r="HB10" s="24"/>
      <c r="HC10" s="24"/>
      <c r="HD10" s="130"/>
      <c r="HE10" s="65" t="s">
        <v>107</v>
      </c>
      <c r="HF10" s="19"/>
      <c r="HG10" s="7"/>
      <c r="HH10" s="7"/>
      <c r="HI10" s="7"/>
      <c r="HJ10" s="7"/>
      <c r="HK10" s="26"/>
      <c r="HL10" s="24"/>
      <c r="HM10" s="24"/>
      <c r="HN10" s="130"/>
      <c r="HO10" s="65" t="s">
        <v>107</v>
      </c>
      <c r="HP10" s="19"/>
      <c r="HQ10" s="7"/>
      <c r="HR10" s="7"/>
      <c r="HS10" s="7"/>
      <c r="HT10" s="7"/>
      <c r="HU10" s="26"/>
      <c r="HV10" s="24"/>
      <c r="HW10" s="24"/>
      <c r="HX10" s="130"/>
      <c r="HY10" s="65" t="s">
        <v>107</v>
      </c>
      <c r="HZ10" s="19"/>
      <c r="IA10" s="7"/>
      <c r="IB10" s="7"/>
      <c r="IC10" s="7"/>
      <c r="ID10" s="7"/>
      <c r="IE10" s="26"/>
      <c r="IF10" s="24"/>
      <c r="IG10" s="24"/>
      <c r="IH10" s="130"/>
      <c r="II10" s="65" t="s">
        <v>107</v>
      </c>
      <c r="IJ10" s="19"/>
      <c r="IK10" s="7"/>
      <c r="IL10" s="7"/>
      <c r="IM10" s="7"/>
      <c r="IN10" s="7"/>
      <c r="IO10" s="26"/>
      <c r="IP10" s="24"/>
      <c r="IQ10" s="24"/>
      <c r="IR10" s="130"/>
      <c r="IS10" s="65" t="s">
        <v>107</v>
      </c>
      <c r="IT10" s="19"/>
      <c r="IU10" s="7"/>
      <c r="IV10" s="7"/>
      <c r="IW10" s="7"/>
      <c r="IX10" s="7"/>
      <c r="IY10" s="26"/>
      <c r="IZ10" s="24"/>
      <c r="JA10" s="24"/>
      <c r="JB10" s="130"/>
      <c r="JC10" s="65" t="s">
        <v>107</v>
      </c>
      <c r="JD10" s="19"/>
      <c r="JE10" s="7"/>
      <c r="JF10" s="7"/>
      <c r="JG10" s="7"/>
      <c r="JH10" s="7"/>
      <c r="JI10" s="26"/>
      <c r="JJ10" s="24"/>
      <c r="JK10" s="24"/>
      <c r="JL10" s="130"/>
      <c r="JM10" s="65" t="s">
        <v>107</v>
      </c>
      <c r="JN10" s="19"/>
      <c r="JO10" s="7"/>
      <c r="JP10" s="7"/>
      <c r="JQ10" s="7"/>
      <c r="JR10" s="7"/>
      <c r="JS10" s="26"/>
      <c r="JT10" s="24"/>
      <c r="JU10" s="24"/>
    </row>
    <row xmlns:x14ac="http://schemas.microsoft.com/office/spreadsheetml/2009/9/ac" r="11" s="4" customFormat="true" ht="15.6" customHeight="true" x14ac:dyDescent="0.25">
      <c r="A11" s="403" t="str">
        <f ca="true">IF(ISBLANK('Data Summary'!A13),"",'Data Summary'!A13)</f>
        <v>BRA_2006_LLECE</v>
      </c>
      <c r="B11" s="130"/>
      <c r="C11" s="65" t="s">
        <v>108</v>
      </c>
      <c r="D11" s="107"/>
      <c r="E11" s="7"/>
      <c r="F11" s="7"/>
      <c r="G11" s="7"/>
      <c r="H11" s="7"/>
      <c r="I11" s="26"/>
      <c r="J11" s="24"/>
      <c r="K11" s="24"/>
      <c r="L11" s="130"/>
      <c r="M11" s="65" t="s">
        <v>108</v>
      </c>
      <c r="N11" s="19"/>
      <c r="O11" s="7"/>
      <c r="P11" s="7"/>
      <c r="Q11" s="7"/>
      <c r="R11" s="7"/>
      <c r="S11" s="26"/>
      <c r="T11" s="24"/>
      <c r="U11" s="24"/>
      <c r="V11" s="130"/>
      <c r="W11" s="65" t="s">
        <v>108</v>
      </c>
      <c r="X11" s="19"/>
      <c r="Y11" s="7"/>
      <c r="Z11" s="7"/>
      <c r="AA11" s="7"/>
      <c r="AB11" s="7"/>
      <c r="AC11" s="26"/>
      <c r="AD11" s="24"/>
      <c r="AE11" s="24"/>
      <c r="AF11" s="130"/>
      <c r="AG11" s="65" t="s">
        <v>108</v>
      </c>
      <c r="AH11" s="19"/>
      <c r="AI11" s="7"/>
      <c r="AJ11" s="7"/>
      <c r="AK11" s="7"/>
      <c r="AL11" s="7"/>
      <c r="AM11" s="26"/>
      <c r="AN11" s="24"/>
      <c r="AO11" s="24"/>
      <c r="AP11" s="130"/>
      <c r="AQ11" s="65" t="s">
        <v>108</v>
      </c>
      <c r="AR11" s="19"/>
      <c r="AS11" s="7"/>
      <c r="AT11" s="7"/>
      <c r="AU11" s="7"/>
      <c r="AV11" s="7"/>
      <c r="AW11" s="26"/>
      <c r="AX11" s="24"/>
      <c r="AY11" s="24"/>
      <c r="AZ11" s="130"/>
      <c r="BA11" s="65" t="s">
        <v>108</v>
      </c>
      <c r="BB11" s="139"/>
      <c r="BC11" s="140"/>
      <c r="BD11" s="140"/>
      <c r="BE11" s="140"/>
      <c r="BF11" s="140"/>
      <c r="BG11" s="138"/>
      <c r="BH11" s="24"/>
      <c r="BI11" s="24"/>
      <c r="BJ11" s="130"/>
      <c r="BK11" s="65" t="s">
        <v>108</v>
      </c>
      <c r="BL11" s="19"/>
      <c r="BM11" s="7"/>
      <c r="BN11" s="7"/>
      <c r="BO11" s="7"/>
      <c r="BP11" s="7"/>
      <c r="BQ11" s="26"/>
      <c r="BR11" s="24"/>
      <c r="BS11" s="24"/>
      <c r="BT11" s="130"/>
      <c r="BU11" s="65" t="s">
        <v>108</v>
      </c>
      <c r="BV11" s="107"/>
      <c r="BW11" s="7"/>
      <c r="BX11" s="7"/>
      <c r="BY11" s="7"/>
      <c r="BZ11" s="7"/>
      <c r="CA11" s="26"/>
      <c r="CB11" s="24"/>
      <c r="CC11" s="24"/>
      <c r="CD11" s="130"/>
      <c r="CE11" s="65" t="s">
        <v>108</v>
      </c>
      <c r="CF11" s="19"/>
      <c r="CG11" s="7"/>
      <c r="CH11" s="7"/>
      <c r="CI11" s="7"/>
      <c r="CJ11" s="7"/>
      <c r="CK11" s="26"/>
      <c r="CL11" s="24"/>
      <c r="CM11" s="24"/>
      <c r="CN11" s="130"/>
      <c r="CO11" s="65" t="s">
        <v>108</v>
      </c>
      <c r="CP11" s="19"/>
      <c r="CQ11" s="7"/>
      <c r="CR11" s="7"/>
      <c r="CS11" s="7"/>
      <c r="CT11" s="7"/>
      <c r="CU11" s="26"/>
      <c r="CV11" s="24"/>
      <c r="CW11" s="24"/>
      <c r="CX11" s="130"/>
      <c r="CY11" s="65" t="s">
        <v>108</v>
      </c>
      <c r="CZ11" s="19"/>
      <c r="DA11" s="7"/>
      <c r="DB11" s="7"/>
      <c r="DC11" s="7"/>
      <c r="DD11" s="7"/>
      <c r="DE11" s="26"/>
      <c r="DF11" s="24"/>
      <c r="DG11" s="24"/>
      <c r="DH11" s="130"/>
      <c r="DI11" s="65" t="s">
        <v>108</v>
      </c>
      <c r="DJ11" s="19"/>
      <c r="DK11" s="7"/>
      <c r="DL11" s="7"/>
      <c r="DM11" s="7"/>
      <c r="DN11" s="7"/>
      <c r="DO11" s="26"/>
      <c r="DP11" s="24"/>
      <c r="DQ11" s="24"/>
      <c r="DR11" s="130"/>
      <c r="DS11" s="65" t="s">
        <v>108</v>
      </c>
      <c r="DT11" s="19"/>
      <c r="DU11" s="7"/>
      <c r="DV11" s="7"/>
      <c r="DW11" s="7"/>
      <c r="DX11" s="7"/>
      <c r="DY11" s="26"/>
      <c r="DZ11" s="24"/>
      <c r="EA11" s="24"/>
      <c r="EB11" s="130"/>
      <c r="EC11" s="65" t="s">
        <v>108</v>
      </c>
      <c r="ED11" s="19"/>
      <c r="EE11" s="7"/>
      <c r="EF11" s="7"/>
      <c r="EG11" s="7"/>
      <c r="EH11" s="7"/>
      <c r="EI11" s="26"/>
      <c r="EJ11" s="24"/>
      <c r="EK11" s="24"/>
      <c r="EL11" s="130"/>
      <c r="EM11" s="65" t="s">
        <v>108</v>
      </c>
      <c r="EN11" s="19"/>
      <c r="EO11" s="7"/>
      <c r="EP11" s="7"/>
      <c r="EQ11" s="7"/>
      <c r="ER11" s="7"/>
      <c r="ES11" s="26"/>
      <c r="ET11" s="24"/>
      <c r="EU11" s="24"/>
      <c r="EV11" s="130"/>
      <c r="EW11" s="65" t="s">
        <v>108</v>
      </c>
      <c r="EX11" s="19"/>
      <c r="EY11" s="7"/>
      <c r="EZ11" s="7"/>
      <c r="FA11" s="7"/>
      <c r="FB11" s="7"/>
      <c r="FC11" s="26"/>
      <c r="FD11" s="24"/>
      <c r="FE11" s="24"/>
      <c r="FF11" s="130"/>
      <c r="FG11" s="65" t="s">
        <v>108</v>
      </c>
      <c r="FH11" s="19"/>
      <c r="FI11" s="7"/>
      <c r="FJ11" s="7"/>
      <c r="FK11" s="7"/>
      <c r="FL11" s="7"/>
      <c r="FM11" s="26"/>
      <c r="FN11" s="24"/>
      <c r="FO11" s="24"/>
      <c r="FP11" s="130"/>
      <c r="FQ11" s="65" t="s">
        <v>108</v>
      </c>
      <c r="FR11" s="19"/>
      <c r="FS11" s="7"/>
      <c r="FT11" s="7"/>
      <c r="FU11" s="7"/>
      <c r="FV11" s="7"/>
      <c r="FW11" s="26"/>
      <c r="FX11" s="24"/>
      <c r="FY11" s="24"/>
      <c r="FZ11" s="130"/>
      <c r="GA11" s="65" t="s">
        <v>108</v>
      </c>
      <c r="GB11" s="19"/>
      <c r="GC11" s="7"/>
      <c r="GD11" s="7"/>
      <c r="GE11" s="7"/>
      <c r="GF11" s="7"/>
      <c r="GG11" s="26"/>
      <c r="GH11" s="24"/>
      <c r="GI11" s="24"/>
      <c r="GJ11" s="130"/>
      <c r="GK11" s="65" t="s">
        <v>108</v>
      </c>
      <c r="GL11" s="19"/>
      <c r="GM11" s="7"/>
      <c r="GN11" s="7"/>
      <c r="GO11" s="7"/>
      <c r="GP11" s="7"/>
      <c r="GQ11" s="26"/>
      <c r="GR11" s="24"/>
      <c r="GS11" s="24"/>
      <c r="GT11" s="130"/>
      <c r="GU11" s="65" t="s">
        <v>108</v>
      </c>
      <c r="GV11" s="19"/>
      <c r="GW11" s="7"/>
      <c r="GX11" s="7"/>
      <c r="GY11" s="7"/>
      <c r="GZ11" s="7"/>
      <c r="HA11" s="26"/>
      <c r="HB11" s="24"/>
      <c r="HC11" s="24"/>
      <c r="HD11" s="130"/>
      <c r="HE11" s="65" t="s">
        <v>108</v>
      </c>
      <c r="HF11" s="19"/>
      <c r="HG11" s="7"/>
      <c r="HH11" s="7"/>
      <c r="HI11" s="7"/>
      <c r="HJ11" s="7"/>
      <c r="HK11" s="26"/>
      <c r="HL11" s="24"/>
      <c r="HM11" s="24"/>
      <c r="HN11" s="130"/>
      <c r="HO11" s="65" t="s">
        <v>108</v>
      </c>
      <c r="HP11" s="19"/>
      <c r="HQ11" s="7"/>
      <c r="HR11" s="7"/>
      <c r="HS11" s="7"/>
      <c r="HT11" s="7"/>
      <c r="HU11" s="26"/>
      <c r="HV11" s="24"/>
      <c r="HW11" s="24"/>
      <c r="HX11" s="130"/>
      <c r="HY11" s="65" t="s">
        <v>108</v>
      </c>
      <c r="HZ11" s="19"/>
      <c r="IA11" s="7"/>
      <c r="IB11" s="7"/>
      <c r="IC11" s="7"/>
      <c r="ID11" s="7"/>
      <c r="IE11" s="26"/>
      <c r="IF11" s="24"/>
      <c r="IG11" s="24"/>
      <c r="IH11" s="130"/>
      <c r="II11" s="65" t="s">
        <v>108</v>
      </c>
      <c r="IJ11" s="19"/>
      <c r="IK11" s="7"/>
      <c r="IL11" s="7"/>
      <c r="IM11" s="7"/>
      <c r="IN11" s="7"/>
      <c r="IO11" s="26"/>
      <c r="IP11" s="24"/>
      <c r="IQ11" s="24"/>
      <c r="IR11" s="130"/>
      <c r="IS11" s="65" t="s">
        <v>108</v>
      </c>
      <c r="IT11" s="19"/>
      <c r="IU11" s="7"/>
      <c r="IV11" s="7"/>
      <c r="IW11" s="7"/>
      <c r="IX11" s="7"/>
      <c r="IY11" s="26"/>
      <c r="IZ11" s="24"/>
      <c r="JA11" s="24"/>
      <c r="JB11" s="130"/>
      <c r="JC11" s="65" t="s">
        <v>108</v>
      </c>
      <c r="JD11" s="19"/>
      <c r="JE11" s="7"/>
      <c r="JF11" s="7"/>
      <c r="JG11" s="7"/>
      <c r="JH11" s="7"/>
      <c r="JI11" s="26"/>
      <c r="JJ11" s="24"/>
      <c r="JK11" s="24"/>
      <c r="JL11" s="130"/>
      <c r="JM11" s="65" t="s">
        <v>108</v>
      </c>
      <c r="JN11" s="19"/>
      <c r="JO11" s="7"/>
      <c r="JP11" s="7"/>
      <c r="JQ11" s="7"/>
      <c r="JR11" s="7"/>
      <c r="JS11" s="26"/>
      <c r="JT11" s="24"/>
      <c r="JU11" s="24"/>
    </row>
    <row xmlns:x14ac="http://schemas.microsoft.com/office/spreadsheetml/2009/9/ac" r="12" s="270" customFormat="true" ht="18" customHeight="true" x14ac:dyDescent="0.2">
      <c r="A12" s="403" t="str">
        <f ca="true">IF(ISBLANK('Data Summary'!A14),"",'Data Summary'!A14)</f>
        <v>BRA_2007_EMIS</v>
      </c>
      <c r="B12" s="263" t="s">
        <v>57</v>
      </c>
      <c r="C12" s="264" t="s">
        <v>27</v>
      </c>
      <c r="D12" s="265"/>
      <c r="E12" s="265"/>
      <c r="F12" s="265"/>
      <c r="G12" s="265"/>
      <c r="H12" s="265"/>
      <c r="I12" s="266"/>
      <c r="J12" s="260"/>
      <c r="K12" s="260"/>
      <c r="L12" s="263" t="s">
        <v>57</v>
      </c>
      <c r="M12" s="264" t="s">
        <v>27</v>
      </c>
      <c r="N12" s="265"/>
      <c r="O12" s="265"/>
      <c r="P12" s="265"/>
      <c r="Q12" s="265"/>
      <c r="R12" s="265"/>
      <c r="S12" s="266"/>
      <c r="T12" s="260"/>
      <c r="U12" s="260"/>
      <c r="V12" s="263" t="s">
        <v>57</v>
      </c>
      <c r="W12" s="264" t="s">
        <v>27</v>
      </c>
      <c r="X12" s="265"/>
      <c r="Y12" s="265"/>
      <c r="Z12" s="265"/>
      <c r="AA12" s="265"/>
      <c r="AB12" s="265"/>
      <c r="AC12" s="266"/>
      <c r="AD12" s="260"/>
      <c r="AE12" s="260"/>
      <c r="AF12" s="263" t="s">
        <v>57</v>
      </c>
      <c r="AG12" s="264" t="s">
        <v>27</v>
      </c>
      <c r="AH12" s="265"/>
      <c r="AI12" s="265"/>
      <c r="AJ12" s="265"/>
      <c r="AK12" s="265"/>
      <c r="AL12" s="265"/>
      <c r="AM12" s="266"/>
      <c r="AN12" s="260"/>
      <c r="AO12" s="260"/>
      <c r="AP12" s="263" t="s">
        <v>57</v>
      </c>
      <c r="AQ12" s="264" t="s">
        <v>27</v>
      </c>
      <c r="AR12" s="265"/>
      <c r="AS12" s="265"/>
      <c r="AT12" s="265"/>
      <c r="AU12" s="265"/>
      <c r="AV12" s="265"/>
      <c r="AW12" s="266"/>
      <c r="AX12" s="260"/>
      <c r="AY12" s="260"/>
      <c r="AZ12" s="263" t="s">
        <v>57</v>
      </c>
      <c r="BA12" s="267" t="s">
        <v>27</v>
      </c>
      <c r="BB12" s="268"/>
      <c r="BC12" s="268"/>
      <c r="BD12" s="268"/>
      <c r="BE12" s="268"/>
      <c r="BF12" s="268"/>
      <c r="BG12" s="269"/>
      <c r="BH12" s="260"/>
      <c r="BI12" s="260"/>
      <c r="BJ12" s="263" t="s">
        <v>57</v>
      </c>
      <c r="BK12" s="264" t="s">
        <v>27</v>
      </c>
      <c r="BL12" s="265"/>
      <c r="BM12" s="265"/>
      <c r="BN12" s="265"/>
      <c r="BO12" s="265"/>
      <c r="BP12" s="265"/>
      <c r="BQ12" s="266"/>
      <c r="BR12" s="260"/>
      <c r="BS12" s="260"/>
      <c r="BT12" s="263" t="s">
        <v>57</v>
      </c>
      <c r="BU12" s="264" t="s">
        <v>27</v>
      </c>
      <c r="BV12" s="265"/>
      <c r="BW12" s="265"/>
      <c r="BX12" s="265"/>
      <c r="BY12" s="265"/>
      <c r="BZ12" s="265"/>
      <c r="CA12" s="266"/>
      <c r="CB12" s="260"/>
      <c r="CC12" s="260"/>
      <c r="CD12" s="263" t="s">
        <v>57</v>
      </c>
      <c r="CE12" s="264" t="s">
        <v>27</v>
      </c>
      <c r="CF12" s="265"/>
      <c r="CG12" s="265"/>
      <c r="CH12" s="265"/>
      <c r="CI12" s="265"/>
      <c r="CJ12" s="265"/>
      <c r="CK12" s="266"/>
      <c r="CL12" s="260"/>
      <c r="CM12" s="260"/>
      <c r="CN12" s="263" t="s">
        <v>57</v>
      </c>
      <c r="CO12" s="264" t="s">
        <v>27</v>
      </c>
      <c r="CP12" s="265"/>
      <c r="CQ12" s="265"/>
      <c r="CR12" s="265"/>
      <c r="CS12" s="265"/>
      <c r="CT12" s="265"/>
      <c r="CU12" s="266"/>
      <c r="CV12" s="260"/>
      <c r="CW12" s="260"/>
      <c r="CX12" s="263" t="s">
        <v>57</v>
      </c>
      <c r="CY12" s="264" t="s">
        <v>27</v>
      </c>
      <c r="CZ12" s="265"/>
      <c r="DA12" s="265"/>
      <c r="DB12" s="265"/>
      <c r="DC12" s="265"/>
      <c r="DD12" s="265"/>
      <c r="DE12" s="266"/>
      <c r="DF12" s="260"/>
      <c r="DG12" s="260"/>
      <c r="DH12" s="263" t="s">
        <v>57</v>
      </c>
      <c r="DI12" s="264" t="s">
        <v>27</v>
      </c>
      <c r="DJ12" s="265"/>
      <c r="DK12" s="265"/>
      <c r="DL12" s="265"/>
      <c r="DM12" s="265"/>
      <c r="DN12" s="265"/>
      <c r="DO12" s="266"/>
      <c r="DP12" s="260"/>
      <c r="DQ12" s="260"/>
      <c r="DR12" s="263" t="s">
        <v>57</v>
      </c>
      <c r="DS12" s="264" t="s">
        <v>27</v>
      </c>
      <c r="DT12" s="265"/>
      <c r="DU12" s="265"/>
      <c r="DV12" s="265"/>
      <c r="DW12" s="265"/>
      <c r="DX12" s="265"/>
      <c r="DY12" s="266"/>
      <c r="DZ12" s="260"/>
      <c r="EA12" s="260"/>
      <c r="EB12" s="263" t="s">
        <v>57</v>
      </c>
      <c r="EC12" s="264" t="s">
        <v>27</v>
      </c>
      <c r="ED12" s="265"/>
      <c r="EE12" s="265"/>
      <c r="EF12" s="265"/>
      <c r="EG12" s="265"/>
      <c r="EH12" s="265"/>
      <c r="EI12" s="266"/>
      <c r="EJ12" s="260"/>
      <c r="EK12" s="260"/>
      <c r="EL12" s="263" t="s">
        <v>57</v>
      </c>
      <c r="EM12" s="264" t="s">
        <v>27</v>
      </c>
      <c r="EN12" s="265"/>
      <c r="EO12" s="265"/>
      <c r="EP12" s="265"/>
      <c r="EQ12" s="265"/>
      <c r="ER12" s="265"/>
      <c r="ES12" s="266"/>
      <c r="ET12" s="260"/>
      <c r="EU12" s="260"/>
      <c r="EV12" s="263" t="s">
        <v>57</v>
      </c>
      <c r="EW12" s="264" t="s">
        <v>27</v>
      </c>
      <c r="EX12" s="265"/>
      <c r="EY12" s="265"/>
      <c r="EZ12" s="265"/>
      <c r="FA12" s="265"/>
      <c r="FB12" s="265"/>
      <c r="FC12" s="266"/>
      <c r="FD12" s="260"/>
      <c r="FE12" s="260"/>
      <c r="FF12" s="263" t="s">
        <v>57</v>
      </c>
      <c r="FG12" s="264" t="s">
        <v>27</v>
      </c>
      <c r="FH12" s="265"/>
      <c r="FI12" s="265"/>
      <c r="FJ12" s="265"/>
      <c r="FK12" s="265"/>
      <c r="FL12" s="265"/>
      <c r="FM12" s="266"/>
      <c r="FN12" s="260"/>
      <c r="FO12" s="260"/>
      <c r="FP12" s="263" t="s">
        <v>57</v>
      </c>
      <c r="FQ12" s="264" t="s">
        <v>27</v>
      </c>
      <c r="FR12" s="265"/>
      <c r="FS12" s="265"/>
      <c r="FT12" s="265"/>
      <c r="FU12" s="265"/>
      <c r="FV12" s="265"/>
      <c r="FW12" s="266"/>
      <c r="FX12" s="260"/>
      <c r="FY12" s="260"/>
      <c r="FZ12" s="263" t="s">
        <v>57</v>
      </c>
      <c r="GA12" s="264" t="s">
        <v>27</v>
      </c>
      <c r="GB12" s="265"/>
      <c r="GC12" s="265"/>
      <c r="GD12" s="265"/>
      <c r="GE12" s="265"/>
      <c r="GF12" s="265"/>
      <c r="GG12" s="266"/>
      <c r="GH12" s="260"/>
      <c r="GI12" s="260"/>
      <c r="GJ12" s="263" t="s">
        <v>57</v>
      </c>
      <c r="GK12" s="264" t="s">
        <v>27</v>
      </c>
      <c r="GL12" s="265"/>
      <c r="GM12" s="265"/>
      <c r="GN12" s="265"/>
      <c r="GO12" s="265"/>
      <c r="GP12" s="265"/>
      <c r="GQ12" s="266"/>
      <c r="GR12" s="260"/>
      <c r="GS12" s="260"/>
      <c r="GT12" s="263" t="s">
        <v>57</v>
      </c>
      <c r="GU12" s="264" t="s">
        <v>27</v>
      </c>
      <c r="GV12" s="265"/>
      <c r="GW12" s="265"/>
      <c r="GX12" s="265"/>
      <c r="GY12" s="265"/>
      <c r="GZ12" s="265"/>
      <c r="HA12" s="266"/>
      <c r="HB12" s="260"/>
      <c r="HC12" s="260"/>
      <c r="HD12" s="263" t="s">
        <v>57</v>
      </c>
      <c r="HE12" s="264" t="s">
        <v>27</v>
      </c>
      <c r="HF12" s="265"/>
      <c r="HG12" s="265"/>
      <c r="HH12" s="265"/>
      <c r="HI12" s="265"/>
      <c r="HJ12" s="265"/>
      <c r="HK12" s="266"/>
      <c r="HL12" s="260"/>
      <c r="HM12" s="260"/>
      <c r="HN12" s="263" t="s">
        <v>57</v>
      </c>
      <c r="HO12" s="264" t="s">
        <v>27</v>
      </c>
      <c r="HP12" s="265"/>
      <c r="HQ12" s="265"/>
      <c r="HR12" s="265"/>
      <c r="HS12" s="265"/>
      <c r="HT12" s="265"/>
      <c r="HU12" s="266"/>
      <c r="HV12" s="260"/>
      <c r="HW12" s="260"/>
      <c r="HX12" s="263" t="s">
        <v>57</v>
      </c>
      <c r="HY12" s="264" t="s">
        <v>27</v>
      </c>
      <c r="HZ12" s="265"/>
      <c r="IA12" s="265"/>
      <c r="IB12" s="265"/>
      <c r="IC12" s="265"/>
      <c r="ID12" s="265"/>
      <c r="IE12" s="266"/>
      <c r="IF12" s="260"/>
      <c r="IG12" s="260"/>
      <c r="IH12" s="263" t="s">
        <v>57</v>
      </c>
      <c r="II12" s="264" t="s">
        <v>27</v>
      </c>
      <c r="IJ12" s="265"/>
      <c r="IK12" s="265"/>
      <c r="IL12" s="265"/>
      <c r="IM12" s="265"/>
      <c r="IN12" s="265"/>
      <c r="IO12" s="266"/>
      <c r="IP12" s="260"/>
      <c r="IQ12" s="260"/>
      <c r="IR12" s="263" t="s">
        <v>57</v>
      </c>
      <c r="IS12" s="264" t="s">
        <v>27</v>
      </c>
      <c r="IT12" s="265"/>
      <c r="IU12" s="265"/>
      <c r="IV12" s="265"/>
      <c r="IW12" s="265"/>
      <c r="IX12" s="265"/>
      <c r="IY12" s="266"/>
      <c r="IZ12" s="260"/>
      <c r="JA12" s="260"/>
      <c r="JB12" s="263" t="s">
        <v>57</v>
      </c>
      <c r="JC12" s="264" t="s">
        <v>27</v>
      </c>
      <c r="JD12" s="265"/>
      <c r="JE12" s="265"/>
      <c r="JF12" s="265"/>
      <c r="JG12" s="265"/>
      <c r="JH12" s="265"/>
      <c r="JI12" s="266"/>
      <c r="JJ12" s="260"/>
      <c r="JK12" s="260"/>
      <c r="JL12" s="263" t="s">
        <v>57</v>
      </c>
      <c r="JM12" s="264" t="s">
        <v>27</v>
      </c>
      <c r="JN12" s="265"/>
      <c r="JO12" s="265"/>
      <c r="JP12" s="265"/>
      <c r="JQ12" s="265"/>
      <c r="JR12" s="265"/>
      <c r="JS12" s="266"/>
      <c r="JT12" s="260"/>
      <c r="JU12" s="260"/>
    </row>
    <row xmlns:x14ac="http://schemas.microsoft.com/office/spreadsheetml/2009/9/ac" r="13" s="14" customFormat="true" ht="14.25" customHeight="true" x14ac:dyDescent="0.2">
      <c r="A13" s="403" t="str">
        <f ca="true">IF(ISBLANK('Data Summary'!A15),"",'Data Summary'!A15)</f>
        <v>BRA_2008_EMIS</v>
      </c>
      <c r="B13" s="131" t="s">
        <v>55</v>
      </c>
      <c r="C13" s="5">
        <v>0</v>
      </c>
      <c r="D13" s="45">
        <v>5.1774699999999996</v>
      </c>
      <c r="E13" s="45">
        <v>0.36604999999999999</v>
      </c>
      <c r="F13" s="45">
        <v>8.8855799999999991</v>
      </c>
      <c r="G13" s="45">
        <v>3.3679999999999999</v>
      </c>
      <c r="H13" s="45">
        <v>5.9630000000000001</v>
      </c>
      <c r="I13" s="66">
        <v>0.13356999999999999</v>
      </c>
      <c r="J13" s="11"/>
      <c r="K13" s="11"/>
      <c r="L13" s="131" t="s">
        <v>55</v>
      </c>
      <c r="M13" s="5">
        <v>0</v>
      </c>
      <c r="N13" s="45">
        <v>2.601</v>
      </c>
      <c r="O13" s="45">
        <v>0.21099999999999999</v>
      </c>
      <c r="P13" s="45">
        <v>4.5857999999999999</v>
      </c>
      <c r="Q13" s="45">
        <v>1.68</v>
      </c>
      <c r="R13" s="45">
        <v>3.0680000000000001</v>
      </c>
      <c r="S13" s="66">
        <v>9.3899999999999997E-2</v>
      </c>
      <c r="T13" s="11"/>
      <c r="U13" s="11"/>
      <c r="V13" s="131" t="s">
        <v>55</v>
      </c>
      <c r="W13" s="5">
        <v>0</v>
      </c>
      <c r="X13" s="45">
        <v>2.1440000000000001</v>
      </c>
      <c r="Y13" s="45">
        <v>0.16700000000000001</v>
      </c>
      <c r="Z13" s="45">
        <v>3.72</v>
      </c>
      <c r="AA13" s="45">
        <v>1.67</v>
      </c>
      <c r="AB13" s="45">
        <v>2.5499999999999998</v>
      </c>
      <c r="AC13" s="66">
        <v>0.27800000000000002</v>
      </c>
      <c r="AD13" s="11"/>
      <c r="AE13" s="11"/>
      <c r="AF13" s="131" t="s">
        <v>55</v>
      </c>
      <c r="AG13" s="5">
        <v>0</v>
      </c>
      <c r="AH13" s="45">
        <v>1.966</v>
      </c>
      <c r="AI13" s="45">
        <v>0.13700000000000001</v>
      </c>
      <c r="AJ13" s="45">
        <v>3.6949999999999998</v>
      </c>
      <c r="AK13" s="45">
        <v>1.5358000000000001</v>
      </c>
      <c r="AL13" s="45">
        <v>2.38</v>
      </c>
      <c r="AM13" s="66">
        <v>0.123</v>
      </c>
      <c r="AN13" s="11"/>
      <c r="AO13" s="11"/>
      <c r="AP13" s="131" t="s">
        <v>55</v>
      </c>
      <c r="AQ13" s="5">
        <v>0</v>
      </c>
      <c r="AR13" s="45">
        <v>0.95</v>
      </c>
      <c r="AS13" s="45">
        <v>0.05</v>
      </c>
      <c r="AT13" s="45">
        <v>1.8360000000000001</v>
      </c>
      <c r="AU13" s="45">
        <v>0.80900000000000005</v>
      </c>
      <c r="AV13" s="45">
        <v>1.169</v>
      </c>
      <c r="AW13" s="66">
        <v>3.5000000000000003E-2</v>
      </c>
      <c r="AX13" s="11"/>
      <c r="AY13" s="11"/>
      <c r="AZ13" s="131" t="s">
        <v>55</v>
      </c>
      <c r="BA13" s="5">
        <v>0</v>
      </c>
      <c r="BB13" s="45">
        <v>0.55800000000000005</v>
      </c>
      <c r="BC13" s="45">
        <v>2.5899999999999999E-2</v>
      </c>
      <c r="BD13" s="45">
        <v>1.1060000000000001</v>
      </c>
      <c r="BE13" s="45">
        <v>0.46</v>
      </c>
      <c r="BF13" s="45">
        <v>0.69</v>
      </c>
      <c r="BG13" s="66">
        <v>8.4899999999999993E-3</v>
      </c>
      <c r="BH13" s="11"/>
      <c r="BI13" s="11"/>
      <c r="BJ13" s="131" t="s">
        <v>55</v>
      </c>
      <c r="BK13" s="5">
        <v>0</v>
      </c>
      <c r="BL13" s="45">
        <v>0.3498</v>
      </c>
      <c r="BM13" s="45">
        <v>0.02</v>
      </c>
      <c r="BN13" s="45">
        <v>0.71060000000000001</v>
      </c>
      <c r="BO13" s="45">
        <v>0.29299999999999998</v>
      </c>
      <c r="BP13" s="45">
        <v>0.43</v>
      </c>
      <c r="BQ13" s="66">
        <v>2.1000000000000001E-2</v>
      </c>
      <c r="BR13" s="11"/>
      <c r="BS13" s="11"/>
      <c r="BT13" s="131" t="s">
        <v>55</v>
      </c>
      <c r="BU13" s="5">
        <v>0</v>
      </c>
      <c r="BV13" s="45"/>
      <c r="BW13" s="45"/>
      <c r="BX13" s="45"/>
      <c r="BY13" s="45"/>
      <c r="BZ13" s="45"/>
      <c r="CA13" s="66"/>
      <c r="CB13" s="11"/>
      <c r="CC13" s="11"/>
      <c r="CD13" s="131" t="s">
        <v>55</v>
      </c>
      <c r="CE13" s="5">
        <v>0</v>
      </c>
      <c r="CF13" s="45">
        <v>0.65625999999999995</v>
      </c>
      <c r="CG13" s="45">
        <v>0.29380000000000001</v>
      </c>
      <c r="CH13" s="45">
        <v>1.08992</v>
      </c>
      <c r="CI13" s="45">
        <v>0.39861999999999997</v>
      </c>
      <c r="CJ13" s="45">
        <v>0.71913000000000005</v>
      </c>
      <c r="CK13" s="66">
        <v>0.67051000000000005</v>
      </c>
      <c r="CL13" s="11"/>
      <c r="CM13" s="11"/>
      <c r="CN13" s="131" t="s">
        <v>55</v>
      </c>
      <c r="CO13" s="5">
        <v>0</v>
      </c>
      <c r="CP13" s="45">
        <v>0.48282000000000003</v>
      </c>
      <c r="CQ13" s="45">
        <v>0.13356000000000001</v>
      </c>
      <c r="CR13" s="45">
        <v>0.90981999999999996</v>
      </c>
      <c r="CS13" s="45">
        <v>0.41405999999999998</v>
      </c>
      <c r="CT13" s="45">
        <v>0.52498</v>
      </c>
      <c r="CU13" s="66">
        <v>0.19022</v>
      </c>
      <c r="CV13" s="11"/>
      <c r="CW13" s="11"/>
      <c r="CX13" s="131" t="s">
        <v>55</v>
      </c>
      <c r="CY13" s="5">
        <v>0</v>
      </c>
      <c r="CZ13" s="45">
        <v>0.45730999999999999</v>
      </c>
      <c r="DA13" s="45">
        <v>7.6560000000000003E-2</v>
      </c>
      <c r="DB13" s="45">
        <v>0.94711000000000001</v>
      </c>
      <c r="DC13" s="45">
        <v>0.42646000000000001</v>
      </c>
      <c r="DD13" s="45">
        <v>0.51768999999999998</v>
      </c>
      <c r="DE13" s="66">
        <v>0.15053</v>
      </c>
      <c r="DF13" s="11"/>
      <c r="DG13" s="11"/>
      <c r="DH13" s="131" t="s">
        <v>55</v>
      </c>
      <c r="DI13" s="5">
        <v>0</v>
      </c>
      <c r="DJ13" s="45">
        <v>0.51488999999999996</v>
      </c>
      <c r="DK13" s="45">
        <v>7.6789999999999997E-2</v>
      </c>
      <c r="DL13" s="45">
        <v>1.1094200000000001</v>
      </c>
      <c r="DM13" s="45">
        <v>0.46176</v>
      </c>
      <c r="DN13" s="45">
        <v>0.59635000000000005</v>
      </c>
      <c r="DO13" s="66">
        <v>0.13775000000000001</v>
      </c>
      <c r="DP13" s="11"/>
      <c r="DQ13" s="11"/>
      <c r="DR13" s="131" t="s">
        <v>55</v>
      </c>
      <c r="DS13" s="5">
        <v>0</v>
      </c>
      <c r="DT13" s="45">
        <v>4.4695999999999998</v>
      </c>
      <c r="DU13" s="45">
        <v>0.20576</v>
      </c>
      <c r="DV13" s="45">
        <v>10.49958</v>
      </c>
      <c r="DW13" s="45">
        <v>5.3483599999999996</v>
      </c>
      <c r="DX13" s="45">
        <v>5.3107100000000003</v>
      </c>
      <c r="DY13" s="66">
        <v>0.17918999999999999</v>
      </c>
      <c r="DZ13" s="11"/>
      <c r="EA13" s="11"/>
      <c r="EB13" s="131" t="s">
        <v>55</v>
      </c>
      <c r="EC13" s="5">
        <v>0</v>
      </c>
      <c r="ED13" s="45">
        <v>4.4654100000000003</v>
      </c>
      <c r="EE13" s="45">
        <v>0.21464</v>
      </c>
      <c r="EF13" s="45">
        <v>10.738899999999999</v>
      </c>
      <c r="EG13" s="45">
        <v>5.4843599999999997</v>
      </c>
      <c r="EH13" s="45">
        <v>5.3608500000000001</v>
      </c>
      <c r="EI13" s="66">
        <v>0.24748999999999999</v>
      </c>
      <c r="EJ13" s="11"/>
      <c r="EK13" s="11"/>
      <c r="EL13" s="131" t="s">
        <v>55</v>
      </c>
      <c r="EM13" s="5">
        <v>0</v>
      </c>
      <c r="EN13" s="45">
        <v>4.8860200000000003</v>
      </c>
      <c r="EO13" s="45">
        <v>0.22806999999999999</v>
      </c>
      <c r="EP13" s="45">
        <v>12.150359999999999</v>
      </c>
      <c r="EQ13" s="45">
        <v>6.1583199999999998</v>
      </c>
      <c r="ER13" s="45">
        <v>5.94503</v>
      </c>
      <c r="ES13" s="66">
        <v>0.17621999999999999</v>
      </c>
      <c r="ET13" s="11"/>
      <c r="EU13" s="11"/>
      <c r="EV13" s="131" t="s">
        <v>55</v>
      </c>
      <c r="EW13" s="5">
        <v>0</v>
      </c>
      <c r="EX13" s="45"/>
      <c r="EY13" s="45"/>
      <c r="EZ13" s="45"/>
      <c r="FA13" s="45"/>
      <c r="FB13" s="45"/>
      <c r="FC13" s="66"/>
      <c r="FD13" s="11"/>
      <c r="FE13" s="11"/>
      <c r="FF13" s="131" t="s">
        <v>55</v>
      </c>
      <c r="FG13" s="5">
        <v>0</v>
      </c>
      <c r="FH13" s="45">
        <v>5.2609899999999996</v>
      </c>
      <c r="FI13" s="45">
        <v>0.26083000000000001</v>
      </c>
      <c r="FJ13" s="45">
        <v>13.496219999999999</v>
      </c>
      <c r="FK13" s="45">
        <v>6.7775499999999997</v>
      </c>
      <c r="FL13" s="45">
        <v>6.4695600000000004</v>
      </c>
      <c r="FM13" s="66">
        <v>0.28056999999999999</v>
      </c>
      <c r="FN13" s="11"/>
      <c r="FO13" s="11"/>
      <c r="FP13" s="131" t="s">
        <v>55</v>
      </c>
      <c r="FQ13" s="5">
        <v>0</v>
      </c>
      <c r="FR13" s="45">
        <v>4.67232</v>
      </c>
      <c r="FS13" s="45">
        <v>0.29620000000000002</v>
      </c>
      <c r="FT13" s="45">
        <v>12.152419999999999</v>
      </c>
      <c r="FU13" s="45">
        <v>5.8819600000000003</v>
      </c>
      <c r="FV13" s="45">
        <v>5.6509200000000002</v>
      </c>
      <c r="FW13" s="66">
        <v>0.42960999999999999</v>
      </c>
      <c r="FX13" s="11"/>
      <c r="FY13" s="11"/>
      <c r="FZ13" s="131" t="s">
        <v>55</v>
      </c>
      <c r="GA13" s="5">
        <v>0</v>
      </c>
      <c r="GB13" s="45">
        <v>1.69868</v>
      </c>
      <c r="GC13" s="45">
        <v>1.03274</v>
      </c>
      <c r="GD13" s="45">
        <v>9.0199200000000008</v>
      </c>
      <c r="GE13" s="45">
        <v>2.18472</v>
      </c>
      <c r="GF13" s="45">
        <v>1.6972100000000001</v>
      </c>
      <c r="GG13" s="66">
        <v>0.98423000000000005</v>
      </c>
      <c r="GH13" s="11"/>
      <c r="GI13" s="11"/>
      <c r="GJ13" s="131" t="s">
        <v>55</v>
      </c>
      <c r="GK13" s="5">
        <v>0</v>
      </c>
      <c r="GL13" s="45">
        <v>3.9534699999999998</v>
      </c>
      <c r="GM13" s="45">
        <v>0.21260000000000001</v>
      </c>
      <c r="GN13" s="45">
        <v>10.569089999999999</v>
      </c>
      <c r="GO13" s="45">
        <v>5.0214699999999999</v>
      </c>
      <c r="GP13" s="45">
        <v>4.8191499999999996</v>
      </c>
      <c r="GQ13" s="66">
        <v>0.29269000000000001</v>
      </c>
      <c r="GR13" s="11"/>
      <c r="GS13" s="11"/>
      <c r="GT13" s="131" t="s">
        <v>55</v>
      </c>
      <c r="GU13" s="5">
        <v>0</v>
      </c>
      <c r="GV13" s="45">
        <v>3.4045899999999998</v>
      </c>
      <c r="GW13" s="45">
        <v>0.22116</v>
      </c>
      <c r="GX13" s="45">
        <v>9.2718000000000007</v>
      </c>
      <c r="GY13" s="45">
        <v>4.1739499999999996</v>
      </c>
      <c r="GZ13" s="45">
        <v>4.1511800000000001</v>
      </c>
      <c r="HA13" s="66">
        <v>0.41383999999999999</v>
      </c>
      <c r="HB13" s="11"/>
      <c r="HC13" s="11"/>
      <c r="HD13" s="131" t="s">
        <v>55</v>
      </c>
      <c r="HE13" s="5">
        <v>0</v>
      </c>
      <c r="HF13" s="45"/>
      <c r="HG13" s="45"/>
      <c r="HH13" s="45"/>
      <c r="HI13" s="45"/>
      <c r="HJ13" s="45"/>
      <c r="HK13" s="66"/>
      <c r="HL13" s="11"/>
      <c r="HM13" s="11"/>
      <c r="HN13" s="131" t="s">
        <v>55</v>
      </c>
      <c r="HO13" s="5">
        <v>0</v>
      </c>
      <c r="HP13" s="45">
        <v>3.4045899999999998</v>
      </c>
      <c r="HQ13" s="45">
        <v>0.22116</v>
      </c>
      <c r="HR13" s="45">
        <v>9.2718000000000007</v>
      </c>
      <c r="HS13" s="45">
        <v>4.1739499999999996</v>
      </c>
      <c r="HT13" s="45">
        <v>4.1511800000000001</v>
      </c>
      <c r="HU13" s="66">
        <v>0.38690999999999998</v>
      </c>
      <c r="HV13" s="11"/>
      <c r="HW13" s="11"/>
      <c r="HX13" s="131" t="s">
        <v>55</v>
      </c>
      <c r="HY13" s="5">
        <v>0</v>
      </c>
      <c r="HZ13" s="45">
        <v>2.2695799999999999</v>
      </c>
      <c r="IA13" s="45">
        <v>0.18673999999999999</v>
      </c>
      <c r="IB13" s="45">
        <v>6.5054999999999996</v>
      </c>
      <c r="IC13" s="45">
        <v>2.6804100000000002</v>
      </c>
      <c r="ID13" s="45">
        <v>2.76993</v>
      </c>
      <c r="IE13" s="66">
        <v>0.36048999999999998</v>
      </c>
      <c r="IF13" s="11"/>
      <c r="IG13" s="11"/>
      <c r="IH13" s="131" t="s">
        <v>55</v>
      </c>
      <c r="II13" s="5">
        <v>0</v>
      </c>
      <c r="IJ13" s="45"/>
      <c r="IK13" s="45"/>
      <c r="IL13" s="45"/>
      <c r="IM13" s="45"/>
      <c r="IN13" s="45"/>
      <c r="IO13" s="66"/>
      <c r="IP13" s="11"/>
      <c r="IQ13" s="11"/>
      <c r="IR13" s="131" t="s">
        <v>55</v>
      </c>
      <c r="IS13" s="5">
        <v>0</v>
      </c>
      <c r="IT13" s="45">
        <v>2.0937399999999999</v>
      </c>
      <c r="IU13" s="45">
        <v>0.18225</v>
      </c>
      <c r="IV13" s="45">
        <v>6.0317100000000003</v>
      </c>
      <c r="IW13" s="45">
        <v>2.43832</v>
      </c>
      <c r="IX13" s="45">
        <v>2.5553499999999998</v>
      </c>
      <c r="IY13" s="66">
        <v>2.4905300000000001</v>
      </c>
      <c r="IZ13" s="11"/>
      <c r="JA13" s="11"/>
      <c r="JB13" s="131" t="s">
        <v>55</v>
      </c>
      <c r="JC13" s="5">
        <v>0</v>
      </c>
      <c r="JD13" s="45">
        <v>2.19617</v>
      </c>
      <c r="JE13" s="45">
        <v>0.1729</v>
      </c>
      <c r="JF13" s="45">
        <v>6.4168900000000004</v>
      </c>
      <c r="JG13" s="45">
        <v>2.6167500000000001</v>
      </c>
      <c r="JH13" s="45">
        <v>2.6750600000000002</v>
      </c>
      <c r="JI13" s="66">
        <v>0.41142000000000001</v>
      </c>
      <c r="JJ13" s="11"/>
      <c r="JK13" s="11"/>
      <c r="JL13" s="131" t="s">
        <v>55</v>
      </c>
      <c r="JM13" s="5">
        <v>0</v>
      </c>
      <c r="JN13" s="45">
        <v>1.9916700000000001</v>
      </c>
      <c r="JO13" s="45">
        <v>0.19206999999999999</v>
      </c>
      <c r="JP13" s="45">
        <v>5.8199500000000004</v>
      </c>
      <c r="JQ13" s="45">
        <v>2.4242300000000001</v>
      </c>
      <c r="JR13" s="45">
        <v>2.4458799999999998</v>
      </c>
      <c r="JS13" s="66">
        <v>0.44999</v>
      </c>
      <c r="JT13" s="11"/>
      <c r="JU13" s="11"/>
    </row>
    <row xmlns:x14ac="http://schemas.microsoft.com/office/spreadsheetml/2009/9/ac" r="14" x14ac:dyDescent="0.25">
      <c r="A14" s="403" t="str">
        <f ca="true">IF(ISBLANK('Data Summary'!A16),"",'Data Summary'!A16)</f>
        <v>BRA_2009_EMIS</v>
      </c>
      <c r="B14" s="132" t="s">
        <v>105</v>
      </c>
      <c r="C14" s="22">
        <v>0</v>
      </c>
      <c r="D14" s="45"/>
      <c r="E14" s="45"/>
      <c r="F14" s="45"/>
      <c r="G14" s="45"/>
      <c r="H14" s="45"/>
      <c r="I14" s="66"/>
      <c r="J14" s="11"/>
      <c r="K14" s="11"/>
      <c r="L14" s="132" t="s">
        <v>105</v>
      </c>
      <c r="M14" s="22">
        <v>0</v>
      </c>
      <c r="N14" s="45"/>
      <c r="O14" s="45"/>
      <c r="P14" s="45"/>
      <c r="Q14" s="45"/>
      <c r="R14" s="45"/>
      <c r="S14" s="66"/>
      <c r="T14" s="11"/>
      <c r="U14" s="11"/>
      <c r="V14" s="132" t="s">
        <v>105</v>
      </c>
      <c r="W14" s="22">
        <v>0</v>
      </c>
      <c r="X14" s="45"/>
      <c r="Y14" s="45"/>
      <c r="Z14" s="45"/>
      <c r="AA14" s="45"/>
      <c r="AB14" s="45"/>
      <c r="AC14" s="66"/>
      <c r="AD14" s="11"/>
      <c r="AE14" s="11"/>
      <c r="AF14" s="132" t="s">
        <v>105</v>
      </c>
      <c r="AG14" s="22">
        <v>0</v>
      </c>
      <c r="AH14" s="45"/>
      <c r="AI14" s="45"/>
      <c r="AJ14" s="45"/>
      <c r="AK14" s="45"/>
      <c r="AL14" s="45"/>
      <c r="AM14" s="66"/>
      <c r="AN14" s="11"/>
      <c r="AO14" s="11"/>
      <c r="AP14" s="132" t="s">
        <v>105</v>
      </c>
      <c r="AQ14" s="22">
        <v>0</v>
      </c>
      <c r="AR14" s="45"/>
      <c r="AS14" s="45"/>
      <c r="AT14" s="45"/>
      <c r="AU14" s="45"/>
      <c r="AV14" s="45"/>
      <c r="AW14" s="66"/>
      <c r="AX14" s="11"/>
      <c r="AY14" s="11"/>
      <c r="AZ14" s="132" t="s">
        <v>105</v>
      </c>
      <c r="BA14" s="22">
        <v>0</v>
      </c>
      <c r="BB14" s="45"/>
      <c r="BC14" s="45"/>
      <c r="BD14" s="45"/>
      <c r="BE14" s="45"/>
      <c r="BF14" s="45"/>
      <c r="BG14" s="66"/>
      <c r="BH14" s="11"/>
      <c r="BI14" s="11"/>
      <c r="BJ14" s="132" t="s">
        <v>105</v>
      </c>
      <c r="BK14" s="22">
        <v>0</v>
      </c>
      <c r="BL14" s="45"/>
      <c r="BM14" s="45"/>
      <c r="BN14" s="45"/>
      <c r="BO14" s="45"/>
      <c r="BP14" s="45"/>
      <c r="BQ14" s="66"/>
      <c r="BR14" s="11"/>
      <c r="BS14" s="11"/>
      <c r="BT14" s="132" t="s">
        <v>105</v>
      </c>
      <c r="BU14" s="22">
        <v>0</v>
      </c>
      <c r="BV14" s="45"/>
      <c r="BW14" s="45">
        <v>0</v>
      </c>
      <c r="BX14" s="45">
        <v>0</v>
      </c>
      <c r="BY14" s="45"/>
      <c r="BZ14" s="45">
        <v>0</v>
      </c>
      <c r="CA14" s="66"/>
      <c r="CB14" s="11"/>
      <c r="CC14" s="11"/>
      <c r="CD14" s="132" t="s">
        <v>105</v>
      </c>
      <c r="CE14" s="22">
        <v>0</v>
      </c>
      <c r="CF14" s="45"/>
      <c r="CG14" s="45"/>
      <c r="CH14" s="45"/>
      <c r="CI14" s="45"/>
      <c r="CJ14" s="45"/>
      <c r="CK14" s="66"/>
      <c r="CL14" s="11"/>
      <c r="CM14" s="11"/>
      <c r="CN14" s="132" t="s">
        <v>105</v>
      </c>
      <c r="CO14" s="22">
        <v>0</v>
      </c>
      <c r="CP14" s="45"/>
      <c r="CQ14" s="45"/>
      <c r="CR14" s="45"/>
      <c r="CS14" s="45"/>
      <c r="CT14" s="45"/>
      <c r="CU14" s="66"/>
      <c r="CV14" s="11"/>
      <c r="CW14" s="11"/>
      <c r="CX14" s="132" t="s">
        <v>105</v>
      </c>
      <c r="CY14" s="22">
        <v>0</v>
      </c>
      <c r="CZ14" s="45"/>
      <c r="DA14" s="45"/>
      <c r="DB14" s="45"/>
      <c r="DC14" s="45"/>
      <c r="DD14" s="45"/>
      <c r="DE14" s="66"/>
      <c r="DF14" s="11"/>
      <c r="DG14" s="11"/>
      <c r="DH14" s="132" t="s">
        <v>105</v>
      </c>
      <c r="DI14" s="22">
        <v>0</v>
      </c>
      <c r="DJ14" s="45"/>
      <c r="DK14" s="45"/>
      <c r="DL14" s="45"/>
      <c r="DM14" s="45"/>
      <c r="DN14" s="45"/>
      <c r="DO14" s="66"/>
      <c r="DP14" s="11"/>
      <c r="DQ14" s="11"/>
      <c r="DR14" s="132" t="s">
        <v>105</v>
      </c>
      <c r="DS14" s="22">
        <v>0</v>
      </c>
      <c r="DT14" s="45"/>
      <c r="DU14" s="45"/>
      <c r="DV14" s="45"/>
      <c r="DW14" s="45"/>
      <c r="DX14" s="45"/>
      <c r="DY14" s="66"/>
      <c r="DZ14" s="11"/>
      <c r="EA14" s="11"/>
      <c r="EB14" s="132" t="s">
        <v>105</v>
      </c>
      <c r="EC14" s="22">
        <v>0</v>
      </c>
      <c r="ED14" s="45"/>
      <c r="EE14" s="45"/>
      <c r="EF14" s="45"/>
      <c r="EG14" s="45"/>
      <c r="EH14" s="45"/>
      <c r="EI14" s="66"/>
      <c r="EJ14" s="11"/>
      <c r="EK14" s="11"/>
      <c r="EL14" s="132" t="s">
        <v>105</v>
      </c>
      <c r="EM14" s="22">
        <v>0</v>
      </c>
      <c r="EN14" s="45"/>
      <c r="EO14" s="45"/>
      <c r="EP14" s="45"/>
      <c r="EQ14" s="45"/>
      <c r="ER14" s="45"/>
      <c r="ES14" s="66"/>
      <c r="ET14" s="11"/>
      <c r="EU14" s="11"/>
      <c r="EV14" s="132" t="s">
        <v>105</v>
      </c>
      <c r="EW14" s="22">
        <v>0</v>
      </c>
      <c r="EX14" s="45"/>
      <c r="EY14" s="45"/>
      <c r="EZ14" s="45"/>
      <c r="FA14" s="45"/>
      <c r="FB14" s="45"/>
      <c r="FC14" s="66"/>
      <c r="FD14" s="11"/>
      <c r="FE14" s="11"/>
      <c r="FF14" s="132" t="s">
        <v>105</v>
      </c>
      <c r="FG14" s="22">
        <v>0</v>
      </c>
      <c r="FH14" s="45"/>
      <c r="FI14" s="45"/>
      <c r="FJ14" s="45"/>
      <c r="FK14" s="45"/>
      <c r="FL14" s="45"/>
      <c r="FM14" s="66"/>
      <c r="FN14" s="11"/>
      <c r="FO14" s="11"/>
      <c r="FP14" s="132" t="s">
        <v>105</v>
      </c>
      <c r="FQ14" s="22">
        <v>0</v>
      </c>
      <c r="FR14" s="45"/>
      <c r="FS14" s="45"/>
      <c r="FT14" s="45"/>
      <c r="FU14" s="45"/>
      <c r="FV14" s="45"/>
      <c r="FW14" s="66"/>
      <c r="FX14" s="11"/>
      <c r="FY14" s="11"/>
      <c r="FZ14" s="132" t="s">
        <v>105</v>
      </c>
      <c r="GA14" s="22">
        <v>0</v>
      </c>
      <c r="GB14" s="45">
        <v>7.0930000000000007E-2</v>
      </c>
      <c r="GC14" s="45">
        <v>7.739E-2</v>
      </c>
      <c r="GD14" s="45">
        <v>0</v>
      </c>
      <c r="GE14" s="45">
        <v>0</v>
      </c>
      <c r="GF14" s="45">
        <v>0</v>
      </c>
      <c r="GG14" s="66">
        <v>0</v>
      </c>
      <c r="GH14" s="11"/>
      <c r="GI14" s="11"/>
      <c r="GJ14" s="132" t="s">
        <v>105</v>
      </c>
      <c r="GK14" s="22">
        <v>0</v>
      </c>
      <c r="GL14" s="45"/>
      <c r="GM14" s="45"/>
      <c r="GN14" s="45"/>
      <c r="GO14" s="45"/>
      <c r="GP14" s="45"/>
      <c r="GQ14" s="66"/>
      <c r="GR14" s="11"/>
      <c r="GS14" s="11"/>
      <c r="GT14" s="132" t="s">
        <v>105</v>
      </c>
      <c r="GU14" s="22">
        <v>0</v>
      </c>
      <c r="GV14" s="45"/>
      <c r="GW14" s="45"/>
      <c r="GX14" s="45"/>
      <c r="GY14" s="45"/>
      <c r="GZ14" s="45"/>
      <c r="HA14" s="66"/>
      <c r="HB14" s="11"/>
      <c r="HC14" s="11"/>
      <c r="HD14" s="132" t="s">
        <v>105</v>
      </c>
      <c r="HE14" s="22">
        <v>0</v>
      </c>
      <c r="HF14" s="45"/>
      <c r="HG14" s="45"/>
      <c r="HH14" s="45"/>
      <c r="HI14" s="45"/>
      <c r="HJ14" s="45"/>
      <c r="HK14" s="66"/>
      <c r="HL14" s="11"/>
      <c r="HM14" s="11"/>
      <c r="HN14" s="132" t="s">
        <v>105</v>
      </c>
      <c r="HO14" s="22">
        <v>0</v>
      </c>
      <c r="HP14" s="45"/>
      <c r="HQ14" s="45"/>
      <c r="HR14" s="45"/>
      <c r="HS14" s="45"/>
      <c r="HT14" s="45"/>
      <c r="HU14" s="66"/>
      <c r="HV14" s="11"/>
      <c r="HW14" s="11"/>
      <c r="HX14" s="132" t="s">
        <v>105</v>
      </c>
      <c r="HY14" s="22">
        <v>0</v>
      </c>
      <c r="HZ14" s="45"/>
      <c r="IA14" s="45"/>
      <c r="IB14" s="45"/>
      <c r="IC14" s="45"/>
      <c r="ID14" s="45"/>
      <c r="IE14" s="66"/>
      <c r="IF14" s="11"/>
      <c r="IG14" s="11"/>
      <c r="IH14" s="132" t="s">
        <v>105</v>
      </c>
      <c r="II14" s="22">
        <v>0</v>
      </c>
      <c r="IJ14" s="45"/>
      <c r="IK14" s="45"/>
      <c r="IL14" s="45"/>
      <c r="IM14" s="45"/>
      <c r="IN14" s="45"/>
      <c r="IO14" s="66"/>
      <c r="IP14" s="11"/>
      <c r="IQ14" s="11"/>
      <c r="IR14" s="132" t="s">
        <v>105</v>
      </c>
      <c r="IS14" s="22">
        <v>0</v>
      </c>
      <c r="IT14" s="45"/>
      <c r="IU14" s="45"/>
      <c r="IV14" s="45"/>
      <c r="IW14" s="45"/>
      <c r="IX14" s="45"/>
      <c r="IY14" s="66"/>
      <c r="IZ14" s="11"/>
      <c r="JA14" s="11"/>
      <c r="JB14" s="132" t="s">
        <v>105</v>
      </c>
      <c r="JC14" s="22">
        <v>0</v>
      </c>
      <c r="JD14" s="45"/>
      <c r="JE14" s="45"/>
      <c r="JF14" s="45"/>
      <c r="JG14" s="45"/>
      <c r="JH14" s="45"/>
      <c r="JI14" s="66"/>
      <c r="JJ14" s="11"/>
      <c r="JK14" s="11"/>
      <c r="JL14" s="132" t="s">
        <v>105</v>
      </c>
      <c r="JM14" s="22">
        <v>0</v>
      </c>
      <c r="JN14" s="45"/>
      <c r="JO14" s="45"/>
      <c r="JP14" s="45"/>
      <c r="JQ14" s="45"/>
      <c r="JR14" s="45"/>
      <c r="JS14" s="66"/>
      <c r="JT14" s="11"/>
      <c r="JU14" s="11"/>
    </row>
    <row xmlns:x14ac="http://schemas.microsoft.com/office/spreadsheetml/2009/9/ac" r="15" s="2" customFormat="true" x14ac:dyDescent="0.25">
      <c r="A15" s="403" t="str">
        <f ca="true">IF(ISBLANK('Data Summary'!A17),"",'Data Summary'!A17)</f>
        <v>BRA_2010_EMIS</v>
      </c>
      <c r="B15" s="132" t="s">
        <v>167</v>
      </c>
      <c r="C15" s="6">
        <v>0.5</v>
      </c>
      <c r="D15" s="45">
        <v>26.67116</v>
      </c>
      <c r="E15" s="7">
        <v>2.8899699999999999</v>
      </c>
      <c r="F15" s="7">
        <v>44.999090000000002</v>
      </c>
      <c r="G15" s="7">
        <v>17.954999999999998</v>
      </c>
      <c r="H15" s="45">
        <v>30.6205</v>
      </c>
      <c r="I15" s="66">
        <v>1.9316</v>
      </c>
      <c r="J15" s="11"/>
      <c r="K15" s="11"/>
      <c r="L15" s="132" t="s">
        <v>167</v>
      </c>
      <c r="M15" s="6">
        <v>0.5</v>
      </c>
      <c r="N15" s="45">
        <v>25.713000000000001</v>
      </c>
      <c r="O15" s="7">
        <v>2.72</v>
      </c>
      <c r="P15" s="7">
        <v>44.8</v>
      </c>
      <c r="Q15" s="7">
        <v>18.760000000000002</v>
      </c>
      <c r="R15" s="45">
        <v>30.046800000000001</v>
      </c>
      <c r="S15" s="66">
        <v>1.7</v>
      </c>
      <c r="T15" s="11"/>
      <c r="U15" s="11"/>
      <c r="V15" s="132" t="s">
        <v>167</v>
      </c>
      <c r="W15" s="6">
        <v>0.5</v>
      </c>
      <c r="X15" s="45">
        <v>25.71</v>
      </c>
      <c r="Y15" s="7">
        <v>2.766</v>
      </c>
      <c r="Z15" s="7">
        <v>43.95</v>
      </c>
      <c r="AA15" s="7">
        <v>18.91</v>
      </c>
      <c r="AB15" s="45">
        <v>30.635999999999999</v>
      </c>
      <c r="AC15" s="66">
        <v>2.83</v>
      </c>
      <c r="AD15" s="11"/>
      <c r="AE15" s="11"/>
      <c r="AF15" s="132" t="s">
        <v>167</v>
      </c>
      <c r="AG15" s="6">
        <v>0.5</v>
      </c>
      <c r="AH15" s="45">
        <v>22.57</v>
      </c>
      <c r="AI15" s="7">
        <v>2.125</v>
      </c>
      <c r="AJ15" s="7">
        <v>41.9</v>
      </c>
      <c r="AK15" s="7">
        <v>17.170000000000002</v>
      </c>
      <c r="AL15" s="45">
        <v>26.97</v>
      </c>
      <c r="AM15" s="66">
        <v>1.53</v>
      </c>
      <c r="AN15" s="11"/>
      <c r="AO15" s="11"/>
      <c r="AP15" s="132" t="s">
        <v>167</v>
      </c>
      <c r="AQ15" s="6">
        <v>0.5</v>
      </c>
      <c r="AR15" s="45">
        <v>22.17</v>
      </c>
      <c r="AS15" s="7">
        <v>1.9570000000000001</v>
      </c>
      <c r="AT15" s="7">
        <v>42.036000000000001</v>
      </c>
      <c r="AU15" s="7">
        <v>18.29</v>
      </c>
      <c r="AV15" s="45">
        <v>26.753</v>
      </c>
      <c r="AW15" s="66">
        <v>1.53</v>
      </c>
      <c r="AX15" s="11"/>
      <c r="AY15" s="11"/>
      <c r="AZ15" s="132" t="s">
        <v>167</v>
      </c>
      <c r="BA15" s="6">
        <v>0.5</v>
      </c>
      <c r="BB15" s="45">
        <v>18.497</v>
      </c>
      <c r="BC15" s="7">
        <v>1.45</v>
      </c>
      <c r="BD15" s="7">
        <v>36.06</v>
      </c>
      <c r="BE15" s="7">
        <v>15.65</v>
      </c>
      <c r="BF15" s="45">
        <v>22.58</v>
      </c>
      <c r="BG15" s="66">
        <v>1.2849999999999999</v>
      </c>
      <c r="BH15" s="11"/>
      <c r="BI15" s="11"/>
      <c r="BJ15" s="132" t="s">
        <v>167</v>
      </c>
      <c r="BK15" s="6">
        <v>0.5</v>
      </c>
      <c r="BL15" s="45">
        <v>17.12</v>
      </c>
      <c r="BM15" s="7">
        <v>1.3440000000000001</v>
      </c>
      <c r="BN15" s="7">
        <v>34.4</v>
      </c>
      <c r="BO15" s="7">
        <v>15.54</v>
      </c>
      <c r="BP15" s="45">
        <v>21.08</v>
      </c>
      <c r="BQ15" s="66">
        <v>1.1759999999999999</v>
      </c>
      <c r="BR15" s="11"/>
      <c r="BS15" s="11"/>
      <c r="BT15" s="132" t="s">
        <v>168</v>
      </c>
      <c r="BU15" s="6">
        <v>1</v>
      </c>
      <c r="BV15" s="45">
        <f>BZ15</f>
        <v>89.7</v>
      </c>
      <c r="BW15" s="7">
        <v>95.8</v>
      </c>
      <c r="BX15" s="7">
        <v>79.7</v>
      </c>
      <c r="BY15" s="7"/>
      <c r="BZ15" s="45">
        <v>89.7</v>
      </c>
      <c r="CA15" s="66"/>
      <c r="CB15" s="11"/>
      <c r="CC15" s="11"/>
      <c r="CD15" s="132" t="s">
        <v>167</v>
      </c>
      <c r="CE15" s="6">
        <v>0.5</v>
      </c>
      <c r="CF15" s="45">
        <v>17.199950000000001</v>
      </c>
      <c r="CG15" s="7">
        <v>1.2353000000000001</v>
      </c>
      <c r="CH15" s="7">
        <v>36.300660000000001</v>
      </c>
      <c r="CI15" s="7">
        <v>17.26586</v>
      </c>
      <c r="CJ15" s="45">
        <v>19.999379999999999</v>
      </c>
      <c r="CK15" s="66">
        <v>1.2891900000000001</v>
      </c>
      <c r="CL15" s="11"/>
      <c r="CM15" s="11"/>
      <c r="CN15" s="132" t="s">
        <v>167</v>
      </c>
      <c r="CO15" s="6">
        <v>0.5</v>
      </c>
      <c r="CP15" s="45">
        <v>16.850259999999999</v>
      </c>
      <c r="CQ15" s="7">
        <v>1.2679100000000001</v>
      </c>
      <c r="CR15" s="7">
        <v>35.901829999999997</v>
      </c>
      <c r="CS15" s="7">
        <v>17.615320000000001</v>
      </c>
      <c r="CT15" s="45">
        <v>19.67193</v>
      </c>
      <c r="CU15" s="66">
        <v>1.4917400000000001</v>
      </c>
      <c r="CV15" s="11"/>
      <c r="CW15" s="11"/>
      <c r="CX15" s="132" t="s">
        <v>167</v>
      </c>
      <c r="CY15" s="6">
        <v>0.5</v>
      </c>
      <c r="CZ15" s="45">
        <v>15.75709</v>
      </c>
      <c r="DA15" s="7">
        <v>1.1653500000000001</v>
      </c>
      <c r="DB15" s="7">
        <v>34.527659999999997</v>
      </c>
      <c r="DC15" s="7">
        <v>17.085629999999998</v>
      </c>
      <c r="DD15" s="45">
        <v>18.435829999999999</v>
      </c>
      <c r="DE15" s="66">
        <v>1.42675</v>
      </c>
      <c r="DF15" s="11"/>
      <c r="DG15" s="11"/>
      <c r="DH15" s="132" t="s">
        <v>167</v>
      </c>
      <c r="DI15" s="6">
        <v>0.5</v>
      </c>
      <c r="DJ15" s="45">
        <v>14.56345</v>
      </c>
      <c r="DK15" s="7">
        <v>1.0675399999999999</v>
      </c>
      <c r="DL15" s="7">
        <v>32.87838</v>
      </c>
      <c r="DM15" s="7">
        <v>16.125910000000001</v>
      </c>
      <c r="DN15" s="45">
        <v>17.17296</v>
      </c>
      <c r="DO15" s="66">
        <v>1.3935200000000001</v>
      </c>
      <c r="DP15" s="11"/>
      <c r="DQ15" s="11"/>
      <c r="DR15" s="132" t="s">
        <v>167</v>
      </c>
      <c r="DS15" s="6">
        <v>0.5</v>
      </c>
      <c r="DT15" s="45">
        <v>11.39972</v>
      </c>
      <c r="DU15" s="7">
        <v>1.03817</v>
      </c>
      <c r="DV15" s="7">
        <v>26.0532</v>
      </c>
      <c r="DW15" s="7">
        <v>12.735849999999999</v>
      </c>
      <c r="DX15" s="45">
        <v>13.424329999999999</v>
      </c>
      <c r="DY15" s="66">
        <v>1.31409</v>
      </c>
      <c r="DZ15" s="11"/>
      <c r="EA15" s="11"/>
      <c r="EB15" s="132" t="s">
        <v>167</v>
      </c>
      <c r="EC15" s="6">
        <v>0.5</v>
      </c>
      <c r="ED15" s="45">
        <v>10.645160000000001</v>
      </c>
      <c r="EE15" s="7">
        <v>0.98567000000000005</v>
      </c>
      <c r="EF15" s="7">
        <v>24.90109</v>
      </c>
      <c r="EG15" s="7">
        <v>12.043509999999999</v>
      </c>
      <c r="EH15" s="45">
        <v>12.64716</v>
      </c>
      <c r="EI15" s="66">
        <v>1.25936</v>
      </c>
      <c r="EJ15" s="11"/>
      <c r="EK15" s="11"/>
      <c r="EL15" s="132" t="s">
        <v>167</v>
      </c>
      <c r="EM15" s="6">
        <v>0.5</v>
      </c>
      <c r="EN15" s="45">
        <v>9.6325199999999995</v>
      </c>
      <c r="EO15" s="7">
        <v>0.97523000000000004</v>
      </c>
      <c r="EP15" s="7">
        <v>23.134049999999998</v>
      </c>
      <c r="EQ15" s="7">
        <v>10.931660000000001</v>
      </c>
      <c r="ER15" s="45">
        <v>11.466760000000001</v>
      </c>
      <c r="ES15" s="66">
        <v>1.2799100000000001</v>
      </c>
      <c r="ET15" s="11"/>
      <c r="EU15" s="11"/>
      <c r="EV15" s="132" t="s">
        <v>168</v>
      </c>
      <c r="EW15" s="6">
        <v>1</v>
      </c>
      <c r="EX15" s="45">
        <f>FB15</f>
        <v>92.123287671232873</v>
      </c>
      <c r="EY15" s="7">
        <f>206/209*100</f>
        <v>98.564593301435409</v>
      </c>
      <c r="EZ15" s="7">
        <f>63/83*100</f>
        <v>75.903614457831324</v>
      </c>
      <c r="FA15" s="7"/>
      <c r="FB15" s="45">
        <f>269/292*100</f>
        <v>92.123287671232873</v>
      </c>
      <c r="FC15" s="66"/>
      <c r="FD15" s="11"/>
      <c r="FE15" s="11"/>
      <c r="FF15" s="132" t="s">
        <v>167</v>
      </c>
      <c r="FG15" s="6">
        <v>0.5</v>
      </c>
      <c r="FH15" s="45">
        <v>8.6933699999999998</v>
      </c>
      <c r="FI15" s="7">
        <v>0.94460999999999995</v>
      </c>
      <c r="FJ15" s="7">
        <v>21.45553</v>
      </c>
      <c r="FK15" s="7">
        <v>10.08888</v>
      </c>
      <c r="FL15" s="45">
        <v>10.426539999999999</v>
      </c>
      <c r="FM15" s="66">
        <v>1.23691</v>
      </c>
      <c r="FN15" s="11"/>
      <c r="FO15" s="11"/>
      <c r="FP15" s="132" t="s">
        <v>167</v>
      </c>
      <c r="FQ15" s="6">
        <v>0.5</v>
      </c>
      <c r="FR15" s="45">
        <v>8.39419</v>
      </c>
      <c r="FS15" s="7">
        <v>0.94691000000000003</v>
      </c>
      <c r="FT15" s="7">
        <v>21.123799999999999</v>
      </c>
      <c r="FU15" s="7">
        <v>9.9117800000000003</v>
      </c>
      <c r="FV15" s="45">
        <v>9.9860600000000002</v>
      </c>
      <c r="FW15" s="66">
        <v>1.3248899999999999</v>
      </c>
      <c r="FX15" s="11"/>
      <c r="FY15" s="11"/>
      <c r="FZ15" s="132" t="s">
        <v>209</v>
      </c>
      <c r="GA15" s="6">
        <v>1</v>
      </c>
      <c r="GB15" s="45">
        <v>84.861069999999998</v>
      </c>
      <c r="GC15" s="7">
        <v>88.960620000000006</v>
      </c>
      <c r="GD15" s="7">
        <v>39.79119</v>
      </c>
      <c r="GE15" s="7">
        <v>71.907889999999995</v>
      </c>
      <c r="GF15" s="45">
        <v>84.981890000000007</v>
      </c>
      <c r="GG15" s="66">
        <v>88.504540000000006</v>
      </c>
      <c r="GH15" s="11"/>
      <c r="GI15" s="11"/>
      <c r="GJ15" s="132" t="s">
        <v>167</v>
      </c>
      <c r="GK15" s="6">
        <v>0.5</v>
      </c>
      <c r="GL15" s="45">
        <v>8.2918199999999995</v>
      </c>
      <c r="GM15" s="7">
        <v>0.91554999999999997</v>
      </c>
      <c r="GN15" s="7">
        <v>21.336580000000001</v>
      </c>
      <c r="GO15" s="7">
        <v>9.9657300000000006</v>
      </c>
      <c r="GP15" s="45">
        <v>9.91479</v>
      </c>
      <c r="GQ15" s="66">
        <v>1.4179299999999999</v>
      </c>
      <c r="GR15" s="11"/>
      <c r="GS15" s="11"/>
      <c r="GT15" s="132" t="s">
        <v>167</v>
      </c>
      <c r="GU15" s="6">
        <v>0.5</v>
      </c>
      <c r="GV15" s="45">
        <v>7.9502800000000002</v>
      </c>
      <c r="GW15" s="7">
        <v>0.92886999999999997</v>
      </c>
      <c r="GX15" s="7">
        <v>20.891079999999999</v>
      </c>
      <c r="GY15" s="7">
        <v>9.7452500000000004</v>
      </c>
      <c r="GZ15" s="45">
        <v>9.5567299999999999</v>
      </c>
      <c r="HA15" s="66">
        <v>1.30294</v>
      </c>
      <c r="HB15" s="11"/>
      <c r="HC15" s="11"/>
      <c r="HD15" s="132"/>
      <c r="HE15" s="6"/>
      <c r="HF15" s="45"/>
      <c r="HG15" s="7"/>
      <c r="HH15" s="7"/>
      <c r="HI15" s="7"/>
      <c r="HJ15" s="45"/>
      <c r="HK15" s="66"/>
      <c r="HL15" s="11"/>
      <c r="HM15" s="11"/>
      <c r="HN15" s="132" t="s">
        <v>167</v>
      </c>
      <c r="HO15" s="6">
        <v>0.5</v>
      </c>
      <c r="HP15" s="45">
        <v>7.6058399999999997</v>
      </c>
      <c r="HQ15" s="7">
        <v>0.91696</v>
      </c>
      <c r="HR15" s="7">
        <v>20.628520000000002</v>
      </c>
      <c r="HS15" s="7">
        <v>9.4799500000000005</v>
      </c>
      <c r="HT15" s="45">
        <v>9.1915600000000008</v>
      </c>
      <c r="HU15" s="66">
        <v>1.35741</v>
      </c>
      <c r="HV15" s="11"/>
      <c r="HW15" s="11"/>
      <c r="HX15" s="132" t="s">
        <v>167</v>
      </c>
      <c r="HY15" s="6">
        <v>0.5</v>
      </c>
      <c r="HZ15" s="45">
        <v>7.3799000000000001</v>
      </c>
      <c r="IA15" s="7">
        <v>0.87355000000000005</v>
      </c>
      <c r="IB15" s="7">
        <v>20.612030000000001</v>
      </c>
      <c r="IC15" s="7">
        <v>9.2675999999999998</v>
      </c>
      <c r="ID15" s="45">
        <v>8.9586199999999998</v>
      </c>
      <c r="IE15" s="66">
        <v>1.37436</v>
      </c>
      <c r="IF15" s="11"/>
      <c r="IG15" s="11"/>
      <c r="IH15" s="132" t="s">
        <v>331</v>
      </c>
      <c r="II15" s="6">
        <v>1</v>
      </c>
      <c r="IJ15" s="45">
        <v>97.526501766784463</v>
      </c>
      <c r="IK15" s="7">
        <v>99.1869918699187</v>
      </c>
      <c r="IL15" s="7">
        <v>86.486486486486484</v>
      </c>
      <c r="IM15" s="7"/>
      <c r="IN15" s="45">
        <v>97.526501766784463</v>
      </c>
      <c r="IO15" s="66">
        <v>97.744360902255636</v>
      </c>
      <c r="IP15" s="11"/>
      <c r="IQ15" s="11"/>
      <c r="IR15" s="132" t="s">
        <v>167</v>
      </c>
      <c r="IS15" s="6">
        <v>0.5</v>
      </c>
      <c r="IT15" s="45">
        <v>7.19292</v>
      </c>
      <c r="IU15" s="7">
        <v>0.84811000000000003</v>
      </c>
      <c r="IV15" s="7">
        <v>20.264320000000001</v>
      </c>
      <c r="IW15" s="7">
        <v>9.1523800000000008</v>
      </c>
      <c r="IX15" s="45">
        <v>8.7401300000000006</v>
      </c>
      <c r="IY15" s="66">
        <v>8.5588499999999996</v>
      </c>
      <c r="IZ15" s="11"/>
      <c r="JA15" s="11"/>
      <c r="JB15" s="132" t="s">
        <v>167</v>
      </c>
      <c r="JC15" s="6">
        <v>0.5</v>
      </c>
      <c r="JD15" s="45">
        <v>6.8705999999999996</v>
      </c>
      <c r="JE15" s="7">
        <v>0.80657999999999996</v>
      </c>
      <c r="JF15" s="7">
        <v>19.520720000000001</v>
      </c>
      <c r="JG15" s="7">
        <v>8.8042400000000001</v>
      </c>
      <c r="JH15" s="45">
        <v>8.3563799999999997</v>
      </c>
      <c r="JI15" s="66">
        <v>1.2757099999999999</v>
      </c>
      <c r="JJ15" s="11"/>
      <c r="JK15" s="11"/>
      <c r="JL15" s="132" t="s">
        <v>167</v>
      </c>
      <c r="JM15" s="6">
        <v>0.5</v>
      </c>
      <c r="JN15" s="45">
        <v>6.6055700000000002</v>
      </c>
      <c r="JO15" s="7">
        <v>0.79532999999999998</v>
      </c>
      <c r="JP15" s="7">
        <v>18.965679999999999</v>
      </c>
      <c r="JQ15" s="7">
        <v>8.5018499999999992</v>
      </c>
      <c r="JR15" s="45">
        <v>8.0650999999999993</v>
      </c>
      <c r="JS15" s="66">
        <v>1.3024500000000001</v>
      </c>
      <c r="JT15" s="11"/>
      <c r="JU15" s="11"/>
    </row>
    <row xmlns:x14ac="http://schemas.microsoft.com/office/spreadsheetml/2009/9/ac" r="16" s="2" customFormat="true" x14ac:dyDescent="0.25">
      <c r="A16" s="403" t="str">
        <f ca="true">IF(ISBLANK('Data Summary'!A18),"",'Data Summary'!A18)</f>
        <v>BRA_2011_EMIS</v>
      </c>
      <c r="B16" s="132" t="s">
        <v>169</v>
      </c>
      <c r="C16" s="13">
        <v>0</v>
      </c>
      <c r="D16" s="45">
        <v>11.794700000000001</v>
      </c>
      <c r="E16" s="7">
        <v>0.37057000000000001</v>
      </c>
      <c r="F16" s="7">
        <v>20.599</v>
      </c>
      <c r="G16" s="7">
        <v>6.0755999999999997</v>
      </c>
      <c r="H16" s="45">
        <v>13.729699999999999</v>
      </c>
      <c r="I16" s="66">
        <v>0.38014999999999999</v>
      </c>
      <c r="J16" s="11"/>
      <c r="K16" s="11"/>
      <c r="L16" s="132" t="s">
        <v>169</v>
      </c>
      <c r="M16" s="13">
        <v>0</v>
      </c>
      <c r="N16" s="45">
        <v>12.32</v>
      </c>
      <c r="O16" s="7">
        <v>0.36199999999999999</v>
      </c>
      <c r="P16" s="7">
        <v>22.248000000000001</v>
      </c>
      <c r="Q16" s="7">
        <v>5.99</v>
      </c>
      <c r="R16" s="45">
        <v>14.676</v>
      </c>
      <c r="S16" s="66">
        <v>0.37</v>
      </c>
      <c r="T16" s="11"/>
      <c r="U16" s="11"/>
      <c r="V16" s="132" t="s">
        <v>169</v>
      </c>
      <c r="W16" s="13">
        <v>0</v>
      </c>
      <c r="X16" s="45">
        <v>12.26</v>
      </c>
      <c r="Y16" s="7">
        <v>0.45</v>
      </c>
      <c r="Z16" s="7">
        <v>21.646000000000001</v>
      </c>
      <c r="AA16" s="7">
        <v>6.56</v>
      </c>
      <c r="AB16" s="45">
        <v>14.91</v>
      </c>
      <c r="AC16" s="66">
        <v>0.70099999999999996</v>
      </c>
      <c r="AD16" s="11"/>
      <c r="AE16" s="11"/>
      <c r="AF16" s="132" t="s">
        <v>169</v>
      </c>
      <c r="AG16" s="13">
        <v>0</v>
      </c>
      <c r="AH16" s="45">
        <v>10.72</v>
      </c>
      <c r="AI16" s="7">
        <v>0.34300000000000003</v>
      </c>
      <c r="AJ16" s="7">
        <v>20.536999999999999</v>
      </c>
      <c r="AK16" s="7">
        <v>5.55</v>
      </c>
      <c r="AL16" s="45">
        <v>13.04</v>
      </c>
      <c r="AM16" s="66">
        <v>0.44</v>
      </c>
      <c r="AN16" s="11"/>
      <c r="AO16" s="11"/>
      <c r="AP16" s="132" t="s">
        <v>169</v>
      </c>
      <c r="AQ16" s="13">
        <v>0</v>
      </c>
      <c r="AR16" s="45">
        <v>10.17</v>
      </c>
      <c r="AS16" s="7">
        <v>0.2999</v>
      </c>
      <c r="AT16" s="7">
        <v>19.86</v>
      </c>
      <c r="AU16" s="7">
        <v>6.1980000000000004</v>
      </c>
      <c r="AV16" s="45">
        <v>12.48</v>
      </c>
      <c r="AW16" s="66">
        <v>0.45</v>
      </c>
      <c r="AX16" s="11"/>
      <c r="AY16" s="11"/>
      <c r="AZ16" s="132" t="s">
        <v>169</v>
      </c>
      <c r="BA16" s="13">
        <v>0</v>
      </c>
      <c r="BB16" s="45">
        <v>9.8550000000000004</v>
      </c>
      <c r="BC16" s="7">
        <v>0.28000000000000003</v>
      </c>
      <c r="BD16" s="7">
        <v>19.72</v>
      </c>
      <c r="BE16" s="7">
        <v>6.46</v>
      </c>
      <c r="BF16" s="45">
        <v>12.23</v>
      </c>
      <c r="BG16" s="66">
        <v>0.48799999999999999</v>
      </c>
      <c r="BH16" s="11"/>
      <c r="BI16" s="11"/>
      <c r="BJ16" s="132" t="s">
        <v>169</v>
      </c>
      <c r="BK16" s="13">
        <v>0</v>
      </c>
      <c r="BL16" s="45">
        <v>9.2799999999999994</v>
      </c>
      <c r="BM16" s="7">
        <v>0.82750000000000001</v>
      </c>
      <c r="BN16" s="7">
        <v>19.186</v>
      </c>
      <c r="BO16" s="7">
        <v>6.33</v>
      </c>
      <c r="BP16" s="45">
        <v>11.64</v>
      </c>
      <c r="BQ16" s="66">
        <v>0.48</v>
      </c>
      <c r="BR16" s="11"/>
      <c r="BS16" s="11"/>
      <c r="BT16" s="141"/>
      <c r="BU16" s="108"/>
      <c r="BV16" s="45"/>
      <c r="BW16" s="7"/>
      <c r="BX16" s="7"/>
      <c r="BY16" s="7"/>
      <c r="BZ16" s="45"/>
      <c r="CA16" s="66"/>
      <c r="CB16" s="11"/>
      <c r="CC16" s="11"/>
      <c r="CD16" s="132" t="s">
        <v>169</v>
      </c>
      <c r="CE16" s="13">
        <v>0</v>
      </c>
      <c r="CF16" s="45">
        <v>8.6238799999999998</v>
      </c>
      <c r="CG16" s="7">
        <v>0.19650000000000001</v>
      </c>
      <c r="CH16" s="7">
        <v>18.706700000000001</v>
      </c>
      <c r="CI16" s="7">
        <v>6.6694199999999997</v>
      </c>
      <c r="CJ16" s="45">
        <v>10.19712</v>
      </c>
      <c r="CK16" s="66">
        <v>0.47005000000000002</v>
      </c>
      <c r="CL16" s="11"/>
      <c r="CM16" s="11"/>
      <c r="CN16" s="132" t="s">
        <v>169</v>
      </c>
      <c r="CO16" s="13">
        <v>0</v>
      </c>
      <c r="CP16" s="45">
        <v>8.4051899999999993</v>
      </c>
      <c r="CQ16" s="7">
        <v>0.20035</v>
      </c>
      <c r="CR16" s="7">
        <v>18.43674</v>
      </c>
      <c r="CS16" s="7">
        <v>6.6408699999999996</v>
      </c>
      <c r="CT16" s="45">
        <v>9.9873700000000003</v>
      </c>
      <c r="CU16" s="66">
        <v>0.54063000000000005</v>
      </c>
      <c r="CV16" s="11"/>
      <c r="CW16" s="11"/>
      <c r="CX16" s="132" t="s">
        <v>169</v>
      </c>
      <c r="CY16" s="13">
        <v>0</v>
      </c>
      <c r="CZ16" s="45">
        <v>7.9455499999999999</v>
      </c>
      <c r="DA16" s="7">
        <v>0.19564000000000001</v>
      </c>
      <c r="DB16" s="7">
        <v>17.91489</v>
      </c>
      <c r="DC16" s="7">
        <v>6.6246799999999997</v>
      </c>
      <c r="DD16" s="45">
        <v>9.4525900000000007</v>
      </c>
      <c r="DE16" s="66">
        <v>0.61848000000000003</v>
      </c>
      <c r="DF16" s="11"/>
      <c r="DG16" s="11"/>
      <c r="DH16" s="132" t="s">
        <v>169</v>
      </c>
      <c r="DI16" s="13">
        <v>0</v>
      </c>
      <c r="DJ16" s="45">
        <v>7.5388999999999999</v>
      </c>
      <c r="DK16" s="7">
        <v>0.17699000000000001</v>
      </c>
      <c r="DL16" s="7">
        <v>17.52955</v>
      </c>
      <c r="DM16" s="7">
        <v>6.5322100000000001</v>
      </c>
      <c r="DN16" s="45">
        <v>9.0487400000000004</v>
      </c>
      <c r="DO16" s="66">
        <v>0.60546</v>
      </c>
      <c r="DP16" s="11"/>
      <c r="DQ16" s="11"/>
      <c r="DR16" s="132" t="s">
        <v>169</v>
      </c>
      <c r="DS16" s="13">
        <v>0</v>
      </c>
      <c r="DT16" s="45">
        <v>6.6534399999999998</v>
      </c>
      <c r="DU16" s="7">
        <v>0.18518999999999999</v>
      </c>
      <c r="DV16" s="7">
        <v>15.80096</v>
      </c>
      <c r="DW16" s="7">
        <v>6.0835400000000002</v>
      </c>
      <c r="DX16" s="45">
        <v>7.98752</v>
      </c>
      <c r="DY16" s="66">
        <v>0.62246999999999997</v>
      </c>
      <c r="DZ16" s="11"/>
      <c r="EA16" s="11"/>
      <c r="EB16" s="132" t="s">
        <v>169</v>
      </c>
      <c r="EC16" s="13">
        <v>0</v>
      </c>
      <c r="ED16" s="45">
        <v>6.2126900000000003</v>
      </c>
      <c r="EE16" s="7">
        <v>0.18332000000000001</v>
      </c>
      <c r="EF16" s="7">
        <v>15.111140000000001</v>
      </c>
      <c r="EG16" s="7">
        <v>5.61233</v>
      </c>
      <c r="EH16" s="45">
        <v>7.5191800000000004</v>
      </c>
      <c r="EI16" s="66">
        <v>0.66100999999999999</v>
      </c>
      <c r="EJ16" s="11"/>
      <c r="EK16" s="11"/>
      <c r="EL16" s="132" t="s">
        <v>169</v>
      </c>
      <c r="EM16" s="13">
        <v>0</v>
      </c>
      <c r="EN16" s="45">
        <v>5.7809600000000003</v>
      </c>
      <c r="EO16" s="7">
        <v>0.18611</v>
      </c>
      <c r="EP16" s="7">
        <v>14.506449999999999</v>
      </c>
      <c r="EQ16" s="7">
        <v>5.3368399999999996</v>
      </c>
      <c r="ER16" s="45">
        <v>7.05647</v>
      </c>
      <c r="ES16" s="66">
        <v>0.73270000000000002</v>
      </c>
      <c r="ET16" s="11"/>
      <c r="EU16" s="11"/>
      <c r="EV16" s="132"/>
      <c r="EW16" s="13"/>
      <c r="EX16" s="45"/>
      <c r="EY16" s="7"/>
      <c r="EZ16" s="7"/>
      <c r="FA16" s="7"/>
      <c r="FB16" s="45"/>
      <c r="FC16" s="66"/>
      <c r="FD16" s="11"/>
      <c r="FE16" s="11"/>
      <c r="FF16" s="132" t="s">
        <v>169</v>
      </c>
      <c r="FG16" s="13">
        <v>0</v>
      </c>
      <c r="FH16" s="45">
        <v>5.3432700000000004</v>
      </c>
      <c r="FI16" s="7">
        <v>0.17388999999999999</v>
      </c>
      <c r="FJ16" s="7">
        <v>13.857189999999999</v>
      </c>
      <c r="FK16" s="7">
        <v>5.2363799999999996</v>
      </c>
      <c r="FL16" s="45">
        <v>6.5838000000000001</v>
      </c>
      <c r="FM16" s="66">
        <v>0.75422</v>
      </c>
      <c r="FN16" s="11"/>
      <c r="FO16" s="11"/>
      <c r="FP16" s="132" t="s">
        <v>169</v>
      </c>
      <c r="FQ16" s="13">
        <v>0</v>
      </c>
      <c r="FR16" s="45">
        <v>5.0909000000000004</v>
      </c>
      <c r="FS16" s="7">
        <v>0.17407</v>
      </c>
      <c r="FT16" s="7">
        <v>13.495240000000001</v>
      </c>
      <c r="FU16" s="7">
        <v>5.0261800000000001</v>
      </c>
      <c r="FV16" s="45">
        <v>6.2077099999999996</v>
      </c>
      <c r="FW16" s="66">
        <v>0.86577000000000004</v>
      </c>
      <c r="FX16" s="11"/>
      <c r="FY16" s="11"/>
      <c r="FZ16" s="132" t="s">
        <v>210</v>
      </c>
      <c r="GA16" s="13">
        <v>0.5</v>
      </c>
      <c r="GB16" s="45">
        <v>9.9021500000000007</v>
      </c>
      <c r="GC16" s="7">
        <v>7.3263600000000002</v>
      </c>
      <c r="GD16" s="7">
        <v>38.220050000000001</v>
      </c>
      <c r="GE16" s="7">
        <v>18.829239999999999</v>
      </c>
      <c r="GF16" s="45">
        <v>9.7974899999999998</v>
      </c>
      <c r="GG16" s="66">
        <v>8.3988200000000006</v>
      </c>
      <c r="GH16" s="11"/>
      <c r="GI16" s="11"/>
      <c r="GJ16" s="132" t="s">
        <v>169</v>
      </c>
      <c r="GK16" s="13">
        <v>0</v>
      </c>
      <c r="GL16" s="45">
        <v>4.85154</v>
      </c>
      <c r="GM16" s="7">
        <v>0.17008000000000001</v>
      </c>
      <c r="GN16" s="7">
        <v>13.130570000000001</v>
      </c>
      <c r="GO16" s="7">
        <v>4.9772100000000004</v>
      </c>
      <c r="GP16" s="45">
        <v>5.9499000000000004</v>
      </c>
      <c r="GQ16" s="66">
        <v>0.82604</v>
      </c>
      <c r="GR16" s="11"/>
      <c r="GS16" s="11"/>
      <c r="GT16" s="132" t="s">
        <v>169</v>
      </c>
      <c r="GU16" s="13">
        <v>0</v>
      </c>
      <c r="GV16" s="45">
        <v>4.5942600000000002</v>
      </c>
      <c r="GW16" s="7">
        <v>0.12637999999999999</v>
      </c>
      <c r="GX16" s="7">
        <v>12.82879</v>
      </c>
      <c r="GY16" s="7">
        <v>4.9249000000000001</v>
      </c>
      <c r="GZ16" s="45">
        <v>5.6982799999999996</v>
      </c>
      <c r="HA16" s="66">
        <v>0.74038000000000004</v>
      </c>
      <c r="HB16" s="11"/>
      <c r="HC16" s="11"/>
      <c r="HD16" s="132"/>
      <c r="HE16" s="13"/>
      <c r="HF16" s="45"/>
      <c r="HG16" s="7"/>
      <c r="HH16" s="7"/>
      <c r="HI16" s="7"/>
      <c r="HJ16" s="45"/>
      <c r="HK16" s="66"/>
      <c r="HL16" s="11"/>
      <c r="HM16" s="11"/>
      <c r="HN16" s="132" t="s">
        <v>169</v>
      </c>
      <c r="HO16" s="13">
        <v>0</v>
      </c>
      <c r="HP16" s="45">
        <v>4.3673599999999997</v>
      </c>
      <c r="HQ16" s="7">
        <v>0.13871</v>
      </c>
      <c r="HR16" s="7">
        <v>12.60018</v>
      </c>
      <c r="HS16" s="7">
        <v>4.7511099999999997</v>
      </c>
      <c r="HT16" s="45">
        <v>5.4389399999999997</v>
      </c>
      <c r="HU16" s="66">
        <v>0.78671999999999997</v>
      </c>
      <c r="HV16" s="11"/>
      <c r="HW16" s="11"/>
      <c r="HX16" s="132" t="s">
        <v>169</v>
      </c>
      <c r="HY16" s="13">
        <v>0</v>
      </c>
      <c r="HZ16" s="45">
        <v>4.1238900000000003</v>
      </c>
      <c r="IA16" s="7">
        <v>0.13017999999999999</v>
      </c>
      <c r="IB16" s="7">
        <v>12.245979999999999</v>
      </c>
      <c r="IC16" s="7">
        <v>4.6259800000000002</v>
      </c>
      <c r="ID16" s="45">
        <v>5.1572399999999998</v>
      </c>
      <c r="IE16" s="66">
        <v>0.77890999999999999</v>
      </c>
      <c r="IF16" s="11"/>
      <c r="IG16" s="11"/>
      <c r="IH16" s="132"/>
      <c r="II16" s="13"/>
      <c r="IJ16" s="45"/>
      <c r="IK16" s="7"/>
      <c r="IL16" s="7"/>
      <c r="IM16" s="7"/>
      <c r="IN16" s="45"/>
      <c r="IO16" s="66"/>
      <c r="IP16" s="11"/>
      <c r="IQ16" s="11"/>
      <c r="IR16" s="132" t="s">
        <v>169</v>
      </c>
      <c r="IS16" s="13">
        <v>0</v>
      </c>
      <c r="IT16" s="45">
        <v>3.9870299999999999</v>
      </c>
      <c r="IU16" s="7">
        <v>0.12</v>
      </c>
      <c r="IV16" s="7">
        <v>11.953749999999999</v>
      </c>
      <c r="IW16" s="7">
        <v>4.4885799999999998</v>
      </c>
      <c r="IX16" s="45">
        <v>4.9938000000000002</v>
      </c>
      <c r="IY16" s="66">
        <v>4.7384399999999998</v>
      </c>
      <c r="IZ16" s="11"/>
      <c r="JA16" s="11"/>
      <c r="JB16" s="132" t="s">
        <v>169</v>
      </c>
      <c r="JC16" s="13">
        <v>0</v>
      </c>
      <c r="JD16" s="45">
        <v>3.89913</v>
      </c>
      <c r="JE16" s="7">
        <v>0.12130000000000001</v>
      </c>
      <c r="JF16" s="7">
        <v>11.78004</v>
      </c>
      <c r="JG16" s="7">
        <v>4.5377599999999996</v>
      </c>
      <c r="JH16" s="45">
        <v>4.8960800000000004</v>
      </c>
      <c r="JI16" s="66">
        <v>0.76543000000000005</v>
      </c>
      <c r="JJ16" s="11"/>
      <c r="JK16" s="11"/>
      <c r="JL16" s="132" t="s">
        <v>169</v>
      </c>
      <c r="JM16" s="13">
        <v>0</v>
      </c>
      <c r="JN16" s="45">
        <v>3.7938000000000001</v>
      </c>
      <c r="JO16" s="7">
        <v>0.12083000000000001</v>
      </c>
      <c r="JP16" s="7">
        <v>11.6073</v>
      </c>
      <c r="JQ16" s="7">
        <v>4.6048299999999998</v>
      </c>
      <c r="JR16" s="45">
        <v>4.7879500000000004</v>
      </c>
      <c r="JS16" s="66">
        <v>0.79857999999999996</v>
      </c>
      <c r="JT16" s="11"/>
      <c r="JU16" s="11"/>
    </row>
    <row xmlns:x14ac="http://schemas.microsoft.com/office/spreadsheetml/2009/9/ac" r="17" s="2" customFormat="true" x14ac:dyDescent="0.25">
      <c r="A17" s="403" t="str">
        <f ca="true">IF(ISBLANK('Data Summary'!A19),"",'Data Summary'!A19)</f>
        <v>BRA_2012_EMIS</v>
      </c>
      <c r="B17" s="132" t="s">
        <v>170</v>
      </c>
      <c r="C17" s="13">
        <v>0.5</v>
      </c>
      <c r="D17" s="45">
        <v>10.06137</v>
      </c>
      <c r="E17" s="7">
        <v>4.8499999999999996</v>
      </c>
      <c r="F17" s="7">
        <v>14.0776</v>
      </c>
      <c r="G17" s="7">
        <v>9.2475500000000004</v>
      </c>
      <c r="H17" s="45">
        <v>10.93</v>
      </c>
      <c r="I17" s="26">
        <v>5.1217499999999996</v>
      </c>
      <c r="J17" s="11"/>
      <c r="K17" s="11"/>
      <c r="L17" s="132" t="s">
        <v>170</v>
      </c>
      <c r="M17" s="13">
        <v>0.5</v>
      </c>
      <c r="N17" s="45">
        <v>10.6</v>
      </c>
      <c r="O17" s="7">
        <v>4.9859999999999998</v>
      </c>
      <c r="P17" s="7">
        <v>15.266999999999999</v>
      </c>
      <c r="Q17" s="7">
        <v>9.85</v>
      </c>
      <c r="R17" s="7">
        <v>11.73</v>
      </c>
      <c r="S17" s="26">
        <v>5.51</v>
      </c>
      <c r="T17" s="11"/>
      <c r="U17" s="11"/>
      <c r="V17" s="132" t="s">
        <v>170</v>
      </c>
      <c r="W17" s="13">
        <v>0.5</v>
      </c>
      <c r="X17" s="45">
        <v>17.32</v>
      </c>
      <c r="Y17" s="7">
        <v>17.725000000000001</v>
      </c>
      <c r="Z17" s="7">
        <v>17</v>
      </c>
      <c r="AA17" s="7">
        <v>19.47</v>
      </c>
      <c r="AB17" s="7">
        <v>13.38</v>
      </c>
      <c r="AC17" s="26">
        <v>42.74</v>
      </c>
      <c r="AD17" s="11"/>
      <c r="AE17" s="11"/>
      <c r="AF17" s="132" t="s">
        <v>170</v>
      </c>
      <c r="AG17" s="13">
        <v>0.5</v>
      </c>
      <c r="AH17" s="45">
        <v>11.83</v>
      </c>
      <c r="AI17" s="7">
        <v>5.048</v>
      </c>
      <c r="AJ17" s="7">
        <v>18.239999999999998</v>
      </c>
      <c r="AK17" s="7">
        <v>10.77</v>
      </c>
      <c r="AL17" s="7">
        <v>13.39</v>
      </c>
      <c r="AM17" s="26">
        <v>6.19</v>
      </c>
      <c r="AN17" s="11"/>
      <c r="AO17" s="11"/>
      <c r="AP17" s="132" t="s">
        <v>170</v>
      </c>
      <c r="AQ17" s="13">
        <v>0.5</v>
      </c>
      <c r="AR17" s="45">
        <v>12.426</v>
      </c>
      <c r="AS17" s="7">
        <v>5.05</v>
      </c>
      <c r="AT17" s="7">
        <v>19.670000000000002</v>
      </c>
      <c r="AU17" s="7">
        <v>11.74</v>
      </c>
      <c r="AV17" s="7">
        <v>14.13</v>
      </c>
      <c r="AW17" s="26">
        <v>6.39</v>
      </c>
      <c r="AX17" s="11"/>
      <c r="AY17" s="11"/>
      <c r="AZ17" s="132" t="s">
        <v>170</v>
      </c>
      <c r="BA17" s="13">
        <v>0.5</v>
      </c>
      <c r="BB17" s="45">
        <v>12.598000000000001</v>
      </c>
      <c r="BC17" s="7">
        <v>4.97</v>
      </c>
      <c r="BD17" s="7">
        <v>20.46</v>
      </c>
      <c r="BE17" s="7">
        <v>12.12</v>
      </c>
      <c r="BF17" s="7">
        <v>14.42</v>
      </c>
      <c r="BG17" s="26">
        <v>6.41</v>
      </c>
      <c r="BH17" s="11"/>
      <c r="BI17" s="11"/>
      <c r="BJ17" s="132" t="s">
        <v>170</v>
      </c>
      <c r="BK17" s="13">
        <v>0.5</v>
      </c>
      <c r="BL17" s="45">
        <v>12.58</v>
      </c>
      <c r="BM17" s="7">
        <v>4.8864999999999998</v>
      </c>
      <c r="BN17" s="7">
        <v>21.015999999999998</v>
      </c>
      <c r="BO17" s="7">
        <v>12.28</v>
      </c>
      <c r="BP17" s="7">
        <v>14.5</v>
      </c>
      <c r="BQ17" s="26">
        <v>6.66</v>
      </c>
      <c r="BR17" s="11"/>
      <c r="BS17" s="11"/>
      <c r="BT17" s="141"/>
      <c r="BU17" s="108"/>
      <c r="BV17" s="45"/>
      <c r="BW17" s="7"/>
      <c r="BX17" s="7"/>
      <c r="BY17" s="7"/>
      <c r="BZ17" s="45"/>
      <c r="CA17" s="26"/>
      <c r="CB17" s="11"/>
      <c r="CC17" s="11"/>
      <c r="CD17" s="132" t="s">
        <v>170</v>
      </c>
      <c r="CE17" s="13">
        <v>0.5</v>
      </c>
      <c r="CF17" s="45">
        <v>12.18577</v>
      </c>
      <c r="CG17" s="7">
        <v>4.2105100000000002</v>
      </c>
      <c r="CH17" s="7">
        <v>21.72767</v>
      </c>
      <c r="CI17" s="7">
        <v>12.33947</v>
      </c>
      <c r="CJ17" s="7">
        <v>13.49911</v>
      </c>
      <c r="CK17" s="26">
        <v>5.7131999999999996</v>
      </c>
      <c r="CL17" s="11"/>
      <c r="CM17" s="11"/>
      <c r="CN17" s="132" t="s">
        <v>170</v>
      </c>
      <c r="CO17" s="13">
        <v>0.5</v>
      </c>
      <c r="CP17" s="45">
        <v>13.22967</v>
      </c>
      <c r="CQ17" s="7">
        <v>4.8970599999999997</v>
      </c>
      <c r="CR17" s="7">
        <v>23.41743</v>
      </c>
      <c r="CS17" s="7">
        <v>13.421329999999999</v>
      </c>
      <c r="CT17" s="7">
        <v>14.62969</v>
      </c>
      <c r="CU17" s="26">
        <v>7.1917200000000001</v>
      </c>
      <c r="CV17" s="11"/>
      <c r="CW17" s="11"/>
      <c r="CX17" s="132" t="s">
        <v>170</v>
      </c>
      <c r="CY17" s="13">
        <v>0.5</v>
      </c>
      <c r="CZ17" s="45">
        <v>13.40512</v>
      </c>
      <c r="DA17" s="7">
        <v>4.8835100000000002</v>
      </c>
      <c r="DB17" s="7">
        <v>24.367170000000002</v>
      </c>
      <c r="DC17" s="7">
        <v>13.844519999999999</v>
      </c>
      <c r="DD17" s="7">
        <v>14.839700000000001</v>
      </c>
      <c r="DE17" s="26">
        <v>7.4642499999999998</v>
      </c>
      <c r="DF17" s="11"/>
      <c r="DG17" s="11"/>
      <c r="DH17" s="132" t="s">
        <v>170</v>
      </c>
      <c r="DI17" s="13">
        <v>0.5</v>
      </c>
      <c r="DJ17" s="45">
        <v>13.53206</v>
      </c>
      <c r="DK17" s="7">
        <v>4.9743399999999998</v>
      </c>
      <c r="DL17" s="7">
        <v>25.145510000000002</v>
      </c>
      <c r="DM17" s="7">
        <v>14.12871</v>
      </c>
      <c r="DN17" s="7">
        <v>15.045859999999999</v>
      </c>
      <c r="DO17" s="26">
        <v>7.7139899999999999</v>
      </c>
      <c r="DP17" s="11"/>
      <c r="DQ17" s="11"/>
      <c r="DR17" s="132" t="s">
        <v>170</v>
      </c>
      <c r="DS17" s="13">
        <v>0.5</v>
      </c>
      <c r="DT17" s="45">
        <v>12.851599999999999</v>
      </c>
      <c r="DU17" s="7">
        <v>4.9046500000000002</v>
      </c>
      <c r="DV17" s="7">
        <v>24.090309999999999</v>
      </c>
      <c r="DW17" s="7">
        <v>13.38172</v>
      </c>
      <c r="DX17" s="7">
        <v>14.26943</v>
      </c>
      <c r="DY17" s="26">
        <v>7.7399500000000003</v>
      </c>
      <c r="DZ17" s="11"/>
      <c r="EA17" s="11"/>
      <c r="EB17" s="132" t="s">
        <v>170</v>
      </c>
      <c r="EC17" s="13">
        <v>0.5</v>
      </c>
      <c r="ED17" s="45">
        <v>12.889390000000001</v>
      </c>
      <c r="EE17" s="7">
        <v>4.9135900000000001</v>
      </c>
      <c r="EF17" s="7">
        <v>24.66046</v>
      </c>
      <c r="EG17" s="7">
        <v>13.444739999999999</v>
      </c>
      <c r="EH17" s="7">
        <v>14.417820000000001</v>
      </c>
      <c r="EI17" s="26">
        <v>7.75352</v>
      </c>
      <c r="EJ17" s="11"/>
      <c r="EK17" s="11"/>
      <c r="EL17" s="132" t="s">
        <v>170</v>
      </c>
      <c r="EM17" s="13">
        <v>0.5</v>
      </c>
      <c r="EN17" s="45">
        <v>12.59248</v>
      </c>
      <c r="EO17" s="7">
        <v>4.9500500000000001</v>
      </c>
      <c r="EP17" s="7">
        <v>24.511279999999999</v>
      </c>
      <c r="EQ17" s="7">
        <v>13.27969</v>
      </c>
      <c r="ER17" s="7">
        <v>14.151859999999999</v>
      </c>
      <c r="ES17" s="26">
        <v>7.8062199999999997</v>
      </c>
      <c r="ET17" s="11"/>
      <c r="EU17" s="11"/>
      <c r="EV17" s="132"/>
      <c r="EW17" s="13"/>
      <c r="EX17" s="45"/>
      <c r="EY17" s="7"/>
      <c r="EZ17" s="7"/>
      <c r="FA17" s="7"/>
      <c r="FB17" s="7"/>
      <c r="FC17" s="26"/>
      <c r="FD17" s="11"/>
      <c r="FE17" s="11"/>
      <c r="FF17" s="132" t="s">
        <v>170</v>
      </c>
      <c r="FG17" s="13">
        <v>0.5</v>
      </c>
      <c r="FH17" s="45">
        <v>12.46274</v>
      </c>
      <c r="FI17" s="7">
        <v>4.9494600000000002</v>
      </c>
      <c r="FJ17" s="7">
        <v>24.837039999999998</v>
      </c>
      <c r="FK17" s="7">
        <v>13.167450000000001</v>
      </c>
      <c r="FL17" s="7">
        <v>14.1165</v>
      </c>
      <c r="FM17" s="26">
        <v>7.9464199999999998</v>
      </c>
      <c r="FN17" s="11"/>
      <c r="FO17" s="11"/>
      <c r="FP17" s="132" t="s">
        <v>170</v>
      </c>
      <c r="FQ17" s="13">
        <v>0.5</v>
      </c>
      <c r="FR17" s="45">
        <v>12.61514</v>
      </c>
      <c r="FS17" s="7">
        <v>4.9241299999999999</v>
      </c>
      <c r="FT17" s="7">
        <v>25.761379999999999</v>
      </c>
      <c r="FU17" s="7">
        <v>13.37453</v>
      </c>
      <c r="FV17" s="7">
        <v>14.17388</v>
      </c>
      <c r="FW17" s="26">
        <v>8.2707499999999996</v>
      </c>
      <c r="FX17" s="11"/>
      <c r="FY17" s="11"/>
      <c r="FZ17" s="132" t="s">
        <v>211</v>
      </c>
      <c r="GA17" s="13">
        <v>1</v>
      </c>
      <c r="GB17" s="45">
        <v>0.26529000000000003</v>
      </c>
      <c r="GC17" s="7">
        <v>0.15545</v>
      </c>
      <c r="GD17" s="7">
        <v>1.4728699999999999</v>
      </c>
      <c r="GE17" s="7">
        <v>0.75778999999999996</v>
      </c>
      <c r="GF17" s="7">
        <v>0.26960000000000001</v>
      </c>
      <c r="GG17" s="26">
        <v>0.11574</v>
      </c>
      <c r="GH17" s="11"/>
      <c r="GI17" s="11"/>
      <c r="GJ17" s="132" t="s">
        <v>170</v>
      </c>
      <c r="GK17" s="13">
        <v>0.5</v>
      </c>
      <c r="GL17" s="45">
        <v>12.755000000000001</v>
      </c>
      <c r="GM17" s="7">
        <v>4.99932</v>
      </c>
      <c r="GN17" s="7">
        <v>26.47073</v>
      </c>
      <c r="GO17" s="7">
        <v>13.69722</v>
      </c>
      <c r="GP17" s="7">
        <v>14.386699999999999</v>
      </c>
      <c r="GQ17" s="26">
        <v>8.39377</v>
      </c>
      <c r="GR17" s="11"/>
      <c r="GS17" s="11"/>
      <c r="GT17" s="132" t="s">
        <v>170</v>
      </c>
      <c r="GU17" s="13">
        <v>0.5</v>
      </c>
      <c r="GV17" s="45">
        <v>12.759309999999999</v>
      </c>
      <c r="GW17" s="7">
        <v>4.9530599999999998</v>
      </c>
      <c r="GX17" s="7">
        <v>27.14659</v>
      </c>
      <c r="GY17" s="7">
        <v>13.858370000000001</v>
      </c>
      <c r="GZ17" s="7">
        <v>14.517580000000001</v>
      </c>
      <c r="HA17" s="26">
        <v>8.1603600000000007</v>
      </c>
      <c r="HB17" s="11"/>
      <c r="HC17" s="11"/>
      <c r="HD17" s="132"/>
      <c r="HE17" s="13"/>
      <c r="HF17" s="45"/>
      <c r="HG17" s="7"/>
      <c r="HH17" s="7"/>
      <c r="HI17" s="7"/>
      <c r="HJ17" s="7"/>
      <c r="HK17" s="26"/>
      <c r="HL17" s="11"/>
      <c r="HM17" s="11"/>
      <c r="HN17" s="132" t="s">
        <v>170</v>
      </c>
      <c r="HO17" s="13">
        <v>0.5</v>
      </c>
      <c r="HP17" s="45">
        <v>13.05566</v>
      </c>
      <c r="HQ17" s="7">
        <v>5.0874199999999998</v>
      </c>
      <c r="HR17" s="7">
        <v>28.56917</v>
      </c>
      <c r="HS17" s="7">
        <v>14.203950000000001</v>
      </c>
      <c r="HT17" s="7">
        <v>14.847200000000001</v>
      </c>
      <c r="HU17" s="26">
        <v>8.7248099999999997</v>
      </c>
      <c r="HV17" s="11"/>
      <c r="HW17" s="11"/>
      <c r="HX17" s="132" t="s">
        <v>170</v>
      </c>
      <c r="HY17" s="13">
        <v>0.5</v>
      </c>
      <c r="HZ17" s="45">
        <v>13.14564</v>
      </c>
      <c r="IA17" s="7">
        <v>5.0796799999999998</v>
      </c>
      <c r="IB17" s="7">
        <v>29.54956</v>
      </c>
      <c r="IC17" s="7">
        <v>14.317679999999999</v>
      </c>
      <c r="ID17" s="7">
        <v>15.05495</v>
      </c>
      <c r="IE17" s="26">
        <v>8.7193000000000005</v>
      </c>
      <c r="IF17" s="11"/>
      <c r="IG17" s="11"/>
      <c r="IH17" s="132"/>
      <c r="II17" s="13"/>
      <c r="IJ17" s="45"/>
      <c r="IK17" s="7"/>
      <c r="IL17" s="7"/>
      <c r="IM17" s="7"/>
      <c r="IN17" s="7"/>
      <c r="IO17" s="26"/>
      <c r="IP17" s="11"/>
      <c r="IQ17" s="11"/>
      <c r="IR17" s="132" t="s">
        <v>170</v>
      </c>
      <c r="IS17" s="13">
        <v>0.5</v>
      </c>
      <c r="IT17" s="45">
        <v>13.254860000000001</v>
      </c>
      <c r="IU17" s="7">
        <v>5.0642800000000001</v>
      </c>
      <c r="IV17" s="7">
        <v>30.128810000000001</v>
      </c>
      <c r="IW17" s="7">
        <v>14.619059999999999</v>
      </c>
      <c r="IX17" s="7">
        <v>15.186959999999999</v>
      </c>
      <c r="IY17" s="26">
        <v>14.335140000000001</v>
      </c>
      <c r="IZ17" s="11"/>
      <c r="JA17" s="11"/>
      <c r="JB17" s="132" t="s">
        <v>170</v>
      </c>
      <c r="JC17" s="13">
        <v>0.5</v>
      </c>
      <c r="JD17" s="45">
        <v>13.15437</v>
      </c>
      <c r="JE17" s="7">
        <v>5.0250300000000001</v>
      </c>
      <c r="JF17" s="7">
        <v>30.112929999999999</v>
      </c>
      <c r="JG17" s="7">
        <v>14.595330000000001</v>
      </c>
      <c r="JH17" s="7">
        <v>15.0868</v>
      </c>
      <c r="JI17" s="26">
        <v>8.6397700000000004</v>
      </c>
      <c r="JJ17" s="11"/>
      <c r="JK17" s="11"/>
      <c r="JL17" s="132" t="s">
        <v>170</v>
      </c>
      <c r="JM17" s="13">
        <v>0.5</v>
      </c>
      <c r="JN17" s="45">
        <v>13.08295</v>
      </c>
      <c r="JO17" s="7">
        <v>4.98386</v>
      </c>
      <c r="JP17" s="7">
        <v>30.312100000000001</v>
      </c>
      <c r="JQ17" s="7">
        <v>14.46217</v>
      </c>
      <c r="JR17" s="7">
        <v>15.017049999999999</v>
      </c>
      <c r="JS17" s="26">
        <v>8.8572699999999998</v>
      </c>
      <c r="JT17" s="11"/>
      <c r="JU17" s="11"/>
    </row>
    <row xmlns:x14ac="http://schemas.microsoft.com/office/spreadsheetml/2009/9/ac" r="18" s="2" customFormat="true" x14ac:dyDescent="0.25">
      <c r="A18" s="403" t="str">
        <f ca="true">IF(ISBLANK('Data Summary'!A20),"",'Data Summary'!A20)</f>
        <v>BRA_2013_EMIS</v>
      </c>
      <c r="B18" s="132" t="s">
        <v>171</v>
      </c>
      <c r="C18" s="13">
        <v>1</v>
      </c>
      <c r="D18" s="45">
        <v>46.295279999999998</v>
      </c>
      <c r="E18" s="67">
        <v>91.52</v>
      </c>
      <c r="F18" s="67">
        <v>11.438499999999999</v>
      </c>
      <c r="G18" s="7">
        <v>63.353700000000003</v>
      </c>
      <c r="H18" s="45">
        <v>38.75</v>
      </c>
      <c r="I18" s="26">
        <v>92.432959999999994</v>
      </c>
      <c r="J18" s="11"/>
      <c r="K18" s="11"/>
      <c r="L18" s="132" t="s">
        <v>171</v>
      </c>
      <c r="M18" s="13">
        <v>1</v>
      </c>
      <c r="N18" s="45">
        <v>48.76</v>
      </c>
      <c r="O18" s="67">
        <v>91.715999999999994</v>
      </c>
      <c r="P18" s="67">
        <v>13.099</v>
      </c>
      <c r="Q18" s="7">
        <v>63.71</v>
      </c>
      <c r="R18" s="7">
        <v>40.479999999999997</v>
      </c>
      <c r="S18" s="26">
        <v>92.33</v>
      </c>
      <c r="T18" s="11"/>
      <c r="U18" s="11"/>
      <c r="V18" s="132" t="s">
        <v>171</v>
      </c>
      <c r="W18" s="13">
        <v>1</v>
      </c>
      <c r="X18" s="45">
        <v>42.558</v>
      </c>
      <c r="Y18" s="67">
        <v>78.888999999999996</v>
      </c>
      <c r="Z18" s="67">
        <v>13.68</v>
      </c>
      <c r="AA18" s="7">
        <v>53.39</v>
      </c>
      <c r="AB18" s="7">
        <v>38.53</v>
      </c>
      <c r="AC18" s="26">
        <v>53.45</v>
      </c>
      <c r="AD18" s="11"/>
      <c r="AE18" s="11"/>
      <c r="AF18" s="132" t="s">
        <v>171</v>
      </c>
      <c r="AG18" s="13">
        <v>1</v>
      </c>
      <c r="AH18" s="45">
        <v>52.92</v>
      </c>
      <c r="AI18" s="67">
        <v>92.35</v>
      </c>
      <c r="AJ18" s="67">
        <v>15.63</v>
      </c>
      <c r="AK18" s="7">
        <v>64.98</v>
      </c>
      <c r="AL18" s="7">
        <v>44.22</v>
      </c>
      <c r="AM18" s="26">
        <v>91.72</v>
      </c>
      <c r="AN18" s="11"/>
      <c r="AO18" s="11"/>
      <c r="AP18" s="132" t="s">
        <v>171</v>
      </c>
      <c r="AQ18" s="13">
        <v>1</v>
      </c>
      <c r="AR18" s="45">
        <v>54.28</v>
      </c>
      <c r="AS18" s="67">
        <v>92.64</v>
      </c>
      <c r="AT18" s="67">
        <v>16.59</v>
      </c>
      <c r="AU18" s="7">
        <v>62.96</v>
      </c>
      <c r="AV18" s="7">
        <v>45.46</v>
      </c>
      <c r="AW18" s="26">
        <v>91.59</v>
      </c>
      <c r="AX18" s="11"/>
      <c r="AY18" s="11"/>
      <c r="AZ18" s="132" t="s">
        <v>171</v>
      </c>
      <c r="BA18" s="13">
        <v>1</v>
      </c>
      <c r="BB18" s="45">
        <v>55.76</v>
      </c>
      <c r="BC18" s="67">
        <v>92.56</v>
      </c>
      <c r="BD18" s="67">
        <v>17.829999999999998</v>
      </c>
      <c r="BE18" s="7">
        <v>62.29</v>
      </c>
      <c r="BF18" s="7">
        <v>46.8</v>
      </c>
      <c r="BG18" s="26">
        <v>91.15</v>
      </c>
      <c r="BH18" s="11"/>
      <c r="BI18" s="11"/>
      <c r="BJ18" s="132" t="s">
        <v>171</v>
      </c>
      <c r="BK18" s="13">
        <v>1</v>
      </c>
      <c r="BL18" s="45">
        <v>57.42</v>
      </c>
      <c r="BM18" s="67">
        <v>92.676000000000002</v>
      </c>
      <c r="BN18" s="67">
        <v>18.8</v>
      </c>
      <c r="BO18" s="7">
        <v>61.94</v>
      </c>
      <c r="BP18" s="7">
        <v>48.42</v>
      </c>
      <c r="BQ18" s="26">
        <v>90.84</v>
      </c>
      <c r="BR18" s="11"/>
      <c r="BS18" s="11"/>
      <c r="BT18" s="132"/>
      <c r="BU18" s="13"/>
      <c r="BV18" s="45"/>
      <c r="BW18" s="67"/>
      <c r="BX18" s="67"/>
      <c r="BY18" s="7"/>
      <c r="BZ18" s="45"/>
      <c r="CA18" s="26"/>
      <c r="CB18" s="11"/>
      <c r="CC18" s="11"/>
      <c r="CD18" s="132" t="s">
        <v>171</v>
      </c>
      <c r="CE18" s="13">
        <v>1</v>
      </c>
      <c r="CF18" s="45">
        <v>61.334139999999998</v>
      </c>
      <c r="CG18" s="67">
        <v>94.063890000000001</v>
      </c>
      <c r="CH18" s="67">
        <v>22.175049999999999</v>
      </c>
      <c r="CI18" s="7">
        <v>63.326630000000002</v>
      </c>
      <c r="CJ18" s="7">
        <v>55.585270000000001</v>
      </c>
      <c r="CK18" s="26">
        <v>91.857050000000001</v>
      </c>
      <c r="CL18" s="11"/>
      <c r="CM18" s="11"/>
      <c r="CN18" s="132" t="s">
        <v>171</v>
      </c>
      <c r="CO18" s="13">
        <v>1</v>
      </c>
      <c r="CP18" s="45">
        <v>61.032069999999997</v>
      </c>
      <c r="CQ18" s="67">
        <v>93.50112</v>
      </c>
      <c r="CR18" s="67">
        <v>21.33417</v>
      </c>
      <c r="CS18" s="7">
        <v>61.90842</v>
      </c>
      <c r="CT18" s="7">
        <v>55.186030000000002</v>
      </c>
      <c r="CU18" s="26">
        <v>90.585679999999996</v>
      </c>
      <c r="CV18" s="11"/>
      <c r="CW18" s="11"/>
      <c r="CX18" s="132" t="s">
        <v>171</v>
      </c>
      <c r="CY18" s="13">
        <v>1</v>
      </c>
      <c r="CZ18" s="45">
        <v>62.434930000000001</v>
      </c>
      <c r="DA18" s="67">
        <v>93.678939999999997</v>
      </c>
      <c r="DB18" s="67">
        <v>22.24316</v>
      </c>
      <c r="DC18" s="7">
        <v>62.018709999999999</v>
      </c>
      <c r="DD18" s="7">
        <v>56.754199999999997</v>
      </c>
      <c r="DE18" s="26">
        <v>90.34</v>
      </c>
      <c r="DF18" s="11"/>
      <c r="DG18" s="11"/>
      <c r="DH18" s="132" t="s">
        <v>171</v>
      </c>
      <c r="DI18" s="13">
        <v>1</v>
      </c>
      <c r="DJ18" s="45">
        <v>63.850700000000003</v>
      </c>
      <c r="DK18" s="67">
        <v>93.704350000000005</v>
      </c>
      <c r="DL18" s="67">
        <v>23.337150000000001</v>
      </c>
      <c r="DM18" s="7">
        <v>62.75141</v>
      </c>
      <c r="DN18" s="7">
        <v>58.136090000000003</v>
      </c>
      <c r="DO18" s="26">
        <v>90.149280000000005</v>
      </c>
      <c r="DP18" s="11"/>
      <c r="DQ18" s="11"/>
      <c r="DR18" s="132" t="s">
        <v>171</v>
      </c>
      <c r="DS18" s="13">
        <v>1</v>
      </c>
      <c r="DT18" s="45">
        <v>64.625630000000001</v>
      </c>
      <c r="DU18" s="67">
        <v>93.666229999999999</v>
      </c>
      <c r="DV18" s="67">
        <v>23.55594</v>
      </c>
      <c r="DW18" s="7">
        <v>62.450530000000001</v>
      </c>
      <c r="DX18" s="7">
        <v>59.008020000000002</v>
      </c>
      <c r="DY18" s="26">
        <v>90.144300000000001</v>
      </c>
      <c r="DZ18" s="11"/>
      <c r="EA18" s="11"/>
      <c r="EB18" s="132" t="s">
        <v>171</v>
      </c>
      <c r="EC18" s="13">
        <v>1</v>
      </c>
      <c r="ED18" s="45">
        <v>65.787350000000004</v>
      </c>
      <c r="EE18" s="67">
        <v>93.702789999999993</v>
      </c>
      <c r="EF18" s="67">
        <v>24.5884</v>
      </c>
      <c r="EG18" s="7">
        <v>63.415059999999997</v>
      </c>
      <c r="EH18" s="7">
        <v>60.054989999999997</v>
      </c>
      <c r="EI18" s="26">
        <v>90.078630000000004</v>
      </c>
      <c r="EJ18" s="11"/>
      <c r="EK18" s="11"/>
      <c r="EL18" s="132" t="s">
        <v>171</v>
      </c>
      <c r="EM18" s="13">
        <v>1</v>
      </c>
      <c r="EN18" s="45">
        <v>67.108019999999996</v>
      </c>
      <c r="EO18" s="67">
        <v>93.660539999999997</v>
      </c>
      <c r="EP18" s="67">
        <v>25.697859999999999</v>
      </c>
      <c r="EQ18" s="7">
        <v>64.293499999999995</v>
      </c>
      <c r="ER18" s="7">
        <v>61.37988</v>
      </c>
      <c r="ES18" s="26">
        <v>90.004949999999994</v>
      </c>
      <c r="ET18" s="11"/>
      <c r="EU18" s="11"/>
      <c r="EV18" s="132"/>
      <c r="EW18" s="13"/>
      <c r="EX18" s="45"/>
      <c r="EY18" s="67"/>
      <c r="EZ18" s="67"/>
      <c r="FA18" s="7"/>
      <c r="FB18" s="7"/>
      <c r="FC18" s="26"/>
      <c r="FD18" s="11"/>
      <c r="FE18" s="11"/>
      <c r="FF18" s="132" t="s">
        <v>171</v>
      </c>
      <c r="FG18" s="13">
        <v>1</v>
      </c>
      <c r="FH18" s="45">
        <v>68.239630000000005</v>
      </c>
      <c r="FI18" s="67">
        <v>93.671210000000002</v>
      </c>
      <c r="FJ18" s="67">
        <v>26.354019999999998</v>
      </c>
      <c r="FK18" s="7">
        <v>64.729730000000004</v>
      </c>
      <c r="FL18" s="7">
        <v>62.40361</v>
      </c>
      <c r="FM18" s="26">
        <v>89.781880000000001</v>
      </c>
      <c r="FN18" s="11"/>
      <c r="FO18" s="11"/>
      <c r="FP18" s="132" t="s">
        <v>171</v>
      </c>
      <c r="FQ18" s="13">
        <v>1</v>
      </c>
      <c r="FR18" s="45">
        <v>69.227450000000005</v>
      </c>
      <c r="FS18" s="67">
        <v>93.658690000000007</v>
      </c>
      <c r="FT18" s="67">
        <v>27.467169999999999</v>
      </c>
      <c r="FU18" s="7">
        <v>65.805539999999993</v>
      </c>
      <c r="FV18" s="7">
        <v>63.981430000000003</v>
      </c>
      <c r="FW18" s="26">
        <v>89.108980000000003</v>
      </c>
      <c r="FX18" s="11"/>
      <c r="FY18" s="11"/>
      <c r="FZ18" s="132" t="s">
        <v>212</v>
      </c>
      <c r="GA18" s="13">
        <v>0</v>
      </c>
      <c r="GB18" s="45">
        <v>0.49584</v>
      </c>
      <c r="GC18" s="67">
        <v>0.36476999999999998</v>
      </c>
      <c r="GD18" s="67">
        <v>1.9368099999999999</v>
      </c>
      <c r="GE18" s="7">
        <v>8.856E-2</v>
      </c>
      <c r="GF18" s="7">
        <v>0.50387999999999999</v>
      </c>
      <c r="GG18" s="26">
        <v>0.36725999999999998</v>
      </c>
      <c r="GH18" s="11"/>
      <c r="GI18" s="11"/>
      <c r="GJ18" s="132" t="s">
        <v>171</v>
      </c>
      <c r="GK18" s="13">
        <v>1</v>
      </c>
      <c r="GL18" s="45">
        <v>70.148179999999996</v>
      </c>
      <c r="GM18" s="67">
        <v>93.702449999999999</v>
      </c>
      <c r="GN18" s="67">
        <v>28.493030000000001</v>
      </c>
      <c r="GO18" s="7">
        <v>66.338369999999998</v>
      </c>
      <c r="GP18" s="7">
        <v>64.929460000000006</v>
      </c>
      <c r="GQ18" s="26">
        <v>89.069559999999996</v>
      </c>
      <c r="GR18" s="11"/>
      <c r="GS18" s="11"/>
      <c r="GT18" s="132" t="s">
        <v>171</v>
      </c>
      <c r="GU18" s="13">
        <v>1</v>
      </c>
      <c r="GV18" s="45">
        <v>71.291560000000004</v>
      </c>
      <c r="GW18" s="67">
        <v>93.770539999999997</v>
      </c>
      <c r="GX18" s="67">
        <v>29.861750000000001</v>
      </c>
      <c r="GY18" s="7">
        <v>67.297529999999995</v>
      </c>
      <c r="GZ18" s="7">
        <v>66.076229999999995</v>
      </c>
      <c r="HA18" s="26">
        <v>89.382480000000001</v>
      </c>
      <c r="HB18" s="11"/>
      <c r="HC18" s="11"/>
      <c r="HD18" s="132"/>
      <c r="HE18" s="13"/>
      <c r="HF18" s="45"/>
      <c r="HG18" s="67"/>
      <c r="HH18" s="67"/>
      <c r="HI18" s="7"/>
      <c r="HJ18" s="7"/>
      <c r="HK18" s="26"/>
      <c r="HL18" s="11"/>
      <c r="HM18" s="11"/>
      <c r="HN18" s="132" t="s">
        <v>171</v>
      </c>
      <c r="HO18" s="13">
        <v>1</v>
      </c>
      <c r="HP18" s="45">
        <v>72.004019999999997</v>
      </c>
      <c r="HQ18" s="67">
        <v>93.659639999999996</v>
      </c>
      <c r="HR18" s="67">
        <v>29.84234</v>
      </c>
      <c r="HS18" s="7">
        <v>67.992450000000005</v>
      </c>
      <c r="HT18" s="7">
        <v>66.879549999999995</v>
      </c>
      <c r="HU18" s="26">
        <v>88.744159999999994</v>
      </c>
      <c r="HV18" s="11"/>
      <c r="HW18" s="11"/>
      <c r="HX18" s="132" t="s">
        <v>171</v>
      </c>
      <c r="HY18" s="13">
        <v>1</v>
      </c>
      <c r="HZ18" s="45">
        <v>73.081000000000003</v>
      </c>
      <c r="IA18" s="67">
        <v>93.729860000000002</v>
      </c>
      <c r="IB18" s="67">
        <v>31.086929999999999</v>
      </c>
      <c r="IC18" s="7">
        <v>69.108320000000006</v>
      </c>
      <c r="ID18" s="7">
        <v>68.059259999999995</v>
      </c>
      <c r="IE18" s="26">
        <v>88.766940000000005</v>
      </c>
      <c r="IF18" s="11"/>
      <c r="IG18" s="11"/>
      <c r="IH18" s="132"/>
      <c r="II18" s="13"/>
      <c r="IJ18" s="45"/>
      <c r="IK18" s="67"/>
      <c r="IL18" s="67"/>
      <c r="IM18" s="7"/>
      <c r="IN18" s="7"/>
      <c r="IO18" s="26"/>
      <c r="IP18" s="11"/>
      <c r="IQ18" s="11"/>
      <c r="IR18" s="132" t="s">
        <v>171</v>
      </c>
      <c r="IS18" s="13">
        <v>1</v>
      </c>
      <c r="IT18" s="45">
        <v>73.471459999999993</v>
      </c>
      <c r="IU18" s="67">
        <v>93.785359999999997</v>
      </c>
      <c r="IV18" s="67">
        <v>31.621410000000001</v>
      </c>
      <c r="IW18" s="7">
        <v>69.301670000000001</v>
      </c>
      <c r="IX18" s="7">
        <v>68.523750000000007</v>
      </c>
      <c r="IY18" s="26">
        <v>69.877049999999997</v>
      </c>
      <c r="IZ18" s="11"/>
      <c r="JA18" s="11"/>
      <c r="JB18" s="132" t="s">
        <v>171</v>
      </c>
      <c r="JC18" s="13">
        <v>1</v>
      </c>
      <c r="JD18" s="45">
        <v>73.879729999999995</v>
      </c>
      <c r="JE18" s="67">
        <v>93.874189999999999</v>
      </c>
      <c r="JF18" s="67">
        <v>32.169429999999998</v>
      </c>
      <c r="JG18" s="7">
        <v>80.851929999999996</v>
      </c>
      <c r="JH18" s="7">
        <v>68.985680000000002</v>
      </c>
      <c r="JI18" s="26">
        <v>88.907669999999996</v>
      </c>
      <c r="JJ18" s="11"/>
      <c r="JK18" s="11"/>
      <c r="JL18" s="132" t="s">
        <v>171</v>
      </c>
      <c r="JM18" s="13">
        <v>1</v>
      </c>
      <c r="JN18" s="45">
        <v>74.525999999999996</v>
      </c>
      <c r="JO18" s="67">
        <v>93.907920000000004</v>
      </c>
      <c r="JP18" s="67">
        <v>33.294969999999999</v>
      </c>
      <c r="JQ18" s="7">
        <v>81.648390000000006</v>
      </c>
      <c r="JR18" s="7">
        <v>69.684020000000004</v>
      </c>
      <c r="JS18" s="26">
        <v>88.591710000000006</v>
      </c>
      <c r="JT18" s="11"/>
      <c r="JU18" s="11"/>
    </row>
    <row xmlns:x14ac="http://schemas.microsoft.com/office/spreadsheetml/2009/9/ac" r="19" s="2" customFormat="true" x14ac:dyDescent="0.25">
      <c r="A19" s="403" t="str">
        <f ca="true">IF(ISBLANK('Data Summary'!A21),"",'Data Summary'!A21)</f>
        <v>BRA_2013_LLECE</v>
      </c>
      <c r="B19" s="132"/>
      <c r="C19" s="6"/>
      <c r="D19" s="109"/>
      <c r="E19" s="67"/>
      <c r="F19" s="67"/>
      <c r="G19" s="67"/>
      <c r="H19" s="45"/>
      <c r="I19" s="68"/>
      <c r="J19" s="11"/>
      <c r="K19" s="11"/>
      <c r="L19" s="132"/>
      <c r="M19" s="6"/>
      <c r="N19" s="45"/>
      <c r="O19" s="67"/>
      <c r="P19" s="67"/>
      <c r="Q19" s="67"/>
      <c r="R19" s="67"/>
      <c r="S19" s="68"/>
      <c r="T19" s="11"/>
      <c r="U19" s="11"/>
      <c r="V19" s="132"/>
      <c r="W19" s="6"/>
      <c r="X19" s="45"/>
      <c r="Y19" s="67"/>
      <c r="Z19" s="67"/>
      <c r="AA19" s="67"/>
      <c r="AB19" s="67"/>
      <c r="AC19" s="68"/>
      <c r="AD19" s="11"/>
      <c r="AE19" s="11"/>
      <c r="AF19" s="132"/>
      <c r="AG19" s="6"/>
      <c r="AH19" s="45"/>
      <c r="AI19" s="67"/>
      <c r="AJ19" s="67"/>
      <c r="AK19" s="67"/>
      <c r="AL19" s="67"/>
      <c r="AM19" s="68"/>
      <c r="AN19" s="11"/>
      <c r="AO19" s="11"/>
      <c r="AP19" s="132"/>
      <c r="AQ19" s="6"/>
      <c r="AR19" s="45"/>
      <c r="AS19" s="67"/>
      <c r="AT19" s="67"/>
      <c r="AU19" s="67"/>
      <c r="AV19" s="67"/>
      <c r="AW19" s="68"/>
      <c r="AX19" s="11"/>
      <c r="AY19" s="11"/>
      <c r="AZ19" s="132" t="s">
        <v>172</v>
      </c>
      <c r="BA19" s="6">
        <v>1</v>
      </c>
      <c r="BB19" s="45">
        <v>2.73</v>
      </c>
      <c r="BC19" s="67">
        <v>0.70699999999999996</v>
      </c>
      <c r="BD19" s="67">
        <v>4.82</v>
      </c>
      <c r="BE19" s="67">
        <v>3.02</v>
      </c>
      <c r="BF19" s="67">
        <v>3.28</v>
      </c>
      <c r="BG19" s="68">
        <v>0.65800000000000003</v>
      </c>
      <c r="BH19" s="11"/>
      <c r="BI19" s="11"/>
      <c r="BJ19" s="132" t="s">
        <v>172</v>
      </c>
      <c r="BK19" s="6">
        <v>1</v>
      </c>
      <c r="BL19" s="45">
        <v>3.24</v>
      </c>
      <c r="BM19" s="67">
        <v>0.82750000000000001</v>
      </c>
      <c r="BN19" s="67">
        <v>5.88</v>
      </c>
      <c r="BO19" s="67">
        <v>3.62</v>
      </c>
      <c r="BP19" s="67">
        <v>3.93</v>
      </c>
      <c r="BQ19" s="68">
        <v>0.81599999999999995</v>
      </c>
      <c r="BR19" s="11"/>
      <c r="BS19" s="11"/>
      <c r="BT19" s="132"/>
      <c r="BU19" s="6"/>
      <c r="BV19" s="109"/>
      <c r="BW19" s="67"/>
      <c r="BX19" s="67"/>
      <c r="BY19" s="67"/>
      <c r="BZ19" s="45"/>
      <c r="CA19" s="68"/>
      <c r="CB19" s="11"/>
      <c r="CC19" s="11"/>
      <c r="CD19" s="132"/>
      <c r="CE19" s="6"/>
      <c r="CF19" s="45"/>
      <c r="CG19" s="67"/>
      <c r="CH19" s="67"/>
      <c r="CI19" s="67"/>
      <c r="CJ19" s="67"/>
      <c r="CK19" s="68"/>
      <c r="CL19" s="11"/>
      <c r="CM19" s="11"/>
      <c r="CN19" s="132"/>
      <c r="CO19" s="6"/>
      <c r="CP19" s="45"/>
      <c r="CQ19" s="67"/>
      <c r="CR19" s="67"/>
      <c r="CS19" s="67"/>
      <c r="CT19" s="67"/>
      <c r="CU19" s="68"/>
      <c r="CV19" s="11"/>
      <c r="CW19" s="11"/>
      <c r="CX19" s="132"/>
      <c r="CY19" s="6"/>
      <c r="CZ19" s="45"/>
      <c r="DA19" s="67"/>
      <c r="DB19" s="67"/>
      <c r="DC19" s="67"/>
      <c r="DD19" s="67"/>
      <c r="DE19" s="68"/>
      <c r="DF19" s="11"/>
      <c r="DG19" s="11"/>
      <c r="DH19" s="132"/>
      <c r="DI19" s="6"/>
      <c r="DJ19" s="45"/>
      <c r="DK19" s="67"/>
      <c r="DL19" s="67"/>
      <c r="DM19" s="67"/>
      <c r="DN19" s="67"/>
      <c r="DO19" s="68"/>
      <c r="DP19" s="11"/>
      <c r="DQ19" s="11"/>
      <c r="DR19" s="132"/>
      <c r="DS19" s="6"/>
      <c r="DT19" s="45"/>
      <c r="DU19" s="67"/>
      <c r="DV19" s="67"/>
      <c r="DW19" s="67"/>
      <c r="DX19" s="67"/>
      <c r="DY19" s="68"/>
      <c r="DZ19" s="11"/>
      <c r="EA19" s="11"/>
      <c r="EB19" s="132"/>
      <c r="EC19" s="6"/>
      <c r="ED19" s="45"/>
      <c r="EE19" s="67"/>
      <c r="EF19" s="67"/>
      <c r="EG19" s="67"/>
      <c r="EH19" s="67"/>
      <c r="EI19" s="68"/>
      <c r="EJ19" s="11"/>
      <c r="EK19" s="11"/>
      <c r="EL19" s="132"/>
      <c r="EM19" s="6"/>
      <c r="EN19" s="45"/>
      <c r="EO19" s="67"/>
      <c r="EP19" s="67"/>
      <c r="EQ19" s="67"/>
      <c r="ER19" s="67"/>
      <c r="ES19" s="68"/>
      <c r="ET19" s="11"/>
      <c r="EU19" s="11"/>
      <c r="EV19" s="132"/>
      <c r="EW19" s="6"/>
      <c r="EX19" s="45"/>
      <c r="EY19" s="67"/>
      <c r="EZ19" s="67"/>
      <c r="FA19" s="67"/>
      <c r="FB19" s="67"/>
      <c r="FC19" s="68"/>
      <c r="FD19" s="11"/>
      <c r="FE19" s="11"/>
      <c r="FF19" s="132"/>
      <c r="FG19" s="6"/>
      <c r="FH19" s="45"/>
      <c r="FI19" s="67"/>
      <c r="FJ19" s="67"/>
      <c r="FK19" s="67"/>
      <c r="FL19" s="67"/>
      <c r="FM19" s="68"/>
      <c r="FN19" s="11"/>
      <c r="FO19" s="11"/>
      <c r="FP19" s="132"/>
      <c r="FQ19" s="6"/>
      <c r="FR19" s="45"/>
      <c r="FS19" s="67"/>
      <c r="FT19" s="67"/>
      <c r="FU19" s="67"/>
      <c r="FV19" s="67"/>
      <c r="FW19" s="68"/>
      <c r="FX19" s="11"/>
      <c r="FY19" s="11"/>
      <c r="FZ19" s="132" t="s">
        <v>213</v>
      </c>
      <c r="GA19" s="6">
        <v>0</v>
      </c>
      <c r="GB19" s="45">
        <v>2.7060300000000002</v>
      </c>
      <c r="GC19" s="67">
        <v>2.0826699999999998</v>
      </c>
      <c r="GD19" s="67">
        <v>9.5591600000000003</v>
      </c>
      <c r="GE19" s="67">
        <v>6.2318100000000003</v>
      </c>
      <c r="GF19" s="67">
        <v>2.74993</v>
      </c>
      <c r="GG19" s="68">
        <v>1.6293899999999999</v>
      </c>
      <c r="GH19" s="11"/>
      <c r="GI19" s="11"/>
      <c r="GJ19" s="132"/>
      <c r="GK19" s="6"/>
      <c r="GL19" s="45"/>
      <c r="GM19" s="67"/>
      <c r="GN19" s="67"/>
      <c r="GO19" s="67"/>
      <c r="GP19" s="67"/>
      <c r="GQ19" s="68"/>
      <c r="GR19" s="11"/>
      <c r="GS19" s="11"/>
      <c r="GT19" s="132"/>
      <c r="GU19" s="6"/>
      <c r="GV19" s="45"/>
      <c r="GW19" s="67"/>
      <c r="GX19" s="67"/>
      <c r="GY19" s="67"/>
      <c r="GZ19" s="67"/>
      <c r="HA19" s="68"/>
      <c r="HB19" s="11"/>
      <c r="HC19" s="11"/>
      <c r="HD19" s="132"/>
      <c r="HE19" s="6"/>
      <c r="HF19" s="45"/>
      <c r="HG19" s="67"/>
      <c r="HH19" s="67"/>
      <c r="HI19" s="67"/>
      <c r="HJ19" s="67"/>
      <c r="HK19" s="68"/>
      <c r="HL19" s="11"/>
      <c r="HM19" s="11"/>
      <c r="HN19" s="132"/>
      <c r="HO19" s="6"/>
      <c r="HP19" s="45"/>
      <c r="HQ19" s="67"/>
      <c r="HR19" s="67"/>
      <c r="HS19" s="67"/>
      <c r="HT19" s="67"/>
      <c r="HU19" s="68"/>
      <c r="HV19" s="11"/>
      <c r="HW19" s="11"/>
      <c r="HX19" s="132"/>
      <c r="HY19" s="6"/>
      <c r="HZ19" s="45"/>
      <c r="IA19" s="67"/>
      <c r="IB19" s="67"/>
      <c r="IC19" s="67"/>
      <c r="ID19" s="67"/>
      <c r="IE19" s="68"/>
      <c r="IF19" s="11"/>
      <c r="IG19" s="11"/>
      <c r="IH19" s="132"/>
      <c r="II19" s="6"/>
      <c r="IJ19" s="45"/>
      <c r="IK19" s="67"/>
      <c r="IL19" s="67"/>
      <c r="IM19" s="67"/>
      <c r="IN19" s="67"/>
      <c r="IO19" s="68"/>
      <c r="IP19" s="11"/>
      <c r="IQ19" s="11"/>
      <c r="IR19" s="132"/>
      <c r="IS19" s="6"/>
      <c r="IT19" s="45"/>
      <c r="IU19" s="67"/>
      <c r="IV19" s="67"/>
      <c r="IW19" s="67"/>
      <c r="IX19" s="67"/>
      <c r="IY19" s="68"/>
      <c r="IZ19" s="11"/>
      <c r="JA19" s="11"/>
      <c r="JB19" s="132"/>
      <c r="JC19" s="6"/>
      <c r="JD19" s="45"/>
      <c r="JE19" s="67"/>
      <c r="JF19" s="67"/>
      <c r="JG19" s="67"/>
      <c r="JH19" s="67"/>
      <c r="JI19" s="68"/>
      <c r="JJ19" s="11"/>
      <c r="JK19" s="11"/>
      <c r="JL19" s="132"/>
      <c r="JM19" s="6"/>
      <c r="JN19" s="45"/>
      <c r="JO19" s="67"/>
      <c r="JP19" s="67"/>
      <c r="JQ19" s="67"/>
      <c r="JR19" s="67"/>
      <c r="JS19" s="68"/>
      <c r="JT19" s="11"/>
      <c r="JU19" s="11"/>
    </row>
    <row xmlns:x14ac="http://schemas.microsoft.com/office/spreadsheetml/2009/9/ac" r="20" s="2" customFormat="true" x14ac:dyDescent="0.25">
      <c r="A20" s="403" t="str">
        <f ca="true">IF(ISBLANK('Data Summary'!A22),"",'Data Summary'!A22)</f>
        <v>BRA_2014_EMIS</v>
      </c>
      <c r="B20" s="132"/>
      <c r="C20" s="6"/>
      <c r="D20" s="110"/>
      <c r="E20" s="67"/>
      <c r="F20" s="67"/>
      <c r="G20" s="67"/>
      <c r="H20" s="67"/>
      <c r="I20" s="69"/>
      <c r="J20" s="11"/>
      <c r="K20" s="11"/>
      <c r="L20" s="132"/>
      <c r="M20" s="6"/>
      <c r="N20" s="67"/>
      <c r="O20" s="67"/>
      <c r="P20" s="67"/>
      <c r="Q20" s="67"/>
      <c r="R20" s="67"/>
      <c r="S20" s="69"/>
      <c r="T20" s="11"/>
      <c r="U20" s="11"/>
      <c r="V20" s="132"/>
      <c r="W20" s="6"/>
      <c r="X20" s="67"/>
      <c r="Y20" s="67"/>
      <c r="Z20" s="67"/>
      <c r="AA20" s="67"/>
      <c r="AB20" s="67"/>
      <c r="AC20" s="69"/>
      <c r="AD20" s="11"/>
      <c r="AE20" s="11"/>
      <c r="AF20" s="132"/>
      <c r="AG20" s="6"/>
      <c r="AH20" s="67"/>
      <c r="AI20" s="67"/>
      <c r="AJ20" s="67"/>
      <c r="AK20" s="67"/>
      <c r="AL20" s="67"/>
      <c r="AM20" s="69"/>
      <c r="AN20" s="11"/>
      <c r="AO20" s="11"/>
      <c r="AP20" s="132"/>
      <c r="AQ20" s="6"/>
      <c r="AR20" s="67"/>
      <c r="AS20" s="67"/>
      <c r="AT20" s="67"/>
      <c r="AU20" s="67"/>
      <c r="AV20" s="67"/>
      <c r="AW20" s="69"/>
      <c r="AX20" s="11"/>
      <c r="AY20" s="11"/>
      <c r="AZ20" s="132"/>
      <c r="BA20" s="6"/>
      <c r="BB20" s="67"/>
      <c r="BC20" s="67"/>
      <c r="BD20" s="67"/>
      <c r="BE20" s="67"/>
      <c r="BF20" s="67"/>
      <c r="BG20" s="69"/>
      <c r="BH20" s="11"/>
      <c r="BI20" s="11"/>
      <c r="BJ20" s="132"/>
      <c r="BK20" s="6"/>
      <c r="BL20" s="67"/>
      <c r="BM20" s="67"/>
      <c r="BN20" s="67"/>
      <c r="BO20" s="67"/>
      <c r="BP20" s="67"/>
      <c r="BQ20" s="69"/>
      <c r="BR20" s="11"/>
      <c r="BS20" s="11"/>
      <c r="BT20" s="132"/>
      <c r="BU20" s="6"/>
      <c r="BV20" s="110"/>
      <c r="BW20" s="67"/>
      <c r="BX20" s="67"/>
      <c r="BY20" s="67"/>
      <c r="BZ20" s="67"/>
      <c r="CA20" s="69"/>
      <c r="CB20" s="11"/>
      <c r="CC20" s="11"/>
      <c r="CD20" s="132"/>
      <c r="CE20" s="6"/>
      <c r="CF20" s="67"/>
      <c r="CG20" s="67"/>
      <c r="CH20" s="67"/>
      <c r="CI20" s="67"/>
      <c r="CJ20" s="67"/>
      <c r="CK20" s="69"/>
      <c r="CL20" s="11"/>
      <c r="CM20" s="11"/>
      <c r="CN20" s="132"/>
      <c r="CO20" s="6"/>
      <c r="CP20" s="67"/>
      <c r="CQ20" s="67"/>
      <c r="CR20" s="67"/>
      <c r="CS20" s="67"/>
      <c r="CT20" s="67"/>
      <c r="CU20" s="69"/>
      <c r="CV20" s="11"/>
      <c r="CW20" s="11"/>
      <c r="CX20" s="132"/>
      <c r="CY20" s="6"/>
      <c r="CZ20" s="67"/>
      <c r="DA20" s="67"/>
      <c r="DB20" s="67"/>
      <c r="DC20" s="67"/>
      <c r="DD20" s="67"/>
      <c r="DE20" s="69"/>
      <c r="DF20" s="11"/>
      <c r="DG20" s="11"/>
      <c r="DH20" s="132"/>
      <c r="DI20" s="6"/>
      <c r="DJ20" s="67"/>
      <c r="DK20" s="67"/>
      <c r="DL20" s="67"/>
      <c r="DM20" s="67"/>
      <c r="DN20" s="67"/>
      <c r="DO20" s="69"/>
      <c r="DP20" s="11"/>
      <c r="DQ20" s="11"/>
      <c r="DR20" s="132"/>
      <c r="DS20" s="6"/>
      <c r="DT20" s="67"/>
      <c r="DU20" s="67"/>
      <c r="DV20" s="67"/>
      <c r="DW20" s="67"/>
      <c r="DX20" s="67"/>
      <c r="DY20" s="69"/>
      <c r="DZ20" s="11"/>
      <c r="EA20" s="11"/>
      <c r="EB20" s="132"/>
      <c r="EC20" s="6"/>
      <c r="ED20" s="67"/>
      <c r="EE20" s="67"/>
      <c r="EF20" s="67"/>
      <c r="EG20" s="67"/>
      <c r="EH20" s="67"/>
      <c r="EI20" s="69"/>
      <c r="EJ20" s="11"/>
      <c r="EK20" s="11"/>
      <c r="EL20" s="132"/>
      <c r="EM20" s="6"/>
      <c r="EN20" s="67"/>
      <c r="EO20" s="67"/>
      <c r="EP20" s="67"/>
      <c r="EQ20" s="67"/>
      <c r="ER20" s="67"/>
      <c r="ES20" s="69"/>
      <c r="ET20" s="11"/>
      <c r="EU20" s="11"/>
      <c r="EV20" s="132"/>
      <c r="EW20" s="6"/>
      <c r="EX20" s="67"/>
      <c r="EY20" s="67"/>
      <c r="EZ20" s="67"/>
      <c r="FA20" s="67"/>
      <c r="FB20" s="67"/>
      <c r="FC20" s="69"/>
      <c r="FD20" s="11"/>
      <c r="FE20" s="11"/>
      <c r="FF20" s="132"/>
      <c r="FG20" s="6"/>
      <c r="FH20" s="67"/>
      <c r="FI20" s="67"/>
      <c r="FJ20" s="67"/>
      <c r="FK20" s="67"/>
      <c r="FL20" s="67"/>
      <c r="FM20" s="69"/>
      <c r="FN20" s="11"/>
      <c r="FO20" s="11"/>
      <c r="FP20" s="132"/>
      <c r="FQ20" s="6"/>
      <c r="FR20" s="67"/>
      <c r="FS20" s="67"/>
      <c r="FT20" s="67"/>
      <c r="FU20" s="67"/>
      <c r="FV20" s="67"/>
      <c r="FW20" s="69"/>
      <c r="FX20" s="11"/>
      <c r="FY20" s="11"/>
      <c r="FZ20" s="132"/>
      <c r="GA20" s="6"/>
      <c r="GB20" s="67"/>
      <c r="GC20" s="67"/>
      <c r="GD20" s="67"/>
      <c r="GE20" s="67"/>
      <c r="GF20" s="67"/>
      <c r="GG20" s="69"/>
      <c r="GH20" s="11"/>
      <c r="GI20" s="11"/>
      <c r="GJ20" s="132"/>
      <c r="GK20" s="6"/>
      <c r="GL20" s="67"/>
      <c r="GM20" s="67"/>
      <c r="GN20" s="67"/>
      <c r="GO20" s="67"/>
      <c r="GP20" s="67"/>
      <c r="GQ20" s="69"/>
      <c r="GR20" s="11"/>
      <c r="GS20" s="11"/>
      <c r="GT20" s="132"/>
      <c r="GU20" s="6"/>
      <c r="GV20" s="67"/>
      <c r="GW20" s="67"/>
      <c r="GX20" s="67"/>
      <c r="GY20" s="67"/>
      <c r="GZ20" s="67"/>
      <c r="HA20" s="69"/>
      <c r="HB20" s="11"/>
      <c r="HC20" s="11"/>
      <c r="HD20" s="132"/>
      <c r="HE20" s="6"/>
      <c r="HF20" s="67"/>
      <c r="HG20" s="67"/>
      <c r="HH20" s="67"/>
      <c r="HI20" s="67"/>
      <c r="HJ20" s="67"/>
      <c r="HK20" s="69"/>
      <c r="HL20" s="11"/>
      <c r="HM20" s="11"/>
      <c r="HN20" s="132"/>
      <c r="HO20" s="6"/>
      <c r="HP20" s="67"/>
      <c r="HQ20" s="67"/>
      <c r="HR20" s="67"/>
      <c r="HS20" s="67"/>
      <c r="HT20" s="67"/>
      <c r="HU20" s="69"/>
      <c r="HV20" s="11"/>
      <c r="HW20" s="11"/>
      <c r="HX20" s="132"/>
      <c r="HY20" s="6"/>
      <c r="HZ20" s="67"/>
      <c r="IA20" s="67"/>
      <c r="IB20" s="67"/>
      <c r="IC20" s="67"/>
      <c r="ID20" s="67"/>
      <c r="IE20" s="69"/>
      <c r="IF20" s="11"/>
      <c r="IG20" s="11"/>
      <c r="IH20" s="132"/>
      <c r="II20" s="6"/>
      <c r="IJ20" s="67"/>
      <c r="IK20" s="67"/>
      <c r="IL20" s="67"/>
      <c r="IM20" s="67"/>
      <c r="IN20" s="67"/>
      <c r="IO20" s="69"/>
      <c r="IP20" s="11"/>
      <c r="IQ20" s="11"/>
      <c r="IR20" s="132"/>
      <c r="IS20" s="6"/>
      <c r="IT20" s="67"/>
      <c r="IU20" s="67"/>
      <c r="IV20" s="67"/>
      <c r="IW20" s="67"/>
      <c r="IX20" s="67"/>
      <c r="IY20" s="69"/>
      <c r="IZ20" s="11"/>
      <c r="JA20" s="11"/>
      <c r="JB20" s="132"/>
      <c r="JC20" s="6"/>
      <c r="JD20" s="67"/>
      <c r="JE20" s="67"/>
      <c r="JF20" s="67"/>
      <c r="JG20" s="67"/>
      <c r="JH20" s="67"/>
      <c r="JI20" s="69"/>
      <c r="JJ20" s="11"/>
      <c r="JK20" s="11"/>
      <c r="JL20" s="132"/>
      <c r="JM20" s="6"/>
      <c r="JN20" s="67"/>
      <c r="JO20" s="67"/>
      <c r="JP20" s="67"/>
      <c r="JQ20" s="67"/>
      <c r="JR20" s="67"/>
      <c r="JS20" s="69"/>
      <c r="JT20" s="11"/>
      <c r="JU20" s="11"/>
    </row>
    <row xmlns:x14ac="http://schemas.microsoft.com/office/spreadsheetml/2009/9/ac" r="21" s="2" customFormat="true" x14ac:dyDescent="0.25">
      <c r="A21" s="403" t="str">
        <f ca="true">IF(ISBLANK('Data Summary'!A23),"",'Data Summary'!A23)</f>
        <v>BRA_2015_EMIS</v>
      </c>
      <c r="B21" s="132"/>
      <c r="C21" s="13"/>
      <c r="D21" s="111"/>
      <c r="E21" s="7"/>
      <c r="F21" s="7"/>
      <c r="G21" s="7"/>
      <c r="H21" s="7"/>
      <c r="I21" s="69"/>
      <c r="J21" s="11"/>
      <c r="K21" s="11"/>
      <c r="L21" s="132"/>
      <c r="M21" s="13"/>
      <c r="N21" s="7"/>
      <c r="O21" s="7"/>
      <c r="P21" s="7"/>
      <c r="Q21" s="7"/>
      <c r="R21" s="7"/>
      <c r="S21" s="69"/>
      <c r="T21" s="11"/>
      <c r="U21" s="11"/>
      <c r="V21" s="132"/>
      <c r="W21" s="13"/>
      <c r="X21" s="7"/>
      <c r="Y21" s="7"/>
      <c r="Z21" s="7"/>
      <c r="AA21" s="7"/>
      <c r="AB21" s="7"/>
      <c r="AC21" s="69"/>
      <c r="AD21" s="11"/>
      <c r="AE21" s="11"/>
      <c r="AF21" s="132"/>
      <c r="AG21" s="13"/>
      <c r="AH21" s="7"/>
      <c r="AI21" s="7"/>
      <c r="AJ21" s="7"/>
      <c r="AK21" s="7"/>
      <c r="AL21" s="7"/>
      <c r="AM21" s="69"/>
      <c r="AN21" s="11"/>
      <c r="AO21" s="11"/>
      <c r="AP21" s="132"/>
      <c r="AQ21" s="13"/>
      <c r="AR21" s="7"/>
      <c r="AS21" s="7"/>
      <c r="AT21" s="7"/>
      <c r="AU21" s="7"/>
      <c r="AV21" s="7"/>
      <c r="AW21" s="69"/>
      <c r="AX21" s="11"/>
      <c r="AY21" s="11"/>
      <c r="AZ21" s="132"/>
      <c r="BA21" s="13"/>
      <c r="BB21" s="7"/>
      <c r="BC21" s="7"/>
      <c r="BD21" s="7"/>
      <c r="BE21" s="7"/>
      <c r="BF21" s="7"/>
      <c r="BG21" s="69"/>
      <c r="BH21" s="11"/>
      <c r="BI21" s="11"/>
      <c r="BJ21" s="132"/>
      <c r="BK21" s="13"/>
      <c r="BL21" s="7"/>
      <c r="BM21" s="7"/>
      <c r="BN21" s="7"/>
      <c r="BO21" s="7"/>
      <c r="BP21" s="7"/>
      <c r="BQ21" s="69"/>
      <c r="BR21" s="11"/>
      <c r="BS21" s="11"/>
      <c r="BT21" s="132"/>
      <c r="BU21" s="13"/>
      <c r="BV21" s="111"/>
      <c r="BW21" s="7"/>
      <c r="BX21" s="7"/>
      <c r="BY21" s="7"/>
      <c r="BZ21" s="7"/>
      <c r="CA21" s="69"/>
      <c r="CB21" s="11"/>
      <c r="CC21" s="11"/>
      <c r="CD21" s="132"/>
      <c r="CE21" s="13"/>
      <c r="CF21" s="7"/>
      <c r="CG21" s="7"/>
      <c r="CH21" s="7"/>
      <c r="CI21" s="7"/>
      <c r="CJ21" s="7"/>
      <c r="CK21" s="69"/>
      <c r="CL21" s="11"/>
      <c r="CM21" s="11"/>
      <c r="CN21" s="132"/>
      <c r="CO21" s="13"/>
      <c r="CP21" s="7"/>
      <c r="CQ21" s="7"/>
      <c r="CR21" s="7"/>
      <c r="CS21" s="7"/>
      <c r="CT21" s="7"/>
      <c r="CU21" s="69"/>
      <c r="CV21" s="11"/>
      <c r="CW21" s="11"/>
      <c r="CX21" s="132"/>
      <c r="CY21" s="13"/>
      <c r="CZ21" s="7"/>
      <c r="DA21" s="7"/>
      <c r="DB21" s="7"/>
      <c r="DC21" s="7"/>
      <c r="DD21" s="7"/>
      <c r="DE21" s="69"/>
      <c r="DF21" s="11"/>
      <c r="DG21" s="11"/>
      <c r="DH21" s="132"/>
      <c r="DI21" s="13"/>
      <c r="DJ21" s="7"/>
      <c r="DK21" s="7"/>
      <c r="DL21" s="7"/>
      <c r="DM21" s="7"/>
      <c r="DN21" s="7"/>
      <c r="DO21" s="69"/>
      <c r="DP21" s="11"/>
      <c r="DQ21" s="11"/>
      <c r="DR21" s="132"/>
      <c r="DS21" s="13"/>
      <c r="DT21" s="7"/>
      <c r="DU21" s="7"/>
      <c r="DV21" s="7"/>
      <c r="DW21" s="7"/>
      <c r="DX21" s="7"/>
      <c r="DY21" s="69"/>
      <c r="DZ21" s="11"/>
      <c r="EA21" s="11"/>
      <c r="EB21" s="132"/>
      <c r="EC21" s="13"/>
      <c r="ED21" s="7"/>
      <c r="EE21" s="7"/>
      <c r="EF21" s="7"/>
      <c r="EG21" s="7"/>
      <c r="EH21" s="7"/>
      <c r="EI21" s="69"/>
      <c r="EJ21" s="11"/>
      <c r="EK21" s="11"/>
      <c r="EL21" s="132"/>
      <c r="EM21" s="13"/>
      <c r="EN21" s="7"/>
      <c r="EO21" s="7"/>
      <c r="EP21" s="7"/>
      <c r="EQ21" s="7"/>
      <c r="ER21" s="7"/>
      <c r="ES21" s="69"/>
      <c r="ET21" s="11"/>
      <c r="EU21" s="11"/>
      <c r="EV21" s="132"/>
      <c r="EW21" s="13"/>
      <c r="EX21" s="7"/>
      <c r="EY21" s="7"/>
      <c r="EZ21" s="7"/>
      <c r="FA21" s="7"/>
      <c r="FB21" s="7"/>
      <c r="FC21" s="69"/>
      <c r="FD21" s="11"/>
      <c r="FE21" s="11"/>
      <c r="FF21" s="132"/>
      <c r="FG21" s="13"/>
      <c r="FH21" s="7"/>
      <c r="FI21" s="7"/>
      <c r="FJ21" s="7"/>
      <c r="FK21" s="7"/>
      <c r="FL21" s="7"/>
      <c r="FM21" s="69"/>
      <c r="FN21" s="11"/>
      <c r="FO21" s="11"/>
      <c r="FP21" s="132"/>
      <c r="FQ21" s="13"/>
      <c r="FR21" s="7"/>
      <c r="FS21" s="7"/>
      <c r="FT21" s="7"/>
      <c r="FU21" s="7"/>
      <c r="FV21" s="7"/>
      <c r="FW21" s="69"/>
      <c r="FX21" s="11"/>
      <c r="FY21" s="11"/>
      <c r="FZ21" s="132"/>
      <c r="GA21" s="13"/>
      <c r="GB21" s="7"/>
      <c r="GC21" s="7"/>
      <c r="GD21" s="7"/>
      <c r="GE21" s="7"/>
      <c r="GF21" s="7"/>
      <c r="GG21" s="69"/>
      <c r="GH21" s="11"/>
      <c r="GI21" s="11"/>
      <c r="GJ21" s="132"/>
      <c r="GK21" s="13"/>
      <c r="GL21" s="7"/>
      <c r="GM21" s="7"/>
      <c r="GN21" s="7"/>
      <c r="GO21" s="7"/>
      <c r="GP21" s="7"/>
      <c r="GQ21" s="69"/>
      <c r="GR21" s="11"/>
      <c r="GS21" s="11"/>
      <c r="GT21" s="132"/>
      <c r="GU21" s="13"/>
      <c r="GV21" s="7"/>
      <c r="GW21" s="7"/>
      <c r="GX21" s="7"/>
      <c r="GY21" s="7"/>
      <c r="GZ21" s="7"/>
      <c r="HA21" s="69"/>
      <c r="HB21" s="11"/>
      <c r="HC21" s="11"/>
      <c r="HD21" s="132"/>
      <c r="HE21" s="13"/>
      <c r="HF21" s="7"/>
      <c r="HG21" s="7"/>
      <c r="HH21" s="7"/>
      <c r="HI21" s="7"/>
      <c r="HJ21" s="7"/>
      <c r="HK21" s="69"/>
      <c r="HL21" s="11"/>
      <c r="HM21" s="11"/>
      <c r="HN21" s="132"/>
      <c r="HO21" s="13"/>
      <c r="HP21" s="7"/>
      <c r="HQ21" s="7"/>
      <c r="HR21" s="7"/>
      <c r="HS21" s="7"/>
      <c r="HT21" s="7"/>
      <c r="HU21" s="69"/>
      <c r="HV21" s="11"/>
      <c r="HW21" s="11"/>
      <c r="HX21" s="132"/>
      <c r="HY21" s="13"/>
      <c r="HZ21" s="7"/>
      <c r="IA21" s="7"/>
      <c r="IB21" s="7"/>
      <c r="IC21" s="7"/>
      <c r="ID21" s="7"/>
      <c r="IE21" s="69"/>
      <c r="IF21" s="11"/>
      <c r="IG21" s="11"/>
      <c r="IH21" s="132"/>
      <c r="II21" s="13"/>
      <c r="IJ21" s="7"/>
      <c r="IK21" s="7"/>
      <c r="IL21" s="7"/>
      <c r="IM21" s="7"/>
      <c r="IN21" s="7"/>
      <c r="IO21" s="69"/>
      <c r="IP21" s="11"/>
      <c r="IQ21" s="11"/>
      <c r="IR21" s="132"/>
      <c r="IS21" s="13"/>
      <c r="IT21" s="7"/>
      <c r="IU21" s="7"/>
      <c r="IV21" s="7"/>
      <c r="IW21" s="7"/>
      <c r="IX21" s="7"/>
      <c r="IY21" s="69"/>
      <c r="IZ21" s="11"/>
      <c r="JA21" s="11"/>
      <c r="JB21" s="132"/>
      <c r="JC21" s="13"/>
      <c r="JD21" s="7"/>
      <c r="JE21" s="7"/>
      <c r="JF21" s="7"/>
      <c r="JG21" s="7"/>
      <c r="JH21" s="7"/>
      <c r="JI21" s="69"/>
      <c r="JJ21" s="11"/>
      <c r="JK21" s="11"/>
      <c r="JL21" s="132"/>
      <c r="JM21" s="13"/>
      <c r="JN21" s="7"/>
      <c r="JO21" s="7"/>
      <c r="JP21" s="7"/>
      <c r="JQ21" s="7"/>
      <c r="JR21" s="7"/>
      <c r="JS21" s="69"/>
      <c r="JT21" s="11"/>
      <c r="JU21" s="11"/>
    </row>
    <row xmlns:x14ac="http://schemas.microsoft.com/office/spreadsheetml/2009/9/ac" r="22" s="2" customFormat="true" x14ac:dyDescent="0.25">
      <c r="A22" s="403" t="str">
        <f ca="true">IF(ISBLANK('Data Summary'!A24),"",'Data Summary'!A24)</f>
        <v>BRA_2015_PNSE</v>
      </c>
      <c r="B22" s="132"/>
      <c r="C22" s="13"/>
      <c r="D22" s="111"/>
      <c r="E22" s="7"/>
      <c r="F22" s="7"/>
      <c r="G22" s="7"/>
      <c r="H22" s="7"/>
      <c r="I22" s="26"/>
      <c r="J22" s="11"/>
      <c r="K22" s="11"/>
      <c r="L22" s="132"/>
      <c r="M22" s="13"/>
      <c r="N22" s="7"/>
      <c r="O22" s="7"/>
      <c r="P22" s="7"/>
      <c r="Q22" s="7"/>
      <c r="R22" s="7"/>
      <c r="S22" s="26"/>
      <c r="T22" s="11"/>
      <c r="U22" s="11"/>
      <c r="V22" s="132"/>
      <c r="W22" s="13"/>
      <c r="X22" s="7"/>
      <c r="Y22" s="7"/>
      <c r="Z22" s="7"/>
      <c r="AA22" s="7"/>
      <c r="AB22" s="7"/>
      <c r="AC22" s="26"/>
      <c r="AD22" s="11"/>
      <c r="AE22" s="11"/>
      <c r="AF22" s="132"/>
      <c r="AG22" s="13"/>
      <c r="AH22" s="7"/>
      <c r="AI22" s="7"/>
      <c r="AJ22" s="7"/>
      <c r="AK22" s="7"/>
      <c r="AL22" s="7"/>
      <c r="AM22" s="26"/>
      <c r="AN22" s="11"/>
      <c r="AO22" s="11"/>
      <c r="AP22" s="132"/>
      <c r="AQ22" s="13"/>
      <c r="AR22" s="7"/>
      <c r="AS22" s="7"/>
      <c r="AT22" s="7"/>
      <c r="AU22" s="7"/>
      <c r="AV22" s="7"/>
      <c r="AW22" s="26"/>
      <c r="AX22" s="11"/>
      <c r="AY22" s="11"/>
      <c r="AZ22" s="132"/>
      <c r="BA22" s="13"/>
      <c r="BB22" s="7"/>
      <c r="BC22" s="7"/>
      <c r="BD22" s="7"/>
      <c r="BE22" s="7"/>
      <c r="BF22" s="7"/>
      <c r="BG22" s="26"/>
      <c r="BH22" s="11"/>
      <c r="BI22" s="11"/>
      <c r="BJ22" s="132"/>
      <c r="BK22" s="13"/>
      <c r="BL22" s="7"/>
      <c r="BM22" s="7"/>
      <c r="BN22" s="7"/>
      <c r="BO22" s="7"/>
      <c r="BP22" s="7"/>
      <c r="BQ22" s="26"/>
      <c r="BR22" s="11"/>
      <c r="BS22" s="11"/>
      <c r="BT22" s="132"/>
      <c r="BU22" s="13"/>
      <c r="BV22" s="111"/>
      <c r="BW22" s="7"/>
      <c r="BX22" s="7"/>
      <c r="BY22" s="7"/>
      <c r="BZ22" s="7"/>
      <c r="CA22" s="26"/>
      <c r="CB22" s="11"/>
      <c r="CC22" s="11"/>
      <c r="CD22" s="132"/>
      <c r="CE22" s="13"/>
      <c r="CF22" s="7"/>
      <c r="CG22" s="7"/>
      <c r="CH22" s="7"/>
      <c r="CI22" s="7"/>
      <c r="CJ22" s="7"/>
      <c r="CK22" s="26"/>
      <c r="CL22" s="11"/>
      <c r="CM22" s="11"/>
      <c r="CN22" s="132"/>
      <c r="CO22" s="13"/>
      <c r="CP22" s="7"/>
      <c r="CQ22" s="7"/>
      <c r="CR22" s="7"/>
      <c r="CS22" s="7"/>
      <c r="CT22" s="7"/>
      <c r="CU22" s="26"/>
      <c r="CV22" s="11"/>
      <c r="CW22" s="11"/>
      <c r="CX22" s="132"/>
      <c r="CY22" s="13"/>
      <c r="CZ22" s="7"/>
      <c r="DA22" s="7"/>
      <c r="DB22" s="7"/>
      <c r="DC22" s="7"/>
      <c r="DD22" s="7"/>
      <c r="DE22" s="26"/>
      <c r="DF22" s="11"/>
      <c r="DG22" s="11"/>
      <c r="DH22" s="132"/>
      <c r="DI22" s="13"/>
      <c r="DJ22" s="7"/>
      <c r="DK22" s="7"/>
      <c r="DL22" s="7"/>
      <c r="DM22" s="7"/>
      <c r="DN22" s="7"/>
      <c r="DO22" s="26"/>
      <c r="DP22" s="11"/>
      <c r="DQ22" s="11"/>
      <c r="DR22" s="132"/>
      <c r="DS22" s="13"/>
      <c r="DT22" s="7"/>
      <c r="DU22" s="7"/>
      <c r="DV22" s="7"/>
      <c r="DW22" s="7"/>
      <c r="DX22" s="7"/>
      <c r="DY22" s="26"/>
      <c r="DZ22" s="11"/>
      <c r="EA22" s="11"/>
      <c r="EB22" s="132"/>
      <c r="EC22" s="13"/>
      <c r="ED22" s="7"/>
      <c r="EE22" s="7"/>
      <c r="EF22" s="7"/>
      <c r="EG22" s="7"/>
      <c r="EH22" s="7"/>
      <c r="EI22" s="26"/>
      <c r="EJ22" s="11"/>
      <c r="EK22" s="11"/>
      <c r="EL22" s="132"/>
      <c r="EM22" s="13"/>
      <c r="EN22" s="7"/>
      <c r="EO22" s="7"/>
      <c r="EP22" s="7"/>
      <c r="EQ22" s="7"/>
      <c r="ER22" s="7"/>
      <c r="ES22" s="26"/>
      <c r="ET22" s="11"/>
      <c r="EU22" s="11"/>
      <c r="EV22" s="132"/>
      <c r="EW22" s="13"/>
      <c r="EX22" s="7"/>
      <c r="EY22" s="7"/>
      <c r="EZ22" s="7"/>
      <c r="FA22" s="7"/>
      <c r="FB22" s="7"/>
      <c r="FC22" s="26"/>
      <c r="FD22" s="11"/>
      <c r="FE22" s="11"/>
      <c r="FF22" s="132"/>
      <c r="FG22" s="13"/>
      <c r="FH22" s="7"/>
      <c r="FI22" s="7"/>
      <c r="FJ22" s="7"/>
      <c r="FK22" s="7"/>
      <c r="FL22" s="7"/>
      <c r="FM22" s="26"/>
      <c r="FN22" s="11"/>
      <c r="FO22" s="11"/>
      <c r="FP22" s="132"/>
      <c r="FQ22" s="13"/>
      <c r="FR22" s="7"/>
      <c r="FS22" s="7"/>
      <c r="FT22" s="7"/>
      <c r="FU22" s="7"/>
      <c r="FV22" s="7"/>
      <c r="FW22" s="26"/>
      <c r="FX22" s="11"/>
      <c r="FY22" s="11"/>
      <c r="FZ22" s="132"/>
      <c r="GA22" s="13"/>
      <c r="GB22" s="7"/>
      <c r="GC22" s="7"/>
      <c r="GD22" s="7"/>
      <c r="GE22" s="7"/>
      <c r="GF22" s="7"/>
      <c r="GG22" s="26"/>
      <c r="GH22" s="11"/>
      <c r="GI22" s="11"/>
      <c r="GJ22" s="132"/>
      <c r="GK22" s="13"/>
      <c r="GL22" s="7"/>
      <c r="GM22" s="7"/>
      <c r="GN22" s="7"/>
      <c r="GO22" s="7"/>
      <c r="GP22" s="7"/>
      <c r="GQ22" s="26"/>
      <c r="GR22" s="11"/>
      <c r="GS22" s="11"/>
      <c r="GT22" s="132"/>
      <c r="GU22" s="13"/>
      <c r="GV22" s="7"/>
      <c r="GW22" s="7"/>
      <c r="GX22" s="7"/>
      <c r="GY22" s="7"/>
      <c r="GZ22" s="7"/>
      <c r="HA22" s="26"/>
      <c r="HB22" s="11"/>
      <c r="HC22" s="11"/>
      <c r="HD22" s="132"/>
      <c r="HE22" s="13"/>
      <c r="HF22" s="7"/>
      <c r="HG22" s="7"/>
      <c r="HH22" s="7"/>
      <c r="HI22" s="7"/>
      <c r="HJ22" s="7"/>
      <c r="HK22" s="26"/>
      <c r="HL22" s="11"/>
      <c r="HM22" s="11"/>
      <c r="HN22" s="132"/>
      <c r="HO22" s="13"/>
      <c r="HP22" s="7"/>
      <c r="HQ22" s="7"/>
      <c r="HR22" s="7"/>
      <c r="HS22" s="7"/>
      <c r="HT22" s="7"/>
      <c r="HU22" s="26"/>
      <c r="HV22" s="11"/>
      <c r="HW22" s="11"/>
      <c r="HX22" s="132"/>
      <c r="HY22" s="13"/>
      <c r="HZ22" s="7"/>
      <c r="IA22" s="7"/>
      <c r="IB22" s="7"/>
      <c r="IC22" s="7"/>
      <c r="ID22" s="7"/>
      <c r="IE22" s="26"/>
      <c r="IF22" s="11"/>
      <c r="IG22" s="11"/>
      <c r="IH22" s="132"/>
      <c r="II22" s="13"/>
      <c r="IJ22" s="7"/>
      <c r="IK22" s="7"/>
      <c r="IL22" s="7"/>
      <c r="IM22" s="7"/>
      <c r="IN22" s="7"/>
      <c r="IO22" s="26"/>
      <c r="IP22" s="11"/>
      <c r="IQ22" s="11"/>
      <c r="IR22" s="132"/>
      <c r="IS22" s="13"/>
      <c r="IT22" s="7"/>
      <c r="IU22" s="7"/>
      <c r="IV22" s="7"/>
      <c r="IW22" s="7"/>
      <c r="IX22" s="7"/>
      <c r="IY22" s="26"/>
      <c r="IZ22" s="11"/>
      <c r="JA22" s="11"/>
      <c r="JB22" s="132"/>
      <c r="JC22" s="13"/>
      <c r="JD22" s="7"/>
      <c r="JE22" s="7"/>
      <c r="JF22" s="7"/>
      <c r="JG22" s="7"/>
      <c r="JH22" s="7"/>
      <c r="JI22" s="26"/>
      <c r="JJ22" s="11"/>
      <c r="JK22" s="11"/>
      <c r="JL22" s="132"/>
      <c r="JM22" s="13"/>
      <c r="JN22" s="7"/>
      <c r="JO22" s="7"/>
      <c r="JP22" s="7"/>
      <c r="JQ22" s="7"/>
      <c r="JR22" s="7"/>
      <c r="JS22" s="26"/>
      <c r="JT22" s="11"/>
      <c r="JU22" s="11"/>
    </row>
    <row xmlns:x14ac="http://schemas.microsoft.com/office/spreadsheetml/2009/9/ac" r="23" s="2" customFormat="true" x14ac:dyDescent="0.25">
      <c r="A23" s="403" t="str">
        <f ca="true">IF(ISBLANK('Data Summary'!A25),"",'Data Summary'!A25)</f>
        <v>BRA_2016_EMIS</v>
      </c>
      <c r="B23" s="132"/>
      <c r="C23" s="13"/>
      <c r="D23" s="7"/>
      <c r="E23" s="7"/>
      <c r="F23" s="7"/>
      <c r="G23" s="7"/>
      <c r="H23" s="7"/>
      <c r="I23" s="26"/>
      <c r="J23" s="11"/>
      <c r="K23" s="11"/>
      <c r="L23" s="132"/>
      <c r="M23" s="13"/>
      <c r="N23" s="7"/>
      <c r="O23" s="7"/>
      <c r="P23" s="7"/>
      <c r="Q23" s="7"/>
      <c r="R23" s="7"/>
      <c r="S23" s="26"/>
      <c r="T23" s="11"/>
      <c r="U23" s="11"/>
      <c r="V23" s="132"/>
      <c r="W23" s="13"/>
      <c r="X23" s="7"/>
      <c r="Y23" s="7"/>
      <c r="Z23" s="7"/>
      <c r="AA23" s="7"/>
      <c r="AB23" s="7"/>
      <c r="AC23" s="26"/>
      <c r="AD23" s="11"/>
      <c r="AE23" s="11"/>
      <c r="AF23" s="132"/>
      <c r="AG23" s="13"/>
      <c r="AH23" s="7"/>
      <c r="AI23" s="7"/>
      <c r="AJ23" s="7"/>
      <c r="AK23" s="7"/>
      <c r="AL23" s="7"/>
      <c r="AM23" s="26"/>
      <c r="AN23" s="11"/>
      <c r="AO23" s="11"/>
      <c r="AP23" s="132"/>
      <c r="AQ23" s="13"/>
      <c r="AR23" s="7"/>
      <c r="AS23" s="7"/>
      <c r="AT23" s="7"/>
      <c r="AU23" s="7"/>
      <c r="AV23" s="7"/>
      <c r="AW23" s="26"/>
      <c r="AX23" s="11"/>
      <c r="AY23" s="11"/>
      <c r="AZ23" s="132"/>
      <c r="BA23" s="13"/>
      <c r="BB23" s="7"/>
      <c r="BC23" s="7"/>
      <c r="BD23" s="7"/>
      <c r="BE23" s="7"/>
      <c r="BF23" s="7"/>
      <c r="BG23" s="26"/>
      <c r="BH23" s="11"/>
      <c r="BI23" s="11"/>
      <c r="BJ23" s="132"/>
      <c r="BK23" s="13"/>
      <c r="BL23" s="7"/>
      <c r="BM23" s="7"/>
      <c r="BN23" s="7"/>
      <c r="BO23" s="7"/>
      <c r="BP23" s="7"/>
      <c r="BQ23" s="26"/>
      <c r="BR23" s="11"/>
      <c r="BS23" s="11"/>
      <c r="BT23" s="132"/>
      <c r="BU23" s="13"/>
      <c r="BV23" s="7"/>
      <c r="BW23" s="7"/>
      <c r="BX23" s="7"/>
      <c r="BY23" s="7"/>
      <c r="BZ23" s="7"/>
      <c r="CA23" s="26"/>
      <c r="CB23" s="11"/>
      <c r="CC23" s="11"/>
      <c r="CD23" s="132"/>
      <c r="CE23" s="13"/>
      <c r="CF23" s="7"/>
      <c r="CG23" s="7"/>
      <c r="CH23" s="7"/>
      <c r="CI23" s="7"/>
      <c r="CJ23" s="7"/>
      <c r="CK23" s="26"/>
      <c r="CL23" s="11"/>
      <c r="CM23" s="11"/>
      <c r="CN23" s="132"/>
      <c r="CO23" s="13"/>
      <c r="CP23" s="7"/>
      <c r="CQ23" s="7"/>
      <c r="CR23" s="7"/>
      <c r="CS23" s="7"/>
      <c r="CT23" s="7"/>
      <c r="CU23" s="26"/>
      <c r="CV23" s="11"/>
      <c r="CW23" s="11"/>
      <c r="CX23" s="132"/>
      <c r="CY23" s="13"/>
      <c r="CZ23" s="7"/>
      <c r="DA23" s="7"/>
      <c r="DB23" s="7"/>
      <c r="DC23" s="7"/>
      <c r="DD23" s="7"/>
      <c r="DE23" s="26"/>
      <c r="DF23" s="11"/>
      <c r="DG23" s="11"/>
      <c r="DH23" s="132"/>
      <c r="DI23" s="13"/>
      <c r="DJ23" s="7"/>
      <c r="DK23" s="7"/>
      <c r="DL23" s="7"/>
      <c r="DM23" s="7"/>
      <c r="DN23" s="7"/>
      <c r="DO23" s="26"/>
      <c r="DP23" s="11"/>
      <c r="DQ23" s="11"/>
      <c r="DR23" s="132"/>
      <c r="DS23" s="13"/>
      <c r="DT23" s="7"/>
      <c r="DU23" s="7"/>
      <c r="DV23" s="7"/>
      <c r="DW23" s="7"/>
      <c r="DX23" s="7"/>
      <c r="DY23" s="26"/>
      <c r="DZ23" s="11"/>
      <c r="EA23" s="11"/>
      <c r="EB23" s="132"/>
      <c r="EC23" s="13"/>
      <c r="ED23" s="7"/>
      <c r="EE23" s="7"/>
      <c r="EF23" s="7"/>
      <c r="EG23" s="7"/>
      <c r="EH23" s="7"/>
      <c r="EI23" s="26"/>
      <c r="EJ23" s="11"/>
      <c r="EK23" s="11"/>
      <c r="EL23" s="132"/>
      <c r="EM23" s="13"/>
      <c r="EN23" s="7"/>
      <c r="EO23" s="7"/>
      <c r="EP23" s="7"/>
      <c r="EQ23" s="7"/>
      <c r="ER23" s="7"/>
      <c r="ES23" s="26"/>
      <c r="ET23" s="11"/>
      <c r="EU23" s="11"/>
      <c r="EV23" s="132"/>
      <c r="EW23" s="13"/>
      <c r="EX23" s="7"/>
      <c r="EY23" s="7"/>
      <c r="EZ23" s="7"/>
      <c r="FA23" s="7"/>
      <c r="FB23" s="7"/>
      <c r="FC23" s="26"/>
      <c r="FD23" s="11"/>
      <c r="FE23" s="11"/>
      <c r="FF23" s="132"/>
      <c r="FG23" s="13"/>
      <c r="FH23" s="7"/>
      <c r="FI23" s="7"/>
      <c r="FJ23" s="7"/>
      <c r="FK23" s="7"/>
      <c r="FL23" s="7"/>
      <c r="FM23" s="26"/>
      <c r="FN23" s="11"/>
      <c r="FO23" s="11"/>
      <c r="FP23" s="132"/>
      <c r="FQ23" s="13"/>
      <c r="FR23" s="7"/>
      <c r="FS23" s="7"/>
      <c r="FT23" s="7"/>
      <c r="FU23" s="7"/>
      <c r="FV23" s="7"/>
      <c r="FW23" s="26"/>
      <c r="FX23" s="11"/>
      <c r="FY23" s="11"/>
      <c r="FZ23" s="132"/>
      <c r="GA23" s="13"/>
      <c r="GB23" s="7"/>
      <c r="GC23" s="7"/>
      <c r="GD23" s="7"/>
      <c r="GE23" s="7"/>
      <c r="GF23" s="7"/>
      <c r="GG23" s="26"/>
      <c r="GH23" s="11"/>
      <c r="GI23" s="11"/>
      <c r="GJ23" s="132"/>
      <c r="GK23" s="13"/>
      <c r="GL23" s="7"/>
      <c r="GM23" s="7"/>
      <c r="GN23" s="7"/>
      <c r="GO23" s="7"/>
      <c r="GP23" s="7"/>
      <c r="GQ23" s="26"/>
      <c r="GR23" s="11"/>
      <c r="GS23" s="11"/>
      <c r="GT23" s="132"/>
      <c r="GU23" s="13"/>
      <c r="GV23" s="7"/>
      <c r="GW23" s="7"/>
      <c r="GX23" s="7"/>
      <c r="GY23" s="7"/>
      <c r="GZ23" s="7"/>
      <c r="HA23" s="26"/>
      <c r="HB23" s="11"/>
      <c r="HC23" s="11"/>
      <c r="HD23" s="132"/>
      <c r="HE23" s="13"/>
      <c r="HF23" s="7"/>
      <c r="HG23" s="7"/>
      <c r="HH23" s="7"/>
      <c r="HI23" s="7"/>
      <c r="HJ23" s="7"/>
      <c r="HK23" s="26"/>
      <c r="HL23" s="11"/>
      <c r="HM23" s="11"/>
      <c r="HN23" s="132"/>
      <c r="HO23" s="13"/>
      <c r="HP23" s="7"/>
      <c r="HQ23" s="7"/>
      <c r="HR23" s="7"/>
      <c r="HS23" s="7"/>
      <c r="HT23" s="7"/>
      <c r="HU23" s="26"/>
      <c r="HV23" s="11"/>
      <c r="HW23" s="11"/>
      <c r="HX23" s="132"/>
      <c r="HY23" s="13"/>
      <c r="HZ23" s="7"/>
      <c r="IA23" s="7"/>
      <c r="IB23" s="7"/>
      <c r="IC23" s="7"/>
      <c r="ID23" s="7"/>
      <c r="IE23" s="26"/>
      <c r="IF23" s="11"/>
      <c r="IG23" s="11"/>
      <c r="IH23" s="132"/>
      <c r="II23" s="13"/>
      <c r="IJ23" s="7"/>
      <c r="IK23" s="7"/>
      <c r="IL23" s="7"/>
      <c r="IM23" s="7"/>
      <c r="IN23" s="7"/>
      <c r="IO23" s="26"/>
      <c r="IP23" s="11"/>
      <c r="IQ23" s="11"/>
      <c r="IR23" s="132"/>
      <c r="IS23" s="13"/>
      <c r="IT23" s="7"/>
      <c r="IU23" s="7"/>
      <c r="IV23" s="7"/>
      <c r="IW23" s="7"/>
      <c r="IX23" s="7"/>
      <c r="IY23" s="26"/>
      <c r="IZ23" s="11"/>
      <c r="JA23" s="11"/>
      <c r="JB23" s="132"/>
      <c r="JC23" s="13"/>
      <c r="JD23" s="7"/>
      <c r="JE23" s="7"/>
      <c r="JF23" s="7"/>
      <c r="JG23" s="7"/>
      <c r="JH23" s="7"/>
      <c r="JI23" s="26"/>
      <c r="JJ23" s="11"/>
      <c r="JK23" s="11"/>
      <c r="JL23" s="132"/>
      <c r="JM23" s="13"/>
      <c r="JN23" s="7"/>
      <c r="JO23" s="7"/>
      <c r="JP23" s="7"/>
      <c r="JQ23" s="7"/>
      <c r="JR23" s="7"/>
      <c r="JS23" s="26"/>
      <c r="JT23" s="11"/>
      <c r="JU23" s="11"/>
    </row>
    <row xmlns:x14ac="http://schemas.microsoft.com/office/spreadsheetml/2009/9/ac" r="24" s="2" customFormat="true" x14ac:dyDescent="0.25">
      <c r="A24" s="403" t="str">
        <f ca="true">IF(ISBLANK('Data Summary'!A26),"",'Data Summary'!A26)</f>
        <v>BRA_2017_EMIS</v>
      </c>
      <c r="B24" s="132"/>
      <c r="C24" s="13"/>
      <c r="D24" s="7"/>
      <c r="E24" s="7"/>
      <c r="F24" s="7"/>
      <c r="G24" s="7"/>
      <c r="H24" s="7"/>
      <c r="I24" s="26"/>
      <c r="J24" s="11"/>
      <c r="K24" s="11"/>
      <c r="L24" s="132"/>
      <c r="M24" s="13"/>
      <c r="N24" s="7"/>
      <c r="O24" s="7"/>
      <c r="P24" s="7"/>
      <c r="Q24" s="7"/>
      <c r="R24" s="7"/>
      <c r="S24" s="26"/>
      <c r="T24" s="11"/>
      <c r="U24" s="11"/>
      <c r="V24" s="132"/>
      <c r="W24" s="13"/>
      <c r="X24" s="7"/>
      <c r="Y24" s="7"/>
      <c r="Z24" s="7"/>
      <c r="AA24" s="7"/>
      <c r="AB24" s="7"/>
      <c r="AC24" s="26"/>
      <c r="AD24" s="11"/>
      <c r="AE24" s="11"/>
      <c r="AF24" s="132"/>
      <c r="AG24" s="13"/>
      <c r="AH24" s="7"/>
      <c r="AI24" s="7"/>
      <c r="AJ24" s="7"/>
      <c r="AK24" s="7"/>
      <c r="AL24" s="7"/>
      <c r="AM24" s="26"/>
      <c r="AN24" s="11"/>
      <c r="AO24" s="11"/>
      <c r="AP24" s="132"/>
      <c r="AQ24" s="13"/>
      <c r="AR24" s="7"/>
      <c r="AS24" s="7"/>
      <c r="AT24" s="7"/>
      <c r="AU24" s="7"/>
      <c r="AV24" s="7"/>
      <c r="AW24" s="26"/>
      <c r="AX24" s="11"/>
      <c r="AY24" s="11"/>
      <c r="AZ24" s="132"/>
      <c r="BA24" s="13"/>
      <c r="BB24" s="7"/>
      <c r="BC24" s="7"/>
      <c r="BD24" s="7"/>
      <c r="BE24" s="7"/>
      <c r="BF24" s="7"/>
      <c r="BG24" s="26"/>
      <c r="BH24" s="11"/>
      <c r="BI24" s="11"/>
      <c r="BJ24" s="132"/>
      <c r="BK24" s="13"/>
      <c r="BL24" s="7"/>
      <c r="BM24" s="7"/>
      <c r="BN24" s="7"/>
      <c r="BO24" s="7"/>
      <c r="BP24" s="7"/>
      <c r="BQ24" s="26"/>
      <c r="BR24" s="11"/>
      <c r="BS24" s="11"/>
      <c r="BT24" s="132"/>
      <c r="BU24" s="13"/>
      <c r="BV24" s="7"/>
      <c r="BW24" s="7"/>
      <c r="BX24" s="7"/>
      <c r="BY24" s="7"/>
      <c r="BZ24" s="7"/>
      <c r="CA24" s="26"/>
      <c r="CB24" s="11"/>
      <c r="CC24" s="11"/>
      <c r="CD24" s="132"/>
      <c r="CE24" s="13"/>
      <c r="CF24" s="7"/>
      <c r="CG24" s="7"/>
      <c r="CH24" s="7"/>
      <c r="CI24" s="7"/>
      <c r="CJ24" s="7"/>
      <c r="CK24" s="26"/>
      <c r="CL24" s="11"/>
      <c r="CM24" s="11"/>
      <c r="CN24" s="132"/>
      <c r="CO24" s="13"/>
      <c r="CP24" s="7"/>
      <c r="CQ24" s="7"/>
      <c r="CR24" s="7"/>
      <c r="CS24" s="7"/>
      <c r="CT24" s="7"/>
      <c r="CU24" s="26"/>
      <c r="CV24" s="11"/>
      <c r="CW24" s="11"/>
      <c r="CX24" s="132"/>
      <c r="CY24" s="13"/>
      <c r="CZ24" s="7"/>
      <c r="DA24" s="7"/>
      <c r="DB24" s="7"/>
      <c r="DC24" s="7"/>
      <c r="DD24" s="7"/>
      <c r="DE24" s="26"/>
      <c r="DF24" s="11"/>
      <c r="DG24" s="11"/>
      <c r="DH24" s="132"/>
      <c r="DI24" s="13"/>
      <c r="DJ24" s="7"/>
      <c r="DK24" s="7"/>
      <c r="DL24" s="7"/>
      <c r="DM24" s="7"/>
      <c r="DN24" s="7"/>
      <c r="DO24" s="26"/>
      <c r="DP24" s="11"/>
      <c r="DQ24" s="11"/>
      <c r="DR24" s="132"/>
      <c r="DS24" s="13"/>
      <c r="DT24" s="7"/>
      <c r="DU24" s="7"/>
      <c r="DV24" s="7"/>
      <c r="DW24" s="7"/>
      <c r="DX24" s="7"/>
      <c r="DY24" s="26"/>
      <c r="DZ24" s="11"/>
      <c r="EA24" s="11"/>
      <c r="EB24" s="132"/>
      <c r="EC24" s="13"/>
      <c r="ED24" s="7"/>
      <c r="EE24" s="7"/>
      <c r="EF24" s="7"/>
      <c r="EG24" s="7"/>
      <c r="EH24" s="7"/>
      <c r="EI24" s="26"/>
      <c r="EJ24" s="11"/>
      <c r="EK24" s="11"/>
      <c r="EL24" s="132"/>
      <c r="EM24" s="13"/>
      <c r="EN24" s="7"/>
      <c r="EO24" s="7"/>
      <c r="EP24" s="7"/>
      <c r="EQ24" s="7"/>
      <c r="ER24" s="7"/>
      <c r="ES24" s="26"/>
      <c r="ET24" s="11"/>
      <c r="EU24" s="11"/>
      <c r="EV24" s="132"/>
      <c r="EW24" s="13"/>
      <c r="EX24" s="7"/>
      <c r="EY24" s="7"/>
      <c r="EZ24" s="7"/>
      <c r="FA24" s="7"/>
      <c r="FB24" s="7"/>
      <c r="FC24" s="26"/>
      <c r="FD24" s="11"/>
      <c r="FE24" s="11"/>
      <c r="FF24" s="132"/>
      <c r="FG24" s="13"/>
      <c r="FH24" s="7"/>
      <c r="FI24" s="7"/>
      <c r="FJ24" s="7"/>
      <c r="FK24" s="7"/>
      <c r="FL24" s="7"/>
      <c r="FM24" s="26"/>
      <c r="FN24" s="11"/>
      <c r="FO24" s="11"/>
      <c r="FP24" s="132"/>
      <c r="FQ24" s="13"/>
      <c r="FR24" s="7"/>
      <c r="FS24" s="7"/>
      <c r="FT24" s="7"/>
      <c r="FU24" s="7"/>
      <c r="FV24" s="7"/>
      <c r="FW24" s="26"/>
      <c r="FX24" s="11"/>
      <c r="FY24" s="11"/>
      <c r="FZ24" s="132"/>
      <c r="GA24" s="13"/>
      <c r="GB24" s="7"/>
      <c r="GC24" s="7"/>
      <c r="GD24" s="7"/>
      <c r="GE24" s="7"/>
      <c r="GF24" s="7"/>
      <c r="GG24" s="26"/>
      <c r="GH24" s="11"/>
      <c r="GI24" s="11"/>
      <c r="GJ24" s="132"/>
      <c r="GK24" s="13"/>
      <c r="GL24" s="7"/>
      <c r="GM24" s="7"/>
      <c r="GN24" s="7"/>
      <c r="GO24" s="7"/>
      <c r="GP24" s="7"/>
      <c r="GQ24" s="26"/>
      <c r="GR24" s="11"/>
      <c r="GS24" s="11"/>
      <c r="GT24" s="132"/>
      <c r="GU24" s="13"/>
      <c r="GV24" s="7"/>
      <c r="GW24" s="7"/>
      <c r="GX24" s="7"/>
      <c r="GY24" s="7"/>
      <c r="GZ24" s="7"/>
      <c r="HA24" s="26"/>
      <c r="HB24" s="11"/>
      <c r="HC24" s="11"/>
      <c r="HD24" s="132"/>
      <c r="HE24" s="13"/>
      <c r="HF24" s="7"/>
      <c r="HG24" s="7"/>
      <c r="HH24" s="7"/>
      <c r="HI24" s="7"/>
      <c r="HJ24" s="7"/>
      <c r="HK24" s="26"/>
      <c r="HL24" s="11"/>
      <c r="HM24" s="11"/>
      <c r="HN24" s="132"/>
      <c r="HO24" s="13"/>
      <c r="HP24" s="7"/>
      <c r="HQ24" s="7"/>
      <c r="HR24" s="7"/>
      <c r="HS24" s="7"/>
      <c r="HT24" s="7"/>
      <c r="HU24" s="26"/>
      <c r="HV24" s="11"/>
      <c r="HW24" s="11"/>
      <c r="HX24" s="132"/>
      <c r="HY24" s="13"/>
      <c r="HZ24" s="7"/>
      <c r="IA24" s="7"/>
      <c r="IB24" s="7"/>
      <c r="IC24" s="7"/>
      <c r="ID24" s="7"/>
      <c r="IE24" s="26"/>
      <c r="IF24" s="11"/>
      <c r="IG24" s="11"/>
      <c r="IH24" s="132"/>
      <c r="II24" s="13"/>
      <c r="IJ24" s="7"/>
      <c r="IK24" s="7"/>
      <c r="IL24" s="7"/>
      <c r="IM24" s="7"/>
      <c r="IN24" s="7"/>
      <c r="IO24" s="26"/>
      <c r="IP24" s="11"/>
      <c r="IQ24" s="11"/>
      <c r="IR24" s="132"/>
      <c r="IS24" s="13"/>
      <c r="IT24" s="7"/>
      <c r="IU24" s="7"/>
      <c r="IV24" s="7"/>
      <c r="IW24" s="7"/>
      <c r="IX24" s="7"/>
      <c r="IY24" s="26"/>
      <c r="IZ24" s="11"/>
      <c r="JA24" s="11"/>
      <c r="JB24" s="132"/>
      <c r="JC24" s="13"/>
      <c r="JD24" s="7"/>
      <c r="JE24" s="7"/>
      <c r="JF24" s="7"/>
      <c r="JG24" s="7"/>
      <c r="JH24" s="7"/>
      <c r="JI24" s="26"/>
      <c r="JJ24" s="11"/>
      <c r="JK24" s="11"/>
      <c r="JL24" s="132"/>
      <c r="JM24" s="13"/>
      <c r="JN24" s="7"/>
      <c r="JO24" s="7"/>
      <c r="JP24" s="7"/>
      <c r="JQ24" s="7"/>
      <c r="JR24" s="7"/>
      <c r="JS24" s="26"/>
      <c r="JT24" s="11"/>
      <c r="JU24" s="11"/>
    </row>
    <row xmlns:x14ac="http://schemas.microsoft.com/office/spreadsheetml/2009/9/ac" r="25" s="2" customFormat="true" x14ac:dyDescent="0.25">
      <c r="A25" s="403" t="str">
        <f ca="true">IF(ISBLANK('Data Summary'!A27),"",'Data Summary'!A27)</f>
        <v>BRA_2017_UIS</v>
      </c>
      <c r="B25" s="132"/>
      <c r="C25" s="13"/>
      <c r="D25" s="7"/>
      <c r="E25" s="7"/>
      <c r="F25" s="7"/>
      <c r="G25" s="7"/>
      <c r="H25" s="7"/>
      <c r="I25" s="26"/>
      <c r="J25" s="11"/>
      <c r="K25" s="11"/>
      <c r="L25" s="132"/>
      <c r="M25" s="13"/>
      <c r="N25" s="7"/>
      <c r="O25" s="7"/>
      <c r="P25" s="7"/>
      <c r="Q25" s="7"/>
      <c r="R25" s="7"/>
      <c r="S25" s="26"/>
      <c r="T25" s="11"/>
      <c r="U25" s="11"/>
      <c r="V25" s="132"/>
      <c r="W25" s="13"/>
      <c r="X25" s="7"/>
      <c r="Y25" s="7"/>
      <c r="Z25" s="7"/>
      <c r="AA25" s="7"/>
      <c r="AB25" s="7"/>
      <c r="AC25" s="26"/>
      <c r="AD25" s="11"/>
      <c r="AE25" s="11"/>
      <c r="AF25" s="132"/>
      <c r="AG25" s="13"/>
      <c r="AH25" s="7"/>
      <c r="AI25" s="7"/>
      <c r="AJ25" s="7"/>
      <c r="AK25" s="7"/>
      <c r="AL25" s="7"/>
      <c r="AM25" s="26"/>
      <c r="AN25" s="11"/>
      <c r="AO25" s="11"/>
      <c r="AP25" s="132"/>
      <c r="AQ25" s="13"/>
      <c r="AR25" s="7"/>
      <c r="AS25" s="7"/>
      <c r="AT25" s="7"/>
      <c r="AU25" s="7"/>
      <c r="AV25" s="7"/>
      <c r="AW25" s="26"/>
      <c r="AX25" s="11"/>
      <c r="AY25" s="11"/>
      <c r="AZ25" s="132"/>
      <c r="BA25" s="13"/>
      <c r="BB25" s="7"/>
      <c r="BC25" s="7"/>
      <c r="BD25" s="7"/>
      <c r="BE25" s="7"/>
      <c r="BF25" s="7"/>
      <c r="BG25" s="26"/>
      <c r="BH25" s="11"/>
      <c r="BI25" s="11"/>
      <c r="BJ25" s="132"/>
      <c r="BK25" s="13"/>
      <c r="BL25" s="7"/>
      <c r="BM25" s="7"/>
      <c r="BN25" s="7"/>
      <c r="BO25" s="7"/>
      <c r="BP25" s="7"/>
      <c r="BQ25" s="26"/>
      <c r="BR25" s="11"/>
      <c r="BS25" s="11"/>
      <c r="BT25" s="132"/>
      <c r="BU25" s="13"/>
      <c r="BV25" s="7"/>
      <c r="BW25" s="7"/>
      <c r="BX25" s="7"/>
      <c r="BY25" s="7"/>
      <c r="BZ25" s="7"/>
      <c r="CA25" s="26"/>
      <c r="CB25" s="11"/>
      <c r="CC25" s="11"/>
      <c r="CD25" s="132"/>
      <c r="CE25" s="13"/>
      <c r="CF25" s="7"/>
      <c r="CG25" s="7"/>
      <c r="CH25" s="7"/>
      <c r="CI25" s="7"/>
      <c r="CJ25" s="7"/>
      <c r="CK25" s="26"/>
      <c r="CL25" s="11"/>
      <c r="CM25" s="11"/>
      <c r="CN25" s="132"/>
      <c r="CO25" s="13"/>
      <c r="CP25" s="7"/>
      <c r="CQ25" s="7"/>
      <c r="CR25" s="7"/>
      <c r="CS25" s="7"/>
      <c r="CT25" s="7"/>
      <c r="CU25" s="26"/>
      <c r="CV25" s="11"/>
      <c r="CW25" s="11"/>
      <c r="CX25" s="132"/>
      <c r="CY25" s="13"/>
      <c r="CZ25" s="7"/>
      <c r="DA25" s="7"/>
      <c r="DB25" s="7"/>
      <c r="DC25" s="7"/>
      <c r="DD25" s="7"/>
      <c r="DE25" s="26"/>
      <c r="DF25" s="11"/>
      <c r="DG25" s="11"/>
      <c r="DH25" s="132"/>
      <c r="DI25" s="13"/>
      <c r="DJ25" s="7"/>
      <c r="DK25" s="7"/>
      <c r="DL25" s="7"/>
      <c r="DM25" s="7"/>
      <c r="DN25" s="7"/>
      <c r="DO25" s="26"/>
      <c r="DP25" s="11"/>
      <c r="DQ25" s="11"/>
      <c r="DR25" s="132"/>
      <c r="DS25" s="13"/>
      <c r="DT25" s="7"/>
      <c r="DU25" s="7"/>
      <c r="DV25" s="7"/>
      <c r="DW25" s="7"/>
      <c r="DX25" s="7"/>
      <c r="DY25" s="26"/>
      <c r="DZ25" s="11"/>
      <c r="EA25" s="11"/>
      <c r="EB25" s="132"/>
      <c r="EC25" s="13"/>
      <c r="ED25" s="7"/>
      <c r="EE25" s="7"/>
      <c r="EF25" s="7"/>
      <c r="EG25" s="7"/>
      <c r="EH25" s="7"/>
      <c r="EI25" s="26"/>
      <c r="EJ25" s="11"/>
      <c r="EK25" s="11"/>
      <c r="EL25" s="132"/>
      <c r="EM25" s="13"/>
      <c r="EN25" s="7"/>
      <c r="EO25" s="7"/>
      <c r="EP25" s="7"/>
      <c r="EQ25" s="7"/>
      <c r="ER25" s="7"/>
      <c r="ES25" s="26"/>
      <c r="ET25" s="11"/>
      <c r="EU25" s="11"/>
      <c r="EV25" s="132"/>
      <c r="EW25" s="13"/>
      <c r="EX25" s="7"/>
      <c r="EY25" s="7"/>
      <c r="EZ25" s="7"/>
      <c r="FA25" s="7"/>
      <c r="FB25" s="7"/>
      <c r="FC25" s="26"/>
      <c r="FD25" s="11"/>
      <c r="FE25" s="11"/>
      <c r="FF25" s="132"/>
      <c r="FG25" s="13"/>
      <c r="FH25" s="7"/>
      <c r="FI25" s="7"/>
      <c r="FJ25" s="7"/>
      <c r="FK25" s="7"/>
      <c r="FL25" s="7"/>
      <c r="FM25" s="26"/>
      <c r="FN25" s="11"/>
      <c r="FO25" s="11"/>
      <c r="FP25" s="132"/>
      <c r="FQ25" s="13"/>
      <c r="FR25" s="7"/>
      <c r="FS25" s="7"/>
      <c r="FT25" s="7"/>
      <c r="FU25" s="7"/>
      <c r="FV25" s="7"/>
      <c r="FW25" s="26"/>
      <c r="FX25" s="11"/>
      <c r="FY25" s="11"/>
      <c r="FZ25" s="132"/>
      <c r="GA25" s="13"/>
      <c r="GB25" s="7"/>
      <c r="GC25" s="7"/>
      <c r="GD25" s="7"/>
      <c r="GE25" s="7"/>
      <c r="GF25" s="7"/>
      <c r="GG25" s="26"/>
      <c r="GH25" s="11"/>
      <c r="GI25" s="11"/>
      <c r="GJ25" s="132"/>
      <c r="GK25" s="13"/>
      <c r="GL25" s="7"/>
      <c r="GM25" s="7"/>
      <c r="GN25" s="7"/>
      <c r="GO25" s="7"/>
      <c r="GP25" s="7"/>
      <c r="GQ25" s="26"/>
      <c r="GR25" s="11"/>
      <c r="GS25" s="11"/>
      <c r="GT25" s="132"/>
      <c r="GU25" s="13"/>
      <c r="GV25" s="7"/>
      <c r="GW25" s="7"/>
      <c r="GX25" s="7"/>
      <c r="GY25" s="7"/>
      <c r="GZ25" s="7"/>
      <c r="HA25" s="26"/>
      <c r="HB25" s="11"/>
      <c r="HC25" s="11"/>
      <c r="HD25" s="132"/>
      <c r="HE25" s="13"/>
      <c r="HF25" s="7"/>
      <c r="HG25" s="7"/>
      <c r="HH25" s="7"/>
      <c r="HI25" s="7"/>
      <c r="HJ25" s="7"/>
      <c r="HK25" s="26"/>
      <c r="HL25" s="11"/>
      <c r="HM25" s="11"/>
      <c r="HN25" s="132"/>
      <c r="HO25" s="13"/>
      <c r="HP25" s="7"/>
      <c r="HQ25" s="7"/>
      <c r="HR25" s="7"/>
      <c r="HS25" s="7"/>
      <c r="HT25" s="7"/>
      <c r="HU25" s="26"/>
      <c r="HV25" s="11"/>
      <c r="HW25" s="11"/>
      <c r="HX25" s="132"/>
      <c r="HY25" s="13"/>
      <c r="HZ25" s="7"/>
      <c r="IA25" s="7"/>
      <c r="IB25" s="7"/>
      <c r="IC25" s="7"/>
      <c r="ID25" s="7"/>
      <c r="IE25" s="26"/>
      <c r="IF25" s="11"/>
      <c r="IG25" s="11"/>
      <c r="IH25" s="132"/>
      <c r="II25" s="13"/>
      <c r="IJ25" s="7"/>
      <c r="IK25" s="7"/>
      <c r="IL25" s="7"/>
      <c r="IM25" s="7"/>
      <c r="IN25" s="7"/>
      <c r="IO25" s="26"/>
      <c r="IP25" s="11"/>
      <c r="IQ25" s="11"/>
      <c r="IR25" s="132"/>
      <c r="IS25" s="13"/>
      <c r="IT25" s="7"/>
      <c r="IU25" s="7"/>
      <c r="IV25" s="7"/>
      <c r="IW25" s="7"/>
      <c r="IX25" s="7"/>
      <c r="IY25" s="26"/>
      <c r="IZ25" s="11"/>
      <c r="JA25" s="11"/>
      <c r="JB25" s="132"/>
      <c r="JC25" s="13"/>
      <c r="JD25" s="7"/>
      <c r="JE25" s="7"/>
      <c r="JF25" s="7"/>
      <c r="JG25" s="7"/>
      <c r="JH25" s="7"/>
      <c r="JI25" s="26"/>
      <c r="JJ25" s="11"/>
      <c r="JK25" s="11"/>
      <c r="JL25" s="132"/>
      <c r="JM25" s="13"/>
      <c r="JN25" s="7"/>
      <c r="JO25" s="7"/>
      <c r="JP25" s="7"/>
      <c r="JQ25" s="7"/>
      <c r="JR25" s="7"/>
      <c r="JS25" s="26"/>
      <c r="JT25" s="11"/>
      <c r="JU25" s="11"/>
    </row>
    <row xmlns:x14ac="http://schemas.microsoft.com/office/spreadsheetml/2009/9/ac" r="26" s="2" customFormat="true" ht="83.25" customHeight="true" x14ac:dyDescent="0.25">
      <c r="A26" s="403" t="str">
        <f ca="true">IF(ISBLANK('Data Summary'!A28),"",'Data Summary'!A28)</f>
        <v>BRA_2018_EMIS</v>
      </c>
      <c r="B26" s="133" t="s">
        <v>12</v>
      </c>
      <c r="C26" s="584" t="s">
        <v>200</v>
      </c>
      <c r="D26" s="584"/>
      <c r="E26" s="584"/>
      <c r="F26" s="584"/>
      <c r="G26" s="584"/>
      <c r="H26" s="584"/>
      <c r="I26" s="585"/>
      <c r="J26" s="11"/>
      <c r="K26" s="11"/>
      <c r="L26" s="133" t="s">
        <v>12</v>
      </c>
      <c r="M26" s="584" t="s">
        <v>200</v>
      </c>
      <c r="N26" s="584"/>
      <c r="O26" s="584"/>
      <c r="P26" s="584"/>
      <c r="Q26" s="584"/>
      <c r="R26" s="584"/>
      <c r="S26" s="585"/>
      <c r="T26" s="11"/>
      <c r="U26" s="11"/>
      <c r="V26" s="133" t="s">
        <v>12</v>
      </c>
      <c r="W26" s="584" t="s">
        <v>201</v>
      </c>
      <c r="X26" s="584"/>
      <c r="Y26" s="584"/>
      <c r="Z26" s="584"/>
      <c r="AA26" s="584"/>
      <c r="AB26" s="584"/>
      <c r="AC26" s="585"/>
      <c r="AD26" s="11"/>
      <c r="AE26" s="11"/>
      <c r="AF26" s="133" t="s">
        <v>12</v>
      </c>
      <c r="AG26" s="584" t="s">
        <v>202</v>
      </c>
      <c r="AH26" s="584"/>
      <c r="AI26" s="584"/>
      <c r="AJ26" s="584"/>
      <c r="AK26" s="584"/>
      <c r="AL26" s="584"/>
      <c r="AM26" s="585"/>
      <c r="AN26" s="11"/>
      <c r="AO26" s="11"/>
      <c r="AP26" s="133" t="s">
        <v>12</v>
      </c>
      <c r="AQ26" s="584" t="s">
        <v>200</v>
      </c>
      <c r="AR26" s="584"/>
      <c r="AS26" s="584"/>
      <c r="AT26" s="584"/>
      <c r="AU26" s="584"/>
      <c r="AV26" s="584"/>
      <c r="AW26" s="585"/>
      <c r="AX26" s="11"/>
      <c r="AY26" s="11"/>
      <c r="AZ26" s="133" t="s">
        <v>12</v>
      </c>
      <c r="BA26" s="586" t="s">
        <v>200</v>
      </c>
      <c r="BB26" s="587"/>
      <c r="BC26" s="587"/>
      <c r="BD26" s="587"/>
      <c r="BE26" s="587"/>
      <c r="BF26" s="587"/>
      <c r="BG26" s="588"/>
      <c r="BH26" s="11"/>
      <c r="BI26" s="11"/>
      <c r="BJ26" s="133" t="s">
        <v>12</v>
      </c>
      <c r="BK26" s="584" t="s">
        <v>200</v>
      </c>
      <c r="BL26" s="584"/>
      <c r="BM26" s="584"/>
      <c r="BN26" s="584"/>
      <c r="BO26" s="584"/>
      <c r="BP26" s="584"/>
      <c r="BQ26" s="585"/>
      <c r="BR26" s="11"/>
      <c r="BS26" s="11"/>
      <c r="BT26" s="133" t="s">
        <v>12</v>
      </c>
      <c r="BU26" s="584" t="s">
        <v>182</v>
      </c>
      <c r="BV26" s="584"/>
      <c r="BW26" s="584"/>
      <c r="BX26" s="584"/>
      <c r="BY26" s="584"/>
      <c r="BZ26" s="584"/>
      <c r="CA26" s="585"/>
      <c r="CB26" s="11"/>
      <c r="CC26" s="11"/>
      <c r="CD26" s="133" t="s">
        <v>12</v>
      </c>
      <c r="CE26" s="584" t="s">
        <v>200</v>
      </c>
      <c r="CF26" s="584"/>
      <c r="CG26" s="584"/>
      <c r="CH26" s="584"/>
      <c r="CI26" s="584"/>
      <c r="CJ26" s="584"/>
      <c r="CK26" s="585"/>
      <c r="CL26" s="11"/>
      <c r="CM26" s="11"/>
      <c r="CN26" s="133" t="s">
        <v>12</v>
      </c>
      <c r="CO26" s="584" t="s">
        <v>200</v>
      </c>
      <c r="CP26" s="584"/>
      <c r="CQ26" s="584"/>
      <c r="CR26" s="584"/>
      <c r="CS26" s="584"/>
      <c r="CT26" s="584"/>
      <c r="CU26" s="585"/>
      <c r="CV26" s="11"/>
      <c r="CW26" s="11"/>
      <c r="CX26" s="133" t="s">
        <v>12</v>
      </c>
      <c r="CY26" s="584" t="s">
        <v>200</v>
      </c>
      <c r="CZ26" s="584"/>
      <c r="DA26" s="584"/>
      <c r="DB26" s="584"/>
      <c r="DC26" s="584"/>
      <c r="DD26" s="584"/>
      <c r="DE26" s="585"/>
      <c r="DF26" s="11"/>
      <c r="DG26" s="11"/>
      <c r="DH26" s="133" t="s">
        <v>12</v>
      </c>
      <c r="DI26" s="584" t="s">
        <v>200</v>
      </c>
      <c r="DJ26" s="584"/>
      <c r="DK26" s="584"/>
      <c r="DL26" s="584"/>
      <c r="DM26" s="584"/>
      <c r="DN26" s="584"/>
      <c r="DO26" s="585"/>
      <c r="DP26" s="11"/>
      <c r="DQ26" s="11"/>
      <c r="DR26" s="133" t="s">
        <v>12</v>
      </c>
      <c r="DS26" s="584" t="s">
        <v>200</v>
      </c>
      <c r="DT26" s="584"/>
      <c r="DU26" s="584"/>
      <c r="DV26" s="584"/>
      <c r="DW26" s="584"/>
      <c r="DX26" s="584"/>
      <c r="DY26" s="585"/>
      <c r="DZ26" s="11"/>
      <c r="EA26" s="11"/>
      <c r="EB26" s="133" t="s">
        <v>12</v>
      </c>
      <c r="EC26" s="584" t="s">
        <v>200</v>
      </c>
      <c r="ED26" s="584"/>
      <c r="EE26" s="584"/>
      <c r="EF26" s="584"/>
      <c r="EG26" s="584"/>
      <c r="EH26" s="584"/>
      <c r="EI26" s="585"/>
      <c r="EJ26" s="11"/>
      <c r="EK26" s="11"/>
      <c r="EL26" s="133" t="s">
        <v>12</v>
      </c>
      <c r="EM26" s="584" t="s">
        <v>200</v>
      </c>
      <c r="EN26" s="584"/>
      <c r="EO26" s="584"/>
      <c r="EP26" s="584"/>
      <c r="EQ26" s="584"/>
      <c r="ER26" s="584"/>
      <c r="ES26" s="585"/>
      <c r="ET26" s="11"/>
      <c r="EU26" s="11"/>
      <c r="EV26" s="133" t="s">
        <v>12</v>
      </c>
      <c r="EW26" s="584" t="s">
        <v>182</v>
      </c>
      <c r="EX26" s="589"/>
      <c r="EY26" s="589"/>
      <c r="EZ26" s="589"/>
      <c r="FA26" s="589"/>
      <c r="FB26" s="589"/>
      <c r="FC26" s="590"/>
      <c r="FD26" s="11"/>
      <c r="FE26" s="11"/>
      <c r="FF26" s="133" t="s">
        <v>12</v>
      </c>
      <c r="FG26" s="584" t="s">
        <v>200</v>
      </c>
      <c r="FH26" s="584"/>
      <c r="FI26" s="584"/>
      <c r="FJ26" s="584"/>
      <c r="FK26" s="584"/>
      <c r="FL26" s="584"/>
      <c r="FM26" s="585"/>
      <c r="FN26" s="11"/>
      <c r="FO26" s="11"/>
      <c r="FP26" s="133" t="s">
        <v>12</v>
      </c>
      <c r="FQ26" s="584" t="s">
        <v>200</v>
      </c>
      <c r="FR26" s="584"/>
      <c r="FS26" s="584"/>
      <c r="FT26" s="584"/>
      <c r="FU26" s="584"/>
      <c r="FV26" s="584"/>
      <c r="FW26" s="585"/>
      <c r="FX26" s="11"/>
      <c r="FY26" s="11"/>
      <c r="FZ26" s="133" t="s">
        <v>12</v>
      </c>
      <c r="GA26" s="587" t="s">
        <v>208</v>
      </c>
      <c r="GB26" s="587"/>
      <c r="GC26" s="587"/>
      <c r="GD26" s="587"/>
      <c r="GE26" s="587"/>
      <c r="GF26" s="587"/>
      <c r="GG26" s="588"/>
      <c r="GH26" s="11"/>
      <c r="GI26" s="11"/>
      <c r="GJ26" s="133" t="s">
        <v>12</v>
      </c>
      <c r="GK26" s="584" t="s">
        <v>200</v>
      </c>
      <c r="GL26" s="584"/>
      <c r="GM26" s="584"/>
      <c r="GN26" s="584"/>
      <c r="GO26" s="584"/>
      <c r="GP26" s="584"/>
      <c r="GQ26" s="585"/>
      <c r="GR26" s="11"/>
      <c r="GS26" s="11"/>
      <c r="GT26" s="133" t="s">
        <v>12</v>
      </c>
      <c r="GU26" s="584" t="s">
        <v>200</v>
      </c>
      <c r="GV26" s="584"/>
      <c r="GW26" s="584"/>
      <c r="GX26" s="584"/>
      <c r="GY26" s="584"/>
      <c r="GZ26" s="584"/>
      <c r="HA26" s="585"/>
      <c r="HB26" s="11"/>
      <c r="HC26" s="11"/>
      <c r="HD26" s="133" t="s">
        <v>12</v>
      </c>
      <c r="HE26" s="584" t="s">
        <v>249</v>
      </c>
      <c r="HF26" s="584"/>
      <c r="HG26" s="584"/>
      <c r="HH26" s="584"/>
      <c r="HI26" s="584"/>
      <c r="HJ26" s="584"/>
      <c r="HK26" s="585"/>
      <c r="HL26" s="11"/>
      <c r="HM26" s="11"/>
      <c r="HN26" s="133" t="s">
        <v>12</v>
      </c>
      <c r="HO26" s="584" t="s">
        <v>200</v>
      </c>
      <c r="HP26" s="584"/>
      <c r="HQ26" s="584"/>
      <c r="HR26" s="584"/>
      <c r="HS26" s="584"/>
      <c r="HT26" s="584"/>
      <c r="HU26" s="585"/>
      <c r="HV26" s="11"/>
      <c r="HW26" s="11"/>
      <c r="HX26" s="133" t="s">
        <v>12</v>
      </c>
      <c r="HY26" s="584" t="s">
        <v>200</v>
      </c>
      <c r="HZ26" s="584"/>
      <c r="IA26" s="584"/>
      <c r="IB26" s="584"/>
      <c r="IC26" s="584"/>
      <c r="ID26" s="584"/>
      <c r="IE26" s="585"/>
      <c r="IF26" s="11"/>
      <c r="IG26" s="11"/>
      <c r="IH26" s="133" t="s">
        <v>12</v>
      </c>
      <c r="II26" s="586" t="s">
        <v>332</v>
      </c>
      <c r="IJ26" s="587"/>
      <c r="IK26" s="587"/>
      <c r="IL26" s="587"/>
      <c r="IM26" s="587"/>
      <c r="IN26" s="587"/>
      <c r="IO26" s="588"/>
      <c r="IP26" s="11"/>
      <c r="IQ26" s="11"/>
      <c r="IR26" s="133" t="s">
        <v>12</v>
      </c>
      <c r="IS26" s="584" t="s">
        <v>200</v>
      </c>
      <c r="IT26" s="584"/>
      <c r="IU26" s="584"/>
      <c r="IV26" s="584"/>
      <c r="IW26" s="584"/>
      <c r="IX26" s="584"/>
      <c r="IY26" s="585"/>
      <c r="IZ26" s="11"/>
      <c r="JA26" s="11"/>
      <c r="JB26" s="133" t="s">
        <v>12</v>
      </c>
      <c r="JC26" s="586" t="s">
        <v>200</v>
      </c>
      <c r="JD26" s="587"/>
      <c r="JE26" s="587"/>
      <c r="JF26" s="587"/>
      <c r="JG26" s="587"/>
      <c r="JH26" s="587"/>
      <c r="JI26" s="588"/>
      <c r="JJ26" s="11"/>
      <c r="JK26" s="11"/>
      <c r="JL26" s="133" t="s">
        <v>12</v>
      </c>
      <c r="JM26" s="586" t="s">
        <v>200</v>
      </c>
      <c r="JN26" s="587"/>
      <c r="JO26" s="587"/>
      <c r="JP26" s="587"/>
      <c r="JQ26" s="587"/>
      <c r="JR26" s="587"/>
      <c r="JS26" s="588"/>
      <c r="JT26" s="11"/>
      <c r="JU26" s="11"/>
    </row>
    <row xmlns:x14ac="http://schemas.microsoft.com/office/spreadsheetml/2009/9/ac" r="27" s="2" customFormat="true" ht="15.75" customHeight="true" x14ac:dyDescent="0.25">
      <c r="A27" s="403" t="str">
        <f ca="true">IF(ISBLANK('Data Summary'!A29),"",'Data Summary'!A29)</f>
        <v>BRA_2019_EMIS</v>
      </c>
      <c r="B27" s="133"/>
      <c r="C27" s="64" t="s">
        <v>120</v>
      </c>
      <c r="D27" s="52" t="s">
        <v>173</v>
      </c>
      <c r="E27" s="52" t="s">
        <v>173</v>
      </c>
      <c r="F27" s="52" t="s">
        <v>173</v>
      </c>
      <c r="G27" s="52" t="s">
        <v>173</v>
      </c>
      <c r="H27" s="52" t="s">
        <v>173</v>
      </c>
      <c r="I27" s="100" t="s">
        <v>173</v>
      </c>
      <c r="J27" s="11"/>
      <c r="K27" s="11"/>
      <c r="L27" s="133"/>
      <c r="M27" s="64" t="s">
        <v>120</v>
      </c>
      <c r="N27" s="52" t="s">
        <v>173</v>
      </c>
      <c r="O27" s="52" t="s">
        <v>173</v>
      </c>
      <c r="P27" s="52" t="s">
        <v>173</v>
      </c>
      <c r="Q27" s="52" t="s">
        <v>173</v>
      </c>
      <c r="R27" s="52" t="s">
        <v>173</v>
      </c>
      <c r="S27" s="100" t="s">
        <v>173</v>
      </c>
      <c r="T27" s="11"/>
      <c r="U27" s="11"/>
      <c r="V27" s="133"/>
      <c r="W27" s="64" t="s">
        <v>120</v>
      </c>
      <c r="X27" s="52" t="s">
        <v>173</v>
      </c>
      <c r="Y27" s="52" t="s">
        <v>173</v>
      </c>
      <c r="Z27" s="52" t="s">
        <v>173</v>
      </c>
      <c r="AA27" s="52" t="s">
        <v>173</v>
      </c>
      <c r="AB27" s="52" t="s">
        <v>173</v>
      </c>
      <c r="AC27" s="100" t="s">
        <v>173</v>
      </c>
      <c r="AD27" s="11"/>
      <c r="AE27" s="11"/>
      <c r="AF27" s="133"/>
      <c r="AG27" s="64" t="s">
        <v>120</v>
      </c>
      <c r="AH27" s="52" t="s">
        <v>173</v>
      </c>
      <c r="AI27" s="52" t="s">
        <v>173</v>
      </c>
      <c r="AJ27" s="52" t="s">
        <v>173</v>
      </c>
      <c r="AK27" s="52" t="s">
        <v>173</v>
      </c>
      <c r="AL27" s="52" t="s">
        <v>173</v>
      </c>
      <c r="AM27" s="100" t="s">
        <v>173</v>
      </c>
      <c r="AN27" s="11"/>
      <c r="AO27" s="11"/>
      <c r="AP27" s="133"/>
      <c r="AQ27" s="64" t="s">
        <v>120</v>
      </c>
      <c r="AR27" s="52" t="s">
        <v>173</v>
      </c>
      <c r="AS27" s="52" t="s">
        <v>173</v>
      </c>
      <c r="AT27" s="52" t="s">
        <v>173</v>
      </c>
      <c r="AU27" s="52" t="s">
        <v>173</v>
      </c>
      <c r="AV27" s="52" t="s">
        <v>173</v>
      </c>
      <c r="AW27" s="100" t="s">
        <v>173</v>
      </c>
      <c r="AX27" s="11"/>
      <c r="AY27" s="11"/>
      <c r="AZ27" s="133"/>
      <c r="BA27" s="64" t="s">
        <v>120</v>
      </c>
      <c r="BB27" s="52" t="s">
        <v>173</v>
      </c>
      <c r="BC27" s="52" t="s">
        <v>173</v>
      </c>
      <c r="BD27" s="52" t="s">
        <v>173</v>
      </c>
      <c r="BE27" s="52" t="s">
        <v>173</v>
      </c>
      <c r="BF27" s="52" t="s">
        <v>173</v>
      </c>
      <c r="BG27" s="100" t="s">
        <v>173</v>
      </c>
      <c r="BH27" s="11"/>
      <c r="BI27" s="11"/>
      <c r="BJ27" s="133"/>
      <c r="BK27" s="64" t="s">
        <v>120</v>
      </c>
      <c r="BL27" s="52" t="s">
        <v>173</v>
      </c>
      <c r="BM27" s="52" t="s">
        <v>173</v>
      </c>
      <c r="BN27" s="52" t="s">
        <v>173</v>
      </c>
      <c r="BO27" s="52" t="s">
        <v>173</v>
      </c>
      <c r="BP27" s="52" t="s">
        <v>173</v>
      </c>
      <c r="BQ27" s="100" t="s">
        <v>173</v>
      </c>
      <c r="BR27" s="11"/>
      <c r="BS27" s="11"/>
      <c r="BT27" s="133"/>
      <c r="BU27" s="64" t="s">
        <v>120</v>
      </c>
      <c r="BV27" s="52"/>
      <c r="BW27" s="52"/>
      <c r="BX27" s="52"/>
      <c r="BY27" s="52"/>
      <c r="BZ27" s="52"/>
      <c r="CA27" s="100"/>
      <c r="CB27" s="11"/>
      <c r="CC27" s="11"/>
      <c r="CD27" s="133"/>
      <c r="CE27" s="64" t="s">
        <v>120</v>
      </c>
      <c r="CF27" s="52" t="s">
        <v>173</v>
      </c>
      <c r="CG27" s="52" t="s">
        <v>173</v>
      </c>
      <c r="CH27" s="52" t="s">
        <v>173</v>
      </c>
      <c r="CI27" s="52" t="s">
        <v>173</v>
      </c>
      <c r="CJ27" s="52" t="s">
        <v>173</v>
      </c>
      <c r="CK27" s="100" t="s">
        <v>173</v>
      </c>
      <c r="CL27" s="11"/>
      <c r="CM27" s="11"/>
      <c r="CN27" s="133"/>
      <c r="CO27" s="64" t="s">
        <v>120</v>
      </c>
      <c r="CP27" s="52" t="s">
        <v>173</v>
      </c>
      <c r="CQ27" s="52" t="s">
        <v>173</v>
      </c>
      <c r="CR27" s="52" t="s">
        <v>173</v>
      </c>
      <c r="CS27" s="52" t="s">
        <v>173</v>
      </c>
      <c r="CT27" s="52" t="s">
        <v>173</v>
      </c>
      <c r="CU27" s="100" t="s">
        <v>173</v>
      </c>
      <c r="CV27" s="11"/>
      <c r="CW27" s="11"/>
      <c r="CX27" s="133"/>
      <c r="CY27" s="64" t="s">
        <v>120</v>
      </c>
      <c r="CZ27" s="52" t="s">
        <v>173</v>
      </c>
      <c r="DA27" s="52" t="s">
        <v>173</v>
      </c>
      <c r="DB27" s="52" t="s">
        <v>173</v>
      </c>
      <c r="DC27" s="52" t="s">
        <v>173</v>
      </c>
      <c r="DD27" s="52" t="s">
        <v>173</v>
      </c>
      <c r="DE27" s="100" t="s">
        <v>173</v>
      </c>
      <c r="DF27" s="11"/>
      <c r="DG27" s="11"/>
      <c r="DH27" s="133"/>
      <c r="DI27" s="64" t="s">
        <v>120</v>
      </c>
      <c r="DJ27" s="52" t="s">
        <v>173</v>
      </c>
      <c r="DK27" s="52" t="s">
        <v>173</v>
      </c>
      <c r="DL27" s="52" t="s">
        <v>173</v>
      </c>
      <c r="DM27" s="52" t="s">
        <v>173</v>
      </c>
      <c r="DN27" s="52" t="s">
        <v>173</v>
      </c>
      <c r="DO27" s="100" t="s">
        <v>173</v>
      </c>
      <c r="DP27" s="11"/>
      <c r="DQ27" s="11"/>
      <c r="DR27" s="133"/>
      <c r="DS27" s="64" t="s">
        <v>120</v>
      </c>
      <c r="DT27" s="52" t="s">
        <v>173</v>
      </c>
      <c r="DU27" s="52" t="s">
        <v>173</v>
      </c>
      <c r="DV27" s="52" t="s">
        <v>173</v>
      </c>
      <c r="DW27" s="52" t="s">
        <v>173</v>
      </c>
      <c r="DX27" s="52" t="s">
        <v>173</v>
      </c>
      <c r="DY27" s="100" t="s">
        <v>173</v>
      </c>
      <c r="DZ27" s="11"/>
      <c r="EA27" s="11"/>
      <c r="EB27" s="133"/>
      <c r="EC27" s="64" t="s">
        <v>120</v>
      </c>
      <c r="ED27" s="52" t="s">
        <v>173</v>
      </c>
      <c r="EE27" s="52" t="s">
        <v>173</v>
      </c>
      <c r="EF27" s="52" t="s">
        <v>173</v>
      </c>
      <c r="EG27" s="52" t="s">
        <v>173</v>
      </c>
      <c r="EH27" s="52" t="s">
        <v>173</v>
      </c>
      <c r="EI27" s="100" t="s">
        <v>173</v>
      </c>
      <c r="EJ27" s="11"/>
      <c r="EK27" s="11"/>
      <c r="EL27" s="133"/>
      <c r="EM27" s="64" t="s">
        <v>120</v>
      </c>
      <c r="EN27" s="52" t="s">
        <v>173</v>
      </c>
      <c r="EO27" s="52" t="s">
        <v>173</v>
      </c>
      <c r="EP27" s="52" t="s">
        <v>173</v>
      </c>
      <c r="EQ27" s="52" t="s">
        <v>173</v>
      </c>
      <c r="ER27" s="52" t="s">
        <v>173</v>
      </c>
      <c r="ES27" s="100" t="s">
        <v>173</v>
      </c>
      <c r="ET27" s="11"/>
      <c r="EU27" s="11"/>
      <c r="EV27" s="133"/>
      <c r="EW27" s="64" t="s">
        <v>120</v>
      </c>
      <c r="EX27" s="52"/>
      <c r="EY27" s="52"/>
      <c r="EZ27" s="52"/>
      <c r="FA27" s="52"/>
      <c r="FB27" s="52"/>
      <c r="FC27" s="100"/>
      <c r="FD27" s="11"/>
      <c r="FE27" s="11"/>
      <c r="FF27" s="133"/>
      <c r="FG27" s="64" t="s">
        <v>120</v>
      </c>
      <c r="FH27" s="52" t="s">
        <v>173</v>
      </c>
      <c r="FI27" s="52" t="s">
        <v>173</v>
      </c>
      <c r="FJ27" s="52" t="s">
        <v>173</v>
      </c>
      <c r="FK27" s="52" t="s">
        <v>173</v>
      </c>
      <c r="FL27" s="52" t="s">
        <v>173</v>
      </c>
      <c r="FM27" s="100" t="s">
        <v>173</v>
      </c>
      <c r="FN27" s="11"/>
      <c r="FO27" s="11"/>
      <c r="FP27" s="133"/>
      <c r="FQ27" s="64" t="s">
        <v>120</v>
      </c>
      <c r="FR27" s="52" t="s">
        <v>173</v>
      </c>
      <c r="FS27" s="52" t="s">
        <v>173</v>
      </c>
      <c r="FT27" s="52" t="s">
        <v>173</v>
      </c>
      <c r="FU27" s="52" t="s">
        <v>173</v>
      </c>
      <c r="FV27" s="52" t="s">
        <v>173</v>
      </c>
      <c r="FW27" s="100" t="s">
        <v>173</v>
      </c>
      <c r="FX27" s="11"/>
      <c r="FY27" s="11"/>
      <c r="FZ27" s="133"/>
      <c r="GA27" s="64" t="s">
        <v>120</v>
      </c>
      <c r="GB27" s="52" t="s">
        <v>173</v>
      </c>
      <c r="GC27" s="52" t="s">
        <v>173</v>
      </c>
      <c r="GD27" s="52" t="s">
        <v>173</v>
      </c>
      <c r="GE27" s="52" t="s">
        <v>173</v>
      </c>
      <c r="GF27" s="52" t="s">
        <v>173</v>
      </c>
      <c r="GG27" s="100" t="s">
        <v>173</v>
      </c>
      <c r="GH27" s="11"/>
      <c r="GI27" s="11"/>
      <c r="GJ27" s="133"/>
      <c r="GK27" s="64" t="s">
        <v>120</v>
      </c>
      <c r="GL27" s="52" t="s">
        <v>173</v>
      </c>
      <c r="GM27" s="52" t="s">
        <v>173</v>
      </c>
      <c r="GN27" s="52" t="s">
        <v>173</v>
      </c>
      <c r="GO27" s="52" t="s">
        <v>173</v>
      </c>
      <c r="GP27" s="52" t="s">
        <v>173</v>
      </c>
      <c r="GQ27" s="100" t="s">
        <v>173</v>
      </c>
      <c r="GR27" s="11"/>
      <c r="GS27" s="11"/>
      <c r="GT27" s="133"/>
      <c r="GU27" s="64" t="s">
        <v>120</v>
      </c>
      <c r="GV27" s="52" t="s">
        <v>173</v>
      </c>
      <c r="GW27" s="52" t="s">
        <v>173</v>
      </c>
      <c r="GX27" s="52" t="s">
        <v>173</v>
      </c>
      <c r="GY27" s="52" t="s">
        <v>173</v>
      </c>
      <c r="GZ27" s="52" t="s">
        <v>173</v>
      </c>
      <c r="HA27" s="100" t="s">
        <v>173</v>
      </c>
      <c r="HB27" s="11"/>
      <c r="HC27" s="11"/>
      <c r="HD27" s="133"/>
      <c r="HE27" s="64" t="s">
        <v>120</v>
      </c>
      <c r="HF27" s="52"/>
      <c r="HG27" s="52"/>
      <c r="HH27" s="52"/>
      <c r="HI27" s="52"/>
      <c r="HJ27" s="52"/>
      <c r="HK27" s="100"/>
      <c r="HL27" s="11"/>
      <c r="HM27" s="11"/>
      <c r="HN27" s="133"/>
      <c r="HO27" s="64" t="s">
        <v>120</v>
      </c>
      <c r="HP27" s="52" t="s">
        <v>173</v>
      </c>
      <c r="HQ27" s="52" t="s">
        <v>173</v>
      </c>
      <c r="HR27" s="52" t="s">
        <v>173</v>
      </c>
      <c r="HS27" s="52" t="s">
        <v>173</v>
      </c>
      <c r="HT27" s="52" t="s">
        <v>173</v>
      </c>
      <c r="HU27" s="100" t="s">
        <v>173</v>
      </c>
      <c r="HV27" s="11"/>
      <c r="HW27" s="11"/>
      <c r="HX27" s="133"/>
      <c r="HY27" s="64" t="s">
        <v>120</v>
      </c>
      <c r="HZ27" s="52" t="s">
        <v>173</v>
      </c>
      <c r="IA27" s="52" t="s">
        <v>173</v>
      </c>
      <c r="IB27" s="52" t="s">
        <v>173</v>
      </c>
      <c r="IC27" s="52" t="s">
        <v>173</v>
      </c>
      <c r="ID27" s="52" t="s">
        <v>173</v>
      </c>
      <c r="IE27" s="100" t="s">
        <v>173</v>
      </c>
      <c r="IF27" s="11"/>
      <c r="IG27" s="11"/>
      <c r="IH27" s="133"/>
      <c r="II27" s="64" t="s">
        <v>120</v>
      </c>
      <c r="IJ27" s="52"/>
      <c r="IK27" s="52"/>
      <c r="IL27" s="52"/>
      <c r="IM27" s="52"/>
      <c r="IN27" s="52"/>
      <c r="IO27" s="100"/>
      <c r="IP27" s="11"/>
      <c r="IQ27" s="11"/>
      <c r="IR27" s="133"/>
      <c r="IS27" s="64" t="s">
        <v>120</v>
      </c>
      <c r="IT27" s="52" t="s">
        <v>173</v>
      </c>
      <c r="IU27" s="52" t="s">
        <v>173</v>
      </c>
      <c r="IV27" s="52" t="s">
        <v>173</v>
      </c>
      <c r="IW27" s="52" t="s">
        <v>173</v>
      </c>
      <c r="IX27" s="52" t="s">
        <v>173</v>
      </c>
      <c r="IY27" s="100" t="s">
        <v>173</v>
      </c>
      <c r="IZ27" s="11"/>
      <c r="JA27" s="11"/>
      <c r="JB27" s="133"/>
      <c r="JC27" s="64" t="s">
        <v>120</v>
      </c>
      <c r="JD27" s="52" t="s">
        <v>173</v>
      </c>
      <c r="JE27" s="52" t="s">
        <v>173</v>
      </c>
      <c r="JF27" s="52" t="s">
        <v>173</v>
      </c>
      <c r="JG27" s="52" t="s">
        <v>173</v>
      </c>
      <c r="JH27" s="52" t="s">
        <v>173</v>
      </c>
      <c r="JI27" s="100" t="s">
        <v>173</v>
      </c>
      <c r="JJ27" s="11"/>
      <c r="JK27" s="11"/>
      <c r="JL27" s="133"/>
      <c r="JM27" s="64" t="s">
        <v>120</v>
      </c>
      <c r="JN27" s="52" t="s">
        <v>173</v>
      </c>
      <c r="JO27" s="52" t="s">
        <v>173</v>
      </c>
      <c r="JP27" s="52" t="s">
        <v>173</v>
      </c>
      <c r="JQ27" s="52" t="s">
        <v>173</v>
      </c>
      <c r="JR27" s="52" t="s">
        <v>173</v>
      </c>
      <c r="JS27" s="100" t="s">
        <v>173</v>
      </c>
      <c r="JT27" s="11"/>
      <c r="JU27" s="11"/>
    </row>
    <row xmlns:x14ac="http://schemas.microsoft.com/office/spreadsheetml/2009/9/ac" r="28" s="2" customFormat="true" ht="15.75" customHeight="true" x14ac:dyDescent="0.25">
      <c r="A28" s="403" t="str">
        <f ca="true">IF(ISBLANK('Data Summary'!A30),"",'Data Summary'!A30)</f>
        <v>BRA_2019_LLECE</v>
      </c>
      <c r="B28" s="133"/>
      <c r="C28" s="64" t="s">
        <v>102</v>
      </c>
      <c r="D28" s="52" t="s">
        <v>173</v>
      </c>
      <c r="E28" s="52" t="s">
        <v>173</v>
      </c>
      <c r="F28" s="52" t="s">
        <v>173</v>
      </c>
      <c r="G28" s="52" t="s">
        <v>173</v>
      </c>
      <c r="H28" s="52" t="s">
        <v>173</v>
      </c>
      <c r="I28" s="100" t="s">
        <v>173</v>
      </c>
      <c r="J28" s="11"/>
      <c r="K28" s="11"/>
      <c r="L28" s="133"/>
      <c r="M28" s="64" t="s">
        <v>102</v>
      </c>
      <c r="N28" s="52" t="s">
        <v>173</v>
      </c>
      <c r="O28" s="52" t="s">
        <v>173</v>
      </c>
      <c r="P28" s="52" t="s">
        <v>173</v>
      </c>
      <c r="Q28" s="52" t="s">
        <v>173</v>
      </c>
      <c r="R28" s="52" t="s">
        <v>173</v>
      </c>
      <c r="S28" s="100" t="s">
        <v>173</v>
      </c>
      <c r="T28" s="11"/>
      <c r="U28" s="11"/>
      <c r="V28" s="133"/>
      <c r="W28" s="64" t="s">
        <v>102</v>
      </c>
      <c r="X28" s="52" t="s">
        <v>180</v>
      </c>
      <c r="Y28" s="52" t="s">
        <v>180</v>
      </c>
      <c r="Z28" s="52" t="s">
        <v>180</v>
      </c>
      <c r="AA28" s="52" t="s">
        <v>180</v>
      </c>
      <c r="AB28" s="52" t="s">
        <v>180</v>
      </c>
      <c r="AC28" s="100" t="s">
        <v>180</v>
      </c>
      <c r="AD28" s="11"/>
      <c r="AE28" s="11"/>
      <c r="AF28" s="133"/>
      <c r="AG28" s="64" t="s">
        <v>102</v>
      </c>
      <c r="AH28" s="52" t="s">
        <v>173</v>
      </c>
      <c r="AI28" s="52" t="s">
        <v>173</v>
      </c>
      <c r="AJ28" s="52" t="s">
        <v>173</v>
      </c>
      <c r="AK28" s="52" t="s">
        <v>173</v>
      </c>
      <c r="AL28" s="52" t="s">
        <v>173</v>
      </c>
      <c r="AM28" s="100" t="s">
        <v>173</v>
      </c>
      <c r="AN28" s="11"/>
      <c r="AO28" s="11"/>
      <c r="AP28" s="133"/>
      <c r="AQ28" s="64" t="s">
        <v>102</v>
      </c>
      <c r="AR28" s="52" t="s">
        <v>173</v>
      </c>
      <c r="AS28" s="52" t="s">
        <v>173</v>
      </c>
      <c r="AT28" s="52" t="s">
        <v>173</v>
      </c>
      <c r="AU28" s="52" t="s">
        <v>173</v>
      </c>
      <c r="AV28" s="52" t="s">
        <v>173</v>
      </c>
      <c r="AW28" s="100" t="s">
        <v>173</v>
      </c>
      <c r="AX28" s="11"/>
      <c r="AY28" s="11"/>
      <c r="AZ28" s="133"/>
      <c r="BA28" s="64" t="s">
        <v>102</v>
      </c>
      <c r="BB28" s="52" t="s">
        <v>173</v>
      </c>
      <c r="BC28" s="52" t="s">
        <v>173</v>
      </c>
      <c r="BD28" s="52" t="s">
        <v>173</v>
      </c>
      <c r="BE28" s="52" t="s">
        <v>173</v>
      </c>
      <c r="BF28" s="52" t="s">
        <v>173</v>
      </c>
      <c r="BG28" s="100" t="s">
        <v>173</v>
      </c>
      <c r="BH28" s="11"/>
      <c r="BI28" s="11"/>
      <c r="BJ28" s="133"/>
      <c r="BK28" s="64" t="s">
        <v>102</v>
      </c>
      <c r="BL28" s="52" t="s">
        <v>173</v>
      </c>
      <c r="BM28" s="52" t="s">
        <v>173</v>
      </c>
      <c r="BN28" s="52" t="s">
        <v>173</v>
      </c>
      <c r="BO28" s="52" t="s">
        <v>173</v>
      </c>
      <c r="BP28" s="52" t="s">
        <v>173</v>
      </c>
      <c r="BQ28" s="100" t="s">
        <v>173</v>
      </c>
      <c r="BR28" s="11"/>
      <c r="BS28" s="11"/>
      <c r="BT28" s="133"/>
      <c r="BU28" s="64" t="s">
        <v>102</v>
      </c>
      <c r="BV28" s="52" t="s">
        <v>180</v>
      </c>
      <c r="BW28" s="52" t="s">
        <v>180</v>
      </c>
      <c r="BX28" s="52" t="s">
        <v>180</v>
      </c>
      <c r="BY28" s="52"/>
      <c r="BZ28" s="52" t="s">
        <v>180</v>
      </c>
      <c r="CA28" s="100"/>
      <c r="CB28" s="11"/>
      <c r="CC28" s="11"/>
      <c r="CD28" s="133"/>
      <c r="CE28" s="64" t="s">
        <v>102</v>
      </c>
      <c r="CF28" s="52" t="s">
        <v>173</v>
      </c>
      <c r="CG28" s="52" t="s">
        <v>173</v>
      </c>
      <c r="CH28" s="52" t="s">
        <v>173</v>
      </c>
      <c r="CI28" s="52" t="s">
        <v>173</v>
      </c>
      <c r="CJ28" s="52" t="s">
        <v>173</v>
      </c>
      <c r="CK28" s="100" t="s">
        <v>173</v>
      </c>
      <c r="CL28" s="11"/>
      <c r="CM28" s="11"/>
      <c r="CN28" s="133"/>
      <c r="CO28" s="64" t="s">
        <v>102</v>
      </c>
      <c r="CP28" s="52" t="s">
        <v>173</v>
      </c>
      <c r="CQ28" s="52" t="s">
        <v>173</v>
      </c>
      <c r="CR28" s="52" t="s">
        <v>173</v>
      </c>
      <c r="CS28" s="52" t="s">
        <v>173</v>
      </c>
      <c r="CT28" s="52" t="s">
        <v>173</v>
      </c>
      <c r="CU28" s="100" t="s">
        <v>173</v>
      </c>
      <c r="CV28" s="11"/>
      <c r="CW28" s="11"/>
      <c r="CX28" s="133"/>
      <c r="CY28" s="64" t="s">
        <v>102</v>
      </c>
      <c r="CZ28" s="52" t="s">
        <v>173</v>
      </c>
      <c r="DA28" s="52" t="s">
        <v>173</v>
      </c>
      <c r="DB28" s="52" t="s">
        <v>173</v>
      </c>
      <c r="DC28" s="52" t="s">
        <v>173</v>
      </c>
      <c r="DD28" s="52" t="s">
        <v>173</v>
      </c>
      <c r="DE28" s="100" t="s">
        <v>173</v>
      </c>
      <c r="DF28" s="11"/>
      <c r="DG28" s="11"/>
      <c r="DH28" s="133"/>
      <c r="DI28" s="64" t="s">
        <v>102</v>
      </c>
      <c r="DJ28" s="52" t="s">
        <v>173</v>
      </c>
      <c r="DK28" s="52" t="s">
        <v>173</v>
      </c>
      <c r="DL28" s="52" t="s">
        <v>173</v>
      </c>
      <c r="DM28" s="52" t="s">
        <v>173</v>
      </c>
      <c r="DN28" s="52" t="s">
        <v>173</v>
      </c>
      <c r="DO28" s="100" t="s">
        <v>173</v>
      </c>
      <c r="DP28" s="11"/>
      <c r="DQ28" s="11"/>
      <c r="DR28" s="133"/>
      <c r="DS28" s="64" t="s">
        <v>102</v>
      </c>
      <c r="DT28" s="52" t="s">
        <v>173</v>
      </c>
      <c r="DU28" s="52" t="s">
        <v>173</v>
      </c>
      <c r="DV28" s="52" t="s">
        <v>173</v>
      </c>
      <c r="DW28" s="52" t="s">
        <v>173</v>
      </c>
      <c r="DX28" s="52" t="s">
        <v>173</v>
      </c>
      <c r="DY28" s="100" t="s">
        <v>173</v>
      </c>
      <c r="DZ28" s="11"/>
      <c r="EA28" s="11"/>
      <c r="EB28" s="133"/>
      <c r="EC28" s="64" t="s">
        <v>102</v>
      </c>
      <c r="ED28" s="52" t="s">
        <v>173</v>
      </c>
      <c r="EE28" s="52" t="s">
        <v>173</v>
      </c>
      <c r="EF28" s="52" t="s">
        <v>173</v>
      </c>
      <c r="EG28" s="52" t="s">
        <v>173</v>
      </c>
      <c r="EH28" s="52" t="s">
        <v>173</v>
      </c>
      <c r="EI28" s="100" t="s">
        <v>173</v>
      </c>
      <c r="EJ28" s="11"/>
      <c r="EK28" s="11"/>
      <c r="EL28" s="133"/>
      <c r="EM28" s="64" t="s">
        <v>102</v>
      </c>
      <c r="EN28" s="52" t="s">
        <v>173</v>
      </c>
      <c r="EO28" s="52" t="s">
        <v>173</v>
      </c>
      <c r="EP28" s="52" t="s">
        <v>173</v>
      </c>
      <c r="EQ28" s="52" t="s">
        <v>173</v>
      </c>
      <c r="ER28" s="52" t="s">
        <v>173</v>
      </c>
      <c r="ES28" s="100" t="s">
        <v>173</v>
      </c>
      <c r="ET28" s="11"/>
      <c r="EU28" s="11"/>
      <c r="EV28" s="133"/>
      <c r="EW28" s="64" t="s">
        <v>102</v>
      </c>
      <c r="EX28" s="70" t="s">
        <v>180</v>
      </c>
      <c r="EY28" s="52" t="s">
        <v>180</v>
      </c>
      <c r="EZ28" s="52" t="s">
        <v>180</v>
      </c>
      <c r="FA28" s="52"/>
      <c r="FB28" s="52" t="s">
        <v>180</v>
      </c>
      <c r="FC28" s="100"/>
      <c r="FD28" s="11"/>
      <c r="FE28" s="11"/>
      <c r="FF28" s="133"/>
      <c r="FG28" s="64" t="s">
        <v>102</v>
      </c>
      <c r="FH28" s="52" t="s">
        <v>173</v>
      </c>
      <c r="FI28" s="52" t="s">
        <v>173</v>
      </c>
      <c r="FJ28" s="52" t="s">
        <v>173</v>
      </c>
      <c r="FK28" s="52" t="s">
        <v>173</v>
      </c>
      <c r="FL28" s="52" t="s">
        <v>173</v>
      </c>
      <c r="FM28" s="100" t="s">
        <v>173</v>
      </c>
      <c r="FN28" s="11"/>
      <c r="FO28" s="11"/>
      <c r="FP28" s="133"/>
      <c r="FQ28" s="64" t="s">
        <v>102</v>
      </c>
      <c r="FR28" s="52" t="s">
        <v>173</v>
      </c>
      <c r="FS28" s="52" t="s">
        <v>173</v>
      </c>
      <c r="FT28" s="52" t="s">
        <v>173</v>
      </c>
      <c r="FU28" s="52" t="s">
        <v>173</v>
      </c>
      <c r="FV28" s="52" t="s">
        <v>173</v>
      </c>
      <c r="FW28" s="100" t="s">
        <v>173</v>
      </c>
      <c r="FX28" s="11"/>
      <c r="FY28" s="11"/>
      <c r="FZ28" s="133"/>
      <c r="GA28" s="64" t="s">
        <v>102</v>
      </c>
      <c r="GB28" s="52" t="s">
        <v>173</v>
      </c>
      <c r="GC28" s="52" t="s">
        <v>173</v>
      </c>
      <c r="GD28" s="52" t="s">
        <v>173</v>
      </c>
      <c r="GE28" s="52" t="s">
        <v>173</v>
      </c>
      <c r="GF28" s="52" t="s">
        <v>173</v>
      </c>
      <c r="GG28" s="100" t="s">
        <v>173</v>
      </c>
      <c r="GH28" s="11"/>
      <c r="GI28" s="11"/>
      <c r="GJ28" s="133"/>
      <c r="GK28" s="64" t="s">
        <v>102</v>
      </c>
      <c r="GL28" s="52" t="s">
        <v>173</v>
      </c>
      <c r="GM28" s="52" t="s">
        <v>173</v>
      </c>
      <c r="GN28" s="52" t="s">
        <v>173</v>
      </c>
      <c r="GO28" s="52" t="s">
        <v>173</v>
      </c>
      <c r="GP28" s="52" t="s">
        <v>173</v>
      </c>
      <c r="GQ28" s="100" t="s">
        <v>173</v>
      </c>
      <c r="GR28" s="11"/>
      <c r="GS28" s="11"/>
      <c r="GT28" s="133"/>
      <c r="GU28" s="64" t="s">
        <v>102</v>
      </c>
      <c r="GV28" s="52" t="s">
        <v>173</v>
      </c>
      <c r="GW28" s="52" t="s">
        <v>173</v>
      </c>
      <c r="GX28" s="52" t="s">
        <v>173</v>
      </c>
      <c r="GY28" s="52" t="s">
        <v>173</v>
      </c>
      <c r="GZ28" s="52" t="s">
        <v>173</v>
      </c>
      <c r="HA28" s="100" t="s">
        <v>173</v>
      </c>
      <c r="HB28" s="11"/>
      <c r="HC28" s="11"/>
      <c r="HD28" s="133"/>
      <c r="HE28" s="64" t="s">
        <v>102</v>
      </c>
      <c r="HF28" s="52"/>
      <c r="HG28" s="52"/>
      <c r="HH28" s="52"/>
      <c r="HI28" s="52"/>
      <c r="HJ28" s="52"/>
      <c r="HK28" s="100"/>
      <c r="HL28" s="11"/>
      <c r="HM28" s="11"/>
      <c r="HN28" s="133"/>
      <c r="HO28" s="64" t="s">
        <v>102</v>
      </c>
      <c r="HP28" s="52" t="s">
        <v>173</v>
      </c>
      <c r="HQ28" s="52" t="s">
        <v>173</v>
      </c>
      <c r="HR28" s="52" t="s">
        <v>173</v>
      </c>
      <c r="HS28" s="52" t="s">
        <v>173</v>
      </c>
      <c r="HT28" s="52" t="s">
        <v>173</v>
      </c>
      <c r="HU28" s="100" t="s">
        <v>173</v>
      </c>
      <c r="HV28" s="11"/>
      <c r="HW28" s="11"/>
      <c r="HX28" s="133"/>
      <c r="HY28" s="64" t="s">
        <v>102</v>
      </c>
      <c r="HZ28" s="52" t="s">
        <v>173</v>
      </c>
      <c r="IA28" s="52" t="s">
        <v>173</v>
      </c>
      <c r="IB28" s="52" t="s">
        <v>173</v>
      </c>
      <c r="IC28" s="52" t="s">
        <v>173</v>
      </c>
      <c r="ID28" s="52" t="s">
        <v>173</v>
      </c>
      <c r="IE28" s="100" t="s">
        <v>173</v>
      </c>
      <c r="IF28" s="11"/>
      <c r="IG28" s="11"/>
      <c r="IH28" s="133"/>
      <c r="II28" s="64" t="s">
        <v>102</v>
      </c>
      <c r="IJ28" s="52" t="s">
        <v>173</v>
      </c>
      <c r="IK28" s="52" t="s">
        <v>173</v>
      </c>
      <c r="IL28" s="52" t="s">
        <v>180</v>
      </c>
      <c r="IM28" s="52"/>
      <c r="IN28" s="52" t="s">
        <v>173</v>
      </c>
      <c r="IO28" s="100" t="s">
        <v>173</v>
      </c>
      <c r="IP28" s="11"/>
      <c r="IQ28" s="11"/>
      <c r="IR28" s="133"/>
      <c r="IS28" s="64" t="s">
        <v>102</v>
      </c>
      <c r="IT28" s="52" t="s">
        <v>173</v>
      </c>
      <c r="IU28" s="52" t="s">
        <v>173</v>
      </c>
      <c r="IV28" s="52" t="s">
        <v>173</v>
      </c>
      <c r="IW28" s="52" t="s">
        <v>173</v>
      </c>
      <c r="IX28" s="52" t="s">
        <v>173</v>
      </c>
      <c r="IY28" s="100" t="s">
        <v>173</v>
      </c>
      <c r="IZ28" s="11"/>
      <c r="JA28" s="11"/>
      <c r="JB28" s="133"/>
      <c r="JC28" s="64" t="s">
        <v>102</v>
      </c>
      <c r="JD28" s="52" t="s">
        <v>173</v>
      </c>
      <c r="JE28" s="52" t="s">
        <v>173</v>
      </c>
      <c r="JF28" s="52" t="s">
        <v>173</v>
      </c>
      <c r="JG28" s="52" t="s">
        <v>173</v>
      </c>
      <c r="JH28" s="52" t="s">
        <v>173</v>
      </c>
      <c r="JI28" s="100" t="s">
        <v>173</v>
      </c>
      <c r="JJ28" s="11"/>
      <c r="JK28" s="11"/>
      <c r="JL28" s="133"/>
      <c r="JM28" s="64" t="s">
        <v>102</v>
      </c>
      <c r="JN28" s="52" t="s">
        <v>173</v>
      </c>
      <c r="JO28" s="52" t="s">
        <v>173</v>
      </c>
      <c r="JP28" s="52" t="s">
        <v>173</v>
      </c>
      <c r="JQ28" s="52" t="s">
        <v>173</v>
      </c>
      <c r="JR28" s="52" t="s">
        <v>173</v>
      </c>
      <c r="JS28" s="100" t="s">
        <v>173</v>
      </c>
      <c r="JT28" s="11"/>
      <c r="JU28" s="11"/>
    </row>
    <row xmlns:x14ac="http://schemas.microsoft.com/office/spreadsheetml/2009/9/ac" r="29" ht="15.75" customHeight="true" x14ac:dyDescent="0.25">
      <c r="A29" s="403" t="str">
        <f ca="true">IF(ISBLANK('Data Summary'!A31),"",'Data Summary'!A31)</f>
        <v>BRA_2020_EMIS</v>
      </c>
      <c r="B29" s="133"/>
      <c r="C29" s="64" t="s">
        <v>174</v>
      </c>
      <c r="D29" s="52"/>
      <c r="E29" s="52"/>
      <c r="F29" s="52"/>
      <c r="G29" s="52"/>
      <c r="H29" s="52"/>
      <c r="I29" s="100"/>
      <c r="J29" s="11"/>
      <c r="K29" s="11"/>
      <c r="L29" s="133"/>
      <c r="M29" s="64" t="s">
        <v>103</v>
      </c>
      <c r="N29" s="52"/>
      <c r="O29" s="52"/>
      <c r="P29" s="52"/>
      <c r="Q29" s="52"/>
      <c r="R29" s="52"/>
      <c r="S29" s="100"/>
      <c r="T29" s="11"/>
      <c r="U29" s="11"/>
      <c r="V29" s="133"/>
      <c r="W29" s="64" t="s">
        <v>103</v>
      </c>
      <c r="X29" s="52"/>
      <c r="Y29" s="52"/>
      <c r="Z29" s="52"/>
      <c r="AA29" s="52"/>
      <c r="AB29" s="52"/>
      <c r="AC29" s="100"/>
      <c r="AD29" s="11"/>
      <c r="AE29" s="11"/>
      <c r="AF29" s="133"/>
      <c r="AG29" s="64" t="s">
        <v>103</v>
      </c>
      <c r="AH29" s="52"/>
      <c r="AI29" s="52"/>
      <c r="AJ29" s="52"/>
      <c r="AK29" s="52"/>
      <c r="AL29" s="52"/>
      <c r="AM29" s="100"/>
      <c r="AN29" s="11"/>
      <c r="AO29" s="11"/>
      <c r="AP29" s="133"/>
      <c r="AQ29" s="64" t="s">
        <v>103</v>
      </c>
      <c r="AR29" s="52"/>
      <c r="AS29" s="52"/>
      <c r="AT29" s="52"/>
      <c r="AU29" s="52"/>
      <c r="AV29" s="52"/>
      <c r="AW29" s="100"/>
      <c r="AX29" s="11"/>
      <c r="AY29" s="11"/>
      <c r="AZ29" s="133"/>
      <c r="BA29" s="64" t="s">
        <v>103</v>
      </c>
      <c r="BB29" s="52"/>
      <c r="BC29" s="52"/>
      <c r="BD29" s="52"/>
      <c r="BE29" s="52"/>
      <c r="BF29" s="52"/>
      <c r="BG29" s="100"/>
      <c r="BH29" s="11"/>
      <c r="BI29" s="11"/>
      <c r="BJ29" s="133"/>
      <c r="BK29" s="64" t="s">
        <v>103</v>
      </c>
      <c r="BL29" s="52"/>
      <c r="BM29" s="52"/>
      <c r="BN29" s="52"/>
      <c r="BO29" s="52"/>
      <c r="BP29" s="52"/>
      <c r="BQ29" s="100"/>
      <c r="BR29" s="11"/>
      <c r="BS29" s="11"/>
      <c r="BT29" s="133"/>
      <c r="BU29" s="64" t="s">
        <v>174</v>
      </c>
      <c r="BV29" s="52"/>
      <c r="BW29" s="52"/>
      <c r="BX29" s="52"/>
      <c r="BY29" s="52"/>
      <c r="BZ29" s="52"/>
      <c r="CA29" s="100"/>
      <c r="CB29" s="11"/>
      <c r="CC29" s="11"/>
      <c r="CD29" s="133"/>
      <c r="CE29" s="64" t="s">
        <v>103</v>
      </c>
      <c r="CF29" s="52"/>
      <c r="CG29" s="52"/>
      <c r="CH29" s="52"/>
      <c r="CI29" s="52"/>
      <c r="CJ29" s="52"/>
      <c r="CK29" s="100"/>
      <c r="CL29" s="11"/>
      <c r="CM29" s="11"/>
      <c r="CN29" s="133"/>
      <c r="CO29" s="64" t="s">
        <v>103</v>
      </c>
      <c r="CP29" s="52"/>
      <c r="CQ29" s="52"/>
      <c r="CR29" s="52"/>
      <c r="CS29" s="52"/>
      <c r="CT29" s="52"/>
      <c r="CU29" s="100"/>
      <c r="CV29" s="11"/>
      <c r="CW29" s="11"/>
      <c r="CX29" s="133"/>
      <c r="CY29" s="64" t="s">
        <v>103</v>
      </c>
      <c r="CZ29" s="52"/>
      <c r="DA29" s="52"/>
      <c r="DB29" s="52"/>
      <c r="DC29" s="52"/>
      <c r="DD29" s="52"/>
      <c r="DE29" s="100"/>
      <c r="DF29" s="11"/>
      <c r="DG29" s="11"/>
      <c r="DH29" s="133"/>
      <c r="DI29" s="64" t="s">
        <v>103</v>
      </c>
      <c r="DJ29" s="52"/>
      <c r="DK29" s="52"/>
      <c r="DL29" s="52"/>
      <c r="DM29" s="52"/>
      <c r="DN29" s="52"/>
      <c r="DO29" s="100"/>
      <c r="DP29" s="11"/>
      <c r="DQ29" s="11"/>
      <c r="DR29" s="133"/>
      <c r="DS29" s="64" t="s">
        <v>103</v>
      </c>
      <c r="DT29" s="52"/>
      <c r="DU29" s="52"/>
      <c r="DV29" s="52"/>
      <c r="DW29" s="52"/>
      <c r="DX29" s="52"/>
      <c r="DY29" s="100"/>
      <c r="DZ29" s="11"/>
      <c r="EA29" s="11"/>
      <c r="EB29" s="133"/>
      <c r="EC29" s="64" t="s">
        <v>103</v>
      </c>
      <c r="ED29" s="52"/>
      <c r="EE29" s="52"/>
      <c r="EF29" s="52"/>
      <c r="EG29" s="52"/>
      <c r="EH29" s="52"/>
      <c r="EI29" s="100"/>
      <c r="EJ29" s="11"/>
      <c r="EK29" s="11"/>
      <c r="EL29" s="133"/>
      <c r="EM29" s="64" t="s">
        <v>103</v>
      </c>
      <c r="EN29" s="52"/>
      <c r="EO29" s="52"/>
      <c r="EP29" s="52"/>
      <c r="EQ29" s="52"/>
      <c r="ER29" s="52"/>
      <c r="ES29" s="100"/>
      <c r="ET29" s="11"/>
      <c r="EU29" s="11"/>
      <c r="EV29" s="133"/>
      <c r="EW29" s="64" t="s">
        <v>103</v>
      </c>
      <c r="EX29" s="52"/>
      <c r="EY29" s="52"/>
      <c r="EZ29" s="52"/>
      <c r="FA29" s="52"/>
      <c r="FB29" s="52"/>
      <c r="FC29" s="100"/>
      <c r="FD29" s="11"/>
      <c r="FE29" s="11"/>
      <c r="FF29" s="133"/>
      <c r="FG29" s="64" t="s">
        <v>103</v>
      </c>
      <c r="FH29" s="52"/>
      <c r="FI29" s="52"/>
      <c r="FJ29" s="52"/>
      <c r="FK29" s="52"/>
      <c r="FL29" s="52"/>
      <c r="FM29" s="100"/>
      <c r="FN29" s="11"/>
      <c r="FO29" s="11"/>
      <c r="FP29" s="133"/>
      <c r="FQ29" s="64" t="s">
        <v>103</v>
      </c>
      <c r="FR29" s="52"/>
      <c r="FS29" s="52"/>
      <c r="FT29" s="52"/>
      <c r="FU29" s="52"/>
      <c r="FV29" s="52"/>
      <c r="FW29" s="100"/>
      <c r="FX29" s="11"/>
      <c r="FY29" s="11"/>
      <c r="FZ29" s="133"/>
      <c r="GA29" s="64" t="s">
        <v>103</v>
      </c>
      <c r="GB29" s="52"/>
      <c r="GC29" s="52"/>
      <c r="GD29" s="52"/>
      <c r="GE29" s="52"/>
      <c r="GF29" s="52"/>
      <c r="GG29" s="100"/>
      <c r="GH29" s="11"/>
      <c r="GI29" s="11"/>
      <c r="GJ29" s="133"/>
      <c r="GK29" s="64" t="s">
        <v>103</v>
      </c>
      <c r="GL29" s="52"/>
      <c r="GM29" s="52"/>
      <c r="GN29" s="52"/>
      <c r="GO29" s="52"/>
      <c r="GP29" s="52"/>
      <c r="GQ29" s="100"/>
      <c r="GR29" s="11"/>
      <c r="GS29" s="11"/>
      <c r="GT29" s="133"/>
      <c r="GU29" s="64" t="s">
        <v>103</v>
      </c>
      <c r="GV29" s="52"/>
      <c r="GW29" s="52"/>
      <c r="GX29" s="52"/>
      <c r="GY29" s="52"/>
      <c r="GZ29" s="52"/>
      <c r="HA29" s="100"/>
      <c r="HB29" s="11"/>
      <c r="HC29" s="11"/>
      <c r="HD29" s="133"/>
      <c r="HE29" s="64" t="s">
        <v>103</v>
      </c>
      <c r="HF29" s="52"/>
      <c r="HG29" s="52"/>
      <c r="HH29" s="52"/>
      <c r="HI29" s="52"/>
      <c r="HJ29" s="52"/>
      <c r="HK29" s="100"/>
      <c r="HL29" s="11"/>
      <c r="HM29" s="11"/>
      <c r="HN29" s="133"/>
      <c r="HO29" s="64" t="s">
        <v>103</v>
      </c>
      <c r="HP29" s="52"/>
      <c r="HQ29" s="52"/>
      <c r="HR29" s="52"/>
      <c r="HS29" s="52"/>
      <c r="HT29" s="52"/>
      <c r="HU29" s="100"/>
      <c r="HV29" s="11"/>
      <c r="HW29" s="11"/>
      <c r="HX29" s="133"/>
      <c r="HY29" s="64" t="s">
        <v>103</v>
      </c>
      <c r="HZ29" s="52"/>
      <c r="IA29" s="52"/>
      <c r="IB29" s="52"/>
      <c r="IC29" s="52"/>
      <c r="ID29" s="52"/>
      <c r="IE29" s="100"/>
      <c r="IF29" s="11"/>
      <c r="IG29" s="11"/>
      <c r="IH29" s="133"/>
      <c r="II29" s="64" t="s">
        <v>103</v>
      </c>
      <c r="IJ29" s="52"/>
      <c r="IK29" s="52"/>
      <c r="IL29" s="52"/>
      <c r="IM29" s="52"/>
      <c r="IN29" s="52"/>
      <c r="IO29" s="100"/>
      <c r="IP29" s="11"/>
      <c r="IQ29" s="11"/>
      <c r="IR29" s="133"/>
      <c r="IS29" s="64" t="s">
        <v>103</v>
      </c>
      <c r="IT29" s="52"/>
      <c r="IU29" s="52"/>
      <c r="IV29" s="52"/>
      <c r="IW29" s="52"/>
      <c r="IX29" s="52"/>
      <c r="IY29" s="100"/>
      <c r="IZ29" s="11"/>
      <c r="JA29" s="11"/>
      <c r="JB29" s="133"/>
      <c r="JC29" s="64" t="s">
        <v>103</v>
      </c>
      <c r="JD29" s="52"/>
      <c r="JE29" s="52"/>
      <c r="JF29" s="52"/>
      <c r="JG29" s="52"/>
      <c r="JH29" s="52"/>
      <c r="JI29" s="100"/>
      <c r="JJ29" s="11"/>
      <c r="JK29" s="11"/>
      <c r="JL29" s="133"/>
      <c r="JM29" s="64" t="s">
        <v>103</v>
      </c>
      <c r="JN29" s="52"/>
      <c r="JO29" s="52"/>
      <c r="JP29" s="52"/>
      <c r="JQ29" s="52"/>
      <c r="JR29" s="52"/>
      <c r="JS29" s="100"/>
      <c r="JT29" s="11"/>
      <c r="JU29" s="11"/>
    </row>
    <row xmlns:x14ac="http://schemas.microsoft.com/office/spreadsheetml/2009/9/ac" r="30" ht="15.75" customHeight="true" x14ac:dyDescent="0.25">
      <c r="A30" s="403" t="str">
        <f ca="true">IF(ISBLANK('Data Summary'!A32),"",'Data Summary'!A32)</f>
        <v>BRA_2021_EMIS</v>
      </c>
      <c r="B30" s="134"/>
      <c r="C30" s="12" t="s">
        <v>23</v>
      </c>
      <c r="D30" s="71"/>
      <c r="E30" s="71"/>
      <c r="F30" s="71"/>
      <c r="G30" s="72"/>
      <c r="H30" s="73"/>
      <c r="I30" s="74"/>
      <c r="J30" s="11"/>
      <c r="K30" s="11"/>
      <c r="L30" s="134"/>
      <c r="M30" s="12" t="s">
        <v>23</v>
      </c>
      <c r="N30" s="71"/>
      <c r="O30" s="71"/>
      <c r="P30" s="71"/>
      <c r="Q30" s="72"/>
      <c r="R30" s="73"/>
      <c r="S30" s="74"/>
      <c r="T30" s="11"/>
      <c r="U30" s="11"/>
      <c r="V30" s="134"/>
      <c r="W30" s="12" t="s">
        <v>23</v>
      </c>
      <c r="X30" s="71"/>
      <c r="Y30" s="71"/>
      <c r="Z30" s="71"/>
      <c r="AA30" s="72"/>
      <c r="AB30" s="73"/>
      <c r="AC30" s="74"/>
      <c r="AD30" s="11"/>
      <c r="AE30" s="11"/>
      <c r="AF30" s="134"/>
      <c r="AG30" s="12" t="s">
        <v>23</v>
      </c>
      <c r="AH30" s="71"/>
      <c r="AI30" s="71"/>
      <c r="AJ30" s="71"/>
      <c r="AK30" s="72"/>
      <c r="AL30" s="73"/>
      <c r="AM30" s="74"/>
      <c r="AN30" s="11"/>
      <c r="AO30" s="11"/>
      <c r="AP30" s="134"/>
      <c r="AQ30" s="12" t="s">
        <v>23</v>
      </c>
      <c r="AR30" s="71"/>
      <c r="AS30" s="71"/>
      <c r="AT30" s="71"/>
      <c r="AU30" s="72"/>
      <c r="AV30" s="73"/>
      <c r="AW30" s="74"/>
      <c r="AX30" s="11"/>
      <c r="AY30" s="11"/>
      <c r="AZ30" s="134"/>
      <c r="BA30" s="12" t="s">
        <v>23</v>
      </c>
      <c r="BB30" s="71"/>
      <c r="BC30" s="71"/>
      <c r="BD30" s="71"/>
      <c r="BE30" s="72"/>
      <c r="BF30" s="73"/>
      <c r="BG30" s="74"/>
      <c r="BH30" s="11"/>
      <c r="BI30" s="11"/>
      <c r="BJ30" s="134"/>
      <c r="BK30" s="12" t="s">
        <v>23</v>
      </c>
      <c r="BL30" s="71"/>
      <c r="BM30" s="71"/>
      <c r="BN30" s="71"/>
      <c r="BO30" s="72"/>
      <c r="BP30" s="73"/>
      <c r="BQ30" s="74"/>
      <c r="BR30" s="11"/>
      <c r="BS30" s="11"/>
      <c r="BT30" s="134"/>
      <c r="BU30" s="12" t="s">
        <v>23</v>
      </c>
      <c r="BV30" s="71"/>
      <c r="BW30" s="71"/>
      <c r="BX30" s="71"/>
      <c r="BY30" s="72"/>
      <c r="BZ30" s="73"/>
      <c r="CA30" s="74"/>
      <c r="CB30" s="11"/>
      <c r="CC30" s="11"/>
      <c r="CD30" s="134"/>
      <c r="CE30" s="12" t="s">
        <v>23</v>
      </c>
      <c r="CF30" s="71"/>
      <c r="CG30" s="71"/>
      <c r="CH30" s="71"/>
      <c r="CI30" s="72"/>
      <c r="CJ30" s="73"/>
      <c r="CK30" s="74"/>
      <c r="CL30" s="11"/>
      <c r="CM30" s="11"/>
      <c r="CN30" s="134"/>
      <c r="CO30" s="12" t="s">
        <v>23</v>
      </c>
      <c r="CP30" s="71"/>
      <c r="CQ30" s="71"/>
      <c r="CR30" s="71"/>
      <c r="CS30" s="72"/>
      <c r="CT30" s="73"/>
      <c r="CU30" s="74"/>
      <c r="CV30" s="11"/>
      <c r="CW30" s="11"/>
      <c r="CX30" s="134"/>
      <c r="CY30" s="12" t="s">
        <v>23</v>
      </c>
      <c r="CZ30" s="71"/>
      <c r="DA30" s="71"/>
      <c r="DB30" s="71"/>
      <c r="DC30" s="72"/>
      <c r="DD30" s="73"/>
      <c r="DE30" s="74"/>
      <c r="DF30" s="11"/>
      <c r="DG30" s="11"/>
      <c r="DH30" s="134"/>
      <c r="DI30" s="12" t="s">
        <v>23</v>
      </c>
      <c r="DJ30" s="71"/>
      <c r="DK30" s="71"/>
      <c r="DL30" s="71"/>
      <c r="DM30" s="72"/>
      <c r="DN30" s="73"/>
      <c r="DO30" s="74"/>
      <c r="DP30" s="11"/>
      <c r="DQ30" s="11"/>
      <c r="DR30" s="134"/>
      <c r="DS30" s="12" t="s">
        <v>23</v>
      </c>
      <c r="DT30" s="71"/>
      <c r="DU30" s="71"/>
      <c r="DV30" s="71"/>
      <c r="DW30" s="72"/>
      <c r="DX30" s="73"/>
      <c r="DY30" s="74"/>
      <c r="DZ30" s="11"/>
      <c r="EA30" s="11"/>
      <c r="EB30" s="134"/>
      <c r="EC30" s="12" t="s">
        <v>23</v>
      </c>
      <c r="ED30" s="71"/>
      <c r="EE30" s="71"/>
      <c r="EF30" s="71"/>
      <c r="EG30" s="72"/>
      <c r="EH30" s="73"/>
      <c r="EI30" s="74"/>
      <c r="EJ30" s="11"/>
      <c r="EK30" s="11"/>
      <c r="EL30" s="134"/>
      <c r="EM30" s="12" t="s">
        <v>23</v>
      </c>
      <c r="EN30" s="71"/>
      <c r="EO30" s="71"/>
      <c r="EP30" s="71"/>
      <c r="EQ30" s="72"/>
      <c r="ER30" s="73"/>
      <c r="ES30" s="74"/>
      <c r="ET30" s="11"/>
      <c r="EU30" s="11"/>
      <c r="EV30" s="134"/>
      <c r="EW30" s="12" t="s">
        <v>23</v>
      </c>
      <c r="EX30" s="71"/>
      <c r="EY30" s="71"/>
      <c r="EZ30" s="71"/>
      <c r="FA30" s="72"/>
      <c r="FB30" s="73"/>
      <c r="FC30" s="74"/>
      <c r="FD30" s="11"/>
      <c r="FE30" s="11"/>
      <c r="FF30" s="134"/>
      <c r="FG30" s="12" t="s">
        <v>23</v>
      </c>
      <c r="FH30" s="71"/>
      <c r="FI30" s="71"/>
      <c r="FJ30" s="71"/>
      <c r="FK30" s="72"/>
      <c r="FL30" s="73"/>
      <c r="FM30" s="74"/>
      <c r="FN30" s="11"/>
      <c r="FO30" s="11"/>
      <c r="FP30" s="134"/>
      <c r="FQ30" s="12" t="s">
        <v>23</v>
      </c>
      <c r="FR30" s="71"/>
      <c r="FS30" s="71"/>
      <c r="FT30" s="71"/>
      <c r="FU30" s="72"/>
      <c r="FV30" s="73"/>
      <c r="FW30" s="74"/>
      <c r="FX30" s="11"/>
      <c r="FY30" s="11"/>
      <c r="FZ30" s="134"/>
      <c r="GA30" s="12" t="s">
        <v>23</v>
      </c>
      <c r="GB30" s="71"/>
      <c r="GC30" s="71"/>
      <c r="GD30" s="71"/>
      <c r="GE30" s="72"/>
      <c r="GF30" s="73"/>
      <c r="GG30" s="74"/>
      <c r="GH30" s="11"/>
      <c r="GI30" s="11"/>
      <c r="GJ30" s="134"/>
      <c r="GK30" s="12" t="s">
        <v>23</v>
      </c>
      <c r="GL30" s="71"/>
      <c r="GM30" s="71"/>
      <c r="GN30" s="71"/>
      <c r="GO30" s="72"/>
      <c r="GP30" s="73"/>
      <c r="GQ30" s="74"/>
      <c r="GR30" s="11"/>
      <c r="GS30" s="11"/>
      <c r="GT30" s="134"/>
      <c r="GU30" s="12" t="s">
        <v>23</v>
      </c>
      <c r="GV30" s="71"/>
      <c r="GW30" s="71"/>
      <c r="GX30" s="71"/>
      <c r="GY30" s="72"/>
      <c r="GZ30" s="73"/>
      <c r="HA30" s="74"/>
      <c r="HB30" s="11"/>
      <c r="HC30" s="11"/>
      <c r="HD30" s="134"/>
      <c r="HE30" s="12" t="s">
        <v>23</v>
      </c>
      <c r="HF30" s="71"/>
      <c r="HG30" s="71"/>
      <c r="HH30" s="71"/>
      <c r="HI30" s="72"/>
      <c r="HJ30" s="73"/>
      <c r="HK30" s="74"/>
      <c r="HL30" s="11"/>
      <c r="HM30" s="11"/>
      <c r="HN30" s="134"/>
      <c r="HO30" s="12" t="s">
        <v>23</v>
      </c>
      <c r="HP30" s="71"/>
      <c r="HQ30" s="71"/>
      <c r="HR30" s="71"/>
      <c r="HS30" s="72"/>
      <c r="HT30" s="73"/>
      <c r="HU30" s="74"/>
      <c r="HV30" s="11"/>
      <c r="HW30" s="11"/>
      <c r="HX30" s="134"/>
      <c r="HY30" s="12" t="s">
        <v>23</v>
      </c>
      <c r="HZ30" s="71"/>
      <c r="IA30" s="71"/>
      <c r="IB30" s="71"/>
      <c r="IC30" s="72"/>
      <c r="ID30" s="73"/>
      <c r="IE30" s="74"/>
      <c r="IF30" s="11"/>
      <c r="IG30" s="11"/>
      <c r="IH30" s="134"/>
      <c r="II30" s="12" t="s">
        <v>23</v>
      </c>
      <c r="IJ30" s="71" t="s">
        <v>325</v>
      </c>
      <c r="IK30" s="71" t="s">
        <v>325</v>
      </c>
      <c r="IL30" s="71" t="s">
        <v>325</v>
      </c>
      <c r="IM30" s="72" t="s">
        <v>325</v>
      </c>
      <c r="IN30" s="73" t="s">
        <v>325</v>
      </c>
      <c r="IO30" s="74" t="s">
        <v>325</v>
      </c>
      <c r="IP30" s="11"/>
      <c r="IQ30" s="11"/>
      <c r="IR30" s="134"/>
      <c r="IS30" s="12" t="s">
        <v>23</v>
      </c>
      <c r="IT30" s="71"/>
      <c r="IU30" s="71"/>
      <c r="IV30" s="71"/>
      <c r="IW30" s="72"/>
      <c r="IX30" s="73"/>
      <c r="IY30" s="74"/>
      <c r="IZ30" s="11"/>
      <c r="JA30" s="11"/>
      <c r="JB30" s="134"/>
      <c r="JC30" s="12" t="s">
        <v>23</v>
      </c>
      <c r="JD30" s="71" t="s">
        <v>325</v>
      </c>
      <c r="JE30" s="71" t="s">
        <v>325</v>
      </c>
      <c r="JF30" s="71" t="s">
        <v>325</v>
      </c>
      <c r="JG30" s="72" t="s">
        <v>325</v>
      </c>
      <c r="JH30" s="73" t="s">
        <v>325</v>
      </c>
      <c r="JI30" s="74" t="s">
        <v>325</v>
      </c>
      <c r="JJ30" s="11"/>
      <c r="JK30" s="11"/>
      <c r="JL30" s="134"/>
      <c r="JM30" s="12" t="s">
        <v>23</v>
      </c>
      <c r="JN30" s="71" t="s">
        <v>325</v>
      </c>
      <c r="JO30" s="71" t="s">
        <v>325</v>
      </c>
      <c r="JP30" s="71" t="s">
        <v>325</v>
      </c>
      <c r="JQ30" s="72" t="s">
        <v>325</v>
      </c>
      <c r="JR30" s="73" t="s">
        <v>325</v>
      </c>
      <c r="JS30" s="74" t="s">
        <v>325</v>
      </c>
      <c r="JT30" s="11"/>
      <c r="JU30" s="11"/>
    </row>
    <row xmlns:x14ac="http://schemas.microsoft.com/office/spreadsheetml/2009/9/ac" r="31" s="3" customFormat="true" ht="15" customHeight="true" thickBot="true" x14ac:dyDescent="0.3">
      <c r="A31" s="403" t="str">
        <f ca="true">IF(ISBLANK('Data Summary'!A33),"",'Data Summary'!A33)</f>
        <v>BRA_2022_EMIS</v>
      </c>
      <c r="B31" s="135"/>
      <c r="C31" s="75" t="s">
        <v>20</v>
      </c>
      <c r="D31" s="76">
        <v>203362</v>
      </c>
      <c r="E31" s="76">
        <v>88513</v>
      </c>
      <c r="F31" s="76">
        <v>114849</v>
      </c>
      <c r="G31" s="76">
        <v>84617</v>
      </c>
      <c r="H31" s="76">
        <v>171715</v>
      </c>
      <c r="I31" s="77">
        <v>19466</v>
      </c>
      <c r="J31" s="11"/>
      <c r="K31" s="11"/>
      <c r="L31" s="135"/>
      <c r="M31" s="75" t="s">
        <v>20</v>
      </c>
      <c r="N31" s="76">
        <v>202707</v>
      </c>
      <c r="O31" s="76">
        <v>91952</v>
      </c>
      <c r="P31" s="76">
        <v>110755</v>
      </c>
      <c r="Q31" s="76">
        <v>90682</v>
      </c>
      <c r="R31" s="76">
        <v>167209</v>
      </c>
      <c r="S31" s="77">
        <v>20229</v>
      </c>
      <c r="T31" s="11"/>
      <c r="U31" s="11"/>
      <c r="V31" s="135"/>
      <c r="W31" s="75" t="s">
        <v>20</v>
      </c>
      <c r="X31" s="76">
        <v>181260</v>
      </c>
      <c r="Y31" s="76">
        <v>80270</v>
      </c>
      <c r="Z31" s="76">
        <v>100990</v>
      </c>
      <c r="AA31" s="76">
        <v>85815</v>
      </c>
      <c r="AB31" s="76">
        <v>145745</v>
      </c>
      <c r="AC31" s="77">
        <v>25544</v>
      </c>
      <c r="AD31" s="11"/>
      <c r="AE31" s="11"/>
      <c r="AF31" s="135"/>
      <c r="AG31" s="75" t="s">
        <v>20</v>
      </c>
      <c r="AH31" s="76">
        <v>195152</v>
      </c>
      <c r="AI31" s="76">
        <v>94861</v>
      </c>
      <c r="AJ31" s="76">
        <v>100291</v>
      </c>
      <c r="AK31" s="76">
        <v>94741</v>
      </c>
      <c r="AL31" s="76">
        <v>157238</v>
      </c>
      <c r="AM31" s="77">
        <v>21989</v>
      </c>
      <c r="AN31" s="11"/>
      <c r="AO31" s="11"/>
      <c r="AP31" s="135"/>
      <c r="AQ31" s="75" t="s">
        <v>20</v>
      </c>
      <c r="AR31" s="76">
        <v>193120</v>
      </c>
      <c r="AS31" s="76">
        <v>95703</v>
      </c>
      <c r="AT31" s="76">
        <v>97417</v>
      </c>
      <c r="AU31" s="76">
        <v>101650</v>
      </c>
      <c r="AV31" s="76">
        <v>154144</v>
      </c>
      <c r="AW31" s="77">
        <v>22927</v>
      </c>
      <c r="AX31" s="11"/>
      <c r="AY31" s="11"/>
      <c r="AZ31" s="135"/>
      <c r="BA31" s="75" t="s">
        <v>20</v>
      </c>
      <c r="BB31" s="76">
        <v>190378</v>
      </c>
      <c r="BC31" s="76">
        <v>96621</v>
      </c>
      <c r="BD31" s="76">
        <v>93757</v>
      </c>
      <c r="BE31" s="76">
        <v>105616</v>
      </c>
      <c r="BF31" s="76">
        <v>150034</v>
      </c>
      <c r="BG31" s="77">
        <v>23571</v>
      </c>
      <c r="BH31" s="11"/>
      <c r="BI31" s="11"/>
      <c r="BJ31" s="135"/>
      <c r="BK31" s="75" t="s">
        <v>20</v>
      </c>
      <c r="BL31" s="76">
        <v>187239</v>
      </c>
      <c r="BM31" s="76">
        <v>97882</v>
      </c>
      <c r="BN31" s="76">
        <v>89357</v>
      </c>
      <c r="BO31" s="76">
        <v>107376</v>
      </c>
      <c r="BP31" s="76">
        <v>146043</v>
      </c>
      <c r="BQ31" s="77">
        <v>24140</v>
      </c>
      <c r="BR31" s="11"/>
      <c r="BS31" s="11"/>
      <c r="BT31" s="135"/>
      <c r="BU31" s="75" t="s">
        <v>20</v>
      </c>
      <c r="BV31" s="76">
        <f>BZ31</f>
        <v>155</v>
      </c>
      <c r="BW31" s="76">
        <f>4+37+53+2</f>
        <v>96</v>
      </c>
      <c r="BX31" s="76">
        <v>59</v>
      </c>
      <c r="BY31" s="76"/>
      <c r="BZ31" s="76">
        <v>155</v>
      </c>
      <c r="CA31" s="77"/>
      <c r="CB31" s="11"/>
      <c r="CC31" s="11"/>
      <c r="CD31" s="135"/>
      <c r="CE31" s="75" t="s">
        <v>20</v>
      </c>
      <c r="CF31" s="76">
        <v>192454</v>
      </c>
      <c r="CG31" s="76">
        <v>104833</v>
      </c>
      <c r="CH31" s="76">
        <v>87621</v>
      </c>
      <c r="CI31" s="76">
        <v>106366</v>
      </c>
      <c r="CJ31" s="76">
        <v>160055</v>
      </c>
      <c r="CK31" s="77">
        <v>28933</v>
      </c>
      <c r="CL31" s="11"/>
      <c r="CM31" s="11"/>
      <c r="CN31" s="135"/>
      <c r="CO31" s="75" t="s">
        <v>20</v>
      </c>
      <c r="CP31" s="76">
        <v>190549</v>
      </c>
      <c r="CQ31" s="76">
        <v>104818</v>
      </c>
      <c r="CR31" s="76">
        <v>85731</v>
      </c>
      <c r="CS31" s="76">
        <v>106748</v>
      </c>
      <c r="CT31" s="76">
        <v>157529</v>
      </c>
      <c r="CU31" s="77">
        <v>29965</v>
      </c>
      <c r="CV31" s="11"/>
      <c r="CW31" s="11"/>
      <c r="CX31" s="135"/>
      <c r="CY31" s="75" t="s">
        <v>20</v>
      </c>
      <c r="CZ31" s="76">
        <v>188055</v>
      </c>
      <c r="DA31" s="76">
        <v>105805</v>
      </c>
      <c r="DB31" s="76">
        <v>82250</v>
      </c>
      <c r="DC31" s="76">
        <v>106692</v>
      </c>
      <c r="DD31" s="76">
        <v>155111</v>
      </c>
      <c r="DE31" s="77">
        <v>30559</v>
      </c>
      <c r="DF31" s="11"/>
      <c r="DG31" s="11"/>
      <c r="DH31" s="135"/>
      <c r="DI31" s="75" t="s">
        <v>20</v>
      </c>
      <c r="DJ31" s="76">
        <v>185478</v>
      </c>
      <c r="DK31" s="76">
        <v>106788</v>
      </c>
      <c r="DL31" s="76">
        <v>78690</v>
      </c>
      <c r="DM31" s="76">
        <v>106549</v>
      </c>
      <c r="DN31" s="76">
        <v>151756</v>
      </c>
      <c r="DO31" s="77">
        <v>31216</v>
      </c>
      <c r="DP31" s="11"/>
      <c r="DQ31" s="11"/>
      <c r="DR31" s="135"/>
      <c r="DS31" s="75" t="s">
        <v>20</v>
      </c>
      <c r="DT31" s="76">
        <v>182522</v>
      </c>
      <c r="DU31" s="76">
        <v>106919</v>
      </c>
      <c r="DV31" s="76">
        <v>75603</v>
      </c>
      <c r="DW31" s="76">
        <v>106369</v>
      </c>
      <c r="DX31" s="76">
        <v>149095</v>
      </c>
      <c r="DY31" s="77">
        <v>31809</v>
      </c>
      <c r="DZ31" s="11"/>
      <c r="EA31" s="11"/>
      <c r="EB31" s="135"/>
      <c r="EC31" s="75" t="s">
        <v>20</v>
      </c>
      <c r="ED31" s="76">
        <v>182111</v>
      </c>
      <c r="EE31" s="76">
        <v>108556</v>
      </c>
      <c r="EF31" s="76">
        <v>73555</v>
      </c>
      <c r="EG31" s="76">
        <v>107834</v>
      </c>
      <c r="EH31" s="76">
        <v>147290</v>
      </c>
      <c r="EI31" s="77">
        <v>31921</v>
      </c>
      <c r="EJ31" s="11"/>
      <c r="EK31" s="11"/>
      <c r="EL31" s="135"/>
      <c r="EM31" s="75" t="s">
        <v>20</v>
      </c>
      <c r="EN31" s="76">
        <v>179901</v>
      </c>
      <c r="EO31" s="76">
        <v>109615</v>
      </c>
      <c r="EP31" s="76">
        <v>70286</v>
      </c>
      <c r="EQ31" s="76">
        <v>107367</v>
      </c>
      <c r="ER31" s="76">
        <v>143868</v>
      </c>
      <c r="ES31" s="77">
        <v>32346</v>
      </c>
      <c r="ET31" s="11"/>
      <c r="EU31" s="11"/>
      <c r="EV31" s="135"/>
      <c r="EW31" s="75" t="s">
        <v>20</v>
      </c>
      <c r="EX31" s="76">
        <f>FB31</f>
        <v>292</v>
      </c>
      <c r="EY31" s="76">
        <v>209</v>
      </c>
      <c r="EZ31" s="76">
        <v>83</v>
      </c>
      <c r="FA31" s="76"/>
      <c r="FB31" s="76">
        <v>292</v>
      </c>
      <c r="FC31" s="77"/>
      <c r="FD31" s="11"/>
      <c r="FE31" s="11"/>
      <c r="FF31" s="135"/>
      <c r="FG31" s="75" t="s">
        <v>20</v>
      </c>
      <c r="FH31" s="76">
        <v>177457</v>
      </c>
      <c r="FI31" s="76">
        <v>110416</v>
      </c>
      <c r="FJ31" s="76">
        <v>67041</v>
      </c>
      <c r="FK31" s="76">
        <v>106543</v>
      </c>
      <c r="FL31" s="76">
        <v>140056</v>
      </c>
      <c r="FM31" s="77">
        <v>33147</v>
      </c>
      <c r="FN31" s="11"/>
      <c r="FO31" s="11"/>
      <c r="FP31" s="135"/>
      <c r="FQ31" s="75" t="s">
        <v>20</v>
      </c>
      <c r="FR31" s="76">
        <v>173918</v>
      </c>
      <c r="FS31" s="76">
        <v>109725</v>
      </c>
      <c r="FT31" s="76">
        <v>64193</v>
      </c>
      <c r="FU31" s="76">
        <v>105985</v>
      </c>
      <c r="FV31" s="76">
        <v>138473</v>
      </c>
      <c r="FW31" s="77">
        <v>30493</v>
      </c>
      <c r="FX31" s="11"/>
      <c r="FY31" s="11"/>
      <c r="FZ31" s="135"/>
      <c r="GA31" s="75" t="s">
        <v>20</v>
      </c>
      <c r="GB31" s="76">
        <v>102072</v>
      </c>
      <c r="GC31" s="76">
        <v>93789</v>
      </c>
      <c r="GD31" s="76">
        <v>8283</v>
      </c>
      <c r="GE31" s="76">
        <v>27601</v>
      </c>
      <c r="GF31" s="76">
        <v>100383</v>
      </c>
      <c r="GG31" s="77">
        <v>51559</v>
      </c>
      <c r="GH31" s="11"/>
      <c r="GI31" s="11"/>
      <c r="GJ31" s="135"/>
      <c r="GK31" s="75" t="s">
        <v>20</v>
      </c>
      <c r="GL31" s="76">
        <v>173038</v>
      </c>
      <c r="GM31" s="76">
        <v>110535</v>
      </c>
      <c r="GN31" s="76">
        <v>62503</v>
      </c>
      <c r="GO31" s="76">
        <v>106204</v>
      </c>
      <c r="GP31" s="76">
        <v>137078</v>
      </c>
      <c r="GQ31" s="77">
        <v>30749</v>
      </c>
      <c r="GR31" s="11"/>
      <c r="GS31" s="11"/>
      <c r="GT31" s="135"/>
      <c r="GU31" s="75" t="s">
        <v>20</v>
      </c>
      <c r="GV31" s="76">
        <v>170887</v>
      </c>
      <c r="GW31" s="76">
        <v>110780</v>
      </c>
      <c r="GX31" s="76">
        <v>60107</v>
      </c>
      <c r="GY31" s="76">
        <v>105200</v>
      </c>
      <c r="GZ31" s="76">
        <v>134251</v>
      </c>
      <c r="HA31" s="77">
        <v>30930</v>
      </c>
      <c r="HB31" s="11"/>
      <c r="HC31" s="11"/>
      <c r="HD31" s="135"/>
      <c r="HE31" s="75" t="s">
        <v>20</v>
      </c>
      <c r="HF31" s="76"/>
      <c r="HG31" s="76"/>
      <c r="HH31" s="76"/>
      <c r="HI31" s="76"/>
      <c r="HJ31" s="76"/>
      <c r="HK31" s="77"/>
      <c r="HL31" s="11"/>
      <c r="HM31" s="11"/>
      <c r="HN31" s="135"/>
      <c r="HO31" s="75" t="s">
        <v>20</v>
      </c>
      <c r="HP31" s="76">
        <v>168042</v>
      </c>
      <c r="HQ31" s="76">
        <v>111019</v>
      </c>
      <c r="HR31" s="76">
        <v>57023</v>
      </c>
      <c r="HS31" s="76">
        <v>103260</v>
      </c>
      <c r="HT31" s="76">
        <v>131055</v>
      </c>
      <c r="HU31" s="77">
        <v>31015</v>
      </c>
      <c r="HV31" s="11"/>
      <c r="HW31" s="11"/>
      <c r="HX31" s="135"/>
      <c r="HY31" s="75" t="s">
        <v>20</v>
      </c>
      <c r="HZ31" s="76">
        <v>166154</v>
      </c>
      <c r="IA31" s="76">
        <v>111385</v>
      </c>
      <c r="IB31" s="76">
        <v>54769</v>
      </c>
      <c r="IC31" s="76">
        <v>102335</v>
      </c>
      <c r="ID31" s="76">
        <v>128848</v>
      </c>
      <c r="IE31" s="77">
        <v>31069</v>
      </c>
      <c r="IF31" s="11"/>
      <c r="IG31" s="11"/>
      <c r="IH31" s="135"/>
      <c r="II31" s="75" t="s">
        <v>20</v>
      </c>
      <c r="IJ31" s="76">
        <v>286</v>
      </c>
      <c r="IK31" s="76">
        <v>249</v>
      </c>
      <c r="IL31" s="76">
        <v>37</v>
      </c>
      <c r="IM31" s="76" t="s">
        <v>325</v>
      </c>
      <c r="IN31" s="76">
        <v>286</v>
      </c>
      <c r="IO31" s="77">
        <v>268</v>
      </c>
      <c r="IP31" s="11"/>
      <c r="IQ31" s="11"/>
      <c r="IR31" s="135"/>
      <c r="IS31" s="75" t="s">
        <v>20</v>
      </c>
      <c r="IT31" s="76">
        <v>164634</v>
      </c>
      <c r="IU31" s="76">
        <v>110835</v>
      </c>
      <c r="IV31" s="76">
        <v>53799</v>
      </c>
      <c r="IW31" s="76">
        <v>101012</v>
      </c>
      <c r="IX31" s="76">
        <v>127458</v>
      </c>
      <c r="IY31" s="77">
        <v>31088</v>
      </c>
      <c r="IZ31" s="11"/>
      <c r="JA31" s="11"/>
      <c r="JB31" s="135"/>
      <c r="JC31" s="75" t="s">
        <v>20</v>
      </c>
      <c r="JD31" s="76">
        <v>163421</v>
      </c>
      <c r="JE31" s="76">
        <v>110467</v>
      </c>
      <c r="JF31" s="76">
        <v>52954</v>
      </c>
      <c r="JG31" s="76">
        <v>99895</v>
      </c>
      <c r="JH31" s="76">
        <v>126203</v>
      </c>
      <c r="JI31" s="77">
        <v>31355</v>
      </c>
      <c r="JJ31" s="11"/>
      <c r="JK31" s="11"/>
      <c r="JL31" s="135"/>
      <c r="JM31" s="75" t="s">
        <v>20</v>
      </c>
      <c r="JN31" s="76">
        <v>163029</v>
      </c>
      <c r="JO31" s="76">
        <v>110898</v>
      </c>
      <c r="JP31" s="76">
        <v>52131</v>
      </c>
      <c r="JQ31" s="76">
        <v>99743</v>
      </c>
      <c r="JR31" s="76">
        <v>125231</v>
      </c>
      <c r="JS31" s="77">
        <v>31556</v>
      </c>
      <c r="JT31" s="11"/>
      <c r="JU31" s="11"/>
    </row>
    <row xmlns:x14ac="http://schemas.microsoft.com/office/spreadsheetml/2009/9/ac" r="32" s="3" customFormat="true" x14ac:dyDescent="0.25">
      <c r="A32" s="404" t="str">
        <f ca="true">IF(ISBLANK('Data Summary'!A34),"",'Data Summary'!A34)</f>
        <v/>
      </c>
      <c r="B32" s="136"/>
      <c r="L32" s="136"/>
      <c r="V32" s="136"/>
      <c r="AF32" s="136"/>
      <c r="AP32" s="136"/>
      <c r="AZ32" s="136"/>
      <c r="BA32" s="136"/>
      <c r="BB32" s="136"/>
      <c r="BC32" s="136"/>
      <c r="BD32" s="136"/>
      <c r="BE32" s="136"/>
      <c r="BF32" s="136"/>
      <c r="BG32" s="136"/>
      <c r="BJ32" s="136"/>
      <c r="BT32" s="136"/>
      <c r="CD32" s="136"/>
      <c r="CN32" s="136"/>
      <c r="CX32" s="136"/>
      <c r="DH32" s="136"/>
      <c r="DR32" s="136"/>
      <c r="EB32" s="136"/>
      <c r="EL32" s="136"/>
      <c r="EV32" s="136"/>
      <c r="FF32" s="136"/>
      <c r="FP32" s="136"/>
      <c r="FZ32" s="136"/>
      <c r="GJ32" s="136"/>
      <c r="GT32" s="136"/>
      <c r="HD32" s="136"/>
      <c r="HN32" s="136"/>
      <c r="HX32" s="136"/>
    </row>
    <row xmlns:x14ac="http://schemas.microsoft.com/office/spreadsheetml/2009/9/ac" r="33" s="3" customFormat="true" x14ac:dyDescent="0.25">
      <c r="A33" s="404" t="str">
        <f ca="true">IF(ISBLANK('Data Summary'!A35),"",'Data Summary'!A35)</f>
        <v/>
      </c>
      <c r="B33" s="136"/>
      <c r="L33" s="136"/>
      <c r="V33" s="136"/>
      <c r="AF33" s="136"/>
      <c r="AP33" s="136"/>
      <c r="AZ33" s="136"/>
      <c r="BA33" s="136"/>
      <c r="BB33" s="136"/>
      <c r="BC33" s="136"/>
      <c r="BD33" s="136"/>
      <c r="BE33" s="136"/>
      <c r="BF33" s="136"/>
      <c r="BG33" s="136"/>
      <c r="BJ33" s="136"/>
      <c r="BT33" s="136"/>
      <c r="CA33" s="112"/>
      <c r="CD33" s="136"/>
      <c r="CN33" s="136"/>
      <c r="CX33" s="136"/>
      <c r="DH33" s="136"/>
      <c r="DR33" s="136"/>
      <c r="EB33" s="136"/>
      <c r="EL33" s="136"/>
      <c r="EV33" s="136"/>
      <c r="FF33" s="136"/>
      <c r="FP33" s="136"/>
      <c r="FZ33" s="136"/>
      <c r="GJ33" s="136"/>
      <c r="GT33" s="136"/>
      <c r="HD33" s="136"/>
      <c r="HN33" s="136"/>
      <c r="HX33" s="136"/>
    </row>
    <row xmlns:x14ac="http://schemas.microsoft.com/office/spreadsheetml/2009/9/ac" r="34" s="3" customFormat="true" x14ac:dyDescent="0.25">
      <c r="A34" s="404" t="str">
        <f ca="true">IF(ISBLANK('Data Summary'!A36),"",'Data Summary'!A36)</f>
        <v/>
      </c>
      <c r="B34" s="136"/>
      <c r="L34" s="136"/>
      <c r="V34" s="136"/>
      <c r="AF34" s="136"/>
      <c r="AP34" s="136"/>
      <c r="AZ34" s="136"/>
      <c r="BA34" s="136"/>
      <c r="BB34" s="136"/>
      <c r="BC34" s="136"/>
      <c r="BD34" s="136"/>
      <c r="BE34" s="136"/>
      <c r="BF34" s="136"/>
      <c r="BG34" s="136"/>
      <c r="BJ34" s="136"/>
      <c r="BT34" s="136"/>
      <c r="CD34" s="136"/>
      <c r="CN34" s="136"/>
      <c r="CX34" s="136"/>
      <c r="DH34" s="136"/>
      <c r="DR34" s="136"/>
      <c r="EB34" s="136"/>
      <c r="EL34" s="136"/>
      <c r="EV34" s="136"/>
      <c r="FF34" s="136"/>
      <c r="FP34" s="136"/>
      <c r="FZ34" s="136"/>
      <c r="GJ34" s="136"/>
      <c r="GT34" s="136"/>
      <c r="HD34" s="136"/>
      <c r="HN34" s="136"/>
      <c r="HX34" s="136"/>
    </row>
    <row xmlns:x14ac="http://schemas.microsoft.com/office/spreadsheetml/2009/9/ac" r="35" s="3" customFormat="true" x14ac:dyDescent="0.25">
      <c r="A35" s="404" t="str">
        <f ca="true">IF(ISBLANK('Data Summary'!A37),"",'Data Summary'!A37)</f>
        <v/>
      </c>
      <c r="B35" s="136"/>
      <c r="L35" s="136"/>
      <c r="V35" s="136"/>
      <c r="AF35" s="136"/>
      <c r="AP35" s="136"/>
      <c r="AZ35" s="136"/>
      <c r="BA35" s="136"/>
      <c r="BB35" s="136"/>
      <c r="BC35" s="136"/>
      <c r="BD35" s="136"/>
      <c r="BE35" s="136"/>
      <c r="BF35" s="136"/>
      <c r="BG35" s="136"/>
      <c r="BJ35" s="136"/>
      <c r="BT35" s="136"/>
      <c r="CD35" s="136"/>
      <c r="CN35" s="136"/>
      <c r="CX35" s="136"/>
      <c r="DH35" s="136"/>
      <c r="DR35" s="136"/>
      <c r="EB35" s="136"/>
      <c r="EL35" s="136"/>
      <c r="EV35" s="136"/>
      <c r="FF35" s="136"/>
      <c r="FP35" s="136"/>
      <c r="FZ35" s="136"/>
      <c r="GJ35" s="136"/>
      <c r="GT35" s="136"/>
      <c r="HD35" s="136"/>
      <c r="HN35" s="136"/>
      <c r="HX35" s="136"/>
    </row>
    <row xmlns:x14ac="http://schemas.microsoft.com/office/spreadsheetml/2009/9/ac" r="36" s="3" customFormat="true" x14ac:dyDescent="0.25">
      <c r="A36" s="404" t="str">
        <f ca="true">IF(ISBLANK('Data Summary'!A38),"",'Data Summary'!A38)</f>
        <v/>
      </c>
      <c r="B36" s="136"/>
      <c r="L36" s="136"/>
      <c r="V36" s="136"/>
      <c r="AF36" s="136"/>
      <c r="AP36" s="136"/>
      <c r="AZ36" s="136"/>
      <c r="BA36" s="136"/>
      <c r="BB36" s="136"/>
      <c r="BC36" s="136"/>
      <c r="BD36" s="136"/>
      <c r="BE36" s="136"/>
      <c r="BF36" s="136"/>
      <c r="BG36" s="136"/>
      <c r="BJ36" s="136"/>
      <c r="BT36" s="136"/>
      <c r="CD36" s="136"/>
      <c r="CN36" s="136"/>
      <c r="CX36" s="136"/>
      <c r="DH36" s="136"/>
      <c r="DR36" s="136"/>
      <c r="EB36" s="136"/>
      <c r="EL36" s="136"/>
      <c r="EV36" s="136"/>
      <c r="FF36" s="136"/>
      <c r="FP36" s="136"/>
      <c r="FZ36" s="136"/>
      <c r="GJ36" s="136"/>
      <c r="GT36" s="136"/>
      <c r="HD36" s="136"/>
      <c r="HN36" s="136"/>
      <c r="HX36" s="136"/>
    </row>
    <row xmlns:x14ac="http://schemas.microsoft.com/office/spreadsheetml/2009/9/ac" r="37" s="3" customFormat="true" x14ac:dyDescent="0.25">
      <c r="A37" s="404" t="str">
        <f ca="true">IF(ISBLANK('Data Summary'!A39),"",'Data Summary'!A39)</f>
        <v/>
      </c>
      <c r="B37" s="136"/>
      <c r="L37" s="136"/>
      <c r="V37" s="136"/>
      <c r="AF37" s="136"/>
      <c r="AP37" s="136"/>
      <c r="AZ37" s="136"/>
      <c r="BA37" s="136"/>
      <c r="BB37" s="136"/>
      <c r="BC37" s="136"/>
      <c r="BD37" s="136"/>
      <c r="BE37" s="136"/>
      <c r="BF37" s="136"/>
      <c r="BG37" s="136"/>
      <c r="BJ37" s="136"/>
      <c r="BT37" s="136"/>
      <c r="CD37" s="136"/>
      <c r="CN37" s="136"/>
      <c r="CX37" s="136"/>
      <c r="DH37" s="136"/>
      <c r="DR37" s="136"/>
      <c r="EB37" s="136"/>
      <c r="EL37" s="136"/>
      <c r="EV37" s="136"/>
      <c r="FF37" s="136"/>
      <c r="FP37" s="136"/>
      <c r="FZ37" s="136"/>
      <c r="GJ37" s="136"/>
      <c r="GT37" s="136"/>
      <c r="HD37" s="136"/>
      <c r="HN37" s="136"/>
      <c r="HX37" s="136"/>
    </row>
    <row xmlns:x14ac="http://schemas.microsoft.com/office/spreadsheetml/2009/9/ac" r="38" s="3" customFormat="true" x14ac:dyDescent="0.25">
      <c r="A38" s="404" t="str">
        <f ca="true">IF(ISBLANK('Data Summary'!A40),"",'Data Summary'!A40)</f>
        <v/>
      </c>
      <c r="B38" s="136"/>
      <c r="L38" s="136"/>
      <c r="V38" s="136"/>
      <c r="AF38" s="136"/>
      <c r="AP38" s="136"/>
      <c r="AZ38" s="136"/>
      <c r="BA38" s="136"/>
      <c r="BB38" s="136"/>
      <c r="BC38" s="136"/>
      <c r="BD38" s="136"/>
      <c r="BE38" s="136"/>
      <c r="BF38" s="136"/>
      <c r="BG38" s="136"/>
      <c r="BJ38" s="136"/>
      <c r="BT38" s="136"/>
      <c r="CD38" s="136"/>
      <c r="CN38" s="136"/>
      <c r="CX38" s="136"/>
      <c r="DH38" s="136"/>
      <c r="DR38" s="136"/>
      <c r="EB38" s="136"/>
      <c r="EL38" s="136"/>
      <c r="EV38" s="136"/>
      <c r="FF38" s="136"/>
      <c r="FP38" s="136"/>
      <c r="FZ38" s="136"/>
      <c r="GJ38" s="136"/>
      <c r="GT38" s="136"/>
      <c r="HD38" s="136"/>
      <c r="HN38" s="136"/>
      <c r="HX38" s="136"/>
    </row>
    <row xmlns:x14ac="http://schemas.microsoft.com/office/spreadsheetml/2009/9/ac" r="39" s="3" customFormat="true" x14ac:dyDescent="0.25">
      <c r="A39" s="404" t="str">
        <f ca="true">IF(ISBLANK('Data Summary'!A41),"",'Data Summary'!A41)</f>
        <v/>
      </c>
      <c r="B39" s="136"/>
      <c r="L39" s="136"/>
      <c r="V39" s="136"/>
      <c r="AF39" s="136"/>
      <c r="AP39" s="136"/>
      <c r="AZ39" s="136"/>
      <c r="BA39" s="136"/>
      <c r="BB39" s="136"/>
      <c r="BC39" s="136"/>
      <c r="BD39" s="136"/>
      <c r="BE39" s="136"/>
      <c r="BF39" s="136"/>
      <c r="BG39" s="136"/>
      <c r="BJ39" s="136"/>
      <c r="BT39" s="136"/>
      <c r="CD39" s="136"/>
      <c r="CN39" s="136"/>
      <c r="CX39" s="136"/>
      <c r="DH39" s="136"/>
      <c r="DR39" s="136"/>
      <c r="EB39" s="136"/>
      <c r="EL39" s="136"/>
      <c r="EV39" s="136"/>
      <c r="FF39" s="136"/>
      <c r="FP39" s="136"/>
      <c r="FZ39" s="136"/>
      <c r="GJ39" s="136"/>
      <c r="GT39" s="136"/>
      <c r="HD39" s="136"/>
      <c r="HN39" s="136"/>
      <c r="HX39" s="136"/>
    </row>
    <row xmlns:x14ac="http://schemas.microsoft.com/office/spreadsheetml/2009/9/ac" r="40" s="3" customFormat="true" x14ac:dyDescent="0.25">
      <c r="A40" s="404" t="str">
        <f ca="true">IF(ISBLANK('Data Summary'!A42),"",'Data Summary'!A42)</f>
        <v/>
      </c>
      <c r="B40" s="136"/>
      <c r="L40" s="136"/>
      <c r="V40" s="136"/>
      <c r="AF40" s="136"/>
      <c r="AP40" s="136"/>
      <c r="AZ40" s="136"/>
      <c r="BA40" s="136"/>
      <c r="BB40" s="136"/>
      <c r="BC40" s="136"/>
      <c r="BD40" s="136"/>
      <c r="BE40" s="136"/>
      <c r="BF40" s="136"/>
      <c r="BG40" s="136"/>
      <c r="BJ40" s="136"/>
      <c r="BT40" s="136"/>
      <c r="CD40" s="136"/>
      <c r="CN40" s="136"/>
      <c r="CX40" s="136"/>
      <c r="DH40" s="136"/>
      <c r="DR40" s="136"/>
      <c r="EB40" s="136"/>
      <c r="EL40" s="136"/>
      <c r="EV40" s="136"/>
      <c r="FF40" s="136"/>
      <c r="FP40" s="136"/>
      <c r="FZ40" s="136"/>
      <c r="GJ40" s="136"/>
      <c r="GT40" s="136"/>
      <c r="HD40" s="136"/>
      <c r="HN40" s="136"/>
      <c r="HX40" s="136"/>
    </row>
    <row xmlns:x14ac="http://schemas.microsoft.com/office/spreadsheetml/2009/9/ac" r="41" s="3" customFormat="true" x14ac:dyDescent="0.25">
      <c r="A41" s="404" t="str">
        <f ca="true">IF(ISBLANK('Data Summary'!A43),"",'Data Summary'!A43)</f>
        <v/>
      </c>
      <c r="B41" s="136"/>
      <c r="L41" s="136"/>
      <c r="V41" s="136"/>
      <c r="AF41" s="136"/>
      <c r="AP41" s="136"/>
      <c r="AZ41" s="136"/>
      <c r="BA41" s="136"/>
      <c r="BB41" s="136"/>
      <c r="BC41" s="136"/>
      <c r="BD41" s="136"/>
      <c r="BE41" s="136"/>
      <c r="BF41" s="136"/>
      <c r="BG41" s="136"/>
      <c r="BJ41" s="136"/>
      <c r="BT41" s="136"/>
      <c r="CD41" s="136"/>
      <c r="CN41" s="136"/>
      <c r="CX41" s="136"/>
      <c r="DH41" s="136"/>
      <c r="DR41" s="136"/>
      <c r="EB41" s="136"/>
      <c r="EL41" s="136"/>
      <c r="EV41" s="136"/>
      <c r="FF41" s="136"/>
      <c r="FP41" s="136"/>
      <c r="FZ41" s="136"/>
      <c r="GJ41" s="136"/>
      <c r="GT41" s="136"/>
      <c r="HD41" s="136"/>
      <c r="HN41" s="136"/>
      <c r="HX41" s="136"/>
    </row>
    <row xmlns:x14ac="http://schemas.microsoft.com/office/spreadsheetml/2009/9/ac" r="42" s="3" customFormat="true" x14ac:dyDescent="0.25">
      <c r="A42" s="404" t="str">
        <f ca="true">IF(ISBLANK('Data Summary'!A44),"",'Data Summary'!A44)</f>
        <v/>
      </c>
      <c r="B42" s="136"/>
      <c r="L42" s="136"/>
      <c r="V42" s="136"/>
      <c r="AF42" s="136"/>
      <c r="AP42" s="136"/>
      <c r="AZ42" s="136"/>
      <c r="BA42" s="136"/>
      <c r="BB42" s="136"/>
      <c r="BC42" s="136"/>
      <c r="BD42" s="136"/>
      <c r="BE42" s="136"/>
      <c r="BF42" s="136"/>
      <c r="BG42" s="136"/>
      <c r="BJ42" s="136"/>
      <c r="BT42" s="136"/>
      <c r="CD42" s="136"/>
      <c r="CN42" s="136"/>
      <c r="CX42" s="136"/>
      <c r="DH42" s="136"/>
      <c r="DR42" s="136"/>
      <c r="EB42" s="136"/>
      <c r="EL42" s="136"/>
      <c r="EV42" s="136"/>
      <c r="FF42" s="136"/>
      <c r="FP42" s="136"/>
      <c r="FZ42" s="136"/>
      <c r="GJ42" s="136"/>
      <c r="GT42" s="136"/>
      <c r="HD42" s="136"/>
      <c r="HN42" s="136"/>
      <c r="HX42" s="136"/>
    </row>
    <row xmlns:x14ac="http://schemas.microsoft.com/office/spreadsheetml/2009/9/ac" r="43" s="3" customFormat="true" x14ac:dyDescent="0.25">
      <c r="A43" s="404" t="str">
        <f ca="true">IF(ISBLANK('Data Summary'!A45),"",'Data Summary'!A45)</f>
        <v/>
      </c>
      <c r="B43" s="136"/>
      <c r="L43" s="136"/>
      <c r="V43" s="136"/>
      <c r="AF43" s="136"/>
      <c r="AP43" s="136"/>
      <c r="AZ43" s="136"/>
      <c r="BA43" s="136"/>
      <c r="BB43" s="136"/>
      <c r="BC43" s="136"/>
      <c r="BD43" s="136"/>
      <c r="BE43" s="136"/>
      <c r="BF43" s="136"/>
      <c r="BG43" s="136"/>
      <c r="BJ43" s="136"/>
      <c r="BT43" s="136"/>
      <c r="CD43" s="136"/>
      <c r="CN43" s="136"/>
      <c r="CX43" s="136"/>
      <c r="DH43" s="136"/>
      <c r="DR43" s="136"/>
      <c r="EB43" s="136"/>
      <c r="EL43" s="136"/>
      <c r="EV43" s="136"/>
      <c r="FF43" s="136"/>
      <c r="FP43" s="136"/>
      <c r="FZ43" s="136"/>
      <c r="GJ43" s="136"/>
      <c r="GT43" s="136"/>
      <c r="HD43" s="136"/>
      <c r="HN43" s="136"/>
      <c r="HX43" s="136"/>
    </row>
    <row xmlns:x14ac="http://schemas.microsoft.com/office/spreadsheetml/2009/9/ac" r="44" s="3" customFormat="true" x14ac:dyDescent="0.25">
      <c r="A44" s="404" t="str">
        <f ca="true">IF(ISBLANK('Data Summary'!A46),"",'Data Summary'!A46)</f>
        <v/>
      </c>
      <c r="B44" s="136"/>
      <c r="L44" s="136"/>
      <c r="V44" s="136"/>
      <c r="AF44" s="136"/>
      <c r="AP44" s="136"/>
      <c r="AZ44" s="136"/>
      <c r="BA44" s="136"/>
      <c r="BB44" s="136"/>
      <c r="BC44" s="136"/>
      <c r="BD44" s="136"/>
      <c r="BE44" s="136"/>
      <c r="BF44" s="136"/>
      <c r="BG44" s="136"/>
      <c r="BJ44" s="136"/>
      <c r="BT44" s="136"/>
      <c r="CD44" s="136"/>
      <c r="CN44" s="136"/>
      <c r="CX44" s="136"/>
      <c r="DH44" s="136"/>
      <c r="DR44" s="136"/>
      <c r="EB44" s="136"/>
      <c r="EL44" s="136"/>
      <c r="EV44" s="136"/>
      <c r="FF44" s="136"/>
      <c r="FP44" s="136"/>
      <c r="FZ44" s="136"/>
      <c r="GJ44" s="136"/>
      <c r="GT44" s="136"/>
      <c r="HD44" s="136"/>
      <c r="HN44" s="136"/>
      <c r="HX44" s="136"/>
    </row>
    <row xmlns:x14ac="http://schemas.microsoft.com/office/spreadsheetml/2009/9/ac" r="45" s="3" customFormat="true" x14ac:dyDescent="0.25">
      <c r="A45" s="404" t="str">
        <f ca="true">IF(ISBLANK('Data Summary'!A47),"",'Data Summary'!A47)</f>
        <v/>
      </c>
      <c r="B45" s="136"/>
      <c r="L45" s="136"/>
      <c r="V45" s="136"/>
      <c r="AF45" s="136"/>
      <c r="AP45" s="136"/>
      <c r="AZ45" s="136"/>
      <c r="BA45" s="136"/>
      <c r="BB45" s="136"/>
      <c r="BC45" s="136"/>
      <c r="BD45" s="136"/>
      <c r="BE45" s="136"/>
      <c r="BF45" s="136"/>
      <c r="BG45" s="136"/>
      <c r="BJ45" s="136"/>
      <c r="BT45" s="136"/>
      <c r="CD45" s="136"/>
      <c r="CN45" s="136"/>
      <c r="CX45" s="136"/>
      <c r="DH45" s="136"/>
      <c r="DR45" s="136"/>
      <c r="EB45" s="136"/>
      <c r="EL45" s="136"/>
      <c r="EV45" s="136"/>
      <c r="FF45" s="136"/>
      <c r="FP45" s="136"/>
      <c r="FZ45" s="136"/>
      <c r="GJ45" s="136"/>
      <c r="GT45" s="136"/>
      <c r="HD45" s="136"/>
      <c r="HN45" s="136"/>
      <c r="HX45" s="136"/>
    </row>
    <row xmlns:x14ac="http://schemas.microsoft.com/office/spreadsheetml/2009/9/ac" r="46" s="3" customFormat="true" x14ac:dyDescent="0.25">
      <c r="A46" s="404" t="str">
        <f ca="true">IF(ISBLANK('Data Summary'!A48),"",'Data Summary'!A48)</f>
        <v/>
      </c>
      <c r="B46" s="136"/>
      <c r="L46" s="136"/>
      <c r="V46" s="136"/>
      <c r="AF46" s="136"/>
      <c r="AP46" s="136"/>
      <c r="AZ46" s="136"/>
      <c r="BA46" s="136"/>
      <c r="BB46" s="136"/>
      <c r="BC46" s="136"/>
      <c r="BD46" s="136"/>
      <c r="BE46" s="136"/>
      <c r="BF46" s="136"/>
      <c r="BG46" s="136"/>
      <c r="BJ46" s="136"/>
      <c r="BT46" s="136"/>
      <c r="CD46" s="136"/>
      <c r="CN46" s="136"/>
      <c r="CX46" s="136"/>
      <c r="DH46" s="136"/>
      <c r="DR46" s="136"/>
      <c r="EB46" s="136"/>
      <c r="EL46" s="136"/>
      <c r="EV46" s="136"/>
      <c r="FF46" s="136"/>
      <c r="FP46" s="136"/>
      <c r="FZ46" s="136"/>
      <c r="GJ46" s="136"/>
      <c r="GT46" s="136"/>
      <c r="HD46" s="136"/>
      <c r="HN46" s="136"/>
      <c r="HX46" s="136"/>
    </row>
    <row xmlns:x14ac="http://schemas.microsoft.com/office/spreadsheetml/2009/9/ac" r="47" s="3" customFormat="true" x14ac:dyDescent="0.25">
      <c r="A47" s="404" t="str">
        <f ca="true">IF(ISBLANK('Data Summary'!A49),"",'Data Summary'!A49)</f>
        <v/>
      </c>
      <c r="B47" s="136"/>
      <c r="L47" s="136"/>
      <c r="V47" s="136"/>
      <c r="AF47" s="136"/>
      <c r="AP47" s="136"/>
      <c r="AZ47" s="136"/>
      <c r="BA47" s="136"/>
      <c r="BB47" s="136"/>
      <c r="BC47" s="136"/>
      <c r="BD47" s="136"/>
      <c r="BE47" s="136"/>
      <c r="BF47" s="136"/>
      <c r="BG47" s="136"/>
      <c r="BJ47" s="136"/>
      <c r="BT47" s="136"/>
      <c r="CD47" s="136"/>
      <c r="CN47" s="136"/>
      <c r="CX47" s="136"/>
      <c r="DH47" s="136"/>
      <c r="DR47" s="136"/>
      <c r="EB47" s="136"/>
      <c r="EL47" s="136"/>
      <c r="EV47" s="136"/>
      <c r="FF47" s="136"/>
      <c r="FP47" s="136"/>
      <c r="FZ47" s="136"/>
      <c r="GJ47" s="136"/>
      <c r="GT47" s="136"/>
      <c r="HD47" s="136"/>
      <c r="HN47" s="136"/>
      <c r="HX47" s="136"/>
    </row>
    <row xmlns:x14ac="http://schemas.microsoft.com/office/spreadsheetml/2009/9/ac" r="48" s="3" customFormat="true" x14ac:dyDescent="0.25">
      <c r="A48" s="404" t="str">
        <f ca="true">IF(ISBLANK('Data Summary'!A50),"",'Data Summary'!A50)</f>
        <v/>
      </c>
      <c r="B48" s="136"/>
      <c r="L48" s="136"/>
      <c r="V48" s="136"/>
      <c r="AF48" s="136"/>
      <c r="AP48" s="136"/>
      <c r="AZ48" s="136"/>
      <c r="BA48" s="136"/>
      <c r="BB48" s="136"/>
      <c r="BC48" s="136"/>
      <c r="BD48" s="136"/>
      <c r="BE48" s="136"/>
      <c r="BF48" s="136"/>
      <c r="BG48" s="136"/>
      <c r="BJ48" s="136"/>
      <c r="BT48" s="136"/>
      <c r="CD48" s="136"/>
      <c r="CN48" s="136"/>
      <c r="CX48" s="136"/>
      <c r="DH48" s="136"/>
      <c r="DR48" s="136"/>
      <c r="EB48" s="136"/>
      <c r="EL48" s="136"/>
      <c r="EV48" s="136"/>
      <c r="FF48" s="136"/>
      <c r="FP48" s="136"/>
      <c r="FZ48" s="136"/>
      <c r="GJ48" s="136"/>
      <c r="GT48" s="136"/>
      <c r="HD48" s="136"/>
      <c r="HN48" s="136"/>
      <c r="HX48" s="136"/>
    </row>
    <row xmlns:x14ac="http://schemas.microsoft.com/office/spreadsheetml/2009/9/ac" r="49" s="3" customFormat="true" x14ac:dyDescent="0.25">
      <c r="A49" s="404" t="str">
        <f ca="true">IF(ISBLANK('Data Summary'!A51),"",'Data Summary'!A51)</f>
        <v/>
      </c>
      <c r="B49" s="136"/>
      <c r="L49" s="136"/>
      <c r="V49" s="136"/>
      <c r="AF49" s="136"/>
      <c r="AP49" s="136"/>
      <c r="AZ49" s="136"/>
      <c r="BA49" s="136"/>
      <c r="BB49" s="136"/>
      <c r="BC49" s="136"/>
      <c r="BD49" s="136"/>
      <c r="BE49" s="136"/>
      <c r="BF49" s="136"/>
      <c r="BG49" s="136"/>
      <c r="BJ49" s="136"/>
      <c r="BT49" s="136"/>
      <c r="CD49" s="136"/>
      <c r="CN49" s="136"/>
      <c r="CX49" s="136"/>
      <c r="DH49" s="136"/>
      <c r="DR49" s="136"/>
      <c r="EB49" s="136"/>
      <c r="EL49" s="136"/>
      <c r="EV49" s="136"/>
      <c r="FF49" s="136"/>
      <c r="FP49" s="136"/>
      <c r="FZ49" s="136"/>
      <c r="GJ49" s="136"/>
      <c r="GT49" s="136"/>
      <c r="HD49" s="136"/>
      <c r="HN49" s="136"/>
      <c r="HX49" s="136"/>
    </row>
    <row xmlns:x14ac="http://schemas.microsoft.com/office/spreadsheetml/2009/9/ac" r="50" s="3" customFormat="true" x14ac:dyDescent="0.25">
      <c r="A50" s="404" t="str">
        <f ca="true">IF(ISBLANK('Data Summary'!A52),"",'Data Summary'!A52)</f>
        <v/>
      </c>
      <c r="B50" s="136"/>
      <c r="L50" s="136"/>
      <c r="V50" s="136"/>
      <c r="AF50" s="136"/>
      <c r="AP50" s="136"/>
      <c r="AZ50" s="136"/>
      <c r="BA50" s="136"/>
      <c r="BB50" s="136"/>
      <c r="BC50" s="136"/>
      <c r="BD50" s="136"/>
      <c r="BE50" s="136"/>
      <c r="BF50" s="136"/>
      <c r="BG50" s="136"/>
      <c r="BJ50" s="136"/>
      <c r="BT50" s="136"/>
      <c r="CD50" s="136"/>
      <c r="CN50" s="136"/>
      <c r="CX50" s="136"/>
      <c r="DH50" s="136"/>
      <c r="DR50" s="136"/>
      <c r="EB50" s="136"/>
      <c r="EL50" s="136"/>
      <c r="EV50" s="136"/>
      <c r="FF50" s="136"/>
      <c r="FP50" s="136"/>
      <c r="FZ50" s="136"/>
      <c r="GJ50" s="136"/>
      <c r="GT50" s="136"/>
      <c r="HD50" s="136"/>
      <c r="HN50" s="136"/>
      <c r="HX50" s="136"/>
    </row>
    <row xmlns:x14ac="http://schemas.microsoft.com/office/spreadsheetml/2009/9/ac" r="51" s="3" customFormat="true" x14ac:dyDescent="0.25">
      <c r="A51" s="404" t="str">
        <f ca="true">IF(ISBLANK('Data Summary'!A53),"",'Data Summary'!A53)</f>
        <v/>
      </c>
      <c r="B51" s="136"/>
      <c r="L51" s="136"/>
      <c r="V51" s="136"/>
      <c r="AF51" s="136"/>
      <c r="AP51" s="136"/>
      <c r="AZ51" s="136"/>
      <c r="BA51" s="136"/>
      <c r="BB51" s="136"/>
      <c r="BC51" s="136"/>
      <c r="BD51" s="136"/>
      <c r="BE51" s="136"/>
      <c r="BF51" s="136"/>
      <c r="BG51" s="136"/>
      <c r="BJ51" s="136"/>
      <c r="BT51" s="136"/>
      <c r="CD51" s="136"/>
      <c r="CN51" s="136"/>
      <c r="CX51" s="136"/>
      <c r="DH51" s="136"/>
      <c r="DR51" s="136"/>
      <c r="EB51" s="136"/>
      <c r="EL51" s="136"/>
      <c r="EV51" s="136"/>
      <c r="FF51" s="136"/>
      <c r="FP51" s="136"/>
      <c r="FZ51" s="136"/>
      <c r="GJ51" s="136"/>
      <c r="GT51" s="136"/>
      <c r="HD51" s="136"/>
      <c r="HN51" s="136"/>
      <c r="HX51" s="136"/>
    </row>
    <row xmlns:x14ac="http://schemas.microsoft.com/office/spreadsheetml/2009/9/ac" r="52" s="3" customFormat="true" x14ac:dyDescent="0.25">
      <c r="A52" s="404" t="str">
        <f ca="true">IF(ISBLANK('Data Summary'!A54),"",'Data Summary'!A54)</f>
        <v/>
      </c>
      <c r="B52" s="136"/>
      <c r="L52" s="136"/>
      <c r="V52" s="136"/>
      <c r="AF52" s="136"/>
      <c r="AP52" s="136"/>
      <c r="AZ52" s="136"/>
      <c r="BA52" s="136"/>
      <c r="BB52" s="136"/>
      <c r="BC52" s="136"/>
      <c r="BD52" s="136"/>
      <c r="BE52" s="136"/>
      <c r="BF52" s="136"/>
      <c r="BG52" s="136"/>
      <c r="BJ52" s="136"/>
      <c r="BT52" s="136"/>
      <c r="CD52" s="136"/>
      <c r="CN52" s="136"/>
      <c r="CX52" s="136"/>
      <c r="DH52" s="136"/>
      <c r="DR52" s="136"/>
      <c r="EB52" s="136"/>
      <c r="EL52" s="136"/>
      <c r="EV52" s="136"/>
      <c r="FF52" s="136"/>
      <c r="FP52" s="136"/>
      <c r="FZ52" s="136"/>
      <c r="GJ52" s="136"/>
      <c r="GT52" s="136"/>
      <c r="HD52" s="136"/>
      <c r="HN52" s="136"/>
      <c r="HX52" s="136"/>
    </row>
    <row xmlns:x14ac="http://schemas.microsoft.com/office/spreadsheetml/2009/9/ac" r="53" s="3" customFormat="true" x14ac:dyDescent="0.25">
      <c r="A53" s="404" t="str">
        <f ca="true">IF(ISBLANK('Data Summary'!A55),"",'Data Summary'!A55)</f>
        <v/>
      </c>
      <c r="B53" s="136"/>
      <c r="L53" s="136"/>
      <c r="V53" s="136"/>
      <c r="AF53" s="136"/>
      <c r="AP53" s="136"/>
      <c r="AZ53" s="136"/>
      <c r="BA53" s="136"/>
      <c r="BB53" s="136"/>
      <c r="BC53" s="136"/>
      <c r="BD53" s="136"/>
      <c r="BE53" s="136"/>
      <c r="BF53" s="136"/>
      <c r="BG53" s="136"/>
      <c r="BJ53" s="136"/>
      <c r="BT53" s="136"/>
      <c r="CD53" s="136"/>
      <c r="CN53" s="136"/>
      <c r="CX53" s="136"/>
      <c r="DH53" s="136"/>
      <c r="DR53" s="136"/>
      <c r="EB53" s="136"/>
      <c r="EL53" s="136"/>
      <c r="EV53" s="136"/>
      <c r="FF53" s="136"/>
      <c r="FP53" s="136"/>
      <c r="FZ53" s="136"/>
      <c r="GJ53" s="136"/>
      <c r="GT53" s="136"/>
      <c r="HD53" s="136"/>
      <c r="HN53" s="136"/>
      <c r="HX53" s="136"/>
    </row>
    <row xmlns:x14ac="http://schemas.microsoft.com/office/spreadsheetml/2009/9/ac" r="54" s="3" customFormat="true" x14ac:dyDescent="0.25">
      <c r="A54" s="404" t="str">
        <f ca="true">IF(ISBLANK('Data Summary'!A56),"",'Data Summary'!A56)</f>
        <v/>
      </c>
      <c r="B54" s="136"/>
      <c r="L54" s="136"/>
      <c r="V54" s="136"/>
      <c r="AF54" s="136"/>
      <c r="AP54" s="136"/>
      <c r="AZ54" s="136"/>
      <c r="BA54" s="136"/>
      <c r="BB54" s="136"/>
      <c r="BC54" s="136"/>
      <c r="BD54" s="136"/>
      <c r="BE54" s="136"/>
      <c r="BF54" s="136"/>
      <c r="BG54" s="136"/>
      <c r="BJ54" s="136"/>
      <c r="BT54" s="136"/>
      <c r="CD54" s="136"/>
      <c r="CN54" s="136"/>
      <c r="CX54" s="136"/>
      <c r="DH54" s="136"/>
      <c r="DR54" s="136"/>
      <c r="EB54" s="136"/>
      <c r="EL54" s="136"/>
      <c r="EV54" s="136"/>
      <c r="FF54" s="136"/>
      <c r="FP54" s="136"/>
      <c r="FZ54" s="136"/>
      <c r="GJ54" s="136"/>
      <c r="GT54" s="136"/>
      <c r="HD54" s="136"/>
      <c r="HN54" s="136"/>
      <c r="HX54" s="136"/>
    </row>
    <row xmlns:x14ac="http://schemas.microsoft.com/office/spreadsheetml/2009/9/ac" r="55" s="3" customFormat="true" x14ac:dyDescent="0.25">
      <c r="A55" s="404" t="str">
        <f ca="true">IF(ISBLANK('Data Summary'!A57),"",'Data Summary'!A57)</f>
        <v/>
      </c>
      <c r="B55" s="136"/>
      <c r="L55" s="136"/>
      <c r="V55" s="136"/>
      <c r="AF55" s="136"/>
      <c r="AP55" s="136"/>
      <c r="AZ55" s="136"/>
      <c r="BA55" s="136"/>
      <c r="BB55" s="136"/>
      <c r="BC55" s="136"/>
      <c r="BD55" s="136"/>
      <c r="BE55" s="136"/>
      <c r="BF55" s="136"/>
      <c r="BG55" s="136"/>
      <c r="BJ55" s="136"/>
      <c r="BT55" s="136"/>
      <c r="CD55" s="136"/>
      <c r="CN55" s="136"/>
      <c r="CX55" s="136"/>
      <c r="DH55" s="136"/>
      <c r="DR55" s="136"/>
      <c r="EB55" s="136"/>
      <c r="EL55" s="136"/>
      <c r="EV55" s="136"/>
      <c r="FF55" s="136"/>
      <c r="FP55" s="136"/>
      <c r="FZ55" s="136"/>
      <c r="GJ55" s="136"/>
      <c r="GT55" s="136"/>
      <c r="HD55" s="136"/>
      <c r="HN55" s="136"/>
      <c r="HX55" s="136"/>
    </row>
    <row xmlns:x14ac="http://schemas.microsoft.com/office/spreadsheetml/2009/9/ac" r="56" s="3" customFormat="true" x14ac:dyDescent="0.25">
      <c r="A56" s="404" t="str">
        <f ca="true">IF(ISBLANK('Data Summary'!A58),"",'Data Summary'!A58)</f>
        <v/>
      </c>
      <c r="B56" s="136"/>
      <c r="L56" s="136"/>
      <c r="V56" s="136"/>
      <c r="AF56" s="136"/>
      <c r="AP56" s="136"/>
      <c r="AZ56" s="136"/>
      <c r="BA56" s="136"/>
      <c r="BB56" s="136"/>
      <c r="BC56" s="136"/>
      <c r="BD56" s="136"/>
      <c r="BE56" s="136"/>
      <c r="BF56" s="136"/>
      <c r="BG56" s="136"/>
      <c r="BJ56" s="136"/>
      <c r="BT56" s="136"/>
      <c r="CD56" s="136"/>
      <c r="CN56" s="136"/>
      <c r="CX56" s="136"/>
      <c r="DH56" s="136"/>
      <c r="DR56" s="136"/>
      <c r="EB56" s="136"/>
      <c r="EL56" s="136"/>
      <c r="EV56" s="136"/>
      <c r="FF56" s="136"/>
      <c r="FP56" s="136"/>
      <c r="FZ56" s="136"/>
      <c r="GJ56" s="136"/>
      <c r="GT56" s="136"/>
      <c r="HD56" s="136"/>
      <c r="HN56" s="136"/>
      <c r="HX56" s="136"/>
    </row>
    <row xmlns:x14ac="http://schemas.microsoft.com/office/spreadsheetml/2009/9/ac" r="57" s="3" customFormat="true" x14ac:dyDescent="0.25">
      <c r="A57" s="404" t="str">
        <f ca="true">IF(ISBLANK('Data Summary'!A59),"",'Data Summary'!A59)</f>
        <v/>
      </c>
      <c r="B57" s="136"/>
      <c r="L57" s="136"/>
      <c r="V57" s="136"/>
      <c r="AF57" s="136"/>
      <c r="AP57" s="136"/>
      <c r="AZ57" s="136"/>
      <c r="BA57" s="136"/>
      <c r="BB57" s="136"/>
      <c r="BC57" s="136"/>
      <c r="BD57" s="136"/>
      <c r="BE57" s="136"/>
      <c r="BF57" s="136"/>
      <c r="BG57" s="136"/>
      <c r="BJ57" s="136"/>
      <c r="BT57" s="136"/>
      <c r="CD57" s="136"/>
      <c r="CN57" s="136"/>
      <c r="CX57" s="136"/>
      <c r="DH57" s="136"/>
      <c r="DR57" s="136"/>
      <c r="EB57" s="136"/>
      <c r="EL57" s="136"/>
      <c r="EV57" s="136"/>
      <c r="FF57" s="136"/>
      <c r="FP57" s="136"/>
      <c r="FZ57" s="136"/>
      <c r="GJ57" s="136"/>
      <c r="GT57" s="136"/>
      <c r="HD57" s="136"/>
      <c r="HN57" s="136"/>
      <c r="HX57" s="136"/>
    </row>
    <row xmlns:x14ac="http://schemas.microsoft.com/office/spreadsheetml/2009/9/ac" r="58" s="3" customFormat="true" x14ac:dyDescent="0.25">
      <c r="A58" s="404" t="str">
        <f ca="true">IF(ISBLANK('Data Summary'!A60),"",'Data Summary'!A60)</f>
        <v/>
      </c>
      <c r="B58" s="136"/>
      <c r="L58" s="136"/>
      <c r="V58" s="136"/>
      <c r="AF58" s="136"/>
      <c r="AP58" s="136"/>
      <c r="AZ58" s="136"/>
      <c r="BA58" s="136"/>
      <c r="BB58" s="136"/>
      <c r="BC58" s="136"/>
      <c r="BD58" s="136"/>
      <c r="BE58" s="136"/>
      <c r="BF58" s="136"/>
      <c r="BG58" s="136"/>
      <c r="BJ58" s="136"/>
      <c r="BT58" s="136"/>
      <c r="CD58" s="136"/>
      <c r="CN58" s="136"/>
      <c r="CX58" s="136"/>
      <c r="DH58" s="136"/>
      <c r="DR58" s="136"/>
      <c r="EB58" s="136"/>
      <c r="EL58" s="136"/>
      <c r="EV58" s="136"/>
      <c r="FF58" s="136"/>
      <c r="FP58" s="136"/>
      <c r="FZ58" s="136"/>
      <c r="GJ58" s="136"/>
      <c r="GT58" s="136"/>
      <c r="HD58" s="136"/>
      <c r="HN58" s="136"/>
      <c r="HX58" s="136"/>
    </row>
    <row xmlns:x14ac="http://schemas.microsoft.com/office/spreadsheetml/2009/9/ac" r="59" s="3" customFormat="true" x14ac:dyDescent="0.25">
      <c r="A59" s="404" t="str">
        <f ca="true">IF(ISBLANK('Data Summary'!A61),"",'Data Summary'!A61)</f>
        <v/>
      </c>
      <c r="B59" s="136"/>
      <c r="L59" s="136"/>
      <c r="V59" s="136"/>
      <c r="AF59" s="136"/>
      <c r="AP59" s="136"/>
      <c r="AZ59" s="136"/>
      <c r="BA59" s="136"/>
      <c r="BB59" s="136"/>
      <c r="BC59" s="136"/>
      <c r="BD59" s="136"/>
      <c r="BE59" s="136"/>
      <c r="BF59" s="136"/>
      <c r="BG59" s="136"/>
      <c r="BJ59" s="136"/>
      <c r="BT59" s="136"/>
      <c r="CD59" s="136"/>
      <c r="CN59" s="136"/>
      <c r="CX59" s="136"/>
      <c r="DH59" s="136"/>
      <c r="DR59" s="136"/>
      <c r="EB59" s="136"/>
      <c r="EL59" s="136"/>
      <c r="EV59" s="136"/>
      <c r="FF59" s="136"/>
      <c r="FP59" s="136"/>
      <c r="FZ59" s="136"/>
      <c r="GJ59" s="136"/>
      <c r="GT59" s="136"/>
      <c r="HD59" s="136"/>
      <c r="HN59" s="136"/>
      <c r="HX59" s="136"/>
    </row>
    <row xmlns:x14ac="http://schemas.microsoft.com/office/spreadsheetml/2009/9/ac" r="60" s="3" customFormat="true" x14ac:dyDescent="0.25">
      <c r="A60" s="404" t="str">
        <f ca="true">IF(ISBLANK('Data Summary'!A62),"",'Data Summary'!A62)</f>
        <v/>
      </c>
      <c r="B60" s="136"/>
      <c r="L60" s="136"/>
      <c r="V60" s="136"/>
      <c r="AF60" s="136"/>
      <c r="AP60" s="136"/>
      <c r="AZ60" s="136"/>
      <c r="BA60" s="136"/>
      <c r="BB60" s="136"/>
      <c r="BC60" s="136"/>
      <c r="BD60" s="136"/>
      <c r="BE60" s="136"/>
      <c r="BF60" s="136"/>
      <c r="BG60" s="136"/>
      <c r="BJ60" s="136"/>
      <c r="BT60" s="136"/>
      <c r="CD60" s="136"/>
      <c r="CN60" s="136"/>
      <c r="CX60" s="136"/>
      <c r="DH60" s="136"/>
      <c r="DR60" s="136"/>
      <c r="EB60" s="136"/>
      <c r="EL60" s="136"/>
      <c r="EV60" s="136"/>
      <c r="FF60" s="136"/>
      <c r="FP60" s="136"/>
      <c r="FZ60" s="136"/>
      <c r="GJ60" s="136"/>
      <c r="GT60" s="136"/>
      <c r="HD60" s="136"/>
      <c r="HN60" s="136"/>
      <c r="HX60" s="136"/>
    </row>
    <row xmlns:x14ac="http://schemas.microsoft.com/office/spreadsheetml/2009/9/ac" r="61" s="3" customFormat="true" x14ac:dyDescent="0.25">
      <c r="A61" s="404" t="str">
        <f ca="true">IF(ISBLANK('Data Summary'!A63),"",'Data Summary'!A63)</f>
        <v/>
      </c>
      <c r="B61" s="136"/>
      <c r="L61" s="136"/>
      <c r="V61" s="136"/>
      <c r="AF61" s="136"/>
      <c r="AP61" s="136"/>
      <c r="AZ61" s="136"/>
      <c r="BA61" s="136"/>
      <c r="BB61" s="136"/>
      <c r="BC61" s="136"/>
      <c r="BD61" s="136"/>
      <c r="BE61" s="136"/>
      <c r="BF61" s="136"/>
      <c r="BG61" s="136"/>
      <c r="BJ61" s="136"/>
      <c r="BT61" s="136"/>
      <c r="CD61" s="136"/>
      <c r="CN61" s="136"/>
      <c r="CX61" s="136"/>
      <c r="DH61" s="136"/>
      <c r="DR61" s="136"/>
      <c r="EB61" s="136"/>
      <c r="EL61" s="136"/>
      <c r="EV61" s="136"/>
      <c r="FF61" s="136"/>
      <c r="FP61" s="136"/>
      <c r="FZ61" s="136"/>
      <c r="GJ61" s="136"/>
      <c r="GT61" s="136"/>
      <c r="HD61" s="136"/>
      <c r="HN61" s="136"/>
      <c r="HX61" s="136"/>
    </row>
    <row xmlns:x14ac="http://schemas.microsoft.com/office/spreadsheetml/2009/9/ac" r="62" s="3" customFormat="true" x14ac:dyDescent="0.25">
      <c r="A62" s="404" t="str">
        <f ca="true">IF(ISBLANK('Data Summary'!A64),"",'Data Summary'!A64)</f>
        <v/>
      </c>
      <c r="B62" s="136"/>
      <c r="L62" s="136"/>
      <c r="V62" s="136"/>
      <c r="AF62" s="136"/>
      <c r="AP62" s="136"/>
      <c r="AZ62" s="136"/>
      <c r="BA62" s="136"/>
      <c r="BB62" s="136"/>
      <c r="BC62" s="136"/>
      <c r="BD62" s="136"/>
      <c r="BE62" s="136"/>
      <c r="BF62" s="136"/>
      <c r="BG62" s="136"/>
      <c r="BJ62" s="136"/>
      <c r="BT62" s="136"/>
      <c r="CD62" s="136"/>
      <c r="CN62" s="136"/>
      <c r="CX62" s="136"/>
      <c r="DH62" s="136"/>
      <c r="DR62" s="136"/>
      <c r="EB62" s="136"/>
      <c r="EL62" s="136"/>
      <c r="EV62" s="136"/>
      <c r="FF62" s="136"/>
      <c r="FP62" s="136"/>
      <c r="FZ62" s="136"/>
      <c r="GJ62" s="136"/>
      <c r="GT62" s="136"/>
      <c r="HD62" s="136"/>
      <c r="HN62" s="136"/>
      <c r="HX62" s="136"/>
    </row>
    <row xmlns:x14ac="http://schemas.microsoft.com/office/spreadsheetml/2009/9/ac" r="63" s="3" customFormat="true" x14ac:dyDescent="0.25">
      <c r="A63" s="404" t="str">
        <f ca="true">IF(ISBLANK('Data Summary'!A65),"",'Data Summary'!A65)</f>
        <v/>
      </c>
      <c r="B63" s="136"/>
      <c r="L63" s="136"/>
      <c r="V63" s="136"/>
      <c r="AF63" s="136"/>
      <c r="AP63" s="136"/>
      <c r="AZ63" s="136"/>
      <c r="BA63" s="136"/>
      <c r="BB63" s="136"/>
      <c r="BC63" s="136"/>
      <c r="BD63" s="136"/>
      <c r="BE63" s="136"/>
      <c r="BF63" s="136"/>
      <c r="BG63" s="136"/>
      <c r="BJ63" s="136"/>
      <c r="BT63" s="136"/>
      <c r="CD63" s="136"/>
      <c r="CN63" s="136"/>
      <c r="CX63" s="136"/>
      <c r="DH63" s="136"/>
      <c r="DR63" s="136"/>
      <c r="EB63" s="136"/>
      <c r="EL63" s="136"/>
      <c r="EV63" s="136"/>
      <c r="FF63" s="136"/>
      <c r="FP63" s="136"/>
      <c r="FZ63" s="136"/>
      <c r="GJ63" s="136"/>
      <c r="GT63" s="136"/>
      <c r="HD63" s="136"/>
      <c r="HN63" s="136"/>
      <c r="HX63" s="136"/>
    </row>
    <row xmlns:x14ac="http://schemas.microsoft.com/office/spreadsheetml/2009/9/ac" r="64" s="3" customFormat="true" x14ac:dyDescent="0.25">
      <c r="A64" s="404" t="str">
        <f ca="true">IF(ISBLANK('Data Summary'!A66),"",'Data Summary'!A66)</f>
        <v/>
      </c>
      <c r="B64" s="136"/>
      <c r="L64" s="136"/>
      <c r="V64" s="136"/>
      <c r="AF64" s="136"/>
      <c r="AP64" s="136"/>
      <c r="AZ64" s="136"/>
      <c r="BA64" s="136"/>
      <c r="BB64" s="136"/>
      <c r="BC64" s="136"/>
      <c r="BD64" s="136"/>
      <c r="BE64" s="136"/>
      <c r="BF64" s="136"/>
      <c r="BG64" s="136"/>
      <c r="BJ64" s="136"/>
      <c r="BT64" s="136"/>
      <c r="CD64" s="136"/>
      <c r="CN64" s="136"/>
      <c r="CX64" s="136"/>
      <c r="DH64" s="136"/>
      <c r="DR64" s="136"/>
      <c r="EB64" s="136"/>
      <c r="EL64" s="136"/>
      <c r="EV64" s="136"/>
      <c r="FF64" s="136"/>
      <c r="FP64" s="136"/>
      <c r="FZ64" s="136"/>
      <c r="GJ64" s="136"/>
      <c r="GT64" s="136"/>
      <c r="HD64" s="136"/>
      <c r="HN64" s="136"/>
      <c r="HX64" s="136"/>
    </row>
    <row xmlns:x14ac="http://schemas.microsoft.com/office/spreadsheetml/2009/9/ac" r="65" s="3" customFormat="true" x14ac:dyDescent="0.25">
      <c r="A65" s="404" t="str">
        <f ca="true">IF(ISBLANK('Data Summary'!A67),"",'Data Summary'!A67)</f>
        <v/>
      </c>
      <c r="B65" s="136"/>
      <c r="L65" s="136"/>
      <c r="V65" s="136"/>
      <c r="AF65" s="136"/>
      <c r="AP65" s="136"/>
      <c r="AZ65" s="136"/>
      <c r="BA65" s="136"/>
      <c r="BB65" s="136"/>
      <c r="BC65" s="136"/>
      <c r="BD65" s="136"/>
      <c r="BE65" s="136"/>
      <c r="BF65" s="136"/>
      <c r="BG65" s="136"/>
      <c r="BJ65" s="136"/>
      <c r="BT65" s="136"/>
      <c r="CD65" s="136"/>
      <c r="CN65" s="136"/>
      <c r="CX65" s="136"/>
      <c r="DH65" s="136"/>
      <c r="DR65" s="136"/>
      <c r="EB65" s="136"/>
      <c r="EL65" s="136"/>
      <c r="EV65" s="136"/>
      <c r="FF65" s="136"/>
      <c r="FP65" s="136"/>
      <c r="FZ65" s="136"/>
      <c r="GJ65" s="136"/>
      <c r="GT65" s="136"/>
      <c r="HD65" s="136"/>
      <c r="HN65" s="136"/>
      <c r="HX65" s="136"/>
    </row>
    <row xmlns:x14ac="http://schemas.microsoft.com/office/spreadsheetml/2009/9/ac" r="66" s="3" customFormat="true" x14ac:dyDescent="0.25">
      <c r="A66" s="404" t="str">
        <f ca="true">IF(ISBLANK('Data Summary'!A68),"",'Data Summary'!A68)</f>
        <v/>
      </c>
      <c r="B66" s="136"/>
      <c r="L66" s="136"/>
      <c r="V66" s="136"/>
      <c r="AF66" s="136"/>
      <c r="AP66" s="136"/>
      <c r="AZ66" s="136"/>
      <c r="BA66" s="136"/>
      <c r="BB66" s="136"/>
      <c r="BC66" s="136"/>
      <c r="BD66" s="136"/>
      <c r="BE66" s="136"/>
      <c r="BF66" s="136"/>
      <c r="BG66" s="136"/>
      <c r="BJ66" s="136"/>
      <c r="BT66" s="136"/>
      <c r="CD66" s="136"/>
      <c r="CN66" s="136"/>
      <c r="CX66" s="136"/>
      <c r="DH66" s="136"/>
      <c r="DR66" s="136"/>
      <c r="EB66" s="136"/>
      <c r="EL66" s="136"/>
      <c r="EV66" s="136"/>
      <c r="FF66" s="136"/>
      <c r="FP66" s="136"/>
      <c r="FZ66" s="136"/>
      <c r="GJ66" s="136"/>
      <c r="GT66" s="136"/>
      <c r="HD66" s="136"/>
      <c r="HN66" s="136"/>
      <c r="HX66" s="136"/>
    </row>
    <row xmlns:x14ac="http://schemas.microsoft.com/office/spreadsheetml/2009/9/ac" r="67" s="3" customFormat="true" x14ac:dyDescent="0.25">
      <c r="A67" s="404" t="str">
        <f ca="true">IF(ISBLANK('Data Summary'!A69),"",'Data Summary'!A69)</f>
        <v/>
      </c>
      <c r="B67" s="136"/>
      <c r="L67" s="136"/>
      <c r="V67" s="136"/>
      <c r="AF67" s="136"/>
      <c r="AP67" s="136"/>
      <c r="AZ67" s="136"/>
      <c r="BA67" s="136"/>
      <c r="BB67" s="136"/>
      <c r="BC67" s="136"/>
      <c r="BD67" s="136"/>
      <c r="BE67" s="136"/>
      <c r="BF67" s="136"/>
      <c r="BG67" s="136"/>
      <c r="BJ67" s="136"/>
      <c r="BT67" s="136"/>
      <c r="CD67" s="136"/>
      <c r="CN67" s="136"/>
      <c r="CX67" s="136"/>
      <c r="DH67" s="136"/>
      <c r="DR67" s="136"/>
      <c r="EB67" s="136"/>
      <c r="EL67" s="136"/>
      <c r="EV67" s="136"/>
      <c r="FF67" s="136"/>
      <c r="FP67" s="136"/>
      <c r="FZ67" s="136"/>
      <c r="GJ67" s="136"/>
      <c r="GT67" s="136"/>
      <c r="HD67" s="136"/>
      <c r="HN67" s="136"/>
      <c r="HX67" s="136"/>
    </row>
    <row xmlns:x14ac="http://schemas.microsoft.com/office/spreadsheetml/2009/9/ac" r="68" s="3" customFormat="true" x14ac:dyDescent="0.25">
      <c r="A68" s="404" t="str">
        <f ca="true">IF(ISBLANK('Data Summary'!A70),"",'Data Summary'!A70)</f>
        <v/>
      </c>
      <c r="B68" s="136"/>
      <c r="L68" s="136"/>
      <c r="V68" s="136"/>
      <c r="AF68" s="136"/>
      <c r="AP68" s="136"/>
      <c r="AZ68" s="136"/>
      <c r="BA68" s="136"/>
      <c r="BB68" s="136"/>
      <c r="BC68" s="136"/>
      <c r="BD68" s="136"/>
      <c r="BE68" s="136"/>
      <c r="BF68" s="136"/>
      <c r="BG68" s="136"/>
      <c r="BJ68" s="136"/>
      <c r="BT68" s="136"/>
      <c r="CD68" s="136"/>
      <c r="CN68" s="136"/>
      <c r="CX68" s="136"/>
      <c r="DH68" s="136"/>
      <c r="DR68" s="136"/>
      <c r="EB68" s="136"/>
      <c r="EL68" s="136"/>
      <c r="EV68" s="136"/>
      <c r="FF68" s="136"/>
      <c r="FP68" s="136"/>
      <c r="FZ68" s="136"/>
      <c r="GJ68" s="136"/>
      <c r="GT68" s="136"/>
      <c r="HD68" s="136"/>
      <c r="HN68" s="136"/>
      <c r="HX68" s="136"/>
    </row>
    <row xmlns:x14ac="http://schemas.microsoft.com/office/spreadsheetml/2009/9/ac" r="69" s="3" customFormat="true" x14ac:dyDescent="0.25">
      <c r="A69" s="404" t="str">
        <f ca="true">IF(ISBLANK('Data Summary'!A71),"",'Data Summary'!A71)</f>
        <v/>
      </c>
      <c r="B69" s="136"/>
      <c r="L69" s="136"/>
      <c r="V69" s="136"/>
      <c r="AF69" s="136"/>
      <c r="AP69" s="136"/>
      <c r="AZ69" s="136"/>
      <c r="BA69" s="136"/>
      <c r="BB69" s="136"/>
      <c r="BC69" s="136"/>
      <c r="BD69" s="136"/>
      <c r="BE69" s="136"/>
      <c r="BF69" s="136"/>
      <c r="BG69" s="136"/>
      <c r="BJ69" s="136"/>
      <c r="BT69" s="136"/>
      <c r="CD69" s="136"/>
      <c r="CN69" s="136"/>
      <c r="CX69" s="136"/>
      <c r="DH69" s="136"/>
      <c r="DR69" s="136"/>
      <c r="EB69" s="136"/>
      <c r="EL69" s="136"/>
      <c r="EV69" s="136"/>
      <c r="FF69" s="136"/>
      <c r="FP69" s="136"/>
      <c r="FZ69" s="136"/>
      <c r="GJ69" s="136"/>
      <c r="GT69" s="136"/>
      <c r="HD69" s="136"/>
      <c r="HN69" s="136"/>
      <c r="HX69" s="136"/>
    </row>
    <row xmlns:x14ac="http://schemas.microsoft.com/office/spreadsheetml/2009/9/ac" r="70" s="3" customFormat="true" x14ac:dyDescent="0.25">
      <c r="A70" s="404" t="str">
        <f ca="true">IF(ISBLANK('Data Summary'!A72),"",'Data Summary'!A72)</f>
        <v/>
      </c>
      <c r="B70" s="136"/>
      <c r="L70" s="136"/>
      <c r="V70" s="136"/>
      <c r="AF70" s="136"/>
      <c r="AP70" s="136"/>
      <c r="AZ70" s="136"/>
      <c r="BA70" s="136"/>
      <c r="BB70" s="136"/>
      <c r="BC70" s="136"/>
      <c r="BD70" s="136"/>
      <c r="BE70" s="136"/>
      <c r="BF70" s="136"/>
      <c r="BG70" s="136"/>
      <c r="BJ70" s="136"/>
      <c r="BT70" s="136"/>
      <c r="CD70" s="136"/>
      <c r="CN70" s="136"/>
      <c r="CX70" s="136"/>
      <c r="DH70" s="136"/>
      <c r="DR70" s="136"/>
      <c r="EB70" s="136"/>
      <c r="EL70" s="136"/>
      <c r="EV70" s="136"/>
      <c r="FF70" s="136"/>
      <c r="FP70" s="136"/>
      <c r="FZ70" s="136"/>
      <c r="GJ70" s="136"/>
      <c r="GT70" s="136"/>
      <c r="HD70" s="136"/>
      <c r="HN70" s="136"/>
      <c r="HX70" s="136"/>
    </row>
    <row xmlns:x14ac="http://schemas.microsoft.com/office/spreadsheetml/2009/9/ac" r="71" s="3" customFormat="true" x14ac:dyDescent="0.25">
      <c r="A71" s="404" t="str">
        <f ca="true">IF(ISBLANK('Data Summary'!A73),"",'Data Summary'!A73)</f>
        <v/>
      </c>
      <c r="B71" s="136"/>
      <c r="L71" s="136"/>
      <c r="V71" s="136"/>
      <c r="AF71" s="136"/>
      <c r="AP71" s="136"/>
      <c r="AZ71" s="136"/>
      <c r="BA71" s="136"/>
      <c r="BB71" s="136"/>
      <c r="BC71" s="136"/>
      <c r="BD71" s="136"/>
      <c r="BE71" s="136"/>
      <c r="BF71" s="136"/>
      <c r="BG71" s="136"/>
      <c r="BJ71" s="136"/>
      <c r="BT71" s="136"/>
      <c r="CD71" s="136"/>
      <c r="CN71" s="136"/>
      <c r="CX71" s="136"/>
      <c r="DH71" s="136"/>
      <c r="DR71" s="136"/>
      <c r="EB71" s="136"/>
      <c r="EL71" s="136"/>
      <c r="EV71" s="136"/>
      <c r="FF71" s="136"/>
      <c r="FP71" s="136"/>
      <c r="FZ71" s="136"/>
      <c r="GJ71" s="136"/>
      <c r="GT71" s="136"/>
      <c r="HD71" s="136"/>
      <c r="HN71" s="136"/>
      <c r="HX71" s="136"/>
    </row>
    <row xmlns:x14ac="http://schemas.microsoft.com/office/spreadsheetml/2009/9/ac" r="72" s="3" customFormat="true" x14ac:dyDescent="0.25">
      <c r="A72" s="404" t="str">
        <f ca="true">IF(ISBLANK('Data Summary'!A74),"",'Data Summary'!A74)</f>
        <v/>
      </c>
      <c r="B72" s="136"/>
      <c r="L72" s="136"/>
      <c r="V72" s="136"/>
      <c r="AF72" s="136"/>
      <c r="AP72" s="136"/>
      <c r="AZ72" s="136"/>
      <c r="BA72" s="136"/>
      <c r="BB72" s="136"/>
      <c r="BC72" s="136"/>
      <c r="BD72" s="136"/>
      <c r="BE72" s="136"/>
      <c r="BF72" s="136"/>
      <c r="BG72" s="136"/>
      <c r="BJ72" s="136"/>
      <c r="BT72" s="136"/>
      <c r="CD72" s="136"/>
      <c r="CN72" s="136"/>
      <c r="CX72" s="136"/>
      <c r="DH72" s="136"/>
      <c r="DR72" s="136"/>
      <c r="EB72" s="136"/>
      <c r="EL72" s="136"/>
      <c r="EV72" s="136"/>
      <c r="FF72" s="136"/>
      <c r="FP72" s="136"/>
      <c r="FZ72" s="136"/>
      <c r="GJ72" s="136"/>
      <c r="GT72" s="136"/>
      <c r="HD72" s="136"/>
      <c r="HN72" s="136"/>
      <c r="HX72" s="136"/>
    </row>
    <row xmlns:x14ac="http://schemas.microsoft.com/office/spreadsheetml/2009/9/ac" r="73" s="3" customFormat="true" x14ac:dyDescent="0.25">
      <c r="A73" s="404" t="str">
        <f ca="true">IF(ISBLANK('Data Summary'!A75),"",'Data Summary'!A75)</f>
        <v/>
      </c>
      <c r="B73" s="136"/>
      <c r="L73" s="136"/>
      <c r="V73" s="136"/>
      <c r="AF73" s="136"/>
      <c r="AP73" s="136"/>
      <c r="AZ73" s="136"/>
      <c r="BA73" s="136"/>
      <c r="BB73" s="136"/>
      <c r="BC73" s="136"/>
      <c r="BD73" s="136"/>
      <c r="BE73" s="136"/>
      <c r="BF73" s="136"/>
      <c r="BG73" s="136"/>
      <c r="BJ73" s="136"/>
      <c r="BT73" s="136"/>
      <c r="CD73" s="136"/>
      <c r="CN73" s="136"/>
      <c r="CX73" s="136"/>
      <c r="DH73" s="136"/>
      <c r="DR73" s="136"/>
      <c r="EB73" s="136"/>
      <c r="EL73" s="136"/>
      <c r="EV73" s="136"/>
      <c r="FF73" s="136"/>
      <c r="FP73" s="136"/>
      <c r="FZ73" s="136"/>
      <c r="GJ73" s="136"/>
      <c r="GT73" s="136"/>
      <c r="HD73" s="136"/>
      <c r="HN73" s="136"/>
      <c r="HX73" s="136"/>
    </row>
    <row xmlns:x14ac="http://schemas.microsoft.com/office/spreadsheetml/2009/9/ac" r="74" s="3" customFormat="true" x14ac:dyDescent="0.25">
      <c r="A74" s="404" t="str">
        <f ca="true">IF(ISBLANK('Data Summary'!A76),"",'Data Summary'!A76)</f>
        <v/>
      </c>
      <c r="B74" s="136"/>
      <c r="L74" s="136"/>
      <c r="V74" s="136"/>
      <c r="AF74" s="136"/>
      <c r="AP74" s="136"/>
      <c r="AZ74" s="136"/>
      <c r="BA74" s="136"/>
      <c r="BB74" s="136"/>
      <c r="BC74" s="136"/>
      <c r="BD74" s="136"/>
      <c r="BE74" s="136"/>
      <c r="BF74" s="136"/>
      <c r="BG74" s="136"/>
      <c r="BJ74" s="136"/>
      <c r="BT74" s="136"/>
      <c r="CD74" s="136"/>
      <c r="CN74" s="136"/>
      <c r="CX74" s="136"/>
      <c r="DH74" s="136"/>
      <c r="DR74" s="136"/>
      <c r="EB74" s="136"/>
      <c r="EL74" s="136"/>
      <c r="EV74" s="136"/>
      <c r="FF74" s="136"/>
      <c r="FP74" s="136"/>
      <c r="FZ74" s="136"/>
      <c r="GJ74" s="136"/>
      <c r="GT74" s="136"/>
      <c r="HD74" s="136"/>
      <c r="HN74" s="136"/>
      <c r="HX74" s="136"/>
    </row>
    <row xmlns:x14ac="http://schemas.microsoft.com/office/spreadsheetml/2009/9/ac" r="75" s="3" customFormat="true" x14ac:dyDescent="0.25">
      <c r="A75" s="404" t="str">
        <f ca="true">IF(ISBLANK('Data Summary'!A77),"",'Data Summary'!A77)</f>
        <v/>
      </c>
      <c r="B75" s="136"/>
      <c r="L75" s="136"/>
      <c r="V75" s="136"/>
      <c r="AF75" s="136"/>
      <c r="AP75" s="136"/>
      <c r="AZ75" s="136"/>
      <c r="BA75" s="136"/>
      <c r="BB75" s="136"/>
      <c r="BC75" s="136"/>
      <c r="BD75" s="136"/>
      <c r="BE75" s="136"/>
      <c r="BF75" s="136"/>
      <c r="BG75" s="136"/>
      <c r="BJ75" s="136"/>
      <c r="BT75" s="136"/>
      <c r="CD75" s="136"/>
      <c r="CN75" s="136"/>
      <c r="CX75" s="136"/>
      <c r="DH75" s="136"/>
      <c r="DR75" s="136"/>
      <c r="EB75" s="136"/>
      <c r="EL75" s="136"/>
      <c r="EV75" s="136"/>
      <c r="FF75" s="136"/>
      <c r="FP75" s="136"/>
      <c r="FZ75" s="136"/>
      <c r="GJ75" s="136"/>
      <c r="GT75" s="136"/>
      <c r="HD75" s="136"/>
      <c r="HN75" s="136"/>
      <c r="HX75" s="136"/>
    </row>
    <row xmlns:x14ac="http://schemas.microsoft.com/office/spreadsheetml/2009/9/ac" r="76" s="3" customFormat="true" x14ac:dyDescent="0.25">
      <c r="A76" s="404" t="str">
        <f ca="true">IF(ISBLANK('Data Summary'!A78),"",'Data Summary'!A78)</f>
        <v/>
      </c>
      <c r="B76" s="136"/>
      <c r="L76" s="136"/>
      <c r="V76" s="136"/>
      <c r="AF76" s="136"/>
      <c r="AP76" s="136"/>
      <c r="AZ76" s="136"/>
      <c r="BA76" s="136"/>
      <c r="BB76" s="136"/>
      <c r="BC76" s="136"/>
      <c r="BD76" s="136"/>
      <c r="BE76" s="136"/>
      <c r="BF76" s="136"/>
      <c r="BG76" s="136"/>
      <c r="BJ76" s="136"/>
      <c r="BT76" s="136"/>
      <c r="CD76" s="136"/>
      <c r="CN76" s="136"/>
      <c r="CX76" s="136"/>
      <c r="DH76" s="136"/>
      <c r="DR76" s="136"/>
      <c r="EB76" s="136"/>
      <c r="EL76" s="136"/>
      <c r="EV76" s="136"/>
      <c r="FF76" s="136"/>
      <c r="FP76" s="136"/>
      <c r="FZ76" s="136"/>
      <c r="GJ76" s="136"/>
      <c r="GT76" s="136"/>
      <c r="HD76" s="136"/>
      <c r="HN76" s="136"/>
      <c r="HX76" s="136"/>
    </row>
    <row xmlns:x14ac="http://schemas.microsoft.com/office/spreadsheetml/2009/9/ac" r="77" s="3" customFormat="true" x14ac:dyDescent="0.25">
      <c r="A77" s="404" t="str">
        <f ca="true">IF(ISBLANK('Data Summary'!A79),"",'Data Summary'!A79)</f>
        <v/>
      </c>
      <c r="B77" s="136"/>
      <c r="L77" s="136"/>
      <c r="V77" s="136"/>
      <c r="AF77" s="136"/>
      <c r="AP77" s="136"/>
      <c r="AZ77" s="136"/>
      <c r="BA77" s="136"/>
      <c r="BB77" s="136"/>
      <c r="BC77" s="136"/>
      <c r="BD77" s="136"/>
      <c r="BE77" s="136"/>
      <c r="BF77" s="136"/>
      <c r="BG77" s="136"/>
      <c r="BJ77" s="136"/>
      <c r="BT77" s="136"/>
      <c r="CD77" s="136"/>
      <c r="CN77" s="136"/>
      <c r="CX77" s="136"/>
      <c r="DH77" s="136"/>
      <c r="DR77" s="136"/>
      <c r="EB77" s="136"/>
      <c r="EL77" s="136"/>
      <c r="EV77" s="136"/>
      <c r="FF77" s="136"/>
      <c r="FP77" s="136"/>
      <c r="FZ77" s="136"/>
      <c r="GJ77" s="136"/>
      <c r="GT77" s="136"/>
      <c r="HD77" s="136"/>
      <c r="HN77" s="136"/>
      <c r="HX77" s="136"/>
    </row>
    <row xmlns:x14ac="http://schemas.microsoft.com/office/spreadsheetml/2009/9/ac" r="78" s="3" customFormat="true" x14ac:dyDescent="0.25">
      <c r="A78" s="404" t="str">
        <f ca="true">IF(ISBLANK('Data Summary'!A80),"",'Data Summary'!A80)</f>
        <v/>
      </c>
      <c r="B78" s="136"/>
      <c r="L78" s="136"/>
      <c r="V78" s="136"/>
      <c r="AF78" s="136"/>
      <c r="AP78" s="136"/>
      <c r="AZ78" s="136"/>
      <c r="BA78" s="136"/>
      <c r="BB78" s="136"/>
      <c r="BC78" s="136"/>
      <c r="BD78" s="136"/>
      <c r="BE78" s="136"/>
      <c r="BF78" s="136"/>
      <c r="BG78" s="136"/>
      <c r="BJ78" s="136"/>
      <c r="BT78" s="136"/>
      <c r="CD78" s="136"/>
      <c r="CN78" s="136"/>
      <c r="CX78" s="136"/>
      <c r="DH78" s="136"/>
      <c r="DR78" s="136"/>
      <c r="EB78" s="136"/>
      <c r="EL78" s="136"/>
      <c r="EV78" s="136"/>
      <c r="FF78" s="136"/>
      <c r="FP78" s="136"/>
      <c r="FZ78" s="136"/>
      <c r="GJ78" s="136"/>
      <c r="GT78" s="136"/>
      <c r="HD78" s="136"/>
      <c r="HN78" s="136"/>
      <c r="HX78" s="136"/>
    </row>
    <row xmlns:x14ac="http://schemas.microsoft.com/office/spreadsheetml/2009/9/ac" r="79" s="3" customFormat="true" x14ac:dyDescent="0.25">
      <c r="A79" s="404" t="str">
        <f ca="true">IF(ISBLANK('Data Summary'!A81),"",'Data Summary'!A81)</f>
        <v/>
      </c>
      <c r="B79" s="136"/>
      <c r="L79" s="136"/>
      <c r="V79" s="136"/>
      <c r="AF79" s="136"/>
      <c r="AP79" s="136"/>
      <c r="AZ79" s="136"/>
      <c r="BA79" s="136"/>
      <c r="BB79" s="136"/>
      <c r="BC79" s="136"/>
      <c r="BD79" s="136"/>
      <c r="BE79" s="136"/>
      <c r="BF79" s="136"/>
      <c r="BG79" s="136"/>
      <c r="BJ79" s="136"/>
      <c r="BT79" s="136"/>
      <c r="CD79" s="136"/>
      <c r="CN79" s="136"/>
      <c r="CX79" s="136"/>
      <c r="DH79" s="136"/>
      <c r="DR79" s="136"/>
      <c r="EB79" s="136"/>
      <c r="EL79" s="136"/>
      <c r="EV79" s="136"/>
      <c r="FF79" s="136"/>
      <c r="FP79" s="136"/>
      <c r="FZ79" s="136"/>
      <c r="GJ79" s="136"/>
      <c r="GT79" s="136"/>
      <c r="HD79" s="136"/>
      <c r="HN79" s="136"/>
      <c r="HX79" s="136"/>
    </row>
    <row xmlns:x14ac="http://schemas.microsoft.com/office/spreadsheetml/2009/9/ac" r="80" s="3" customFormat="true" x14ac:dyDescent="0.25">
      <c r="A80" s="404" t="str">
        <f ca="true">IF(ISBLANK('Data Summary'!A82),"",'Data Summary'!A82)</f>
        <v/>
      </c>
      <c r="B80" s="136"/>
      <c r="L80" s="136"/>
      <c r="V80" s="136"/>
      <c r="AF80" s="136"/>
      <c r="AP80" s="136"/>
      <c r="AZ80" s="136"/>
      <c r="BA80" s="136"/>
      <c r="BB80" s="136"/>
      <c r="BC80" s="136"/>
      <c r="BD80" s="136"/>
      <c r="BE80" s="136"/>
      <c r="BF80" s="136"/>
      <c r="BG80" s="136"/>
      <c r="BJ80" s="136"/>
      <c r="BT80" s="136"/>
      <c r="CD80" s="136"/>
      <c r="CN80" s="136"/>
      <c r="CX80" s="136"/>
      <c r="DH80" s="136"/>
      <c r="DR80" s="136"/>
      <c r="EB80" s="136"/>
      <c r="EL80" s="136"/>
      <c r="EV80" s="136"/>
      <c r="FF80" s="136"/>
      <c r="FP80" s="136"/>
      <c r="FZ80" s="136"/>
      <c r="GJ80" s="136"/>
      <c r="GT80" s="136"/>
      <c r="HD80" s="136"/>
      <c r="HN80" s="136"/>
      <c r="HX80" s="136"/>
    </row>
    <row xmlns:x14ac="http://schemas.microsoft.com/office/spreadsheetml/2009/9/ac" r="81" s="3" customFormat="true" x14ac:dyDescent="0.25">
      <c r="A81" s="404" t="str">
        <f ca="true">IF(ISBLANK('Data Summary'!A83),"",'Data Summary'!A83)</f>
        <v/>
      </c>
      <c r="B81" s="136"/>
      <c r="L81" s="136"/>
      <c r="V81" s="136"/>
      <c r="AF81" s="136"/>
      <c r="AP81" s="136"/>
      <c r="AZ81" s="136"/>
      <c r="BA81" s="136"/>
      <c r="BB81" s="136"/>
      <c r="BC81" s="136"/>
      <c r="BD81" s="136"/>
      <c r="BE81" s="136"/>
      <c r="BF81" s="136"/>
      <c r="BG81" s="136"/>
      <c r="BJ81" s="136"/>
      <c r="BT81" s="136"/>
      <c r="CD81" s="136"/>
      <c r="CN81" s="136"/>
      <c r="CX81" s="136"/>
      <c r="DH81" s="136"/>
      <c r="DR81" s="136"/>
      <c r="EB81" s="136"/>
      <c r="EL81" s="136"/>
      <c r="EV81" s="136"/>
      <c r="FF81" s="136"/>
      <c r="FP81" s="136"/>
      <c r="FZ81" s="136"/>
      <c r="GJ81" s="136"/>
      <c r="GT81" s="136"/>
      <c r="HD81" s="136"/>
      <c r="HN81" s="136"/>
      <c r="HX81" s="136"/>
    </row>
    <row xmlns:x14ac="http://schemas.microsoft.com/office/spreadsheetml/2009/9/ac" r="82" s="3" customFormat="true" x14ac:dyDescent="0.25">
      <c r="A82" s="404" t="str">
        <f ca="true">IF(ISBLANK('Data Summary'!A84),"",'Data Summary'!A84)</f>
        <v/>
      </c>
      <c r="B82" s="136"/>
      <c r="L82" s="136"/>
      <c r="V82" s="136"/>
      <c r="AF82" s="136"/>
      <c r="AP82" s="136"/>
      <c r="AZ82" s="136"/>
      <c r="BA82" s="136"/>
      <c r="BB82" s="136"/>
      <c r="BC82" s="136"/>
      <c r="BD82" s="136"/>
      <c r="BE82" s="136"/>
      <c r="BF82" s="136"/>
      <c r="BG82" s="136"/>
      <c r="BJ82" s="136"/>
      <c r="BT82" s="136"/>
      <c r="CD82" s="136"/>
      <c r="CN82" s="136"/>
      <c r="CX82" s="136"/>
      <c r="DH82" s="136"/>
      <c r="DR82" s="136"/>
      <c r="EB82" s="136"/>
      <c r="EL82" s="136"/>
      <c r="EV82" s="136"/>
      <c r="FF82" s="136"/>
      <c r="FP82" s="136"/>
      <c r="FZ82" s="136"/>
      <c r="GJ82" s="136"/>
      <c r="GT82" s="136"/>
      <c r="HD82" s="136"/>
      <c r="HN82" s="136"/>
      <c r="HX82" s="136"/>
    </row>
    <row xmlns:x14ac="http://schemas.microsoft.com/office/spreadsheetml/2009/9/ac" r="83" s="3" customFormat="true" x14ac:dyDescent="0.25">
      <c r="A83" s="404" t="str">
        <f ca="true">IF(ISBLANK('Data Summary'!A85),"",'Data Summary'!A85)</f>
        <v/>
      </c>
      <c r="B83" s="136"/>
      <c r="L83" s="136"/>
      <c r="V83" s="136"/>
      <c r="AF83" s="136"/>
      <c r="AP83" s="136"/>
      <c r="AZ83" s="136"/>
      <c r="BA83" s="136"/>
      <c r="BB83" s="136"/>
      <c r="BC83" s="136"/>
      <c r="BD83" s="136"/>
      <c r="BE83" s="136"/>
      <c r="BF83" s="136"/>
      <c r="BG83" s="136"/>
      <c r="BJ83" s="136"/>
      <c r="BT83" s="136"/>
      <c r="CD83" s="136"/>
      <c r="CN83" s="136"/>
      <c r="CX83" s="136"/>
      <c r="DH83" s="136"/>
      <c r="DR83" s="136"/>
      <c r="EB83" s="136"/>
      <c r="EL83" s="136"/>
      <c r="EV83" s="136"/>
      <c r="FF83" s="136"/>
      <c r="FP83" s="136"/>
      <c r="FZ83" s="136"/>
      <c r="GJ83" s="136"/>
      <c r="GT83" s="136"/>
      <c r="HD83" s="136"/>
      <c r="HN83" s="136"/>
      <c r="HX83" s="136"/>
    </row>
    <row xmlns:x14ac="http://schemas.microsoft.com/office/spreadsheetml/2009/9/ac" r="84" s="3" customFormat="true" x14ac:dyDescent="0.25">
      <c r="A84" s="404" t="str">
        <f ca="true">IF(ISBLANK('Data Summary'!A86),"",'Data Summary'!A86)</f>
        <v/>
      </c>
      <c r="B84" s="136"/>
      <c r="L84" s="136"/>
      <c r="V84" s="136"/>
      <c r="AF84" s="136"/>
      <c r="AP84" s="136"/>
      <c r="AZ84" s="136"/>
      <c r="BA84" s="136"/>
      <c r="BB84" s="136"/>
      <c r="BC84" s="136"/>
      <c r="BD84" s="136"/>
      <c r="BE84" s="136"/>
      <c r="BF84" s="136"/>
      <c r="BG84" s="136"/>
      <c r="BJ84" s="136"/>
      <c r="BT84" s="136"/>
      <c r="CD84" s="136"/>
      <c r="CN84" s="136"/>
      <c r="CX84" s="136"/>
      <c r="DH84" s="136"/>
      <c r="DR84" s="136"/>
      <c r="EB84" s="136"/>
      <c r="EL84" s="136"/>
      <c r="EV84" s="136"/>
      <c r="FF84" s="136"/>
      <c r="FP84" s="136"/>
      <c r="FZ84" s="136"/>
      <c r="GJ84" s="136"/>
      <c r="GT84" s="136"/>
      <c r="HD84" s="136"/>
      <c r="HN84" s="136"/>
      <c r="HX84" s="136"/>
    </row>
    <row xmlns:x14ac="http://schemas.microsoft.com/office/spreadsheetml/2009/9/ac" r="85" s="3" customFormat="true" x14ac:dyDescent="0.25">
      <c r="A85" s="404" t="str">
        <f ca="true">IF(ISBLANK('Data Summary'!A87),"",'Data Summary'!A87)</f>
        <v/>
      </c>
      <c r="B85" s="136"/>
      <c r="L85" s="136"/>
      <c r="V85" s="136"/>
      <c r="AF85" s="136"/>
      <c r="AP85" s="136"/>
      <c r="AZ85" s="136"/>
      <c r="BA85" s="136"/>
      <c r="BB85" s="136"/>
      <c r="BC85" s="136"/>
      <c r="BD85" s="136"/>
      <c r="BE85" s="136"/>
      <c r="BF85" s="136"/>
      <c r="BG85" s="136"/>
      <c r="BJ85" s="136"/>
      <c r="BT85" s="136"/>
      <c r="CD85" s="136"/>
      <c r="CN85" s="136"/>
      <c r="CX85" s="136"/>
      <c r="DH85" s="136"/>
      <c r="DR85" s="136"/>
      <c r="EB85" s="136"/>
      <c r="EL85" s="136"/>
      <c r="EV85" s="136"/>
      <c r="FF85" s="136"/>
      <c r="FP85" s="136"/>
      <c r="FZ85" s="136"/>
      <c r="GJ85" s="136"/>
      <c r="GT85" s="136"/>
      <c r="HD85" s="136"/>
      <c r="HN85" s="136"/>
      <c r="HX85" s="136"/>
    </row>
    <row xmlns:x14ac="http://schemas.microsoft.com/office/spreadsheetml/2009/9/ac" r="86" s="3" customFormat="true" x14ac:dyDescent="0.25">
      <c r="A86" s="404" t="str">
        <f ca="true">IF(ISBLANK('Data Summary'!A88),"",'Data Summary'!A88)</f>
        <v/>
      </c>
      <c r="B86" s="136"/>
      <c r="L86" s="136"/>
      <c r="V86" s="136"/>
      <c r="AF86" s="136"/>
      <c r="AP86" s="136"/>
      <c r="AZ86" s="136"/>
      <c r="BA86" s="136"/>
      <c r="BB86" s="136"/>
      <c r="BC86" s="136"/>
      <c r="BD86" s="136"/>
      <c r="BE86" s="136"/>
      <c r="BF86" s="136"/>
      <c r="BG86" s="136"/>
      <c r="BJ86" s="136"/>
      <c r="BT86" s="136"/>
      <c r="CD86" s="136"/>
      <c r="CN86" s="136"/>
      <c r="CX86" s="136"/>
      <c r="DH86" s="136"/>
      <c r="DR86" s="136"/>
      <c r="EB86" s="136"/>
      <c r="EL86" s="136"/>
      <c r="EV86" s="136"/>
      <c r="FF86" s="136"/>
      <c r="FP86" s="136"/>
      <c r="FZ86" s="136"/>
      <c r="GJ86" s="136"/>
      <c r="GT86" s="136"/>
      <c r="HD86" s="136"/>
      <c r="HN86" s="136"/>
      <c r="HX86" s="136"/>
    </row>
    <row xmlns:x14ac="http://schemas.microsoft.com/office/spreadsheetml/2009/9/ac" r="87" s="3" customFormat="true" x14ac:dyDescent="0.25">
      <c r="A87" s="404" t="str">
        <f ca="true">IF(ISBLANK('Data Summary'!A89),"",'Data Summary'!A89)</f>
        <v/>
      </c>
      <c r="B87" s="136"/>
      <c r="L87" s="136"/>
      <c r="V87" s="136"/>
      <c r="AF87" s="136"/>
      <c r="AP87" s="136"/>
      <c r="AZ87" s="136"/>
      <c r="BA87" s="136"/>
      <c r="BB87" s="136"/>
      <c r="BC87" s="136"/>
      <c r="BD87" s="136"/>
      <c r="BE87" s="136"/>
      <c r="BF87" s="136"/>
      <c r="BG87" s="136"/>
      <c r="BJ87" s="136"/>
      <c r="BT87" s="136"/>
      <c r="CD87" s="136"/>
      <c r="CN87" s="136"/>
      <c r="CX87" s="136"/>
      <c r="DH87" s="136"/>
      <c r="DR87" s="136"/>
      <c r="EB87" s="136"/>
      <c r="EL87" s="136"/>
      <c r="EV87" s="136"/>
      <c r="FF87" s="136"/>
      <c r="FP87" s="136"/>
      <c r="FZ87" s="136"/>
      <c r="GJ87" s="136"/>
      <c r="GT87" s="136"/>
      <c r="HD87" s="136"/>
      <c r="HN87" s="136"/>
      <c r="HX87" s="136"/>
    </row>
    <row xmlns:x14ac="http://schemas.microsoft.com/office/spreadsheetml/2009/9/ac" r="88" s="3" customFormat="true" x14ac:dyDescent="0.25">
      <c r="A88" s="404" t="str">
        <f ca="true">IF(ISBLANK('Data Summary'!A90),"",'Data Summary'!A90)</f>
        <v/>
      </c>
      <c r="B88" s="136"/>
      <c r="L88" s="136"/>
      <c r="V88" s="136"/>
      <c r="AF88" s="136"/>
      <c r="AP88" s="136"/>
      <c r="AZ88" s="136"/>
      <c r="BA88" s="136"/>
      <c r="BB88" s="136"/>
      <c r="BC88" s="136"/>
      <c r="BD88" s="136"/>
      <c r="BE88" s="136"/>
      <c r="BF88" s="136"/>
      <c r="BG88" s="136"/>
      <c r="BJ88" s="136"/>
      <c r="BT88" s="136"/>
      <c r="CD88" s="136"/>
      <c r="CN88" s="136"/>
      <c r="CX88" s="136"/>
      <c r="DH88" s="136"/>
      <c r="DR88" s="136"/>
      <c r="EB88" s="136"/>
      <c r="EL88" s="136"/>
      <c r="EV88" s="136"/>
      <c r="FF88" s="136"/>
      <c r="FP88" s="136"/>
      <c r="FZ88" s="136"/>
      <c r="GJ88" s="136"/>
      <c r="GT88" s="136"/>
      <c r="HD88" s="136"/>
      <c r="HN88" s="136"/>
      <c r="HX88" s="136"/>
    </row>
    <row xmlns:x14ac="http://schemas.microsoft.com/office/spreadsheetml/2009/9/ac" r="89" s="3" customFormat="true" x14ac:dyDescent="0.25">
      <c r="A89" s="404" t="str">
        <f ca="true">IF(ISBLANK('Data Summary'!A91),"",'Data Summary'!A91)</f>
        <v/>
      </c>
      <c r="B89" s="136"/>
      <c r="L89" s="136"/>
      <c r="V89" s="136"/>
      <c r="AF89" s="136"/>
      <c r="AP89" s="136"/>
      <c r="AZ89" s="136"/>
      <c r="BA89" s="136"/>
      <c r="BB89" s="136"/>
      <c r="BC89" s="136"/>
      <c r="BD89" s="136"/>
      <c r="BE89" s="136"/>
      <c r="BF89" s="136"/>
      <c r="BG89" s="136"/>
      <c r="BJ89" s="136"/>
      <c r="BT89" s="136"/>
      <c r="CD89" s="136"/>
      <c r="CN89" s="136"/>
      <c r="CX89" s="136"/>
      <c r="DH89" s="136"/>
      <c r="DR89" s="136"/>
      <c r="EB89" s="136"/>
      <c r="EL89" s="136"/>
      <c r="EV89" s="136"/>
      <c r="FF89" s="136"/>
      <c r="FP89" s="136"/>
      <c r="FZ89" s="136"/>
      <c r="GJ89" s="136"/>
      <c r="GT89" s="136"/>
      <c r="HD89" s="136"/>
      <c r="HN89" s="136"/>
      <c r="HX89" s="136"/>
    </row>
    <row xmlns:x14ac="http://schemas.microsoft.com/office/spreadsheetml/2009/9/ac" r="90" s="3" customFormat="true" x14ac:dyDescent="0.25">
      <c r="A90" s="404" t="str">
        <f ca="true">IF(ISBLANK('Data Summary'!A92),"",'Data Summary'!A92)</f>
        <v/>
      </c>
      <c r="B90" s="136"/>
      <c r="L90" s="136"/>
      <c r="V90" s="136"/>
      <c r="AF90" s="136"/>
      <c r="AP90" s="136"/>
      <c r="AZ90" s="136"/>
      <c r="BA90" s="136"/>
      <c r="BB90" s="136"/>
      <c r="BC90" s="136"/>
      <c r="BD90" s="136"/>
      <c r="BE90" s="136"/>
      <c r="BF90" s="136"/>
      <c r="BG90" s="136"/>
      <c r="BJ90" s="136"/>
      <c r="BT90" s="136"/>
      <c r="CD90" s="136"/>
      <c r="CN90" s="136"/>
      <c r="CX90" s="136"/>
      <c r="DH90" s="136"/>
      <c r="DR90" s="136"/>
      <c r="EB90" s="136"/>
      <c r="EL90" s="136"/>
      <c r="EV90" s="136"/>
      <c r="FF90" s="136"/>
      <c r="FP90" s="136"/>
      <c r="FZ90" s="136"/>
      <c r="GJ90" s="136"/>
      <c r="GT90" s="136"/>
      <c r="HD90" s="136"/>
      <c r="HN90" s="136"/>
      <c r="HX90" s="136"/>
    </row>
    <row xmlns:x14ac="http://schemas.microsoft.com/office/spreadsheetml/2009/9/ac" r="91" s="3" customFormat="true" x14ac:dyDescent="0.25">
      <c r="A91" s="404" t="str">
        <f ca="true">IF(ISBLANK('Data Summary'!A93),"",'Data Summary'!A93)</f>
        <v/>
      </c>
      <c r="B91" s="136"/>
      <c r="L91" s="136"/>
      <c r="V91" s="136"/>
      <c r="AF91" s="136"/>
      <c r="AP91" s="136"/>
      <c r="AZ91" s="136"/>
      <c r="BA91" s="136"/>
      <c r="BB91" s="136"/>
      <c r="BC91" s="136"/>
      <c r="BD91" s="136"/>
      <c r="BE91" s="136"/>
      <c r="BF91" s="136"/>
      <c r="BG91" s="136"/>
      <c r="BJ91" s="136"/>
      <c r="BT91" s="136"/>
      <c r="CD91" s="136"/>
      <c r="CN91" s="136"/>
      <c r="CX91" s="136"/>
      <c r="DH91" s="136"/>
      <c r="DR91" s="136"/>
      <c r="EB91" s="136"/>
      <c r="EL91" s="136"/>
      <c r="EV91" s="136"/>
      <c r="FF91" s="136"/>
      <c r="FP91" s="136"/>
      <c r="FZ91" s="136"/>
      <c r="GJ91" s="136"/>
      <c r="GT91" s="136"/>
      <c r="HD91" s="136"/>
      <c r="HN91" s="136"/>
      <c r="HX91" s="136"/>
    </row>
    <row xmlns:x14ac="http://schemas.microsoft.com/office/spreadsheetml/2009/9/ac" r="92" s="3" customFormat="true" x14ac:dyDescent="0.25">
      <c r="A92" s="404" t="str">
        <f ca="true">IF(ISBLANK('Data Summary'!A94),"",'Data Summary'!A94)</f>
        <v/>
      </c>
      <c r="B92" s="136"/>
      <c r="L92" s="136"/>
      <c r="V92" s="136"/>
      <c r="AF92" s="136"/>
      <c r="AP92" s="136"/>
      <c r="AZ92" s="136"/>
      <c r="BA92" s="136"/>
      <c r="BB92" s="136"/>
      <c r="BC92" s="136"/>
      <c r="BD92" s="136"/>
      <c r="BE92" s="136"/>
      <c r="BF92" s="136"/>
      <c r="BG92" s="136"/>
      <c r="BJ92" s="136"/>
      <c r="BT92" s="136"/>
      <c r="CD92" s="136"/>
      <c r="CN92" s="136"/>
      <c r="CX92" s="136"/>
      <c r="DH92" s="136"/>
      <c r="DR92" s="136"/>
      <c r="EB92" s="136"/>
      <c r="EL92" s="136"/>
      <c r="EV92" s="136"/>
      <c r="FF92" s="136"/>
      <c r="FP92" s="136"/>
      <c r="FZ92" s="136"/>
      <c r="GJ92" s="136"/>
      <c r="GT92" s="136"/>
      <c r="HD92" s="136"/>
      <c r="HN92" s="136"/>
      <c r="HX92" s="136"/>
    </row>
    <row xmlns:x14ac="http://schemas.microsoft.com/office/spreadsheetml/2009/9/ac" r="93" s="3" customFormat="true" x14ac:dyDescent="0.25">
      <c r="A93" s="404" t="str">
        <f ca="true">IF(ISBLANK('Data Summary'!A95),"",'Data Summary'!A95)</f>
        <v/>
      </c>
      <c r="B93" s="136"/>
      <c r="L93" s="136"/>
      <c r="V93" s="136"/>
      <c r="AF93" s="136"/>
      <c r="AP93" s="136"/>
      <c r="AZ93" s="136"/>
      <c r="BA93" s="136"/>
      <c r="BB93" s="136"/>
      <c r="BC93" s="136"/>
      <c r="BD93" s="136"/>
      <c r="BE93" s="136"/>
      <c r="BF93" s="136"/>
      <c r="BG93" s="136"/>
      <c r="BJ93" s="136"/>
      <c r="BT93" s="136"/>
      <c r="CD93" s="136"/>
      <c r="CN93" s="136"/>
      <c r="CX93" s="136"/>
      <c r="DH93" s="136"/>
      <c r="DR93" s="136"/>
      <c r="EB93" s="136"/>
      <c r="EL93" s="136"/>
      <c r="EV93" s="136"/>
      <c r="FF93" s="136"/>
      <c r="FP93" s="136"/>
      <c r="FZ93" s="136"/>
      <c r="GJ93" s="136"/>
      <c r="GT93" s="136"/>
      <c r="HD93" s="136"/>
      <c r="HN93" s="136"/>
      <c r="HX93" s="136"/>
    </row>
    <row xmlns:x14ac="http://schemas.microsoft.com/office/spreadsheetml/2009/9/ac" r="94" s="3" customFormat="true" x14ac:dyDescent="0.25">
      <c r="A94" s="404" t="str">
        <f ca="true">IF(ISBLANK('Data Summary'!A96),"",'Data Summary'!A96)</f>
        <v/>
      </c>
      <c r="B94" s="136"/>
      <c r="L94" s="136"/>
      <c r="V94" s="136"/>
      <c r="AF94" s="136"/>
      <c r="AP94" s="136"/>
      <c r="AZ94" s="136"/>
      <c r="BA94" s="136"/>
      <c r="BB94" s="136"/>
      <c r="BC94" s="136"/>
      <c r="BD94" s="136"/>
      <c r="BE94" s="136"/>
      <c r="BF94" s="136"/>
      <c r="BG94" s="136"/>
      <c r="BJ94" s="136"/>
      <c r="BT94" s="136"/>
      <c r="CD94" s="136"/>
      <c r="CN94" s="136"/>
      <c r="CX94" s="136"/>
      <c r="DH94" s="136"/>
      <c r="DR94" s="136"/>
      <c r="EB94" s="136"/>
      <c r="EL94" s="136"/>
      <c r="EV94" s="136"/>
      <c r="FF94" s="136"/>
      <c r="FP94" s="136"/>
      <c r="FZ94" s="136"/>
      <c r="GJ94" s="136"/>
      <c r="GT94" s="136"/>
      <c r="HD94" s="136"/>
      <c r="HN94" s="136"/>
      <c r="HX94" s="136"/>
    </row>
    <row xmlns:x14ac="http://schemas.microsoft.com/office/spreadsheetml/2009/9/ac" r="95" s="3" customFormat="true" x14ac:dyDescent="0.25">
      <c r="A95" s="404" t="str">
        <f ca="true">IF(ISBLANK('Data Summary'!A97),"",'Data Summary'!A97)</f>
        <v/>
      </c>
      <c r="B95" s="136"/>
      <c r="L95" s="136"/>
      <c r="V95" s="136"/>
      <c r="AF95" s="136"/>
      <c r="AP95" s="136"/>
      <c r="AZ95" s="136"/>
      <c r="BA95" s="136"/>
      <c r="BB95" s="136"/>
      <c r="BC95" s="136"/>
      <c r="BD95" s="136"/>
      <c r="BE95" s="136"/>
      <c r="BF95" s="136"/>
      <c r="BG95" s="136"/>
      <c r="BJ95" s="136"/>
      <c r="BT95" s="136"/>
      <c r="CD95" s="136"/>
      <c r="CN95" s="136"/>
      <c r="CX95" s="136"/>
      <c r="DH95" s="136"/>
      <c r="DR95" s="136"/>
      <c r="EB95" s="136"/>
      <c r="EL95" s="136"/>
      <c r="EV95" s="136"/>
      <c r="FF95" s="136"/>
      <c r="FP95" s="136"/>
      <c r="FZ95" s="136"/>
      <c r="GJ95" s="136"/>
      <c r="GT95" s="136"/>
      <c r="HD95" s="136"/>
      <c r="HN95" s="136"/>
      <c r="HX95" s="136"/>
    </row>
    <row xmlns:x14ac="http://schemas.microsoft.com/office/spreadsheetml/2009/9/ac" r="96" s="3" customFormat="true" x14ac:dyDescent="0.25">
      <c r="A96" s="404" t="str">
        <f ca="true">IF(ISBLANK('Data Summary'!A98),"",'Data Summary'!A98)</f>
        <v/>
      </c>
      <c r="B96" s="136"/>
      <c r="L96" s="136"/>
      <c r="V96" s="136"/>
      <c r="AF96" s="136"/>
      <c r="AP96" s="136"/>
      <c r="AZ96" s="136"/>
      <c r="BA96" s="136"/>
      <c r="BB96" s="136"/>
      <c r="BC96" s="136"/>
      <c r="BD96" s="136"/>
      <c r="BE96" s="136"/>
      <c r="BF96" s="136"/>
      <c r="BG96" s="136"/>
      <c r="BJ96" s="136"/>
      <c r="BT96" s="136"/>
      <c r="CD96" s="136"/>
      <c r="CN96" s="136"/>
      <c r="CX96" s="136"/>
      <c r="DH96" s="136"/>
      <c r="DR96" s="136"/>
      <c r="EB96" s="136"/>
      <c r="EL96" s="136"/>
      <c r="EV96" s="136"/>
      <c r="FF96" s="136"/>
      <c r="FP96" s="136"/>
      <c r="FZ96" s="136"/>
      <c r="GJ96" s="136"/>
      <c r="GT96" s="136"/>
      <c r="HD96" s="136"/>
      <c r="HN96" s="136"/>
      <c r="HX96" s="136"/>
    </row>
    <row xmlns:x14ac="http://schemas.microsoft.com/office/spreadsheetml/2009/9/ac" r="97" s="3" customFormat="true" x14ac:dyDescent="0.25">
      <c r="A97" s="404" t="str">
        <f ca="true">IF(ISBLANK('Data Summary'!A99),"",'Data Summary'!A99)</f>
        <v/>
      </c>
      <c r="B97" s="136"/>
      <c r="L97" s="136"/>
      <c r="V97" s="136"/>
      <c r="AF97" s="136"/>
      <c r="AP97" s="136"/>
      <c r="AZ97" s="136"/>
      <c r="BA97" s="136"/>
      <c r="BB97" s="136"/>
      <c r="BC97" s="136"/>
      <c r="BD97" s="136"/>
      <c r="BE97" s="136"/>
      <c r="BF97" s="136"/>
      <c r="BG97" s="136"/>
      <c r="BJ97" s="136"/>
      <c r="BT97" s="136"/>
      <c r="CD97" s="136"/>
      <c r="CN97" s="136"/>
      <c r="CX97" s="136"/>
      <c r="DH97" s="136"/>
      <c r="DR97" s="136"/>
      <c r="EB97" s="136"/>
      <c r="EL97" s="136"/>
      <c r="EV97" s="136"/>
      <c r="FF97" s="136"/>
      <c r="FP97" s="136"/>
      <c r="FZ97" s="136"/>
      <c r="GJ97" s="136"/>
      <c r="GT97" s="136"/>
      <c r="HD97" s="136"/>
      <c r="HN97" s="136"/>
      <c r="HX97" s="136"/>
    </row>
    <row xmlns:x14ac="http://schemas.microsoft.com/office/spreadsheetml/2009/9/ac" r="98" s="3" customFormat="true" x14ac:dyDescent="0.25">
      <c r="A98" s="404" t="str">
        <f ca="true">IF(ISBLANK('Data Summary'!A100),"",'Data Summary'!A100)</f>
        <v/>
      </c>
      <c r="B98" s="136"/>
      <c r="L98" s="136"/>
      <c r="V98" s="136"/>
      <c r="AF98" s="136"/>
      <c r="AP98" s="136"/>
      <c r="AZ98" s="136"/>
      <c r="BA98" s="136"/>
      <c r="BB98" s="136"/>
      <c r="BC98" s="136"/>
      <c r="BD98" s="136"/>
      <c r="BE98" s="136"/>
      <c r="BF98" s="136"/>
      <c r="BG98" s="136"/>
      <c r="BJ98" s="136"/>
      <c r="BT98" s="136"/>
      <c r="CD98" s="136"/>
      <c r="CN98" s="136"/>
      <c r="CX98" s="136"/>
      <c r="DH98" s="136"/>
      <c r="DR98" s="136"/>
      <c r="EB98" s="136"/>
      <c r="EL98" s="136"/>
      <c r="EV98" s="136"/>
      <c r="FF98" s="136"/>
      <c r="FP98" s="136"/>
      <c r="FZ98" s="136"/>
      <c r="GJ98" s="136"/>
      <c r="GT98" s="136"/>
      <c r="HD98" s="136"/>
      <c r="HN98" s="136"/>
      <c r="HX98" s="136"/>
    </row>
    <row xmlns:x14ac="http://schemas.microsoft.com/office/spreadsheetml/2009/9/ac" r="99" s="3" customFormat="true" x14ac:dyDescent="0.25">
      <c r="A99" s="404" t="str">
        <f ca="true">IF(ISBLANK('Data Summary'!A101),"",'Data Summary'!A101)</f>
        <v/>
      </c>
      <c r="B99" s="136"/>
      <c r="L99" s="136"/>
      <c r="V99" s="136"/>
      <c r="AF99" s="136"/>
      <c r="AP99" s="136"/>
      <c r="AZ99" s="136"/>
      <c r="BA99" s="136"/>
      <c r="BB99" s="136"/>
      <c r="BC99" s="136"/>
      <c r="BD99" s="136"/>
      <c r="BE99" s="136"/>
      <c r="BF99" s="136"/>
      <c r="BG99" s="136"/>
      <c r="BJ99" s="136"/>
      <c r="BT99" s="136"/>
      <c r="CD99" s="136"/>
      <c r="CN99" s="136"/>
      <c r="CX99" s="136"/>
      <c r="DH99" s="136"/>
      <c r="DR99" s="136"/>
      <c r="EB99" s="136"/>
      <c r="EL99" s="136"/>
      <c r="EV99" s="136"/>
      <c r="FF99" s="136"/>
      <c r="FP99" s="136"/>
      <c r="FZ99" s="136"/>
      <c r="GJ99" s="136"/>
      <c r="GT99" s="136"/>
      <c r="HD99" s="136"/>
      <c r="HN99" s="136"/>
      <c r="HX99" s="136"/>
    </row>
    <row xmlns:x14ac="http://schemas.microsoft.com/office/spreadsheetml/2009/9/ac" r="100" s="3" customFormat="true" x14ac:dyDescent="0.25">
      <c r="A100" s="404" t="str">
        <f ca="true">IF(ISBLANK('Data Summary'!A102),"",'Data Summary'!A102)</f>
        <v/>
      </c>
      <c r="B100" s="136"/>
      <c r="L100" s="136"/>
      <c r="V100" s="136"/>
      <c r="AF100" s="136"/>
      <c r="AP100" s="136"/>
      <c r="AZ100" s="136"/>
      <c r="BA100" s="136"/>
      <c r="BB100" s="136"/>
      <c r="BC100" s="136"/>
      <c r="BD100" s="136"/>
      <c r="BE100" s="136"/>
      <c r="BF100" s="136"/>
      <c r="BG100" s="136"/>
      <c r="BJ100" s="136"/>
      <c r="BT100" s="136"/>
      <c r="CD100" s="136"/>
      <c r="CN100" s="136"/>
      <c r="CX100" s="136"/>
      <c r="DH100" s="136"/>
      <c r="DR100" s="136"/>
      <c r="EB100" s="136"/>
      <c r="EL100" s="136"/>
      <c r="EV100" s="136"/>
      <c r="FF100" s="136"/>
      <c r="FP100" s="136"/>
      <c r="FZ100" s="136"/>
      <c r="GJ100" s="136"/>
      <c r="GT100" s="136"/>
      <c r="HD100" s="136"/>
      <c r="HN100" s="136"/>
      <c r="HX100" s="136"/>
    </row>
    <row xmlns:x14ac="http://schemas.microsoft.com/office/spreadsheetml/2009/9/ac" r="101" s="3" customFormat="true" x14ac:dyDescent="0.25">
      <c r="A101" s="404" t="str">
        <f ca="true">IF(ISBLANK('Data Summary'!A103),"",'Data Summary'!A103)</f>
        <v/>
      </c>
      <c r="B101" s="136"/>
      <c r="L101" s="136"/>
      <c r="V101" s="136"/>
      <c r="AF101" s="136"/>
      <c r="AP101" s="136"/>
      <c r="AZ101" s="136"/>
      <c r="BA101" s="136"/>
      <c r="BB101" s="136"/>
      <c r="BC101" s="136"/>
      <c r="BD101" s="136"/>
      <c r="BE101" s="136"/>
      <c r="BF101" s="136"/>
      <c r="BG101" s="136"/>
      <c r="BJ101" s="136"/>
      <c r="BT101" s="136"/>
      <c r="CD101" s="136"/>
      <c r="CN101" s="136"/>
      <c r="CX101" s="136"/>
      <c r="DH101" s="136"/>
      <c r="DR101" s="136"/>
      <c r="EB101" s="136"/>
      <c r="EL101" s="136"/>
      <c r="EV101" s="136"/>
      <c r="FF101" s="136"/>
      <c r="FP101" s="136"/>
      <c r="FZ101" s="136"/>
      <c r="GJ101" s="136"/>
      <c r="GT101" s="136"/>
      <c r="HD101" s="136"/>
      <c r="HN101" s="136"/>
      <c r="HX101" s="136"/>
    </row>
    <row xmlns:x14ac="http://schemas.microsoft.com/office/spreadsheetml/2009/9/ac" r="102" s="3" customFormat="true" x14ac:dyDescent="0.25">
      <c r="A102" s="404" t="str">
        <f ca="true">IF(ISBLANK('Data Summary'!A104),"",'Data Summary'!A104)</f>
        <v/>
      </c>
      <c r="B102" s="136"/>
      <c r="L102" s="136"/>
      <c r="V102" s="136"/>
      <c r="AF102" s="136"/>
      <c r="AP102" s="136"/>
      <c r="AZ102" s="136"/>
      <c r="BA102" s="136"/>
      <c r="BB102" s="136"/>
      <c r="BC102" s="136"/>
      <c r="BD102" s="136"/>
      <c r="BE102" s="136"/>
      <c r="BF102" s="136"/>
      <c r="BG102" s="136"/>
      <c r="BJ102" s="136"/>
      <c r="BT102" s="136"/>
      <c r="CD102" s="136"/>
      <c r="CN102" s="136"/>
      <c r="CX102" s="136"/>
      <c r="DH102" s="136"/>
      <c r="DR102" s="136"/>
      <c r="EB102" s="136"/>
      <c r="EL102" s="136"/>
      <c r="EV102" s="136"/>
      <c r="FF102" s="136"/>
      <c r="FP102" s="136"/>
      <c r="FZ102" s="136"/>
      <c r="GJ102" s="136"/>
      <c r="GT102" s="136"/>
      <c r="HD102" s="136"/>
      <c r="HN102" s="136"/>
      <c r="HX102" s="136"/>
    </row>
    <row xmlns:x14ac="http://schemas.microsoft.com/office/spreadsheetml/2009/9/ac" r="103" s="3" customFormat="true" x14ac:dyDescent="0.25">
      <c r="A103" s="404" t="str">
        <f ca="true">IF(ISBLANK('Data Summary'!A105),"",'Data Summary'!A105)</f>
        <v/>
      </c>
      <c r="B103" s="136"/>
      <c r="L103" s="136"/>
      <c r="V103" s="136"/>
      <c r="AF103" s="136"/>
      <c r="AP103" s="136"/>
      <c r="AZ103" s="136"/>
      <c r="BA103" s="136"/>
      <c r="BB103" s="136"/>
      <c r="BC103" s="136"/>
      <c r="BD103" s="136"/>
      <c r="BE103" s="136"/>
      <c r="BF103" s="136"/>
      <c r="BG103" s="136"/>
      <c r="BJ103" s="136"/>
      <c r="BT103" s="136"/>
      <c r="CD103" s="136"/>
      <c r="CN103" s="136"/>
      <c r="CX103" s="136"/>
      <c r="DH103" s="136"/>
      <c r="DR103" s="136"/>
      <c r="EB103" s="136"/>
      <c r="EL103" s="136"/>
      <c r="EV103" s="136"/>
      <c r="FF103" s="136"/>
      <c r="FP103" s="136"/>
      <c r="FZ103" s="136"/>
      <c r="GJ103" s="136"/>
      <c r="GT103" s="136"/>
      <c r="HD103" s="136"/>
      <c r="HN103" s="136"/>
      <c r="HX103" s="136"/>
    </row>
    <row xmlns:x14ac="http://schemas.microsoft.com/office/spreadsheetml/2009/9/ac" r="104" s="3" customFormat="true" x14ac:dyDescent="0.25">
      <c r="A104" s="404" t="str">
        <f ca="true">IF(ISBLANK('Data Summary'!A106),"",'Data Summary'!A106)</f>
        <v/>
      </c>
      <c r="B104" s="136"/>
      <c r="L104" s="136"/>
      <c r="V104" s="136"/>
      <c r="AF104" s="136"/>
      <c r="AP104" s="136"/>
      <c r="AZ104" s="136"/>
      <c r="BA104" s="136"/>
      <c r="BB104" s="136"/>
      <c r="BC104" s="136"/>
      <c r="BD104" s="136"/>
      <c r="BE104" s="136"/>
      <c r="BF104" s="136"/>
      <c r="BG104" s="136"/>
      <c r="BJ104" s="136"/>
      <c r="BT104" s="136"/>
      <c r="CD104" s="136"/>
      <c r="CN104" s="136"/>
      <c r="CX104" s="136"/>
      <c r="DH104" s="136"/>
      <c r="DR104" s="136"/>
      <c r="EB104" s="136"/>
      <c r="EL104" s="136"/>
      <c r="EV104" s="136"/>
      <c r="FF104" s="136"/>
      <c r="FP104" s="136"/>
      <c r="FZ104" s="136"/>
      <c r="GJ104" s="136"/>
      <c r="GT104" s="136"/>
      <c r="HD104" s="136"/>
      <c r="HN104" s="136"/>
      <c r="HX104" s="136"/>
    </row>
    <row xmlns:x14ac="http://schemas.microsoft.com/office/spreadsheetml/2009/9/ac" r="105" s="3" customFormat="true" x14ac:dyDescent="0.25">
      <c r="A105" s="404" t="str">
        <f ca="true">IF(ISBLANK('Data Summary'!A107),"",'Data Summary'!A107)</f>
        <v/>
      </c>
      <c r="B105" s="136"/>
      <c r="L105" s="136"/>
      <c r="V105" s="136"/>
      <c r="AF105" s="136"/>
      <c r="AP105" s="136"/>
      <c r="AZ105" s="136"/>
      <c r="BA105" s="136"/>
      <c r="BB105" s="136"/>
      <c r="BC105" s="136"/>
      <c r="BD105" s="136"/>
      <c r="BE105" s="136"/>
      <c r="BF105" s="136"/>
      <c r="BG105" s="136"/>
      <c r="BJ105" s="136"/>
      <c r="BT105" s="136"/>
      <c r="CD105" s="136"/>
      <c r="CN105" s="136"/>
      <c r="CX105" s="136"/>
      <c r="DH105" s="136"/>
      <c r="DR105" s="136"/>
      <c r="EB105" s="136"/>
      <c r="EL105" s="136"/>
      <c r="EV105" s="136"/>
      <c r="FF105" s="136"/>
      <c r="FP105" s="136"/>
      <c r="FZ105" s="136"/>
      <c r="GJ105" s="136"/>
      <c r="GT105" s="136"/>
      <c r="HD105" s="136"/>
      <c r="HN105" s="136"/>
      <c r="HX105" s="136"/>
    </row>
    <row xmlns:x14ac="http://schemas.microsoft.com/office/spreadsheetml/2009/9/ac" r="106" s="3" customFormat="true" x14ac:dyDescent="0.25">
      <c r="A106" s="404" t="str">
        <f ca="true">IF(ISBLANK('Data Summary'!A108),"",'Data Summary'!A108)</f>
        <v/>
      </c>
      <c r="B106" s="136"/>
      <c r="L106" s="136"/>
      <c r="V106" s="136"/>
      <c r="AF106" s="136"/>
      <c r="AP106" s="136"/>
      <c r="AZ106" s="136"/>
      <c r="BA106" s="136"/>
      <c r="BB106" s="136"/>
      <c r="BC106" s="136"/>
      <c r="BD106" s="136"/>
      <c r="BE106" s="136"/>
      <c r="BF106" s="136"/>
      <c r="BG106" s="136"/>
      <c r="BJ106" s="136"/>
      <c r="BT106" s="136"/>
      <c r="CD106" s="136"/>
      <c r="CN106" s="136"/>
      <c r="CX106" s="136"/>
      <c r="DH106" s="136"/>
      <c r="DR106" s="136"/>
      <c r="EB106" s="136"/>
      <c r="EL106" s="136"/>
      <c r="EV106" s="136"/>
      <c r="FF106" s="136"/>
      <c r="FP106" s="136"/>
      <c r="FZ106" s="136"/>
      <c r="GJ106" s="136"/>
      <c r="GT106" s="136"/>
      <c r="HD106" s="136"/>
      <c r="HN106" s="136"/>
      <c r="HX106" s="136"/>
    </row>
    <row xmlns:x14ac="http://schemas.microsoft.com/office/spreadsheetml/2009/9/ac" r="107" s="3" customFormat="true" x14ac:dyDescent="0.25">
      <c r="A107" s="404" t="str">
        <f ca="true">IF(ISBLANK('Data Summary'!A109),"",'Data Summary'!A109)</f>
        <v/>
      </c>
      <c r="B107" s="136"/>
      <c r="L107" s="136"/>
      <c r="V107" s="136"/>
      <c r="AF107" s="136"/>
      <c r="AP107" s="136"/>
      <c r="AZ107" s="136"/>
      <c r="BA107" s="136"/>
      <c r="BB107" s="136"/>
      <c r="BC107" s="136"/>
      <c r="BD107" s="136"/>
      <c r="BE107" s="136"/>
      <c r="BF107" s="136"/>
      <c r="BG107" s="136"/>
      <c r="BJ107" s="136"/>
      <c r="BT107" s="136"/>
      <c r="CD107" s="136"/>
      <c r="CN107" s="136"/>
      <c r="CX107" s="136"/>
      <c r="DH107" s="136"/>
      <c r="DR107" s="136"/>
      <c r="EB107" s="136"/>
      <c r="EL107" s="136"/>
      <c r="EV107" s="136"/>
      <c r="FF107" s="136"/>
      <c r="FP107" s="136"/>
      <c r="FZ107" s="136"/>
      <c r="GJ107" s="136"/>
      <c r="GT107" s="136"/>
      <c r="HD107" s="136"/>
      <c r="HN107" s="136"/>
      <c r="HX107" s="136"/>
    </row>
    <row xmlns:x14ac="http://schemas.microsoft.com/office/spreadsheetml/2009/9/ac" r="108" s="3" customFormat="true" x14ac:dyDescent="0.25">
      <c r="A108" s="404" t="str">
        <f ca="true">IF(ISBLANK('Data Summary'!A110),"",'Data Summary'!A110)</f>
        <v/>
      </c>
      <c r="B108" s="136"/>
      <c r="L108" s="136"/>
      <c r="V108" s="136"/>
      <c r="AF108" s="136"/>
      <c r="AP108" s="136"/>
      <c r="AZ108" s="136"/>
      <c r="BA108" s="136"/>
      <c r="BB108" s="136"/>
      <c r="BC108" s="136"/>
      <c r="BD108" s="136"/>
      <c r="BE108" s="136"/>
      <c r="BF108" s="136"/>
      <c r="BG108" s="136"/>
      <c r="BJ108" s="136"/>
      <c r="BT108" s="136"/>
      <c r="CD108" s="136"/>
      <c r="CN108" s="136"/>
      <c r="CX108" s="136"/>
      <c r="DH108" s="136"/>
      <c r="DR108" s="136"/>
      <c r="EB108" s="136"/>
      <c r="EL108" s="136"/>
      <c r="EV108" s="136"/>
      <c r="FF108" s="136"/>
      <c r="FP108" s="136"/>
      <c r="FZ108" s="136"/>
      <c r="GJ108" s="136"/>
      <c r="GT108" s="136"/>
      <c r="HD108" s="136"/>
      <c r="HN108" s="136"/>
      <c r="HX108" s="136"/>
    </row>
    <row xmlns:x14ac="http://schemas.microsoft.com/office/spreadsheetml/2009/9/ac" r="109" s="3" customFormat="true" x14ac:dyDescent="0.25">
      <c r="A109" s="404" t="str">
        <f ca="true">IF(ISBLANK('Data Summary'!A111),"",'Data Summary'!A111)</f>
        <v/>
      </c>
      <c r="B109" s="136"/>
      <c r="L109" s="136"/>
      <c r="V109" s="136"/>
      <c r="AF109" s="136"/>
      <c r="AP109" s="136"/>
      <c r="AZ109" s="136"/>
      <c r="BA109" s="136"/>
      <c r="BB109" s="136"/>
      <c r="BC109" s="136"/>
      <c r="BD109" s="136"/>
      <c r="BE109" s="136"/>
      <c r="BF109" s="136"/>
      <c r="BG109" s="136"/>
      <c r="BJ109" s="136"/>
      <c r="BT109" s="136"/>
      <c r="CD109" s="136"/>
      <c r="CN109" s="136"/>
      <c r="CX109" s="136"/>
      <c r="DH109" s="136"/>
      <c r="DR109" s="136"/>
      <c r="EB109" s="136"/>
      <c r="EL109" s="136"/>
      <c r="EV109" s="136"/>
      <c r="FF109" s="136"/>
      <c r="FP109" s="136"/>
      <c r="FZ109" s="136"/>
      <c r="GJ109" s="136"/>
      <c r="GT109" s="136"/>
      <c r="HD109" s="136"/>
      <c r="HN109" s="136"/>
      <c r="HX109" s="136"/>
    </row>
    <row xmlns:x14ac="http://schemas.microsoft.com/office/spreadsheetml/2009/9/ac" r="110" s="3" customFormat="true" x14ac:dyDescent="0.25">
      <c r="A110" s="404" t="str">
        <f ca="true">IF(ISBLANK('Data Summary'!A112),"",'Data Summary'!A112)</f>
        <v/>
      </c>
      <c r="B110" s="136"/>
      <c r="L110" s="136"/>
      <c r="V110" s="136"/>
      <c r="AF110" s="136"/>
      <c r="AP110" s="136"/>
      <c r="AZ110" s="136"/>
      <c r="BA110" s="136"/>
      <c r="BB110" s="136"/>
      <c r="BC110" s="136"/>
      <c r="BD110" s="136"/>
      <c r="BE110" s="136"/>
      <c r="BF110" s="136"/>
      <c r="BG110" s="136"/>
      <c r="BJ110" s="136"/>
      <c r="BT110" s="136"/>
      <c r="CD110" s="136"/>
      <c r="CN110" s="136"/>
      <c r="CX110" s="136"/>
      <c r="DH110" s="136"/>
      <c r="DR110" s="136"/>
      <c r="EB110" s="136"/>
      <c r="EL110" s="136"/>
      <c r="EV110" s="136"/>
      <c r="FF110" s="136"/>
      <c r="FP110" s="136"/>
      <c r="FZ110" s="136"/>
      <c r="GJ110" s="136"/>
      <c r="GT110" s="136"/>
      <c r="HD110" s="136"/>
      <c r="HN110" s="136"/>
      <c r="HX110" s="136"/>
    </row>
    <row xmlns:x14ac="http://schemas.microsoft.com/office/spreadsheetml/2009/9/ac" r="111" s="3" customFormat="true" x14ac:dyDescent="0.25">
      <c r="A111" s="404" t="str">
        <f ca="true">IF(ISBLANK('Data Summary'!A113),"",'Data Summary'!A113)</f>
        <v/>
      </c>
      <c r="B111" s="136"/>
      <c r="L111" s="136"/>
      <c r="V111" s="136"/>
      <c r="AF111" s="136"/>
      <c r="AP111" s="136"/>
      <c r="AZ111" s="136"/>
      <c r="BA111" s="136"/>
      <c r="BB111" s="136"/>
      <c r="BC111" s="136"/>
      <c r="BD111" s="136"/>
      <c r="BE111" s="136"/>
      <c r="BF111" s="136"/>
      <c r="BG111" s="136"/>
      <c r="BJ111" s="136"/>
      <c r="BT111" s="136"/>
      <c r="CD111" s="136"/>
      <c r="CN111" s="136"/>
      <c r="CX111" s="136"/>
      <c r="DH111" s="136"/>
      <c r="DR111" s="136"/>
      <c r="EB111" s="136"/>
      <c r="EL111" s="136"/>
      <c r="EV111" s="136"/>
      <c r="FF111" s="136"/>
      <c r="FP111" s="136"/>
      <c r="FZ111" s="136"/>
      <c r="GJ111" s="136"/>
      <c r="GT111" s="136"/>
      <c r="HD111" s="136"/>
      <c r="HN111" s="136"/>
      <c r="HX111" s="136"/>
    </row>
    <row xmlns:x14ac="http://schemas.microsoft.com/office/spreadsheetml/2009/9/ac" r="112" s="3" customFormat="true" x14ac:dyDescent="0.25">
      <c r="A112" s="404" t="str">
        <f ca="true">IF(ISBLANK('Data Summary'!A114),"",'Data Summary'!A114)</f>
        <v/>
      </c>
      <c r="B112" s="136"/>
      <c r="L112" s="136"/>
      <c r="V112" s="136"/>
      <c r="AF112" s="136"/>
      <c r="AP112" s="136"/>
      <c r="AZ112" s="136"/>
      <c r="BA112" s="136"/>
      <c r="BB112" s="136"/>
      <c r="BC112" s="136"/>
      <c r="BD112" s="136"/>
      <c r="BE112" s="136"/>
      <c r="BF112" s="136"/>
      <c r="BG112" s="136"/>
      <c r="BJ112" s="136"/>
      <c r="BT112" s="136"/>
      <c r="CD112" s="136"/>
      <c r="CN112" s="136"/>
      <c r="CX112" s="136"/>
      <c r="DH112" s="136"/>
      <c r="DR112" s="136"/>
      <c r="EB112" s="136"/>
      <c r="EL112" s="136"/>
      <c r="EV112" s="136"/>
      <c r="FF112" s="136"/>
      <c r="FP112" s="136"/>
      <c r="FZ112" s="136"/>
      <c r="GJ112" s="136"/>
      <c r="GT112" s="136"/>
      <c r="HD112" s="136"/>
      <c r="HN112" s="136"/>
      <c r="HX112" s="136"/>
    </row>
    <row xmlns:x14ac="http://schemas.microsoft.com/office/spreadsheetml/2009/9/ac" r="113" s="3" customFormat="true" x14ac:dyDescent="0.25">
      <c r="A113" s="404" t="str">
        <f ca="true">IF(ISBLANK('Data Summary'!A115),"",'Data Summary'!A115)</f>
        <v/>
      </c>
      <c r="B113" s="136"/>
      <c r="L113" s="136"/>
      <c r="V113" s="136"/>
      <c r="AF113" s="136"/>
      <c r="AP113" s="136"/>
      <c r="AZ113" s="136"/>
      <c r="BA113" s="136"/>
      <c r="BB113" s="136"/>
      <c r="BC113" s="136"/>
      <c r="BD113" s="136"/>
      <c r="BE113" s="136"/>
      <c r="BF113" s="136"/>
      <c r="BG113" s="136"/>
      <c r="BJ113" s="136"/>
      <c r="BT113" s="136"/>
      <c r="CD113" s="136"/>
      <c r="CN113" s="136"/>
      <c r="CX113" s="136"/>
      <c r="DH113" s="136"/>
      <c r="DR113" s="136"/>
      <c r="EB113" s="136"/>
      <c r="EL113" s="136"/>
      <c r="EV113" s="136"/>
      <c r="FF113" s="136"/>
      <c r="FP113" s="136"/>
      <c r="FZ113" s="136"/>
      <c r="GJ113" s="136"/>
      <c r="GT113" s="136"/>
      <c r="HD113" s="136"/>
      <c r="HN113" s="136"/>
      <c r="HX113" s="136"/>
    </row>
    <row xmlns:x14ac="http://schemas.microsoft.com/office/spreadsheetml/2009/9/ac" r="114" s="3" customFormat="true" x14ac:dyDescent="0.25">
      <c r="A114" s="404" t="str">
        <f ca="true">IF(ISBLANK('Data Summary'!A116),"",'Data Summary'!A116)</f>
        <v/>
      </c>
      <c r="B114" s="136"/>
      <c r="L114" s="136"/>
      <c r="V114" s="136"/>
      <c r="AF114" s="136"/>
      <c r="AP114" s="136"/>
      <c r="AZ114" s="136"/>
      <c r="BA114" s="136"/>
      <c r="BB114" s="136"/>
      <c r="BC114" s="136"/>
      <c r="BD114" s="136"/>
      <c r="BE114" s="136"/>
      <c r="BF114" s="136"/>
      <c r="BG114" s="136"/>
      <c r="BJ114" s="136"/>
      <c r="BT114" s="136"/>
      <c r="CD114" s="136"/>
      <c r="CN114" s="136"/>
      <c r="CX114" s="136"/>
      <c r="DH114" s="136"/>
      <c r="DR114" s="136"/>
      <c r="EB114" s="136"/>
      <c r="EL114" s="136"/>
      <c r="EV114" s="136"/>
      <c r="FF114" s="136"/>
      <c r="FP114" s="136"/>
      <c r="FZ114" s="136"/>
      <c r="GJ114" s="136"/>
      <c r="GT114" s="136"/>
      <c r="HD114" s="136"/>
      <c r="HN114" s="136"/>
      <c r="HX114" s="136"/>
    </row>
    <row xmlns:x14ac="http://schemas.microsoft.com/office/spreadsheetml/2009/9/ac" r="115" s="3" customFormat="true" x14ac:dyDescent="0.25">
      <c r="A115" s="404" t="str">
        <f ca="true">IF(ISBLANK('Data Summary'!A117),"",'Data Summary'!A117)</f>
        <v/>
      </c>
      <c r="B115" s="136"/>
      <c r="L115" s="136"/>
      <c r="V115" s="136"/>
      <c r="AF115" s="136"/>
      <c r="AP115" s="136"/>
      <c r="AZ115" s="136"/>
      <c r="BA115" s="136"/>
      <c r="BB115" s="136"/>
      <c r="BC115" s="136"/>
      <c r="BD115" s="136"/>
      <c r="BE115" s="136"/>
      <c r="BF115" s="136"/>
      <c r="BG115" s="136"/>
      <c r="BJ115" s="136"/>
      <c r="BT115" s="136"/>
      <c r="CD115" s="136"/>
      <c r="CN115" s="136"/>
      <c r="CX115" s="136"/>
      <c r="DH115" s="136"/>
      <c r="DR115" s="136"/>
      <c r="EB115" s="136"/>
      <c r="EL115" s="136"/>
      <c r="EV115" s="136"/>
      <c r="FF115" s="136"/>
      <c r="FP115" s="136"/>
      <c r="FZ115" s="136"/>
      <c r="GJ115" s="136"/>
      <c r="GT115" s="136"/>
      <c r="HD115" s="136"/>
      <c r="HN115" s="136"/>
      <c r="HX115" s="136"/>
    </row>
    <row xmlns:x14ac="http://schemas.microsoft.com/office/spreadsheetml/2009/9/ac" r="116" s="3" customFormat="true" x14ac:dyDescent="0.25">
      <c r="A116" s="404" t="str">
        <f ca="true">IF(ISBLANK('Data Summary'!A118),"",'Data Summary'!A118)</f>
        <v/>
      </c>
      <c r="B116" s="136"/>
      <c r="L116" s="136"/>
      <c r="V116" s="136"/>
      <c r="AF116" s="136"/>
      <c r="AP116" s="136"/>
      <c r="AZ116" s="136"/>
      <c r="BA116" s="136"/>
      <c r="BB116" s="136"/>
      <c r="BC116" s="136"/>
      <c r="BD116" s="136"/>
      <c r="BE116" s="136"/>
      <c r="BF116" s="136"/>
      <c r="BG116" s="136"/>
      <c r="BJ116" s="136"/>
      <c r="BT116" s="136"/>
      <c r="CD116" s="136"/>
      <c r="CN116" s="136"/>
      <c r="CX116" s="136"/>
      <c r="DH116" s="136"/>
      <c r="DR116" s="136"/>
      <c r="EB116" s="136"/>
      <c r="EL116" s="136"/>
      <c r="EV116" s="136"/>
      <c r="FF116" s="136"/>
      <c r="FP116" s="136"/>
      <c r="FZ116" s="136"/>
      <c r="GJ116" s="136"/>
      <c r="GT116" s="136"/>
      <c r="HD116" s="136"/>
      <c r="HN116" s="136"/>
      <c r="HX116" s="136"/>
    </row>
    <row xmlns:x14ac="http://schemas.microsoft.com/office/spreadsheetml/2009/9/ac" r="117" s="3" customFormat="true" x14ac:dyDescent="0.25">
      <c r="A117" s="404" t="str">
        <f ca="true">IF(ISBLANK('Data Summary'!A119),"",'Data Summary'!A119)</f>
        <v/>
      </c>
      <c r="B117" s="136"/>
      <c r="L117" s="136"/>
      <c r="V117" s="136"/>
      <c r="AF117" s="136"/>
      <c r="AP117" s="136"/>
      <c r="AZ117" s="136"/>
      <c r="BA117" s="136"/>
      <c r="BB117" s="136"/>
      <c r="BC117" s="136"/>
      <c r="BD117" s="136"/>
      <c r="BE117" s="136"/>
      <c r="BF117" s="136"/>
      <c r="BG117" s="136"/>
      <c r="BJ117" s="136"/>
      <c r="BT117" s="136"/>
      <c r="CD117" s="136"/>
      <c r="CN117" s="136"/>
      <c r="CX117" s="136"/>
      <c r="DH117" s="136"/>
      <c r="DR117" s="136"/>
      <c r="EB117" s="136"/>
      <c r="EL117" s="136"/>
      <c r="EV117" s="136"/>
      <c r="FF117" s="136"/>
      <c r="FP117" s="136"/>
      <c r="FZ117" s="136"/>
      <c r="GJ117" s="136"/>
      <c r="GT117" s="136"/>
      <c r="HD117" s="136"/>
      <c r="HN117" s="136"/>
      <c r="HX117" s="136"/>
    </row>
    <row xmlns:x14ac="http://schemas.microsoft.com/office/spreadsheetml/2009/9/ac" r="118" s="3" customFormat="true" x14ac:dyDescent="0.25">
      <c r="A118" s="404" t="str">
        <f ca="true">IF(ISBLANK('Data Summary'!A120),"",'Data Summary'!A120)</f>
        <v/>
      </c>
      <c r="B118" s="136"/>
      <c r="L118" s="136"/>
      <c r="V118" s="136"/>
      <c r="AF118" s="136"/>
      <c r="AP118" s="136"/>
      <c r="AZ118" s="136"/>
      <c r="BA118" s="136"/>
      <c r="BB118" s="136"/>
      <c r="BC118" s="136"/>
      <c r="BD118" s="136"/>
      <c r="BE118" s="136"/>
      <c r="BF118" s="136"/>
      <c r="BG118" s="136"/>
      <c r="BJ118" s="136"/>
      <c r="BT118" s="136"/>
      <c r="CD118" s="136"/>
      <c r="CN118" s="136"/>
      <c r="CX118" s="136"/>
      <c r="DH118" s="136"/>
      <c r="DR118" s="136"/>
      <c r="EB118" s="136"/>
      <c r="EL118" s="136"/>
      <c r="EV118" s="136"/>
      <c r="FF118" s="136"/>
      <c r="FP118" s="136"/>
      <c r="FZ118" s="136"/>
      <c r="GJ118" s="136"/>
      <c r="GT118" s="136"/>
      <c r="HD118" s="136"/>
      <c r="HN118" s="136"/>
      <c r="HX118" s="136"/>
    </row>
    <row xmlns:x14ac="http://schemas.microsoft.com/office/spreadsheetml/2009/9/ac" r="119" s="3" customFormat="true" x14ac:dyDescent="0.25">
      <c r="A119" s="404" t="str">
        <f ca="true">IF(ISBLANK('Data Summary'!A121),"",'Data Summary'!A121)</f>
        <v/>
      </c>
      <c r="B119" s="136"/>
      <c r="L119" s="136"/>
      <c r="V119" s="136"/>
      <c r="AF119" s="136"/>
      <c r="AP119" s="136"/>
      <c r="AZ119" s="136"/>
      <c r="BA119" s="136"/>
      <c r="BB119" s="136"/>
      <c r="BC119" s="136"/>
      <c r="BD119" s="136"/>
      <c r="BE119" s="136"/>
      <c r="BF119" s="136"/>
      <c r="BG119" s="136"/>
      <c r="BJ119" s="136"/>
      <c r="BT119" s="136"/>
      <c r="CD119" s="136"/>
      <c r="CN119" s="136"/>
      <c r="CX119" s="136"/>
      <c r="DH119" s="136"/>
      <c r="DR119" s="136"/>
      <c r="EB119" s="136"/>
      <c r="EL119" s="136"/>
      <c r="EV119" s="136"/>
      <c r="FF119" s="136"/>
      <c r="FP119" s="136"/>
      <c r="FZ119" s="136"/>
      <c r="GJ119" s="136"/>
      <c r="GT119" s="136"/>
      <c r="HD119" s="136"/>
      <c r="HN119" s="136"/>
      <c r="HX119" s="136"/>
    </row>
    <row xmlns:x14ac="http://schemas.microsoft.com/office/spreadsheetml/2009/9/ac" r="120" s="3" customFormat="true" x14ac:dyDescent="0.25">
      <c r="A120" s="404" t="str">
        <f ca="true">IF(ISBLANK('Data Summary'!A122),"",'Data Summary'!A122)</f>
        <v/>
      </c>
      <c r="B120" s="136"/>
      <c r="L120" s="136"/>
      <c r="V120" s="136"/>
      <c r="AF120" s="136"/>
      <c r="AP120" s="136"/>
      <c r="AZ120" s="136"/>
      <c r="BA120" s="136"/>
      <c r="BB120" s="136"/>
      <c r="BC120" s="136"/>
      <c r="BD120" s="136"/>
      <c r="BE120" s="136"/>
      <c r="BF120" s="136"/>
      <c r="BG120" s="136"/>
      <c r="BJ120" s="136"/>
      <c r="BT120" s="136"/>
      <c r="CD120" s="136"/>
      <c r="CN120" s="136"/>
      <c r="CX120" s="136"/>
      <c r="DH120" s="136"/>
      <c r="DR120" s="136"/>
      <c r="EB120" s="136"/>
      <c r="EL120" s="136"/>
      <c r="EV120" s="136"/>
      <c r="FF120" s="136"/>
      <c r="FP120" s="136"/>
      <c r="FZ120" s="136"/>
      <c r="GJ120" s="136"/>
      <c r="GT120" s="136"/>
      <c r="HD120" s="136"/>
      <c r="HN120" s="136"/>
      <c r="HX120" s="136"/>
    </row>
    <row xmlns:x14ac="http://schemas.microsoft.com/office/spreadsheetml/2009/9/ac" r="121" s="3" customFormat="true" x14ac:dyDescent="0.25">
      <c r="A121" s="404" t="str">
        <f ca="true">IF(ISBLANK('Data Summary'!A123),"",'Data Summary'!A123)</f>
        <v/>
      </c>
      <c r="B121" s="136"/>
      <c r="L121" s="136"/>
      <c r="V121" s="136"/>
      <c r="AF121" s="136"/>
      <c r="AP121" s="136"/>
      <c r="AZ121" s="136"/>
      <c r="BA121" s="136"/>
      <c r="BB121" s="136"/>
      <c r="BC121" s="136"/>
      <c r="BD121" s="136"/>
      <c r="BE121" s="136"/>
      <c r="BF121" s="136"/>
      <c r="BG121" s="136"/>
      <c r="BJ121" s="136"/>
      <c r="BT121" s="136"/>
      <c r="CD121" s="136"/>
      <c r="CN121" s="136"/>
      <c r="CX121" s="136"/>
      <c r="DH121" s="136"/>
      <c r="DR121" s="136"/>
      <c r="EB121" s="136"/>
      <c r="EL121" s="136"/>
      <c r="EV121" s="136"/>
      <c r="FF121" s="136"/>
      <c r="FP121" s="136"/>
      <c r="FZ121" s="136"/>
      <c r="GJ121" s="136"/>
      <c r="GT121" s="136"/>
      <c r="HD121" s="136"/>
      <c r="HN121" s="136"/>
      <c r="HX121" s="136"/>
    </row>
    <row xmlns:x14ac="http://schemas.microsoft.com/office/spreadsheetml/2009/9/ac" r="122" s="3" customFormat="true" x14ac:dyDescent="0.25">
      <c r="A122" s="404" t="str">
        <f ca="true">IF(ISBLANK('Data Summary'!A124),"",'Data Summary'!A124)</f>
        <v/>
      </c>
      <c r="B122" s="136"/>
      <c r="L122" s="136"/>
      <c r="V122" s="136"/>
      <c r="AF122" s="136"/>
      <c r="AP122" s="136"/>
      <c r="AZ122" s="136"/>
      <c r="BA122" s="136"/>
      <c r="BB122" s="136"/>
      <c r="BC122" s="136"/>
      <c r="BD122" s="136"/>
      <c r="BE122" s="136"/>
      <c r="BF122" s="136"/>
      <c r="BG122" s="136"/>
      <c r="BJ122" s="136"/>
      <c r="BT122" s="136"/>
      <c r="CD122" s="136"/>
      <c r="CN122" s="136"/>
      <c r="CX122" s="136"/>
      <c r="DH122" s="136"/>
      <c r="DR122" s="136"/>
      <c r="EB122" s="136"/>
      <c r="EL122" s="136"/>
      <c r="EV122" s="136"/>
      <c r="FF122" s="136"/>
      <c r="FP122" s="136"/>
      <c r="FZ122" s="136"/>
      <c r="GJ122" s="136"/>
      <c r="GT122" s="136"/>
      <c r="HD122" s="136"/>
      <c r="HN122" s="136"/>
      <c r="HX122" s="136"/>
    </row>
    <row xmlns:x14ac="http://schemas.microsoft.com/office/spreadsheetml/2009/9/ac" r="123" s="3" customFormat="true" x14ac:dyDescent="0.25">
      <c r="A123" s="404" t="str">
        <f ca="true">IF(ISBLANK('Data Summary'!A125),"",'Data Summary'!A125)</f>
        <v/>
      </c>
      <c r="B123" s="136"/>
      <c r="L123" s="136"/>
      <c r="V123" s="136"/>
      <c r="AF123" s="136"/>
      <c r="AP123" s="136"/>
      <c r="AZ123" s="136"/>
      <c r="BA123" s="136"/>
      <c r="BB123" s="136"/>
      <c r="BC123" s="136"/>
      <c r="BD123" s="136"/>
      <c r="BE123" s="136"/>
      <c r="BF123" s="136"/>
      <c r="BG123" s="136"/>
      <c r="BJ123" s="136"/>
      <c r="BT123" s="136"/>
      <c r="CD123" s="136"/>
      <c r="CN123" s="136"/>
      <c r="CX123" s="136"/>
      <c r="DH123" s="136"/>
      <c r="DR123" s="136"/>
      <c r="EB123" s="136"/>
      <c r="EL123" s="136"/>
      <c r="EV123" s="136"/>
      <c r="FF123" s="136"/>
      <c r="FP123" s="136"/>
      <c r="FZ123" s="136"/>
      <c r="GJ123" s="136"/>
      <c r="GT123" s="136"/>
      <c r="HD123" s="136"/>
      <c r="HN123" s="136"/>
      <c r="HX123" s="136"/>
    </row>
    <row xmlns:x14ac="http://schemas.microsoft.com/office/spreadsheetml/2009/9/ac" r="124" s="3" customFormat="true" x14ac:dyDescent="0.25">
      <c r="A124" s="404" t="str">
        <f ca="true">IF(ISBLANK('Data Summary'!A126),"",'Data Summary'!A126)</f>
        <v/>
      </c>
      <c r="B124" s="136"/>
      <c r="L124" s="136"/>
      <c r="V124" s="136"/>
      <c r="AF124" s="136"/>
      <c r="AP124" s="136"/>
      <c r="AZ124" s="136"/>
      <c r="BA124" s="136"/>
      <c r="BB124" s="136"/>
      <c r="BC124" s="136"/>
      <c r="BD124" s="136"/>
      <c r="BE124" s="136"/>
      <c r="BF124" s="136"/>
      <c r="BG124" s="136"/>
      <c r="BJ124" s="136"/>
      <c r="BT124" s="136"/>
      <c r="CD124" s="136"/>
      <c r="CN124" s="136"/>
      <c r="CX124" s="136"/>
      <c r="DH124" s="136"/>
      <c r="DR124" s="136"/>
      <c r="EB124" s="136"/>
      <c r="EL124" s="136"/>
      <c r="EV124" s="136"/>
      <c r="FF124" s="136"/>
      <c r="FP124" s="136"/>
      <c r="FZ124" s="136"/>
      <c r="GJ124" s="136"/>
      <c r="GT124" s="136"/>
      <c r="HD124" s="136"/>
      <c r="HN124" s="136"/>
      <c r="HX124" s="136"/>
    </row>
    <row xmlns:x14ac="http://schemas.microsoft.com/office/spreadsheetml/2009/9/ac" r="125" s="3" customFormat="true" x14ac:dyDescent="0.25">
      <c r="A125" s="404" t="str">
        <f ca="true">IF(ISBLANK('Data Summary'!A127),"",'Data Summary'!A127)</f>
        <v/>
      </c>
      <c r="B125" s="136"/>
      <c r="L125" s="136"/>
      <c r="V125" s="136"/>
      <c r="AF125" s="136"/>
      <c r="AP125" s="136"/>
      <c r="AZ125" s="136"/>
      <c r="BA125" s="136"/>
      <c r="BB125" s="136"/>
      <c r="BC125" s="136"/>
      <c r="BD125" s="136"/>
      <c r="BE125" s="136"/>
      <c r="BF125" s="136"/>
      <c r="BG125" s="136"/>
      <c r="BJ125" s="136"/>
      <c r="BT125" s="136"/>
      <c r="CD125" s="136"/>
      <c r="CN125" s="136"/>
      <c r="CX125" s="136"/>
      <c r="DH125" s="136"/>
      <c r="DR125" s="136"/>
      <c r="EB125" s="136"/>
      <c r="EL125" s="136"/>
      <c r="EV125" s="136"/>
      <c r="FF125" s="136"/>
      <c r="FP125" s="136"/>
      <c r="FZ125" s="136"/>
      <c r="GJ125" s="136"/>
      <c r="GT125" s="136"/>
      <c r="HD125" s="136"/>
      <c r="HN125" s="136"/>
      <c r="HX125" s="136"/>
    </row>
    <row xmlns:x14ac="http://schemas.microsoft.com/office/spreadsheetml/2009/9/ac" r="126" s="3" customFormat="true" x14ac:dyDescent="0.25">
      <c r="A126" s="404" t="str">
        <f ca="true">IF(ISBLANK('Data Summary'!A128),"",'Data Summary'!A128)</f>
        <v/>
      </c>
      <c r="B126" s="136"/>
      <c r="L126" s="136"/>
      <c r="V126" s="136"/>
      <c r="AF126" s="136"/>
      <c r="AP126" s="136"/>
      <c r="AZ126" s="136"/>
      <c r="BA126" s="136"/>
      <c r="BB126" s="136"/>
      <c r="BC126" s="136"/>
      <c r="BD126" s="136"/>
      <c r="BE126" s="136"/>
      <c r="BF126" s="136"/>
      <c r="BG126" s="136"/>
      <c r="BJ126" s="136"/>
      <c r="BT126" s="136"/>
      <c r="CD126" s="136"/>
      <c r="CN126" s="136"/>
      <c r="CX126" s="136"/>
      <c r="DH126" s="136"/>
      <c r="DR126" s="136"/>
      <c r="EB126" s="136"/>
      <c r="EL126" s="136"/>
      <c r="EV126" s="136"/>
      <c r="FF126" s="136"/>
      <c r="FP126" s="136"/>
      <c r="FZ126" s="136"/>
      <c r="GJ126" s="136"/>
      <c r="GT126" s="136"/>
      <c r="HD126" s="136"/>
      <c r="HN126" s="136"/>
      <c r="HX126" s="136"/>
    </row>
    <row xmlns:x14ac="http://schemas.microsoft.com/office/spreadsheetml/2009/9/ac" r="127" s="3" customFormat="true" x14ac:dyDescent="0.25">
      <c r="A127" s="404" t="str">
        <f ca="true">IF(ISBLANK('Data Summary'!A129),"",'Data Summary'!A129)</f>
        <v/>
      </c>
      <c r="B127" s="136"/>
      <c r="L127" s="136"/>
      <c r="V127" s="136"/>
      <c r="AF127" s="136"/>
      <c r="AP127" s="136"/>
      <c r="AZ127" s="136"/>
      <c r="BA127" s="136"/>
      <c r="BB127" s="136"/>
      <c r="BC127" s="136"/>
      <c r="BD127" s="136"/>
      <c r="BE127" s="136"/>
      <c r="BF127" s="136"/>
      <c r="BG127" s="136"/>
      <c r="BJ127" s="136"/>
      <c r="BT127" s="136"/>
      <c r="CD127" s="136"/>
      <c r="CN127" s="136"/>
      <c r="CX127" s="136"/>
      <c r="DH127" s="136"/>
      <c r="DR127" s="136"/>
      <c r="EB127" s="136"/>
      <c r="EL127" s="136"/>
      <c r="EV127" s="136"/>
      <c r="FF127" s="136"/>
      <c r="FP127" s="136"/>
      <c r="FZ127" s="136"/>
      <c r="GJ127" s="136"/>
      <c r="GT127" s="136"/>
      <c r="HD127" s="136"/>
      <c r="HN127" s="136"/>
      <c r="HX127" s="136"/>
    </row>
    <row xmlns:x14ac="http://schemas.microsoft.com/office/spreadsheetml/2009/9/ac" r="128" s="3" customFormat="true" x14ac:dyDescent="0.25">
      <c r="A128" s="404" t="str">
        <f ca="true">IF(ISBLANK('Data Summary'!A130),"",'Data Summary'!A130)</f>
        <v/>
      </c>
      <c r="B128" s="136"/>
      <c r="L128" s="136"/>
      <c r="V128" s="136"/>
      <c r="AF128" s="136"/>
      <c r="AP128" s="136"/>
      <c r="AZ128" s="136"/>
      <c r="BA128" s="136"/>
      <c r="BB128" s="136"/>
      <c r="BC128" s="136"/>
      <c r="BD128" s="136"/>
      <c r="BE128" s="136"/>
      <c r="BF128" s="136"/>
      <c r="BG128" s="136"/>
      <c r="BJ128" s="136"/>
      <c r="BT128" s="136"/>
      <c r="CD128" s="136"/>
      <c r="CN128" s="136"/>
      <c r="CX128" s="136"/>
      <c r="DH128" s="136"/>
      <c r="DR128" s="136"/>
      <c r="EB128" s="136"/>
      <c r="EL128" s="136"/>
      <c r="EV128" s="136"/>
      <c r="FF128" s="136"/>
      <c r="FP128" s="136"/>
      <c r="FZ128" s="136"/>
      <c r="GJ128" s="136"/>
      <c r="GT128" s="136"/>
      <c r="HD128" s="136"/>
      <c r="HN128" s="136"/>
      <c r="HX128" s="136"/>
    </row>
    <row xmlns:x14ac="http://schemas.microsoft.com/office/spreadsheetml/2009/9/ac" r="129" s="3" customFormat="true" x14ac:dyDescent="0.25">
      <c r="A129" s="404" t="str">
        <f ca="true">IF(ISBLANK('Data Summary'!A131),"",'Data Summary'!A131)</f>
        <v/>
      </c>
      <c r="B129" s="136"/>
      <c r="L129" s="136"/>
      <c r="V129" s="136"/>
      <c r="AF129" s="136"/>
      <c r="AP129" s="136"/>
      <c r="AZ129" s="136"/>
      <c r="BA129" s="136"/>
      <c r="BB129" s="136"/>
      <c r="BC129" s="136"/>
      <c r="BD129" s="136"/>
      <c r="BE129" s="136"/>
      <c r="BF129" s="136"/>
      <c r="BG129" s="136"/>
      <c r="BJ129" s="136"/>
      <c r="BT129" s="136"/>
      <c r="CD129" s="136"/>
      <c r="CN129" s="136"/>
      <c r="CX129" s="136"/>
      <c r="DH129" s="136"/>
      <c r="DR129" s="136"/>
      <c r="EB129" s="136"/>
      <c r="EL129" s="136"/>
      <c r="EV129" s="136"/>
      <c r="FF129" s="136"/>
      <c r="FP129" s="136"/>
      <c r="FZ129" s="136"/>
      <c r="GJ129" s="136"/>
      <c r="GT129" s="136"/>
      <c r="HD129" s="136"/>
      <c r="HN129" s="136"/>
      <c r="HX129" s="136"/>
    </row>
    <row xmlns:x14ac="http://schemas.microsoft.com/office/spreadsheetml/2009/9/ac" r="130" s="3" customFormat="true" x14ac:dyDescent="0.25">
      <c r="A130" s="404" t="str">
        <f ca="true">IF(ISBLANK('Data Summary'!A132),"",'Data Summary'!A132)</f>
        <v/>
      </c>
      <c r="B130" s="136"/>
      <c r="L130" s="136"/>
      <c r="V130" s="136"/>
      <c r="AF130" s="136"/>
      <c r="AP130" s="136"/>
      <c r="AZ130" s="136"/>
      <c r="BA130" s="136"/>
      <c r="BB130" s="136"/>
      <c r="BC130" s="136"/>
      <c r="BD130" s="136"/>
      <c r="BE130" s="136"/>
      <c r="BF130" s="136"/>
      <c r="BG130" s="136"/>
      <c r="BJ130" s="136"/>
      <c r="BT130" s="136"/>
      <c r="CD130" s="136"/>
      <c r="CN130" s="136"/>
      <c r="CX130" s="136"/>
      <c r="DH130" s="136"/>
      <c r="DR130" s="136"/>
      <c r="EB130" s="136"/>
      <c r="EL130" s="136"/>
      <c r="EV130" s="136"/>
      <c r="FF130" s="136"/>
      <c r="FP130" s="136"/>
      <c r="FZ130" s="136"/>
      <c r="GJ130" s="136"/>
      <c r="GT130" s="136"/>
      <c r="HD130" s="136"/>
      <c r="HN130" s="136"/>
      <c r="HX130" s="136"/>
    </row>
    <row xmlns:x14ac="http://schemas.microsoft.com/office/spreadsheetml/2009/9/ac" r="131" s="3" customFormat="true" x14ac:dyDescent="0.25">
      <c r="A131" s="404" t="str">
        <f ca="true">IF(ISBLANK('Data Summary'!A133),"",'Data Summary'!A133)</f>
        <v/>
      </c>
      <c r="B131" s="136"/>
      <c r="L131" s="136"/>
      <c r="V131" s="136"/>
      <c r="AF131" s="136"/>
      <c r="AP131" s="136"/>
      <c r="AZ131" s="136"/>
      <c r="BA131" s="136"/>
      <c r="BB131" s="136"/>
      <c r="BC131" s="136"/>
      <c r="BD131" s="136"/>
      <c r="BE131" s="136"/>
      <c r="BF131" s="136"/>
      <c r="BG131" s="136"/>
      <c r="BJ131" s="136"/>
      <c r="BT131" s="136"/>
      <c r="CD131" s="136"/>
      <c r="CN131" s="136"/>
      <c r="CX131" s="136"/>
      <c r="DH131" s="136"/>
      <c r="DR131" s="136"/>
      <c r="EB131" s="136"/>
      <c r="EL131" s="136"/>
      <c r="EV131" s="136"/>
      <c r="FF131" s="136"/>
      <c r="FP131" s="136"/>
      <c r="FZ131" s="136"/>
      <c r="GJ131" s="136"/>
      <c r="GT131" s="136"/>
      <c r="HD131" s="136"/>
      <c r="HN131" s="136"/>
      <c r="HX131" s="136"/>
    </row>
    <row xmlns:x14ac="http://schemas.microsoft.com/office/spreadsheetml/2009/9/ac" r="132" s="3" customFormat="true" x14ac:dyDescent="0.25">
      <c r="A132" s="404" t="str">
        <f ca="true">IF(ISBLANK('Data Summary'!A134),"",'Data Summary'!A134)</f>
        <v/>
      </c>
      <c r="B132" s="136"/>
      <c r="L132" s="136"/>
      <c r="V132" s="136"/>
      <c r="AF132" s="136"/>
      <c r="AP132" s="136"/>
      <c r="AZ132" s="136"/>
      <c r="BA132" s="136"/>
      <c r="BB132" s="136"/>
      <c r="BC132" s="136"/>
      <c r="BD132" s="136"/>
      <c r="BE132" s="136"/>
      <c r="BF132" s="136"/>
      <c r="BG132" s="136"/>
      <c r="BJ132" s="136"/>
      <c r="BT132" s="136"/>
      <c r="CD132" s="136"/>
      <c r="CN132" s="136"/>
      <c r="CX132" s="136"/>
      <c r="DH132" s="136"/>
      <c r="DR132" s="136"/>
      <c r="EB132" s="136"/>
      <c r="EL132" s="136"/>
      <c r="EV132" s="136"/>
      <c r="FF132" s="136"/>
      <c r="FP132" s="136"/>
      <c r="FZ132" s="136"/>
      <c r="GJ132" s="136"/>
      <c r="GT132" s="136"/>
      <c r="HD132" s="136"/>
      <c r="HN132" s="136"/>
      <c r="HX132" s="136"/>
    </row>
    <row xmlns:x14ac="http://schemas.microsoft.com/office/spreadsheetml/2009/9/ac" r="133" s="3" customFormat="true" x14ac:dyDescent="0.25">
      <c r="A133" s="404" t="str">
        <f ca="true">IF(ISBLANK('Data Summary'!A135),"",'Data Summary'!A135)</f>
        <v/>
      </c>
      <c r="B133" s="136"/>
      <c r="L133" s="136"/>
      <c r="V133" s="136"/>
      <c r="AF133" s="136"/>
      <c r="AP133" s="136"/>
      <c r="AZ133" s="136"/>
      <c r="BA133" s="136"/>
      <c r="BB133" s="136"/>
      <c r="BC133" s="136"/>
      <c r="BD133" s="136"/>
      <c r="BE133" s="136"/>
      <c r="BF133" s="136"/>
      <c r="BG133" s="136"/>
      <c r="BJ133" s="136"/>
      <c r="BT133" s="136"/>
      <c r="CD133" s="136"/>
      <c r="CN133" s="136"/>
      <c r="CX133" s="136"/>
      <c r="DH133" s="136"/>
      <c r="DR133" s="136"/>
      <c r="EB133" s="136"/>
      <c r="EL133" s="136"/>
      <c r="EV133" s="136"/>
      <c r="FF133" s="136"/>
      <c r="FP133" s="136"/>
      <c r="FZ133" s="136"/>
      <c r="GJ133" s="136"/>
      <c r="GT133" s="136"/>
      <c r="HD133" s="136"/>
      <c r="HN133" s="136"/>
      <c r="HX133" s="136"/>
    </row>
    <row xmlns:x14ac="http://schemas.microsoft.com/office/spreadsheetml/2009/9/ac" r="134" s="3" customFormat="true" x14ac:dyDescent="0.25">
      <c r="A134" s="404" t="str">
        <f ca="true">IF(ISBLANK('Data Summary'!A136),"",'Data Summary'!A136)</f>
        <v/>
      </c>
      <c r="B134" s="136"/>
      <c r="L134" s="136"/>
      <c r="V134" s="136"/>
      <c r="AF134" s="136"/>
      <c r="AP134" s="136"/>
      <c r="AZ134" s="136"/>
      <c r="BA134" s="136"/>
      <c r="BB134" s="136"/>
      <c r="BC134" s="136"/>
      <c r="BD134" s="136"/>
      <c r="BE134" s="136"/>
      <c r="BF134" s="136"/>
      <c r="BG134" s="136"/>
      <c r="BJ134" s="136"/>
      <c r="BT134" s="136"/>
      <c r="CD134" s="136"/>
      <c r="CN134" s="136"/>
      <c r="CX134" s="136"/>
      <c r="DH134" s="136"/>
      <c r="DR134" s="136"/>
      <c r="EB134" s="136"/>
      <c r="EL134" s="136"/>
      <c r="EV134" s="136"/>
      <c r="FF134" s="136"/>
      <c r="FP134" s="136"/>
      <c r="FZ134" s="136"/>
      <c r="GJ134" s="136"/>
      <c r="GT134" s="136"/>
      <c r="HD134" s="136"/>
      <c r="HN134" s="136"/>
      <c r="HX134" s="136"/>
    </row>
    <row xmlns:x14ac="http://schemas.microsoft.com/office/spreadsheetml/2009/9/ac" r="135" s="3" customFormat="true" x14ac:dyDescent="0.25">
      <c r="A135" s="404" t="str">
        <f ca="true">IF(ISBLANK('Data Summary'!A137),"",'Data Summary'!A137)</f>
        <v/>
      </c>
      <c r="B135" s="136"/>
      <c r="L135" s="136"/>
      <c r="V135" s="136"/>
      <c r="AF135" s="136"/>
      <c r="AP135" s="136"/>
      <c r="AZ135" s="136"/>
      <c r="BA135" s="136"/>
      <c r="BB135" s="136"/>
      <c r="BC135" s="136"/>
      <c r="BD135" s="136"/>
      <c r="BE135" s="136"/>
      <c r="BF135" s="136"/>
      <c r="BG135" s="136"/>
      <c r="BJ135" s="136"/>
      <c r="BT135" s="136"/>
      <c r="CD135" s="136"/>
      <c r="CN135" s="136"/>
      <c r="CX135" s="136"/>
      <c r="DH135" s="136"/>
      <c r="DR135" s="136"/>
      <c r="EB135" s="136"/>
      <c r="EL135" s="136"/>
      <c r="EV135" s="136"/>
      <c r="FF135" s="136"/>
      <c r="FP135" s="136"/>
      <c r="FZ135" s="136"/>
      <c r="GJ135" s="136"/>
      <c r="GT135" s="136"/>
      <c r="HD135" s="136"/>
      <c r="HN135" s="136"/>
      <c r="HX135" s="136"/>
    </row>
    <row xmlns:x14ac="http://schemas.microsoft.com/office/spreadsheetml/2009/9/ac" r="136" s="3" customFormat="true" x14ac:dyDescent="0.25">
      <c r="A136" s="404" t="str">
        <f ca="true">IF(ISBLANK('Data Summary'!A138),"",'Data Summary'!A138)</f>
        <v/>
      </c>
      <c r="B136" s="136"/>
      <c r="L136" s="136"/>
      <c r="V136" s="136"/>
      <c r="AF136" s="136"/>
      <c r="AP136" s="136"/>
      <c r="AZ136" s="136"/>
      <c r="BA136" s="136"/>
      <c r="BB136" s="136"/>
      <c r="BC136" s="136"/>
      <c r="BD136" s="136"/>
      <c r="BE136" s="136"/>
      <c r="BF136" s="136"/>
      <c r="BG136" s="136"/>
      <c r="BJ136" s="136"/>
      <c r="BT136" s="136"/>
      <c r="CD136" s="136"/>
      <c r="CN136" s="136"/>
      <c r="CX136" s="136"/>
      <c r="DH136" s="136"/>
      <c r="DR136" s="136"/>
      <c r="EB136" s="136"/>
      <c r="EL136" s="136"/>
      <c r="EV136" s="136"/>
      <c r="FF136" s="136"/>
      <c r="FP136" s="136"/>
      <c r="FZ136" s="136"/>
      <c r="GJ136" s="136"/>
      <c r="GT136" s="136"/>
      <c r="HD136" s="136"/>
      <c r="HN136" s="136"/>
      <c r="HX136" s="136"/>
    </row>
    <row xmlns:x14ac="http://schemas.microsoft.com/office/spreadsheetml/2009/9/ac" r="137" s="3" customFormat="true" x14ac:dyDescent="0.25">
      <c r="A137" s="404" t="str">
        <f ca="true">IF(ISBLANK('Data Summary'!A139),"",'Data Summary'!A139)</f>
        <v/>
      </c>
      <c r="B137" s="136"/>
      <c r="L137" s="136"/>
      <c r="V137" s="136"/>
      <c r="AF137" s="136"/>
      <c r="AP137" s="136"/>
      <c r="AZ137" s="136"/>
      <c r="BA137" s="136"/>
      <c r="BB137" s="136"/>
      <c r="BC137" s="136"/>
      <c r="BD137" s="136"/>
      <c r="BE137" s="136"/>
      <c r="BF137" s="136"/>
      <c r="BG137" s="136"/>
      <c r="BJ137" s="136"/>
      <c r="BT137" s="136"/>
      <c r="CD137" s="136"/>
      <c r="CN137" s="136"/>
      <c r="CX137" s="136"/>
      <c r="DH137" s="136"/>
      <c r="DR137" s="136"/>
      <c r="EB137" s="136"/>
      <c r="EL137" s="136"/>
      <c r="EV137" s="136"/>
      <c r="FF137" s="136"/>
      <c r="FP137" s="136"/>
      <c r="FZ137" s="136"/>
      <c r="GJ137" s="136"/>
      <c r="GT137" s="136"/>
      <c r="HD137" s="136"/>
      <c r="HN137" s="136"/>
      <c r="HX137" s="136"/>
    </row>
    <row xmlns:x14ac="http://schemas.microsoft.com/office/spreadsheetml/2009/9/ac" r="138" s="3" customFormat="true" x14ac:dyDescent="0.25">
      <c r="A138" s="404" t="str">
        <f ca="true">IF(ISBLANK('Data Summary'!A140),"",'Data Summary'!A140)</f>
        <v/>
      </c>
      <c r="B138" s="136"/>
      <c r="L138" s="136"/>
      <c r="V138" s="136"/>
      <c r="AF138" s="136"/>
      <c r="AP138" s="136"/>
      <c r="AZ138" s="136"/>
      <c r="BA138" s="136"/>
      <c r="BB138" s="136"/>
      <c r="BC138" s="136"/>
      <c r="BD138" s="136"/>
      <c r="BE138" s="136"/>
      <c r="BF138" s="136"/>
      <c r="BG138" s="136"/>
      <c r="BJ138" s="136"/>
      <c r="BT138" s="136"/>
      <c r="CD138" s="136"/>
      <c r="CN138" s="136"/>
      <c r="CX138" s="136"/>
      <c r="DH138" s="136"/>
      <c r="DR138" s="136"/>
      <c r="EB138" s="136"/>
      <c r="EL138" s="136"/>
      <c r="EV138" s="136"/>
      <c r="FF138" s="136"/>
      <c r="FP138" s="136"/>
      <c r="FZ138" s="136"/>
      <c r="GJ138" s="136"/>
      <c r="GT138" s="136"/>
      <c r="HD138" s="136"/>
      <c r="HN138" s="136"/>
      <c r="HX138" s="136"/>
    </row>
    <row xmlns:x14ac="http://schemas.microsoft.com/office/spreadsheetml/2009/9/ac" r="139" s="3" customFormat="true" x14ac:dyDescent="0.25">
      <c r="A139" s="404" t="str">
        <f ca="true">IF(ISBLANK('Data Summary'!A141),"",'Data Summary'!A141)</f>
        <v/>
      </c>
      <c r="B139" s="136"/>
      <c r="L139" s="136"/>
      <c r="V139" s="136"/>
      <c r="AF139" s="136"/>
      <c r="AP139" s="136"/>
      <c r="AZ139" s="136"/>
      <c r="BA139" s="136"/>
      <c r="BB139" s="136"/>
      <c r="BC139" s="136"/>
      <c r="BD139" s="136"/>
      <c r="BE139" s="136"/>
      <c r="BF139" s="136"/>
      <c r="BG139" s="136"/>
      <c r="BJ139" s="136"/>
      <c r="BT139" s="136"/>
      <c r="CD139" s="136"/>
      <c r="CN139" s="136"/>
      <c r="CX139" s="136"/>
      <c r="DH139" s="136"/>
      <c r="DR139" s="136"/>
      <c r="EB139" s="136"/>
      <c r="EL139" s="136"/>
      <c r="EV139" s="136"/>
      <c r="FF139" s="136"/>
      <c r="FP139" s="136"/>
      <c r="FZ139" s="136"/>
      <c r="GJ139" s="136"/>
      <c r="GT139" s="136"/>
      <c r="HD139" s="136"/>
      <c r="HN139" s="136"/>
      <c r="HX139" s="136"/>
    </row>
    <row xmlns:x14ac="http://schemas.microsoft.com/office/spreadsheetml/2009/9/ac" r="140" s="3" customFormat="true" x14ac:dyDescent="0.25">
      <c r="A140" s="404" t="str">
        <f ca="true">IF(ISBLANK('Data Summary'!A142),"",'Data Summary'!A142)</f>
        <v/>
      </c>
      <c r="B140" s="136"/>
      <c r="L140" s="136"/>
      <c r="V140" s="136"/>
      <c r="AF140" s="136"/>
      <c r="AP140" s="136"/>
      <c r="AZ140" s="136"/>
      <c r="BA140" s="136"/>
      <c r="BB140" s="136"/>
      <c r="BC140" s="136"/>
      <c r="BD140" s="136"/>
      <c r="BE140" s="136"/>
      <c r="BF140" s="136"/>
      <c r="BG140" s="136"/>
      <c r="BJ140" s="136"/>
      <c r="BT140" s="136"/>
      <c r="CD140" s="136"/>
      <c r="CN140" s="136"/>
      <c r="CX140" s="136"/>
      <c r="DH140" s="136"/>
      <c r="DR140" s="136"/>
      <c r="EB140" s="136"/>
      <c r="EL140" s="136"/>
      <c r="EV140" s="136"/>
      <c r="FF140" s="136"/>
      <c r="FP140" s="136"/>
      <c r="FZ140" s="136"/>
      <c r="GJ140" s="136"/>
      <c r="GT140" s="136"/>
      <c r="HD140" s="136"/>
      <c r="HN140" s="136"/>
      <c r="HX140" s="136"/>
    </row>
    <row xmlns:x14ac="http://schemas.microsoft.com/office/spreadsheetml/2009/9/ac" r="141" s="3" customFormat="true" x14ac:dyDescent="0.25">
      <c r="A141" s="404" t="str">
        <f ca="true">IF(ISBLANK('Data Summary'!A143),"",'Data Summary'!A143)</f>
        <v/>
      </c>
      <c r="B141" s="136"/>
      <c r="L141" s="136"/>
      <c r="V141" s="136"/>
      <c r="AF141" s="136"/>
      <c r="AP141" s="136"/>
      <c r="AZ141" s="136"/>
      <c r="BA141" s="136"/>
      <c r="BB141" s="136"/>
      <c r="BC141" s="136"/>
      <c r="BD141" s="136"/>
      <c r="BE141" s="136"/>
      <c r="BF141" s="136"/>
      <c r="BG141" s="136"/>
      <c r="BJ141" s="136"/>
      <c r="BT141" s="136"/>
      <c r="CD141" s="136"/>
      <c r="CN141" s="136"/>
      <c r="CX141" s="136"/>
      <c r="DH141" s="136"/>
      <c r="DR141" s="136"/>
      <c r="EB141" s="136"/>
      <c r="EL141" s="136"/>
      <c r="EV141" s="136"/>
      <c r="FF141" s="136"/>
      <c r="FP141" s="136"/>
      <c r="FZ141" s="136"/>
      <c r="GJ141" s="136"/>
      <c r="GT141" s="136"/>
      <c r="HD141" s="136"/>
      <c r="HN141" s="136"/>
      <c r="HX141" s="136"/>
    </row>
    <row xmlns:x14ac="http://schemas.microsoft.com/office/spreadsheetml/2009/9/ac" r="142" s="3" customFormat="true" x14ac:dyDescent="0.25">
      <c r="A142" s="404" t="str">
        <f ca="true">IF(ISBLANK('Data Summary'!A144),"",'Data Summary'!A144)</f>
        <v/>
      </c>
      <c r="B142" s="136"/>
      <c r="L142" s="136"/>
      <c r="V142" s="136"/>
      <c r="AF142" s="136"/>
      <c r="AP142" s="136"/>
      <c r="AZ142" s="136"/>
      <c r="BA142" s="136"/>
      <c r="BB142" s="136"/>
      <c r="BC142" s="136"/>
      <c r="BD142" s="136"/>
      <c r="BE142" s="136"/>
      <c r="BF142" s="136"/>
      <c r="BG142" s="136"/>
      <c r="BJ142" s="136"/>
      <c r="BT142" s="136"/>
      <c r="CD142" s="136"/>
      <c r="CN142" s="136"/>
      <c r="CX142" s="136"/>
      <c r="DH142" s="136"/>
      <c r="DR142" s="136"/>
      <c r="EB142" s="136"/>
      <c r="EL142" s="136"/>
      <c r="EV142" s="136"/>
      <c r="FF142" s="136"/>
      <c r="FP142" s="136"/>
      <c r="FZ142" s="136"/>
      <c r="GJ142" s="136"/>
      <c r="GT142" s="136"/>
      <c r="HD142" s="136"/>
      <c r="HN142" s="136"/>
      <c r="HX142" s="136"/>
    </row>
    <row xmlns:x14ac="http://schemas.microsoft.com/office/spreadsheetml/2009/9/ac" r="143" s="3" customFormat="true" x14ac:dyDescent="0.25">
      <c r="A143" s="404" t="str">
        <f ca="true">IF(ISBLANK('Data Summary'!A145),"",'Data Summary'!A145)</f>
        <v/>
      </c>
      <c r="B143" s="136"/>
      <c r="L143" s="136"/>
      <c r="V143" s="136"/>
      <c r="AF143" s="136"/>
      <c r="AP143" s="136"/>
      <c r="AZ143" s="136"/>
      <c r="BA143" s="136"/>
      <c r="BB143" s="136"/>
      <c r="BC143" s="136"/>
      <c r="BD143" s="136"/>
      <c r="BE143" s="136"/>
      <c r="BF143" s="136"/>
      <c r="BG143" s="136"/>
      <c r="BJ143" s="136"/>
      <c r="BT143" s="136"/>
      <c r="CD143" s="136"/>
      <c r="CN143" s="136"/>
      <c r="CX143" s="136"/>
      <c r="DH143" s="136"/>
      <c r="DR143" s="136"/>
      <c r="EB143" s="136"/>
      <c r="EL143" s="136"/>
      <c r="EV143" s="136"/>
      <c r="FF143" s="136"/>
      <c r="FP143" s="136"/>
      <c r="FZ143" s="136"/>
      <c r="GJ143" s="136"/>
      <c r="GT143" s="136"/>
      <c r="HD143" s="136"/>
      <c r="HN143" s="136"/>
      <c r="HX143" s="136"/>
    </row>
    <row xmlns:x14ac="http://schemas.microsoft.com/office/spreadsheetml/2009/9/ac" r="144" s="3" customFormat="true" x14ac:dyDescent="0.25">
      <c r="A144" s="404" t="str">
        <f ca="true">IF(ISBLANK('Data Summary'!A146),"",'Data Summary'!A146)</f>
        <v/>
      </c>
      <c r="B144" s="136"/>
      <c r="L144" s="136"/>
      <c r="V144" s="136"/>
      <c r="AF144" s="136"/>
      <c r="AP144" s="136"/>
      <c r="AZ144" s="136"/>
      <c r="BA144" s="136"/>
      <c r="BB144" s="136"/>
      <c r="BC144" s="136"/>
      <c r="BD144" s="136"/>
      <c r="BE144" s="136"/>
      <c r="BF144" s="136"/>
      <c r="BG144" s="136"/>
      <c r="BJ144" s="136"/>
      <c r="BT144" s="136"/>
      <c r="CD144" s="136"/>
      <c r="CN144" s="136"/>
      <c r="CX144" s="136"/>
      <c r="DH144" s="136"/>
      <c r="DR144" s="136"/>
      <c r="EB144" s="136"/>
      <c r="EL144" s="136"/>
      <c r="EV144" s="136"/>
      <c r="FF144" s="136"/>
      <c r="FP144" s="136"/>
      <c r="FZ144" s="136"/>
      <c r="GJ144" s="136"/>
      <c r="GT144" s="136"/>
      <c r="HD144" s="136"/>
      <c r="HN144" s="136"/>
      <c r="HX144" s="136"/>
    </row>
    <row xmlns:x14ac="http://schemas.microsoft.com/office/spreadsheetml/2009/9/ac" r="145" s="3" customFormat="true" x14ac:dyDescent="0.25">
      <c r="A145" s="404" t="str">
        <f ca="true">IF(ISBLANK('Data Summary'!A147),"",'Data Summary'!A147)</f>
        <v/>
      </c>
      <c r="B145" s="136"/>
      <c r="L145" s="136"/>
      <c r="V145" s="136"/>
      <c r="AF145" s="136"/>
      <c r="AP145" s="136"/>
      <c r="AZ145" s="136"/>
      <c r="BA145" s="136"/>
      <c r="BB145" s="136"/>
      <c r="BC145" s="136"/>
      <c r="BD145" s="136"/>
      <c r="BE145" s="136"/>
      <c r="BF145" s="136"/>
      <c r="BG145" s="136"/>
      <c r="BJ145" s="136"/>
      <c r="BT145" s="136"/>
      <c r="CD145" s="136"/>
      <c r="CN145" s="136"/>
      <c r="CX145" s="136"/>
      <c r="DH145" s="136"/>
      <c r="DR145" s="136"/>
      <c r="EB145" s="136"/>
      <c r="EL145" s="136"/>
      <c r="EV145" s="136"/>
      <c r="FF145" s="136"/>
      <c r="FP145" s="136"/>
      <c r="FZ145" s="136"/>
      <c r="GJ145" s="136"/>
      <c r="GT145" s="136"/>
      <c r="HD145" s="136"/>
      <c r="HN145" s="136"/>
      <c r="HX145" s="136"/>
    </row>
    <row xmlns:x14ac="http://schemas.microsoft.com/office/spreadsheetml/2009/9/ac" r="146" s="3" customFormat="true" x14ac:dyDescent="0.25">
      <c r="A146" s="404" t="str">
        <f ca="true">IF(ISBLANK('Data Summary'!A148),"",'Data Summary'!A148)</f>
        <v/>
      </c>
      <c r="B146" s="136"/>
      <c r="L146" s="136"/>
      <c r="V146" s="136"/>
      <c r="AF146" s="136"/>
      <c r="AP146" s="136"/>
      <c r="AZ146" s="136"/>
      <c r="BA146" s="136"/>
      <c r="BB146" s="136"/>
      <c r="BC146" s="136"/>
      <c r="BD146" s="136"/>
      <c r="BE146" s="136"/>
      <c r="BF146" s="136"/>
      <c r="BG146" s="136"/>
      <c r="BJ146" s="136"/>
      <c r="BT146" s="136"/>
      <c r="CD146" s="136"/>
      <c r="CN146" s="136"/>
      <c r="CX146" s="136"/>
      <c r="DH146" s="136"/>
      <c r="DR146" s="136"/>
      <c r="EB146" s="136"/>
      <c r="EL146" s="136"/>
      <c r="EV146" s="136"/>
      <c r="FF146" s="136"/>
      <c r="FP146" s="136"/>
      <c r="FZ146" s="136"/>
      <c r="GJ146" s="136"/>
      <c r="GT146" s="136"/>
      <c r="HD146" s="136"/>
      <c r="HN146" s="136"/>
      <c r="HX146" s="136"/>
    </row>
    <row xmlns:x14ac="http://schemas.microsoft.com/office/spreadsheetml/2009/9/ac" r="147" s="3" customFormat="true" x14ac:dyDescent="0.25">
      <c r="A147" s="404" t="str">
        <f ca="true">IF(ISBLANK('Data Summary'!A149),"",'Data Summary'!A149)</f>
        <v/>
      </c>
      <c r="B147" s="136"/>
      <c r="L147" s="136"/>
      <c r="V147" s="136"/>
      <c r="AF147" s="136"/>
      <c r="AP147" s="136"/>
      <c r="AZ147" s="136"/>
      <c r="BA147" s="136"/>
      <c r="BB147" s="136"/>
      <c r="BC147" s="136"/>
      <c r="BD147" s="136"/>
      <c r="BE147" s="136"/>
      <c r="BF147" s="136"/>
      <c r="BG147" s="136"/>
      <c r="BJ147" s="136"/>
      <c r="BT147" s="136"/>
      <c r="CD147" s="136"/>
      <c r="CN147" s="136"/>
      <c r="CX147" s="136"/>
      <c r="DH147" s="136"/>
      <c r="DR147" s="136"/>
      <c r="EB147" s="136"/>
      <c r="EL147" s="136"/>
      <c r="EV147" s="136"/>
      <c r="FF147" s="136"/>
      <c r="FP147" s="136"/>
      <c r="FZ147" s="136"/>
      <c r="GJ147" s="136"/>
      <c r="GT147" s="136"/>
      <c r="HD147" s="136"/>
      <c r="HN147" s="136"/>
      <c r="HX147" s="136"/>
    </row>
    <row xmlns:x14ac="http://schemas.microsoft.com/office/spreadsheetml/2009/9/ac" r="148" s="3" customFormat="true" x14ac:dyDescent="0.25">
      <c r="A148" s="404" t="str">
        <f ca="true">IF(ISBLANK('Data Summary'!A150),"",'Data Summary'!A150)</f>
        <v/>
      </c>
      <c r="B148" s="136"/>
      <c r="L148" s="136"/>
      <c r="V148" s="136"/>
      <c r="AF148" s="136"/>
      <c r="AP148" s="136"/>
      <c r="AZ148" s="136"/>
      <c r="BA148" s="136"/>
      <c r="BB148" s="136"/>
      <c r="BC148" s="136"/>
      <c r="BD148" s="136"/>
      <c r="BE148" s="136"/>
      <c r="BF148" s="136"/>
      <c r="BG148" s="136"/>
      <c r="BJ148" s="136"/>
      <c r="BT148" s="136"/>
      <c r="CD148" s="136"/>
      <c r="CN148" s="136"/>
      <c r="CX148" s="136"/>
      <c r="DH148" s="136"/>
      <c r="DR148" s="136"/>
      <c r="EB148" s="136"/>
      <c r="EL148" s="136"/>
      <c r="EV148" s="136"/>
      <c r="FF148" s="136"/>
      <c r="FP148" s="136"/>
      <c r="FZ148" s="136"/>
      <c r="GJ148" s="136"/>
      <c r="GT148" s="136"/>
      <c r="HD148" s="136"/>
      <c r="HN148" s="136"/>
      <c r="HX148" s="136"/>
    </row>
    <row xmlns:x14ac="http://schemas.microsoft.com/office/spreadsheetml/2009/9/ac" r="149" s="3" customFormat="true" x14ac:dyDescent="0.25">
      <c r="A149" s="404" t="str">
        <f ca="true">IF(ISBLANK('Data Summary'!A151),"",'Data Summary'!A151)</f>
        <v/>
      </c>
      <c r="B149" s="136"/>
      <c r="L149" s="136"/>
      <c r="V149" s="136"/>
      <c r="AF149" s="136"/>
      <c r="AP149" s="136"/>
      <c r="AZ149" s="136"/>
      <c r="BA149" s="136"/>
      <c r="BB149" s="136"/>
      <c r="BC149" s="136"/>
      <c r="BD149" s="136"/>
      <c r="BE149" s="136"/>
      <c r="BF149" s="136"/>
      <c r="BG149" s="136"/>
      <c r="BJ149" s="136"/>
      <c r="BT149" s="136"/>
      <c r="CD149" s="136"/>
      <c r="CN149" s="136"/>
      <c r="CX149" s="136"/>
      <c r="DH149" s="136"/>
      <c r="DR149" s="136"/>
      <c r="EB149" s="136"/>
      <c r="EL149" s="136"/>
      <c r="EV149" s="136"/>
      <c r="FF149" s="136"/>
      <c r="FP149" s="136"/>
      <c r="FZ149" s="136"/>
      <c r="GJ149" s="136"/>
      <c r="GT149" s="136"/>
      <c r="HD149" s="136"/>
      <c r="HN149" s="136"/>
      <c r="HX149" s="136"/>
    </row>
    <row xmlns:x14ac="http://schemas.microsoft.com/office/spreadsheetml/2009/9/ac" r="150" s="3" customFormat="true" x14ac:dyDescent="0.25">
      <c r="A150" s="404" t="str">
        <f ca="true">IF(ISBLANK('Data Summary'!A152),"",'Data Summary'!A152)</f>
        <v/>
      </c>
      <c r="B150" s="136"/>
      <c r="L150" s="136"/>
      <c r="V150" s="136"/>
      <c r="AF150" s="136"/>
      <c r="AP150" s="136"/>
      <c r="AZ150" s="136"/>
      <c r="BA150" s="136"/>
      <c r="BB150" s="136"/>
      <c r="BC150" s="136"/>
      <c r="BD150" s="136"/>
      <c r="BE150" s="136"/>
      <c r="BF150" s="136"/>
      <c r="BG150" s="136"/>
      <c r="BJ150" s="136"/>
      <c r="BT150" s="136"/>
      <c r="CD150" s="136"/>
      <c r="CN150" s="136"/>
      <c r="CX150" s="136"/>
      <c r="DH150" s="136"/>
      <c r="DR150" s="136"/>
      <c r="EB150" s="136"/>
      <c r="EL150" s="136"/>
      <c r="EV150" s="136"/>
      <c r="FF150" s="136"/>
      <c r="FP150" s="136"/>
      <c r="FZ150" s="136"/>
      <c r="GJ150" s="136"/>
      <c r="GT150" s="136"/>
      <c r="HD150" s="136"/>
      <c r="HN150" s="136"/>
      <c r="HX150" s="136"/>
    </row>
    <row xmlns:x14ac="http://schemas.microsoft.com/office/spreadsheetml/2009/9/ac" r="151" s="3" customFormat="true" x14ac:dyDescent="0.25">
      <c r="A151" s="404" t="str">
        <f ca="true">IF(ISBLANK('Data Summary'!A153),"",'Data Summary'!A153)</f>
        <v/>
      </c>
      <c r="B151" s="136"/>
      <c r="L151" s="136"/>
      <c r="V151" s="136"/>
      <c r="AF151" s="136"/>
      <c r="AP151" s="136"/>
      <c r="AZ151" s="136"/>
      <c r="BA151" s="136"/>
      <c r="BB151" s="136"/>
      <c r="BC151" s="136"/>
      <c r="BD151" s="136"/>
      <c r="BE151" s="136"/>
      <c r="BF151" s="136"/>
      <c r="BG151" s="136"/>
      <c r="BJ151" s="136"/>
      <c r="BT151" s="136"/>
      <c r="CD151" s="136"/>
      <c r="CN151" s="136"/>
      <c r="CX151" s="136"/>
      <c r="DH151" s="136"/>
      <c r="DR151" s="136"/>
      <c r="EB151" s="136"/>
      <c r="EL151" s="136"/>
      <c r="EV151" s="136"/>
      <c r="FF151" s="136"/>
      <c r="FP151" s="136"/>
      <c r="FZ151" s="136"/>
      <c r="GJ151" s="136"/>
      <c r="GT151" s="136"/>
      <c r="HD151" s="136"/>
      <c r="HN151" s="136"/>
      <c r="HX151" s="136"/>
    </row>
    <row xmlns:x14ac="http://schemas.microsoft.com/office/spreadsheetml/2009/9/ac" r="152" s="3" customFormat="true" x14ac:dyDescent="0.25">
      <c r="A152" s="402"/>
      <c r="B152" s="136"/>
      <c r="L152" s="136"/>
      <c r="V152" s="136"/>
      <c r="AF152" s="136"/>
      <c r="AP152" s="136"/>
      <c r="AZ152" s="136"/>
      <c r="BA152" s="136"/>
      <c r="BB152" s="136"/>
      <c r="BC152" s="136"/>
      <c r="BD152" s="136"/>
      <c r="BE152" s="136"/>
      <c r="BF152" s="136"/>
      <c r="BG152" s="136"/>
      <c r="BJ152" s="136"/>
      <c r="BT152" s="136"/>
      <c r="CD152" s="136"/>
      <c r="CN152" s="136"/>
      <c r="CX152" s="136"/>
      <c r="DH152" s="136"/>
      <c r="DR152" s="136"/>
      <c r="EB152" s="136"/>
      <c r="EL152" s="136"/>
      <c r="EV152" s="136"/>
      <c r="FF152" s="136"/>
      <c r="FP152" s="136"/>
      <c r="FZ152" s="136"/>
      <c r="GJ152" s="136"/>
      <c r="GT152" s="136"/>
      <c r="HD152" s="136"/>
      <c r="HN152" s="136"/>
      <c r="HX152" s="136"/>
    </row>
    <row xmlns:x14ac="http://schemas.microsoft.com/office/spreadsheetml/2009/9/ac" r="153" s="3" customFormat="true" x14ac:dyDescent="0.25">
      <c r="A153" s="402"/>
      <c r="B153" s="136"/>
      <c r="L153" s="136"/>
      <c r="V153" s="136"/>
      <c r="AF153" s="136"/>
      <c r="AP153" s="136"/>
      <c r="AZ153" s="136"/>
      <c r="BA153" s="136"/>
      <c r="BB153" s="136"/>
      <c r="BC153" s="136"/>
      <c r="BD153" s="136"/>
      <c r="BE153" s="136"/>
      <c r="BF153" s="136"/>
      <c r="BG153" s="136"/>
      <c r="BJ153" s="136"/>
      <c r="BT153" s="136"/>
      <c r="CD153" s="136"/>
      <c r="CN153" s="136"/>
      <c r="CX153" s="136"/>
      <c r="DH153" s="136"/>
      <c r="DR153" s="136"/>
      <c r="EB153" s="136"/>
      <c r="EL153" s="136"/>
      <c r="EV153" s="136"/>
      <c r="FF153" s="136"/>
      <c r="FP153" s="136"/>
      <c r="FZ153" s="136"/>
      <c r="GJ153" s="136"/>
      <c r="GT153" s="136"/>
      <c r="HD153" s="136"/>
      <c r="HN153" s="136"/>
      <c r="HX153" s="136"/>
    </row>
    <row xmlns:x14ac="http://schemas.microsoft.com/office/spreadsheetml/2009/9/ac" r="154" s="3" customFormat="true" x14ac:dyDescent="0.25">
      <c r="A154" s="402"/>
      <c r="B154" s="136"/>
      <c r="L154" s="136"/>
      <c r="V154" s="136"/>
      <c r="AF154" s="136"/>
      <c r="AP154" s="136"/>
      <c r="AZ154" s="136"/>
      <c r="BA154" s="136"/>
      <c r="BB154" s="136"/>
      <c r="BC154" s="136"/>
      <c r="BD154" s="136"/>
      <c r="BE154" s="136"/>
      <c r="BF154" s="136"/>
      <c r="BG154" s="136"/>
      <c r="BJ154" s="136"/>
      <c r="BT154" s="136"/>
      <c r="CD154" s="136"/>
      <c r="CN154" s="136"/>
      <c r="CX154" s="136"/>
      <c r="DH154" s="136"/>
      <c r="DR154" s="136"/>
      <c r="EB154" s="136"/>
      <c r="EL154" s="136"/>
      <c r="EV154" s="136"/>
      <c r="FF154" s="136"/>
      <c r="FP154" s="136"/>
      <c r="FZ154" s="136"/>
      <c r="GJ154" s="136"/>
      <c r="GT154" s="136"/>
      <c r="HD154" s="136"/>
      <c r="HN154" s="136"/>
      <c r="HX154" s="136"/>
    </row>
    <row xmlns:x14ac="http://schemas.microsoft.com/office/spreadsheetml/2009/9/ac" r="155" s="3" customFormat="true" x14ac:dyDescent="0.25">
      <c r="A155" s="402"/>
      <c r="B155" s="136"/>
      <c r="L155" s="136"/>
      <c r="V155" s="136"/>
      <c r="AF155" s="136"/>
      <c r="AP155" s="136"/>
      <c r="AZ155" s="136"/>
      <c r="BA155" s="136"/>
      <c r="BB155" s="136"/>
      <c r="BC155" s="136"/>
      <c r="BD155" s="136"/>
      <c r="BE155" s="136"/>
      <c r="BF155" s="136"/>
      <c r="BG155" s="136"/>
      <c r="BJ155" s="136"/>
      <c r="BT155" s="136"/>
      <c r="CD155" s="136"/>
      <c r="CN155" s="136"/>
      <c r="CX155" s="136"/>
      <c r="DH155" s="136"/>
      <c r="DR155" s="136"/>
      <c r="EB155" s="136"/>
      <c r="EL155" s="136"/>
      <c r="EV155" s="136"/>
      <c r="FF155" s="136"/>
      <c r="FP155" s="136"/>
      <c r="FZ155" s="136"/>
      <c r="GJ155" s="136"/>
      <c r="GT155" s="136"/>
      <c r="HD155" s="136"/>
      <c r="HN155" s="136"/>
      <c r="HX155" s="136"/>
    </row>
    <row xmlns:x14ac="http://schemas.microsoft.com/office/spreadsheetml/2009/9/ac" r="156" s="3" customFormat="true" x14ac:dyDescent="0.25">
      <c r="A156" s="402"/>
      <c r="B156" s="136"/>
      <c r="L156" s="136"/>
      <c r="V156" s="136"/>
      <c r="AF156" s="136"/>
      <c r="AP156" s="136"/>
      <c r="AZ156" s="136"/>
      <c r="BA156" s="136"/>
      <c r="BB156" s="136"/>
      <c r="BC156" s="136"/>
      <c r="BD156" s="136"/>
      <c r="BE156" s="136"/>
      <c r="BF156" s="136"/>
      <c r="BG156" s="136"/>
      <c r="BJ156" s="136"/>
      <c r="BT156" s="136"/>
      <c r="CD156" s="136"/>
      <c r="CN156" s="136"/>
      <c r="CX156" s="136"/>
      <c r="DH156" s="136"/>
      <c r="DR156" s="136"/>
      <c r="EB156" s="136"/>
      <c r="EL156" s="136"/>
      <c r="EV156" s="136"/>
      <c r="FF156" s="136"/>
      <c r="FP156" s="136"/>
      <c r="FZ156" s="136"/>
      <c r="GJ156" s="136"/>
      <c r="GT156" s="136"/>
      <c r="HD156" s="136"/>
      <c r="HN156" s="136"/>
      <c r="HX156" s="136"/>
    </row>
    <row xmlns:x14ac="http://schemas.microsoft.com/office/spreadsheetml/2009/9/ac" r="157" s="3" customFormat="true" x14ac:dyDescent="0.25">
      <c r="A157" s="402"/>
      <c r="B157" s="136"/>
      <c r="L157" s="136"/>
      <c r="V157" s="136"/>
      <c r="AF157" s="136"/>
      <c r="AP157" s="136"/>
      <c r="AZ157" s="136"/>
      <c r="BA157" s="136"/>
      <c r="BB157" s="136"/>
      <c r="BC157" s="136"/>
      <c r="BD157" s="136"/>
      <c r="BE157" s="136"/>
      <c r="BF157" s="136"/>
      <c r="BG157" s="136"/>
      <c r="BJ157" s="136"/>
      <c r="BT157" s="136"/>
      <c r="CD157" s="136"/>
      <c r="CN157" s="136"/>
      <c r="CX157" s="136"/>
      <c r="DH157" s="136"/>
      <c r="DR157" s="136"/>
      <c r="EB157" s="136"/>
      <c r="EL157" s="136"/>
      <c r="EV157" s="136"/>
      <c r="FF157" s="136"/>
      <c r="FP157" s="136"/>
      <c r="FZ157" s="136"/>
      <c r="GJ157" s="136"/>
      <c r="GT157" s="136"/>
      <c r="HD157" s="136"/>
      <c r="HN157" s="136"/>
      <c r="HX157" s="136"/>
    </row>
    <row xmlns:x14ac="http://schemas.microsoft.com/office/spreadsheetml/2009/9/ac" r="158" s="3" customFormat="true" x14ac:dyDescent="0.25">
      <c r="A158" s="402"/>
      <c r="B158" s="136"/>
      <c r="L158" s="136"/>
      <c r="V158" s="136"/>
      <c r="AF158" s="136"/>
      <c r="AP158" s="136"/>
      <c r="AZ158" s="136"/>
      <c r="BA158" s="136"/>
      <c r="BB158" s="136"/>
      <c r="BC158" s="136"/>
      <c r="BD158" s="136"/>
      <c r="BE158" s="136"/>
      <c r="BF158" s="136"/>
      <c r="BG158" s="136"/>
      <c r="BJ158" s="136"/>
      <c r="BT158" s="136"/>
      <c r="CD158" s="136"/>
      <c r="CN158" s="136"/>
      <c r="CX158" s="136"/>
      <c r="DH158" s="136"/>
      <c r="DR158" s="136"/>
      <c r="EB158" s="136"/>
      <c r="EL158" s="136"/>
      <c r="EV158" s="136"/>
      <c r="FF158" s="136"/>
      <c r="FP158" s="136"/>
      <c r="FZ158" s="136"/>
      <c r="GJ158" s="136"/>
      <c r="GT158" s="136"/>
      <c r="HD158" s="136"/>
      <c r="HN158" s="136"/>
      <c r="HX158" s="136"/>
    </row>
    <row xmlns:x14ac="http://schemas.microsoft.com/office/spreadsheetml/2009/9/ac" r="159" s="3" customFormat="true" x14ac:dyDescent="0.25">
      <c r="A159" s="402"/>
      <c r="B159" s="136"/>
      <c r="L159" s="136"/>
      <c r="V159" s="136"/>
      <c r="AF159" s="136"/>
      <c r="AP159" s="136"/>
      <c r="AZ159" s="136"/>
      <c r="BA159" s="136"/>
      <c r="BB159" s="136"/>
      <c r="BC159" s="136"/>
      <c r="BD159" s="136"/>
      <c r="BE159" s="136"/>
      <c r="BF159" s="136"/>
      <c r="BG159" s="136"/>
      <c r="BJ159" s="136"/>
      <c r="BT159" s="136"/>
      <c r="CD159" s="136"/>
      <c r="CN159" s="136"/>
      <c r="CX159" s="136"/>
      <c r="DH159" s="136"/>
      <c r="DR159" s="136"/>
      <c r="EB159" s="136"/>
      <c r="EL159" s="136"/>
      <c r="EV159" s="136"/>
      <c r="FF159" s="136"/>
      <c r="FP159" s="136"/>
      <c r="FZ159" s="136"/>
      <c r="GJ159" s="136"/>
      <c r="GT159" s="136"/>
      <c r="HD159" s="136"/>
      <c r="HN159" s="136"/>
      <c r="HX159" s="136"/>
    </row>
    <row xmlns:x14ac="http://schemas.microsoft.com/office/spreadsheetml/2009/9/ac" r="160" s="3" customFormat="true" x14ac:dyDescent="0.25">
      <c r="A160" s="402"/>
      <c r="B160" s="136"/>
      <c r="L160" s="136"/>
      <c r="V160" s="136"/>
      <c r="AF160" s="136"/>
      <c r="AP160" s="136"/>
      <c r="AZ160" s="136"/>
      <c r="BA160" s="136"/>
      <c r="BB160" s="136"/>
      <c r="BC160" s="136"/>
      <c r="BD160" s="136"/>
      <c r="BE160" s="136"/>
      <c r="BF160" s="136"/>
      <c r="BG160" s="136"/>
      <c r="BJ160" s="136"/>
      <c r="BT160" s="136"/>
      <c r="CD160" s="136"/>
      <c r="CN160" s="136"/>
      <c r="CX160" s="136"/>
      <c r="DH160" s="136"/>
      <c r="DR160" s="136"/>
      <c r="EB160" s="136"/>
      <c r="EL160" s="136"/>
      <c r="EV160" s="136"/>
      <c r="FF160" s="136"/>
      <c r="FP160" s="136"/>
      <c r="FZ160" s="136"/>
      <c r="GJ160" s="136"/>
      <c r="GT160" s="136"/>
      <c r="HD160" s="136"/>
      <c r="HN160" s="136"/>
      <c r="HX160" s="136"/>
    </row>
    <row xmlns:x14ac="http://schemas.microsoft.com/office/spreadsheetml/2009/9/ac" r="161" s="3" customFormat="true" x14ac:dyDescent="0.25">
      <c r="A161" s="402"/>
      <c r="B161" s="136"/>
      <c r="L161" s="136"/>
      <c r="V161" s="136"/>
      <c r="AF161" s="136"/>
      <c r="AP161" s="136"/>
      <c r="AZ161" s="136"/>
      <c r="BA161" s="136"/>
      <c r="BB161" s="136"/>
      <c r="BC161" s="136"/>
      <c r="BD161" s="136"/>
      <c r="BE161" s="136"/>
      <c r="BF161" s="136"/>
      <c r="BG161" s="136"/>
      <c r="BJ161" s="136"/>
      <c r="BT161" s="136"/>
      <c r="CD161" s="136"/>
      <c r="CN161" s="136"/>
      <c r="CX161" s="136"/>
      <c r="DH161" s="136"/>
      <c r="DR161" s="136"/>
      <c r="EB161" s="136"/>
      <c r="EL161" s="136"/>
      <c r="EV161" s="136"/>
      <c r="FF161" s="136"/>
      <c r="FP161" s="136"/>
      <c r="FZ161" s="136"/>
      <c r="GJ161" s="136"/>
      <c r="GT161" s="136"/>
      <c r="HD161" s="136"/>
      <c r="HN161" s="136"/>
      <c r="HX161" s="136"/>
    </row>
    <row xmlns:x14ac="http://schemas.microsoft.com/office/spreadsheetml/2009/9/ac" r="162" s="3" customFormat="true" x14ac:dyDescent="0.25">
      <c r="A162" s="402"/>
      <c r="B162" s="136"/>
      <c r="L162" s="136"/>
      <c r="V162" s="136"/>
      <c r="AF162" s="136"/>
      <c r="AP162" s="136"/>
      <c r="AZ162" s="136"/>
      <c r="BA162" s="136"/>
      <c r="BB162" s="136"/>
      <c r="BC162" s="136"/>
      <c r="BD162" s="136"/>
      <c r="BE162" s="136"/>
      <c r="BF162" s="136"/>
      <c r="BG162" s="136"/>
      <c r="BJ162" s="136"/>
      <c r="BT162" s="136"/>
      <c r="CD162" s="136"/>
      <c r="CN162" s="136"/>
      <c r="CX162" s="136"/>
      <c r="DH162" s="136"/>
      <c r="DR162" s="136"/>
      <c r="EB162" s="136"/>
      <c r="EL162" s="136"/>
      <c r="EV162" s="136"/>
      <c r="FF162" s="136"/>
      <c r="FP162" s="136"/>
      <c r="FZ162" s="136"/>
      <c r="GJ162" s="136"/>
      <c r="GT162" s="136"/>
      <c r="HD162" s="136"/>
      <c r="HN162" s="136"/>
      <c r="HX162" s="136"/>
    </row>
    <row xmlns:x14ac="http://schemas.microsoft.com/office/spreadsheetml/2009/9/ac" r="163" s="3" customFormat="true" x14ac:dyDescent="0.25">
      <c r="A163" s="402"/>
      <c r="B163" s="136"/>
      <c r="L163" s="136"/>
      <c r="V163" s="136"/>
      <c r="AF163" s="136"/>
      <c r="AP163" s="136"/>
      <c r="AZ163" s="136"/>
      <c r="BA163" s="136"/>
      <c r="BB163" s="136"/>
      <c r="BC163" s="136"/>
      <c r="BD163" s="136"/>
      <c r="BE163" s="136"/>
      <c r="BF163" s="136"/>
      <c r="BG163" s="136"/>
      <c r="BJ163" s="136"/>
      <c r="BT163" s="136"/>
      <c r="CD163" s="136"/>
      <c r="CN163" s="136"/>
      <c r="CX163" s="136"/>
      <c r="DH163" s="136"/>
      <c r="DR163" s="136"/>
      <c r="EB163" s="136"/>
      <c r="EL163" s="136"/>
      <c r="EV163" s="136"/>
      <c r="FF163" s="136"/>
      <c r="FP163" s="136"/>
      <c r="FZ163" s="136"/>
      <c r="GJ163" s="136"/>
      <c r="GT163" s="136"/>
      <c r="HD163" s="136"/>
      <c r="HN163" s="136"/>
      <c r="HX163" s="136"/>
    </row>
    <row xmlns:x14ac="http://schemas.microsoft.com/office/spreadsheetml/2009/9/ac" r="164" s="3" customFormat="true" x14ac:dyDescent="0.25">
      <c r="A164" s="402"/>
      <c r="B164" s="136"/>
      <c r="L164" s="136"/>
      <c r="V164" s="136"/>
      <c r="AF164" s="136"/>
      <c r="AP164" s="136"/>
      <c r="AZ164" s="136"/>
      <c r="BA164" s="136"/>
      <c r="BB164" s="136"/>
      <c r="BC164" s="136"/>
      <c r="BD164" s="136"/>
      <c r="BE164" s="136"/>
      <c r="BF164" s="136"/>
      <c r="BG164" s="136"/>
      <c r="BJ164" s="136"/>
      <c r="BT164" s="136"/>
      <c r="CD164" s="136"/>
      <c r="CN164" s="136"/>
      <c r="CX164" s="136"/>
      <c r="DH164" s="136"/>
      <c r="DR164" s="136"/>
      <c r="EB164" s="136"/>
      <c r="EL164" s="136"/>
      <c r="EV164" s="136"/>
      <c r="FF164" s="136"/>
      <c r="FP164" s="136"/>
      <c r="FZ164" s="136"/>
      <c r="GJ164" s="136"/>
      <c r="GT164" s="136"/>
      <c r="HD164" s="136"/>
      <c r="HN164" s="136"/>
      <c r="HX164" s="136"/>
    </row>
    <row xmlns:x14ac="http://schemas.microsoft.com/office/spreadsheetml/2009/9/ac" r="165" s="3" customFormat="true" x14ac:dyDescent="0.25">
      <c r="A165" s="402"/>
      <c r="B165" s="136"/>
      <c r="L165" s="136"/>
      <c r="V165" s="136"/>
      <c r="AF165" s="136"/>
      <c r="AP165" s="136"/>
      <c r="AZ165" s="136"/>
      <c r="BA165" s="136"/>
      <c r="BB165" s="136"/>
      <c r="BC165" s="136"/>
      <c r="BD165" s="136"/>
      <c r="BE165" s="136"/>
      <c r="BF165" s="136"/>
      <c r="BG165" s="136"/>
      <c r="BJ165" s="136"/>
      <c r="BT165" s="136"/>
      <c r="CD165" s="136"/>
      <c r="CN165" s="136"/>
      <c r="CX165" s="136"/>
      <c r="DH165" s="136"/>
      <c r="DR165" s="136"/>
      <c r="EB165" s="136"/>
      <c r="EL165" s="136"/>
      <c r="EV165" s="136"/>
      <c r="FF165" s="136"/>
      <c r="FP165" s="136"/>
      <c r="FZ165" s="136"/>
      <c r="GJ165" s="136"/>
      <c r="GT165" s="136"/>
      <c r="HD165" s="136"/>
      <c r="HN165" s="136"/>
      <c r="HX165" s="136"/>
    </row>
    <row xmlns:x14ac="http://schemas.microsoft.com/office/spreadsheetml/2009/9/ac" r="166" s="3" customFormat="true" x14ac:dyDescent="0.25">
      <c r="A166" s="402"/>
      <c r="B166" s="136"/>
      <c r="L166" s="136"/>
      <c r="V166" s="136"/>
      <c r="AF166" s="136"/>
      <c r="AP166" s="136"/>
      <c r="AZ166" s="136"/>
      <c r="BA166" s="136"/>
      <c r="BB166" s="136"/>
      <c r="BC166" s="136"/>
      <c r="BD166" s="136"/>
      <c r="BE166" s="136"/>
      <c r="BF166" s="136"/>
      <c r="BG166" s="136"/>
      <c r="BJ166" s="136"/>
      <c r="BT166" s="136"/>
      <c r="CD166" s="136"/>
      <c r="CN166" s="136"/>
      <c r="CX166" s="136"/>
      <c r="DH166" s="136"/>
      <c r="DR166" s="136"/>
      <c r="EB166" s="136"/>
      <c r="EL166" s="136"/>
      <c r="EV166" s="136"/>
      <c r="FF166" s="136"/>
      <c r="FP166" s="136"/>
      <c r="FZ166" s="136"/>
      <c r="GJ166" s="136"/>
      <c r="GT166" s="136"/>
      <c r="HD166" s="136"/>
      <c r="HN166" s="136"/>
      <c r="HX166" s="136"/>
    </row>
    <row xmlns:x14ac="http://schemas.microsoft.com/office/spreadsheetml/2009/9/ac" r="167" s="3" customFormat="true" x14ac:dyDescent="0.25">
      <c r="A167" s="402"/>
      <c r="B167" s="136"/>
      <c r="L167" s="136"/>
      <c r="V167" s="136"/>
      <c r="AF167" s="136"/>
      <c r="AP167" s="136"/>
      <c r="AZ167" s="136"/>
      <c r="BA167" s="136"/>
      <c r="BB167" s="136"/>
      <c r="BC167" s="136"/>
      <c r="BD167" s="136"/>
      <c r="BE167" s="136"/>
      <c r="BF167" s="136"/>
      <c r="BG167" s="136"/>
      <c r="BJ167" s="136"/>
      <c r="BT167" s="136"/>
      <c r="CD167" s="136"/>
      <c r="CN167" s="136"/>
      <c r="CX167" s="136"/>
      <c r="DH167" s="136"/>
      <c r="DR167" s="136"/>
      <c r="EB167" s="136"/>
      <c r="EL167" s="136"/>
      <c r="EV167" s="136"/>
      <c r="FF167" s="136"/>
      <c r="FP167" s="136"/>
      <c r="FZ167" s="136"/>
      <c r="GJ167" s="136"/>
      <c r="GT167" s="136"/>
      <c r="HD167" s="136"/>
      <c r="HN167" s="136"/>
      <c r="HX167" s="136"/>
    </row>
    <row xmlns:x14ac="http://schemas.microsoft.com/office/spreadsheetml/2009/9/ac" r="168" s="3" customFormat="true" x14ac:dyDescent="0.25">
      <c r="A168" s="402"/>
      <c r="B168" s="136"/>
      <c r="L168" s="136"/>
      <c r="V168" s="136"/>
      <c r="AF168" s="136"/>
      <c r="AP168" s="136"/>
      <c r="AZ168" s="136"/>
      <c r="BA168" s="136"/>
      <c r="BB168" s="136"/>
      <c r="BC168" s="136"/>
      <c r="BD168" s="136"/>
      <c r="BE168" s="136"/>
      <c r="BF168" s="136"/>
      <c r="BG168" s="136"/>
      <c r="BJ168" s="136"/>
      <c r="BT168" s="136"/>
      <c r="CD168" s="136"/>
      <c r="CN168" s="136"/>
      <c r="CX168" s="136"/>
      <c r="DH168" s="136"/>
      <c r="DR168" s="136"/>
      <c r="EB168" s="136"/>
      <c r="EL168" s="136"/>
      <c r="EV168" s="136"/>
      <c r="FF168" s="136"/>
      <c r="FP168" s="136"/>
      <c r="FZ168" s="136"/>
      <c r="GJ168" s="136"/>
      <c r="GT168" s="136"/>
      <c r="HD168" s="136"/>
      <c r="HN168" s="136"/>
      <c r="HX168" s="136"/>
    </row>
    <row xmlns:x14ac="http://schemas.microsoft.com/office/spreadsheetml/2009/9/ac" r="169" s="3" customFormat="true" x14ac:dyDescent="0.25">
      <c r="A169" s="402"/>
      <c r="B169" s="136"/>
      <c r="L169" s="136"/>
      <c r="V169" s="136"/>
      <c r="AF169" s="136"/>
      <c r="AP169" s="136"/>
      <c r="AZ169" s="136"/>
      <c r="BA169" s="136"/>
      <c r="BB169" s="136"/>
      <c r="BC169" s="136"/>
      <c r="BD169" s="136"/>
      <c r="BE169" s="136"/>
      <c r="BF169" s="136"/>
      <c r="BG169" s="136"/>
      <c r="BJ169" s="136"/>
      <c r="BT169" s="136"/>
      <c r="CD169" s="136"/>
      <c r="CN169" s="136"/>
      <c r="CX169" s="136"/>
      <c r="DH169" s="136"/>
      <c r="DR169" s="136"/>
      <c r="EB169" s="136"/>
      <c r="EL169" s="136"/>
      <c r="EV169" s="136"/>
      <c r="FF169" s="136"/>
      <c r="FP169" s="136"/>
      <c r="FZ169" s="136"/>
      <c r="GJ169" s="136"/>
      <c r="GT169" s="136"/>
      <c r="HD169" s="136"/>
      <c r="HN169" s="136"/>
      <c r="HX169" s="136"/>
    </row>
    <row xmlns:x14ac="http://schemas.microsoft.com/office/spreadsheetml/2009/9/ac" r="170" s="3" customFormat="true" x14ac:dyDescent="0.25">
      <c r="A170" s="402"/>
      <c r="B170" s="136"/>
      <c r="L170" s="136"/>
      <c r="V170" s="136"/>
      <c r="AF170" s="136"/>
      <c r="AP170" s="136"/>
      <c r="AZ170" s="136"/>
      <c r="BA170" s="136"/>
      <c r="BB170" s="136"/>
      <c r="BC170" s="136"/>
      <c r="BD170" s="136"/>
      <c r="BE170" s="136"/>
      <c r="BF170" s="136"/>
      <c r="BG170" s="136"/>
      <c r="BJ170" s="136"/>
      <c r="BT170" s="136"/>
      <c r="CD170" s="136"/>
      <c r="CN170" s="136"/>
      <c r="CX170" s="136"/>
      <c r="DH170" s="136"/>
      <c r="DR170" s="136"/>
      <c r="EB170" s="136"/>
      <c r="EL170" s="136"/>
      <c r="EV170" s="136"/>
      <c r="FF170" s="136"/>
      <c r="FP170" s="136"/>
      <c r="FZ170" s="136"/>
      <c r="GJ170" s="136"/>
      <c r="GT170" s="136"/>
      <c r="HD170" s="136"/>
      <c r="HN170" s="136"/>
      <c r="HX170" s="136"/>
    </row>
    <row xmlns:x14ac="http://schemas.microsoft.com/office/spreadsheetml/2009/9/ac" r="171" s="3" customFormat="true" x14ac:dyDescent="0.25">
      <c r="A171" s="402"/>
      <c r="B171" s="136"/>
      <c r="L171" s="136"/>
      <c r="V171" s="136"/>
      <c r="AF171" s="136"/>
      <c r="AP171" s="136"/>
      <c r="AZ171" s="136"/>
      <c r="BA171" s="136"/>
      <c r="BB171" s="136"/>
      <c r="BC171" s="136"/>
      <c r="BD171" s="136"/>
      <c r="BE171" s="136"/>
      <c r="BF171" s="136"/>
      <c r="BG171" s="136"/>
      <c r="BJ171" s="136"/>
      <c r="BT171" s="136"/>
      <c r="CD171" s="136"/>
      <c r="CN171" s="136"/>
      <c r="CX171" s="136"/>
      <c r="DH171" s="136"/>
      <c r="DR171" s="136"/>
      <c r="EB171" s="136"/>
      <c r="EL171" s="136"/>
      <c r="EV171" s="136"/>
      <c r="FF171" s="136"/>
      <c r="FP171" s="136"/>
      <c r="FZ171" s="136"/>
      <c r="GJ171" s="136"/>
      <c r="GT171" s="136"/>
      <c r="HD171" s="136"/>
      <c r="HN171" s="136"/>
      <c r="HX171" s="136"/>
    </row>
    <row xmlns:x14ac="http://schemas.microsoft.com/office/spreadsheetml/2009/9/ac" r="172" s="3" customFormat="true" x14ac:dyDescent="0.25">
      <c r="A172" s="402"/>
      <c r="B172" s="136"/>
      <c r="L172" s="136"/>
      <c r="V172" s="136"/>
      <c r="AF172" s="136"/>
      <c r="AP172" s="136"/>
      <c r="AZ172" s="136"/>
      <c r="BA172" s="136"/>
      <c r="BB172" s="136"/>
      <c r="BC172" s="136"/>
      <c r="BD172" s="136"/>
      <c r="BE172" s="136"/>
      <c r="BF172" s="136"/>
      <c r="BG172" s="136"/>
      <c r="BJ172" s="136"/>
      <c r="BT172" s="136"/>
      <c r="CD172" s="136"/>
      <c r="CN172" s="136"/>
      <c r="CX172" s="136"/>
      <c r="DH172" s="136"/>
      <c r="DR172" s="136"/>
      <c r="EB172" s="136"/>
      <c r="EL172" s="136"/>
      <c r="EV172" s="136"/>
      <c r="FF172" s="136"/>
      <c r="FP172" s="136"/>
      <c r="FZ172" s="136"/>
      <c r="GJ172" s="136"/>
      <c r="GT172" s="136"/>
      <c r="HD172" s="136"/>
      <c r="HN172" s="136"/>
      <c r="HX172" s="136"/>
    </row>
    <row xmlns:x14ac="http://schemas.microsoft.com/office/spreadsheetml/2009/9/ac" r="173" s="3" customFormat="true" x14ac:dyDescent="0.25">
      <c r="A173" s="402"/>
      <c r="B173" s="136"/>
      <c r="L173" s="136"/>
      <c r="V173" s="136"/>
      <c r="AF173" s="136"/>
      <c r="AP173" s="136"/>
      <c r="AZ173" s="136"/>
      <c r="BA173" s="136"/>
      <c r="BB173" s="136"/>
      <c r="BC173" s="136"/>
      <c r="BD173" s="136"/>
      <c r="BE173" s="136"/>
      <c r="BF173" s="136"/>
      <c r="BG173" s="136"/>
      <c r="BJ173" s="136"/>
      <c r="BT173" s="136"/>
      <c r="CD173" s="136"/>
      <c r="CN173" s="136"/>
      <c r="CX173" s="136"/>
      <c r="DH173" s="136"/>
      <c r="DR173" s="136"/>
      <c r="EB173" s="136"/>
      <c r="EL173" s="136"/>
      <c r="EV173" s="136"/>
      <c r="FF173" s="136"/>
      <c r="FP173" s="136"/>
      <c r="FZ173" s="136"/>
      <c r="GJ173" s="136"/>
      <c r="GT173" s="136"/>
      <c r="HD173" s="136"/>
      <c r="HN173" s="136"/>
      <c r="HX173" s="136"/>
    </row>
    <row xmlns:x14ac="http://schemas.microsoft.com/office/spreadsheetml/2009/9/ac" r="174" s="3" customFormat="true" x14ac:dyDescent="0.25">
      <c r="A174" s="402"/>
      <c r="B174" s="136"/>
      <c r="L174" s="136"/>
      <c r="V174" s="136"/>
      <c r="AF174" s="136"/>
      <c r="AP174" s="136"/>
      <c r="AZ174" s="136"/>
      <c r="BA174" s="136"/>
      <c r="BB174" s="136"/>
      <c r="BC174" s="136"/>
      <c r="BD174" s="136"/>
      <c r="BE174" s="136"/>
      <c r="BF174" s="136"/>
      <c r="BG174" s="136"/>
      <c r="BJ174" s="136"/>
      <c r="BT174" s="136"/>
      <c r="CD174" s="136"/>
      <c r="CN174" s="136"/>
      <c r="CX174" s="136"/>
      <c r="DH174" s="136"/>
      <c r="DR174" s="136"/>
      <c r="EB174" s="136"/>
      <c r="EL174" s="136"/>
      <c r="EV174" s="136"/>
      <c r="FF174" s="136"/>
      <c r="FP174" s="136"/>
      <c r="FZ174" s="136"/>
      <c r="GJ174" s="136"/>
      <c r="GT174" s="136"/>
      <c r="HD174" s="136"/>
      <c r="HN174" s="136"/>
      <c r="HX174" s="136"/>
    </row>
    <row xmlns:x14ac="http://schemas.microsoft.com/office/spreadsheetml/2009/9/ac" r="175" s="3" customFormat="true" x14ac:dyDescent="0.25">
      <c r="A175" s="402"/>
      <c r="B175" s="136"/>
      <c r="L175" s="136"/>
      <c r="V175" s="136"/>
      <c r="AF175" s="136"/>
      <c r="AP175" s="136"/>
      <c r="AZ175" s="136"/>
      <c r="BA175" s="136"/>
      <c r="BB175" s="136"/>
      <c r="BC175" s="136"/>
      <c r="BD175" s="136"/>
      <c r="BE175" s="136"/>
      <c r="BF175" s="136"/>
      <c r="BG175" s="136"/>
      <c r="BJ175" s="136"/>
      <c r="BT175" s="136"/>
      <c r="CD175" s="136"/>
      <c r="CN175" s="136"/>
      <c r="CX175" s="136"/>
      <c r="DH175" s="136"/>
      <c r="DR175" s="136"/>
      <c r="EB175" s="136"/>
      <c r="EL175" s="136"/>
      <c r="EV175" s="136"/>
      <c r="FF175" s="136"/>
      <c r="FP175" s="136"/>
      <c r="FZ175" s="136"/>
      <c r="GJ175" s="136"/>
      <c r="GT175" s="136"/>
      <c r="HD175" s="136"/>
      <c r="HN175" s="136"/>
      <c r="HX175" s="136"/>
    </row>
    <row xmlns:x14ac="http://schemas.microsoft.com/office/spreadsheetml/2009/9/ac" r="176" s="3" customFormat="true" x14ac:dyDescent="0.25">
      <c r="A176" s="402"/>
      <c r="B176" s="136"/>
      <c r="L176" s="136"/>
      <c r="V176" s="136"/>
      <c r="AF176" s="136"/>
      <c r="AP176" s="136"/>
      <c r="AZ176" s="136"/>
      <c r="BA176" s="136"/>
      <c r="BB176" s="136"/>
      <c r="BC176" s="136"/>
      <c r="BD176" s="136"/>
      <c r="BE176" s="136"/>
      <c r="BF176" s="136"/>
      <c r="BG176" s="136"/>
      <c r="BJ176" s="136"/>
      <c r="BT176" s="136"/>
      <c r="CD176" s="136"/>
      <c r="CN176" s="136"/>
      <c r="CX176" s="136"/>
      <c r="DH176" s="136"/>
      <c r="DR176" s="136"/>
      <c r="EB176" s="136"/>
      <c r="EL176" s="136"/>
      <c r="EV176" s="136"/>
      <c r="FF176" s="136"/>
      <c r="FP176" s="136"/>
      <c r="FZ176" s="136"/>
      <c r="GJ176" s="136"/>
      <c r="GT176" s="136"/>
      <c r="HD176" s="136"/>
      <c r="HN176" s="136"/>
      <c r="HX176" s="136"/>
    </row>
    <row xmlns:x14ac="http://schemas.microsoft.com/office/spreadsheetml/2009/9/ac" r="177" s="3" customFormat="true" x14ac:dyDescent="0.25">
      <c r="A177" s="402"/>
      <c r="B177" s="136"/>
      <c r="L177" s="136"/>
      <c r="V177" s="136"/>
      <c r="AF177" s="136"/>
      <c r="AP177" s="136"/>
      <c r="AZ177" s="136"/>
      <c r="BA177" s="136"/>
      <c r="BB177" s="136"/>
      <c r="BC177" s="136"/>
      <c r="BD177" s="136"/>
      <c r="BE177" s="136"/>
      <c r="BF177" s="136"/>
      <c r="BG177" s="136"/>
      <c r="BJ177" s="136"/>
      <c r="BT177" s="136"/>
      <c r="CD177" s="136"/>
      <c r="CN177" s="136"/>
      <c r="CX177" s="136"/>
      <c r="DH177" s="136"/>
      <c r="DR177" s="136"/>
      <c r="EB177" s="136"/>
      <c r="EL177" s="136"/>
      <c r="EV177" s="136"/>
      <c r="FF177" s="136"/>
      <c r="FP177" s="136"/>
      <c r="FZ177" s="136"/>
      <c r="GJ177" s="136"/>
      <c r="GT177" s="136"/>
      <c r="HD177" s="136"/>
      <c r="HN177" s="136"/>
      <c r="HX177" s="136"/>
    </row>
    <row xmlns:x14ac="http://schemas.microsoft.com/office/spreadsheetml/2009/9/ac" r="178" s="3" customFormat="true" x14ac:dyDescent="0.25">
      <c r="A178" s="402"/>
      <c r="B178" s="136"/>
      <c r="L178" s="136"/>
      <c r="V178" s="136"/>
      <c r="AF178" s="136"/>
      <c r="AP178" s="136"/>
      <c r="AZ178" s="136"/>
      <c r="BA178" s="136"/>
      <c r="BB178" s="136"/>
      <c r="BC178" s="136"/>
      <c r="BD178" s="136"/>
      <c r="BE178" s="136"/>
      <c r="BF178" s="136"/>
      <c r="BG178" s="136"/>
      <c r="BJ178" s="136"/>
      <c r="BT178" s="136"/>
      <c r="CD178" s="136"/>
      <c r="CN178" s="136"/>
      <c r="CX178" s="136"/>
      <c r="DH178" s="136"/>
      <c r="DR178" s="136"/>
      <c r="EB178" s="136"/>
      <c r="EL178" s="136"/>
      <c r="EV178" s="136"/>
      <c r="FF178" s="136"/>
      <c r="FP178" s="136"/>
      <c r="FZ178" s="136"/>
      <c r="GJ178" s="136"/>
      <c r="GT178" s="136"/>
      <c r="HD178" s="136"/>
      <c r="HN178" s="136"/>
      <c r="HX178" s="136"/>
    </row>
    <row xmlns:x14ac="http://schemas.microsoft.com/office/spreadsheetml/2009/9/ac" r="179" s="3" customFormat="true" x14ac:dyDescent="0.25">
      <c r="A179" s="402"/>
      <c r="B179" s="136"/>
      <c r="L179" s="136"/>
      <c r="V179" s="136"/>
      <c r="AF179" s="136"/>
      <c r="AP179" s="136"/>
      <c r="AZ179" s="136"/>
      <c r="BA179" s="136"/>
      <c r="BB179" s="136"/>
      <c r="BC179" s="136"/>
      <c r="BD179" s="136"/>
      <c r="BE179" s="136"/>
      <c r="BF179" s="136"/>
      <c r="BG179" s="136"/>
      <c r="BJ179" s="136"/>
      <c r="BT179" s="136"/>
      <c r="CD179" s="136"/>
      <c r="CN179" s="136"/>
      <c r="CX179" s="136"/>
      <c r="DH179" s="136"/>
      <c r="DR179" s="136"/>
      <c r="EB179" s="136"/>
      <c r="EL179" s="136"/>
      <c r="EV179" s="136"/>
      <c r="FF179" s="136"/>
      <c r="FP179" s="136"/>
      <c r="FZ179" s="136"/>
      <c r="GJ179" s="136"/>
      <c r="GT179" s="136"/>
      <c r="HD179" s="136"/>
      <c r="HN179" s="136"/>
      <c r="HX179" s="136"/>
    </row>
    <row xmlns:x14ac="http://schemas.microsoft.com/office/spreadsheetml/2009/9/ac" r="180" s="3" customFormat="true" x14ac:dyDescent="0.25">
      <c r="A180" s="402"/>
      <c r="B180" s="136"/>
      <c r="L180" s="136"/>
      <c r="V180" s="136"/>
      <c r="AF180" s="136"/>
      <c r="AP180" s="136"/>
      <c r="AZ180" s="136"/>
      <c r="BA180" s="136"/>
      <c r="BB180" s="136"/>
      <c r="BC180" s="136"/>
      <c r="BD180" s="136"/>
      <c r="BE180" s="136"/>
      <c r="BF180" s="136"/>
      <c r="BG180" s="136"/>
      <c r="BJ180" s="136"/>
      <c r="BT180" s="136"/>
      <c r="CD180" s="136"/>
      <c r="CN180" s="136"/>
      <c r="CX180" s="136"/>
      <c r="DH180" s="136"/>
      <c r="DR180" s="136"/>
      <c r="EB180" s="136"/>
      <c r="EL180" s="136"/>
      <c r="EV180" s="136"/>
      <c r="FF180" s="136"/>
      <c r="FP180" s="136"/>
      <c r="FZ180" s="136"/>
      <c r="GJ180" s="136"/>
      <c r="GT180" s="136"/>
      <c r="HD180" s="136"/>
      <c r="HN180" s="136"/>
      <c r="HX180" s="136"/>
    </row>
    <row xmlns:x14ac="http://schemas.microsoft.com/office/spreadsheetml/2009/9/ac" r="181" s="3" customFormat="true" x14ac:dyDescent="0.25">
      <c r="A181" s="402"/>
      <c r="B181" s="136"/>
      <c r="L181" s="136"/>
      <c r="V181" s="136"/>
      <c r="AF181" s="136"/>
      <c r="AP181" s="136"/>
      <c r="AZ181" s="136"/>
      <c r="BA181" s="136"/>
      <c r="BB181" s="136"/>
      <c r="BC181" s="136"/>
      <c r="BD181" s="136"/>
      <c r="BE181" s="136"/>
      <c r="BF181" s="136"/>
      <c r="BG181" s="136"/>
      <c r="BJ181" s="136"/>
      <c r="BT181" s="136"/>
      <c r="CD181" s="136"/>
      <c r="CN181" s="136"/>
      <c r="CX181" s="136"/>
      <c r="DH181" s="136"/>
      <c r="DR181" s="136"/>
      <c r="EB181" s="136"/>
      <c r="EL181" s="136"/>
      <c r="EV181" s="136"/>
      <c r="FF181" s="136"/>
      <c r="FP181" s="136"/>
      <c r="FZ181" s="136"/>
      <c r="GJ181" s="136"/>
      <c r="GT181" s="136"/>
      <c r="HD181" s="136"/>
      <c r="HN181" s="136"/>
      <c r="HX181" s="136"/>
    </row>
    <row xmlns:x14ac="http://schemas.microsoft.com/office/spreadsheetml/2009/9/ac" r="182" s="3" customFormat="true" x14ac:dyDescent="0.25">
      <c r="A182" s="402"/>
      <c r="B182" s="136"/>
      <c r="L182" s="136"/>
      <c r="V182" s="136"/>
      <c r="AF182" s="136"/>
      <c r="AP182" s="136"/>
      <c r="AZ182" s="136"/>
      <c r="BA182" s="136"/>
      <c r="BB182" s="136"/>
      <c r="BC182" s="136"/>
      <c r="BD182" s="136"/>
      <c r="BE182" s="136"/>
      <c r="BF182" s="136"/>
      <c r="BG182" s="136"/>
      <c r="BJ182" s="136"/>
      <c r="BT182" s="136"/>
      <c r="CD182" s="136"/>
      <c r="CN182" s="136"/>
      <c r="CX182" s="136"/>
      <c r="DH182" s="136"/>
      <c r="DR182" s="136"/>
      <c r="EB182" s="136"/>
      <c r="EL182" s="136"/>
      <c r="EV182" s="136"/>
      <c r="FF182" s="136"/>
      <c r="FP182" s="136"/>
      <c r="FZ182" s="136"/>
      <c r="GJ182" s="136"/>
      <c r="GT182" s="136"/>
      <c r="HD182" s="136"/>
      <c r="HN182" s="136"/>
      <c r="HX182" s="136"/>
    </row>
    <row xmlns:x14ac="http://schemas.microsoft.com/office/spreadsheetml/2009/9/ac" r="183" s="3" customFormat="true" x14ac:dyDescent="0.25">
      <c r="A183" s="402"/>
      <c r="B183" s="136"/>
      <c r="L183" s="136"/>
      <c r="V183" s="136"/>
      <c r="AF183" s="136"/>
      <c r="AP183" s="136"/>
      <c r="AZ183" s="136"/>
      <c r="BA183" s="136"/>
      <c r="BB183" s="136"/>
      <c r="BC183" s="136"/>
      <c r="BD183" s="136"/>
      <c r="BE183" s="136"/>
      <c r="BF183" s="136"/>
      <c r="BG183" s="136"/>
      <c r="BJ183" s="136"/>
      <c r="BT183" s="136"/>
      <c r="CD183" s="136"/>
      <c r="CN183" s="136"/>
      <c r="CX183" s="136"/>
      <c r="DH183" s="136"/>
      <c r="DR183" s="136"/>
      <c r="EB183" s="136"/>
      <c r="EL183" s="136"/>
      <c r="EV183" s="136"/>
      <c r="FF183" s="136"/>
      <c r="FP183" s="136"/>
      <c r="FZ183" s="136"/>
      <c r="GJ183" s="136"/>
      <c r="GT183" s="136"/>
      <c r="HD183" s="136"/>
      <c r="HN183" s="136"/>
      <c r="HX183" s="136"/>
    </row>
    <row xmlns:x14ac="http://schemas.microsoft.com/office/spreadsheetml/2009/9/ac" r="184" s="3" customFormat="true" x14ac:dyDescent="0.25">
      <c r="A184" s="402"/>
      <c r="B184" s="136"/>
      <c r="L184" s="136"/>
      <c r="V184" s="136"/>
      <c r="AF184" s="136"/>
      <c r="AP184" s="136"/>
      <c r="AZ184" s="136"/>
      <c r="BA184" s="136"/>
      <c r="BB184" s="136"/>
      <c r="BC184" s="136"/>
      <c r="BD184" s="136"/>
      <c r="BE184" s="136"/>
      <c r="BF184" s="136"/>
      <c r="BG184" s="136"/>
      <c r="BJ184" s="136"/>
      <c r="BT184" s="136"/>
      <c r="CD184" s="136"/>
      <c r="CN184" s="136"/>
      <c r="CX184" s="136"/>
      <c r="DH184" s="136"/>
      <c r="DR184" s="136"/>
      <c r="EB184" s="136"/>
      <c r="EL184" s="136"/>
      <c r="EV184" s="136"/>
      <c r="FF184" s="136"/>
      <c r="FP184" s="136"/>
      <c r="FZ184" s="136"/>
      <c r="GJ184" s="136"/>
      <c r="GT184" s="136"/>
      <c r="HD184" s="136"/>
      <c r="HN184" s="136"/>
      <c r="HX184" s="136"/>
    </row>
    <row xmlns:x14ac="http://schemas.microsoft.com/office/spreadsheetml/2009/9/ac" r="185" s="3" customFormat="true" x14ac:dyDescent="0.25">
      <c r="A185" s="402"/>
      <c r="B185" s="136"/>
      <c r="L185" s="136"/>
      <c r="V185" s="136"/>
      <c r="AF185" s="136"/>
      <c r="AP185" s="136"/>
      <c r="AZ185" s="136"/>
      <c r="BA185" s="136"/>
      <c r="BB185" s="136"/>
      <c r="BC185" s="136"/>
      <c r="BD185" s="136"/>
      <c r="BE185" s="136"/>
      <c r="BF185" s="136"/>
      <c r="BG185" s="136"/>
      <c r="BJ185" s="136"/>
      <c r="BT185" s="136"/>
      <c r="CD185" s="136"/>
      <c r="CN185" s="136"/>
      <c r="CX185" s="136"/>
      <c r="DH185" s="136"/>
      <c r="DR185" s="136"/>
      <c r="EB185" s="136"/>
      <c r="EL185" s="136"/>
      <c r="EV185" s="136"/>
      <c r="FF185" s="136"/>
      <c r="FP185" s="136"/>
      <c r="FZ185" s="136"/>
      <c r="GJ185" s="136"/>
      <c r="GT185" s="136"/>
      <c r="HD185" s="136"/>
      <c r="HN185" s="136"/>
      <c r="HX185" s="136"/>
    </row>
    <row xmlns:x14ac="http://schemas.microsoft.com/office/spreadsheetml/2009/9/ac" r="186" s="3" customFormat="true" x14ac:dyDescent="0.25">
      <c r="A186" s="402"/>
      <c r="B186" s="136"/>
      <c r="L186" s="136"/>
      <c r="V186" s="136"/>
      <c r="AF186" s="136"/>
      <c r="AP186" s="136"/>
      <c r="AZ186" s="136"/>
      <c r="BA186" s="136"/>
      <c r="BB186" s="136"/>
      <c r="BC186" s="136"/>
      <c r="BD186" s="136"/>
      <c r="BE186" s="136"/>
      <c r="BF186" s="136"/>
      <c r="BG186" s="136"/>
      <c r="BJ186" s="136"/>
      <c r="BT186" s="136"/>
      <c r="CD186" s="136"/>
      <c r="CN186" s="136"/>
      <c r="CX186" s="136"/>
      <c r="DH186" s="136"/>
      <c r="DR186" s="136"/>
      <c r="EB186" s="136"/>
      <c r="EL186" s="136"/>
      <c r="EV186" s="136"/>
      <c r="FF186" s="136"/>
      <c r="FP186" s="136"/>
      <c r="FZ186" s="136"/>
      <c r="GJ186" s="136"/>
      <c r="GT186" s="136"/>
      <c r="HD186" s="136"/>
      <c r="HN186" s="136"/>
      <c r="HX186" s="136"/>
    </row>
    <row xmlns:x14ac="http://schemas.microsoft.com/office/spreadsheetml/2009/9/ac" r="187" s="3" customFormat="true" x14ac:dyDescent="0.25">
      <c r="A187" s="402"/>
      <c r="B187" s="136"/>
      <c r="L187" s="136"/>
      <c r="V187" s="136"/>
      <c r="AF187" s="136"/>
      <c r="AP187" s="136"/>
      <c r="AZ187" s="136"/>
      <c r="BA187" s="136"/>
      <c r="BB187" s="136"/>
      <c r="BC187" s="136"/>
      <c r="BD187" s="136"/>
      <c r="BE187" s="136"/>
      <c r="BF187" s="136"/>
      <c r="BG187" s="136"/>
      <c r="BJ187" s="136"/>
      <c r="BT187" s="136"/>
      <c r="CD187" s="136"/>
      <c r="CN187" s="136"/>
      <c r="CX187" s="136"/>
      <c r="DH187" s="136"/>
      <c r="DR187" s="136"/>
      <c r="EB187" s="136"/>
      <c r="EL187" s="136"/>
      <c r="EV187" s="136"/>
      <c r="FF187" s="136"/>
      <c r="FP187" s="136"/>
      <c r="FZ187" s="136"/>
      <c r="GJ187" s="136"/>
      <c r="GT187" s="136"/>
      <c r="HD187" s="136"/>
      <c r="HN187" s="136"/>
      <c r="HX187" s="136"/>
    </row>
    <row xmlns:x14ac="http://schemas.microsoft.com/office/spreadsheetml/2009/9/ac" r="188" s="3" customFormat="true" x14ac:dyDescent="0.25">
      <c r="A188" s="402"/>
      <c r="B188" s="136"/>
      <c r="L188" s="136"/>
      <c r="V188" s="136"/>
      <c r="AF188" s="136"/>
      <c r="AP188" s="136"/>
      <c r="AZ188" s="136"/>
      <c r="BA188" s="136"/>
      <c r="BB188" s="136"/>
      <c r="BC188" s="136"/>
      <c r="BD188" s="136"/>
      <c r="BE188" s="136"/>
      <c r="BF188" s="136"/>
      <c r="BG188" s="136"/>
      <c r="BJ188" s="136"/>
      <c r="BT188" s="136"/>
      <c r="CD188" s="136"/>
      <c r="CN188" s="136"/>
      <c r="CX188" s="136"/>
      <c r="DH188" s="136"/>
      <c r="DR188" s="136"/>
      <c r="EB188" s="136"/>
      <c r="EL188" s="136"/>
      <c r="EV188" s="136"/>
      <c r="FF188" s="136"/>
      <c r="FP188" s="136"/>
      <c r="FZ188" s="136"/>
      <c r="GJ188" s="136"/>
      <c r="GT188" s="136"/>
      <c r="HD188" s="136"/>
      <c r="HN188" s="136"/>
      <c r="HX188" s="136"/>
    </row>
    <row xmlns:x14ac="http://schemas.microsoft.com/office/spreadsheetml/2009/9/ac" r="189" s="3" customFormat="true" x14ac:dyDescent="0.25">
      <c r="A189" s="402"/>
      <c r="B189" s="136"/>
      <c r="L189" s="136"/>
      <c r="V189" s="136"/>
      <c r="AF189" s="136"/>
      <c r="AP189" s="136"/>
      <c r="AZ189" s="136"/>
      <c r="BA189" s="136"/>
      <c r="BB189" s="136"/>
      <c r="BC189" s="136"/>
      <c r="BD189" s="136"/>
      <c r="BE189" s="136"/>
      <c r="BF189" s="136"/>
      <c r="BG189" s="136"/>
      <c r="BJ189" s="136"/>
      <c r="BT189" s="136"/>
      <c r="CD189" s="136"/>
      <c r="CN189" s="136"/>
      <c r="CX189" s="136"/>
      <c r="DH189" s="136"/>
      <c r="DR189" s="136"/>
      <c r="EB189" s="136"/>
      <c r="EL189" s="136"/>
      <c r="EV189" s="136"/>
      <c r="FF189" s="136"/>
      <c r="FP189" s="136"/>
      <c r="FZ189" s="136"/>
      <c r="GJ189" s="136"/>
      <c r="GT189" s="136"/>
      <c r="HD189" s="136"/>
      <c r="HN189" s="136"/>
      <c r="HX189" s="136"/>
    </row>
    <row xmlns:x14ac="http://schemas.microsoft.com/office/spreadsheetml/2009/9/ac" r="190" s="3" customFormat="true" x14ac:dyDescent="0.25">
      <c r="A190" s="402"/>
      <c r="B190" s="136"/>
      <c r="L190" s="136"/>
      <c r="V190" s="136"/>
      <c r="AF190" s="136"/>
      <c r="AP190" s="136"/>
      <c r="AZ190" s="136"/>
      <c r="BA190" s="136"/>
      <c r="BB190" s="136"/>
      <c r="BC190" s="136"/>
      <c r="BD190" s="136"/>
      <c r="BE190" s="136"/>
      <c r="BF190" s="136"/>
      <c r="BG190" s="136"/>
      <c r="BJ190" s="136"/>
      <c r="BT190" s="136"/>
      <c r="CD190" s="136"/>
      <c r="CN190" s="136"/>
      <c r="CX190" s="136"/>
      <c r="DH190" s="136"/>
      <c r="DR190" s="136"/>
      <c r="EB190" s="136"/>
      <c r="EL190" s="136"/>
      <c r="EV190" s="136"/>
      <c r="FF190" s="136"/>
      <c r="FP190" s="136"/>
      <c r="FZ190" s="136"/>
      <c r="GJ190" s="136"/>
      <c r="GT190" s="136"/>
      <c r="HD190" s="136"/>
      <c r="HN190" s="136"/>
      <c r="HX190" s="136"/>
    </row>
    <row xmlns:x14ac="http://schemas.microsoft.com/office/spreadsheetml/2009/9/ac" r="191" s="3" customFormat="true" x14ac:dyDescent="0.25">
      <c r="A191" s="402"/>
      <c r="B191" s="136"/>
      <c r="L191" s="136"/>
      <c r="V191" s="136"/>
      <c r="AF191" s="136"/>
      <c r="AP191" s="136"/>
      <c r="AZ191" s="136"/>
      <c r="BA191" s="136"/>
      <c r="BB191" s="136"/>
      <c r="BC191" s="136"/>
      <c r="BD191" s="136"/>
      <c r="BE191" s="136"/>
      <c r="BF191" s="136"/>
      <c r="BG191" s="136"/>
      <c r="BJ191" s="136"/>
      <c r="BT191" s="136"/>
      <c r="CD191" s="136"/>
      <c r="CN191" s="136"/>
      <c r="CX191" s="136"/>
      <c r="DH191" s="136"/>
      <c r="DR191" s="136"/>
      <c r="EB191" s="136"/>
      <c r="EL191" s="136"/>
      <c r="EV191" s="136"/>
      <c r="FF191" s="136"/>
      <c r="FP191" s="136"/>
      <c r="FZ191" s="136"/>
      <c r="GJ191" s="136"/>
      <c r="GT191" s="136"/>
      <c r="HD191" s="136"/>
      <c r="HN191" s="136"/>
      <c r="HX191" s="136"/>
    </row>
    <row xmlns:x14ac="http://schemas.microsoft.com/office/spreadsheetml/2009/9/ac" r="192" s="3" customFormat="true" x14ac:dyDescent="0.25">
      <c r="A192" s="402"/>
      <c r="B192" s="136"/>
      <c r="L192" s="136"/>
      <c r="V192" s="136"/>
      <c r="AF192" s="136"/>
      <c r="AP192" s="136"/>
      <c r="AZ192" s="136"/>
      <c r="BA192" s="136"/>
      <c r="BB192" s="136"/>
      <c r="BC192" s="136"/>
      <c r="BD192" s="136"/>
      <c r="BE192" s="136"/>
      <c r="BF192" s="136"/>
      <c r="BG192" s="136"/>
      <c r="BJ192" s="136"/>
      <c r="BT192" s="136"/>
      <c r="CD192" s="136"/>
      <c r="CN192" s="136"/>
      <c r="CX192" s="136"/>
      <c r="DH192" s="136"/>
      <c r="DR192" s="136"/>
      <c r="EB192" s="136"/>
      <c r="EL192" s="136"/>
      <c r="EV192" s="136"/>
      <c r="FF192" s="136"/>
      <c r="FP192" s="136"/>
      <c r="FZ192" s="136"/>
      <c r="GJ192" s="136"/>
      <c r="GT192" s="136"/>
      <c r="HD192" s="136"/>
      <c r="HN192" s="136"/>
      <c r="HX192" s="136"/>
    </row>
    <row xmlns:x14ac="http://schemas.microsoft.com/office/spreadsheetml/2009/9/ac" r="193" s="3" customFormat="true" x14ac:dyDescent="0.25">
      <c r="A193" s="402"/>
      <c r="B193" s="136"/>
      <c r="L193" s="136"/>
      <c r="V193" s="136"/>
      <c r="AF193" s="136"/>
      <c r="AP193" s="136"/>
      <c r="AZ193" s="136"/>
      <c r="BA193" s="136"/>
      <c r="BB193" s="136"/>
      <c r="BC193" s="136"/>
      <c r="BD193" s="136"/>
      <c r="BE193" s="136"/>
      <c r="BF193" s="136"/>
      <c r="BG193" s="136"/>
      <c r="BJ193" s="136"/>
      <c r="BT193" s="136"/>
      <c r="CD193" s="136"/>
      <c r="CN193" s="136"/>
      <c r="CX193" s="136"/>
      <c r="DH193" s="136"/>
      <c r="DR193" s="136"/>
      <c r="EB193" s="136"/>
      <c r="EL193" s="136"/>
      <c r="EV193" s="136"/>
      <c r="FF193" s="136"/>
      <c r="FP193" s="136"/>
      <c r="FZ193" s="136"/>
      <c r="GJ193" s="136"/>
      <c r="GT193" s="136"/>
      <c r="HD193" s="136"/>
      <c r="HN193" s="136"/>
      <c r="HX193" s="136"/>
    </row>
    <row xmlns:x14ac="http://schemas.microsoft.com/office/spreadsheetml/2009/9/ac" r="194" s="3" customFormat="true" x14ac:dyDescent="0.25">
      <c r="A194" s="402"/>
      <c r="B194" s="136"/>
      <c r="L194" s="136"/>
      <c r="V194" s="136"/>
      <c r="AF194" s="136"/>
      <c r="AP194" s="136"/>
      <c r="AZ194" s="136"/>
      <c r="BA194" s="136"/>
      <c r="BB194" s="136"/>
      <c r="BC194" s="136"/>
      <c r="BD194" s="136"/>
      <c r="BE194" s="136"/>
      <c r="BF194" s="136"/>
      <c r="BG194" s="136"/>
      <c r="BJ194" s="136"/>
      <c r="BT194" s="136"/>
      <c r="CD194" s="136"/>
      <c r="CN194" s="136"/>
      <c r="CX194" s="136"/>
      <c r="DH194" s="136"/>
      <c r="DR194" s="136"/>
      <c r="EB194" s="136"/>
      <c r="EL194" s="136"/>
      <c r="EV194" s="136"/>
      <c r="FF194" s="136"/>
      <c r="FP194" s="136"/>
      <c r="FZ194" s="136"/>
      <c r="GJ194" s="136"/>
      <c r="GT194" s="136"/>
      <c r="HD194" s="136"/>
      <c r="HN194" s="136"/>
      <c r="HX194" s="136"/>
    </row>
    <row xmlns:x14ac="http://schemas.microsoft.com/office/spreadsheetml/2009/9/ac" r="195" s="3" customFormat="true" x14ac:dyDescent="0.25">
      <c r="A195" s="402"/>
      <c r="B195" s="136"/>
      <c r="L195" s="136"/>
      <c r="V195" s="136"/>
      <c r="AF195" s="136"/>
      <c r="AP195" s="136"/>
      <c r="AZ195" s="136"/>
      <c r="BA195" s="136"/>
      <c r="BB195" s="136"/>
      <c r="BC195" s="136"/>
      <c r="BD195" s="136"/>
      <c r="BE195" s="136"/>
      <c r="BF195" s="136"/>
      <c r="BG195" s="136"/>
      <c r="BJ195" s="136"/>
      <c r="BT195" s="136"/>
      <c r="CD195" s="136"/>
      <c r="CN195" s="136"/>
      <c r="CX195" s="136"/>
      <c r="DH195" s="136"/>
      <c r="DR195" s="136"/>
      <c r="EB195" s="136"/>
      <c r="EL195" s="136"/>
      <c r="EV195" s="136"/>
      <c r="FF195" s="136"/>
      <c r="FP195" s="136"/>
      <c r="FZ195" s="136"/>
      <c r="GJ195" s="136"/>
      <c r="GT195" s="136"/>
      <c r="HD195" s="136"/>
      <c r="HN195" s="136"/>
      <c r="HX195" s="136"/>
    </row>
    <row xmlns:x14ac="http://schemas.microsoft.com/office/spreadsheetml/2009/9/ac" r="196" s="3" customFormat="true" x14ac:dyDescent="0.25">
      <c r="A196" s="402"/>
      <c r="B196" s="136"/>
      <c r="L196" s="136"/>
      <c r="V196" s="136"/>
      <c r="AF196" s="136"/>
      <c r="AP196" s="136"/>
      <c r="AZ196" s="136"/>
      <c r="BA196" s="136"/>
      <c r="BB196" s="136"/>
      <c r="BC196" s="136"/>
      <c r="BD196" s="136"/>
      <c r="BE196" s="136"/>
      <c r="BF196" s="136"/>
      <c r="BG196" s="136"/>
      <c r="BJ196" s="136"/>
      <c r="BT196" s="136"/>
      <c r="CD196" s="136"/>
      <c r="CN196" s="136"/>
      <c r="CX196" s="136"/>
      <c r="DH196" s="136"/>
      <c r="DR196" s="136"/>
      <c r="EB196" s="136"/>
      <c r="EL196" s="136"/>
      <c r="EV196" s="136"/>
      <c r="FF196" s="136"/>
      <c r="FP196" s="136"/>
      <c r="FZ196" s="136"/>
      <c r="GJ196" s="136"/>
      <c r="GT196" s="136"/>
      <c r="HD196" s="136"/>
      <c r="HN196" s="136"/>
      <c r="HX196" s="136"/>
    </row>
    <row xmlns:x14ac="http://schemas.microsoft.com/office/spreadsheetml/2009/9/ac" r="197" s="3" customFormat="true" x14ac:dyDescent="0.25">
      <c r="A197" s="402"/>
      <c r="B197" s="136"/>
      <c r="L197" s="136"/>
      <c r="V197" s="136"/>
      <c r="AF197" s="136"/>
      <c r="AP197" s="136"/>
      <c r="AZ197" s="136"/>
      <c r="BA197" s="136"/>
      <c r="BB197" s="136"/>
      <c r="BC197" s="136"/>
      <c r="BD197" s="136"/>
      <c r="BE197" s="136"/>
      <c r="BF197" s="136"/>
      <c r="BG197" s="136"/>
      <c r="BJ197" s="136"/>
      <c r="BT197" s="136"/>
      <c r="CD197" s="136"/>
      <c r="CN197" s="136"/>
      <c r="CX197" s="136"/>
      <c r="DH197" s="136"/>
      <c r="DR197" s="136"/>
      <c r="EB197" s="136"/>
      <c r="EL197" s="136"/>
      <c r="EV197" s="136"/>
      <c r="FF197" s="136"/>
      <c r="FP197" s="136"/>
      <c r="FZ197" s="136"/>
      <c r="GJ197" s="136"/>
      <c r="GT197" s="136"/>
      <c r="HD197" s="136"/>
      <c r="HN197" s="136"/>
      <c r="HX197" s="136"/>
    </row>
    <row xmlns:x14ac="http://schemas.microsoft.com/office/spreadsheetml/2009/9/ac" r="198" s="3" customFormat="true" x14ac:dyDescent="0.25">
      <c r="A198" s="402"/>
      <c r="B198" s="136"/>
      <c r="L198" s="136"/>
      <c r="V198" s="136"/>
      <c r="AF198" s="136"/>
      <c r="AP198" s="136"/>
      <c r="AZ198" s="136"/>
      <c r="BA198" s="136"/>
      <c r="BB198" s="136"/>
      <c r="BC198" s="136"/>
      <c r="BD198" s="136"/>
      <c r="BE198" s="136"/>
      <c r="BF198" s="136"/>
      <c r="BG198" s="136"/>
      <c r="BJ198" s="136"/>
      <c r="BT198" s="136"/>
      <c r="CD198" s="136"/>
      <c r="CN198" s="136"/>
      <c r="CX198" s="136"/>
      <c r="DH198" s="136"/>
      <c r="DR198" s="136"/>
      <c r="EB198" s="136"/>
      <c r="EL198" s="136"/>
      <c r="EV198" s="136"/>
      <c r="FF198" s="136"/>
      <c r="FP198" s="136"/>
      <c r="FZ198" s="136"/>
      <c r="GJ198" s="136"/>
      <c r="GT198" s="136"/>
      <c r="HD198" s="136"/>
      <c r="HN198" s="136"/>
      <c r="HX198" s="136"/>
    </row>
    <row xmlns:x14ac="http://schemas.microsoft.com/office/spreadsheetml/2009/9/ac" r="199" s="3" customFormat="true" x14ac:dyDescent="0.25">
      <c r="A199" s="402"/>
      <c r="B199" s="136"/>
      <c r="L199" s="136"/>
      <c r="V199" s="136"/>
      <c r="AF199" s="136"/>
      <c r="AP199" s="136"/>
      <c r="AZ199" s="136"/>
      <c r="BA199" s="136"/>
      <c r="BB199" s="136"/>
      <c r="BC199" s="136"/>
      <c r="BD199" s="136"/>
      <c r="BE199" s="136"/>
      <c r="BF199" s="136"/>
      <c r="BG199" s="136"/>
      <c r="BJ199" s="136"/>
      <c r="BT199" s="136"/>
      <c r="CD199" s="136"/>
      <c r="CN199" s="136"/>
      <c r="CX199" s="136"/>
      <c r="DH199" s="136"/>
      <c r="DR199" s="136"/>
      <c r="EB199" s="136"/>
      <c r="EL199" s="136"/>
      <c r="EV199" s="136"/>
      <c r="FF199" s="136"/>
      <c r="FP199" s="136"/>
      <c r="FZ199" s="136"/>
      <c r="GJ199" s="136"/>
      <c r="GT199" s="136"/>
      <c r="HD199" s="136"/>
      <c r="HN199" s="136"/>
      <c r="HX199" s="136"/>
    </row>
    <row xmlns:x14ac="http://schemas.microsoft.com/office/spreadsheetml/2009/9/ac" r="200" s="3" customFormat="true" x14ac:dyDescent="0.25">
      <c r="A200" s="402"/>
      <c r="B200" s="136"/>
      <c r="L200" s="136"/>
      <c r="V200" s="136"/>
      <c r="AF200" s="136"/>
      <c r="AP200" s="136"/>
      <c r="AZ200" s="136"/>
      <c r="BA200" s="136"/>
      <c r="BB200" s="136"/>
      <c r="BC200" s="136"/>
      <c r="BD200" s="136"/>
      <c r="BE200" s="136"/>
      <c r="BF200" s="136"/>
      <c r="BG200" s="136"/>
      <c r="BJ200" s="136"/>
      <c r="BT200" s="136"/>
      <c r="CD200" s="136"/>
      <c r="CN200" s="136"/>
      <c r="CX200" s="136"/>
      <c r="DH200" s="136"/>
      <c r="DR200" s="136"/>
      <c r="EB200" s="136"/>
      <c r="EL200" s="136"/>
      <c r="EV200" s="136"/>
      <c r="FF200" s="136"/>
      <c r="FP200" s="136"/>
      <c r="FZ200" s="136"/>
      <c r="GJ200" s="136"/>
      <c r="GT200" s="136"/>
      <c r="HD200" s="136"/>
      <c r="HN200" s="136"/>
      <c r="HX200" s="136"/>
    </row>
    <row xmlns:x14ac="http://schemas.microsoft.com/office/spreadsheetml/2009/9/ac" r="201" s="3" customFormat="true" x14ac:dyDescent="0.25">
      <c r="A201" s="402"/>
      <c r="B201" s="136"/>
      <c r="L201" s="136"/>
      <c r="V201" s="136"/>
      <c r="AF201" s="136"/>
      <c r="AP201" s="136"/>
      <c r="AZ201" s="136"/>
      <c r="BA201" s="136"/>
      <c r="BB201" s="136"/>
      <c r="BC201" s="136"/>
      <c r="BD201" s="136"/>
      <c r="BE201" s="136"/>
      <c r="BF201" s="136"/>
      <c r="BG201" s="136"/>
      <c r="BJ201" s="136"/>
      <c r="BT201" s="136"/>
      <c r="CD201" s="136"/>
      <c r="CN201" s="136"/>
      <c r="CX201" s="136"/>
      <c r="DH201" s="136"/>
      <c r="DR201" s="136"/>
      <c r="EB201" s="136"/>
      <c r="EL201" s="136"/>
      <c r="EV201" s="136"/>
      <c r="FF201" s="136"/>
      <c r="FP201" s="136"/>
      <c r="FZ201" s="136"/>
      <c r="GJ201" s="136"/>
      <c r="GT201" s="136"/>
      <c r="HD201" s="136"/>
      <c r="HN201" s="136"/>
      <c r="HX201" s="136"/>
    </row>
    <row xmlns:x14ac="http://schemas.microsoft.com/office/spreadsheetml/2009/9/ac" r="202" s="3" customFormat="true" x14ac:dyDescent="0.25">
      <c r="A202" s="402"/>
      <c r="B202" s="136"/>
      <c r="L202" s="136"/>
      <c r="V202" s="136"/>
      <c r="AF202" s="136"/>
      <c r="AP202" s="136"/>
      <c r="AZ202" s="136"/>
      <c r="BA202" s="136"/>
      <c r="BB202" s="136"/>
      <c r="BC202" s="136"/>
      <c r="BD202" s="136"/>
      <c r="BE202" s="136"/>
      <c r="BF202" s="136"/>
      <c r="BG202" s="136"/>
      <c r="BJ202" s="136"/>
      <c r="BT202" s="136"/>
      <c r="CD202" s="136"/>
      <c r="CN202" s="136"/>
      <c r="CX202" s="136"/>
      <c r="DH202" s="136"/>
      <c r="DR202" s="136"/>
      <c r="EB202" s="136"/>
      <c r="EL202" s="136"/>
      <c r="EV202" s="136"/>
      <c r="FF202" s="136"/>
      <c r="FP202" s="136"/>
      <c r="FZ202" s="136"/>
      <c r="GJ202" s="136"/>
      <c r="GT202" s="136"/>
      <c r="HD202" s="136"/>
      <c r="HN202" s="136"/>
      <c r="HX202" s="136"/>
    </row>
    <row xmlns:x14ac="http://schemas.microsoft.com/office/spreadsheetml/2009/9/ac" r="203" s="3" customFormat="true" x14ac:dyDescent="0.25">
      <c r="A203" s="402"/>
      <c r="B203" s="136"/>
      <c r="L203" s="136"/>
      <c r="V203" s="136"/>
      <c r="AF203" s="136"/>
      <c r="AP203" s="136"/>
      <c r="AZ203" s="136"/>
      <c r="BA203" s="136"/>
      <c r="BB203" s="136"/>
      <c r="BC203" s="136"/>
      <c r="BD203" s="136"/>
      <c r="BE203" s="136"/>
      <c r="BF203" s="136"/>
      <c r="BG203" s="136"/>
      <c r="BJ203" s="136"/>
      <c r="BT203" s="136"/>
      <c r="CD203" s="136"/>
      <c r="CN203" s="136"/>
      <c r="CX203" s="136"/>
      <c r="DH203" s="136"/>
      <c r="DR203" s="136"/>
      <c r="EB203" s="136"/>
      <c r="EL203" s="136"/>
      <c r="EV203" s="136"/>
      <c r="FF203" s="136"/>
      <c r="FP203" s="136"/>
      <c r="FZ203" s="136"/>
      <c r="GJ203" s="136"/>
      <c r="GT203" s="136"/>
      <c r="HD203" s="136"/>
      <c r="HN203" s="136"/>
      <c r="HX203" s="136"/>
    </row>
    <row xmlns:x14ac="http://schemas.microsoft.com/office/spreadsheetml/2009/9/ac" r="204" s="3" customFormat="true" x14ac:dyDescent="0.25">
      <c r="A204" s="402"/>
      <c r="B204" s="136"/>
      <c r="L204" s="136"/>
      <c r="V204" s="136"/>
      <c r="AF204" s="136"/>
      <c r="AP204" s="136"/>
      <c r="AZ204" s="136"/>
      <c r="BA204" s="136"/>
      <c r="BB204" s="136"/>
      <c r="BC204" s="136"/>
      <c r="BD204" s="136"/>
      <c r="BE204" s="136"/>
      <c r="BF204" s="136"/>
      <c r="BG204" s="136"/>
      <c r="BJ204" s="136"/>
      <c r="BT204" s="136"/>
      <c r="CD204" s="136"/>
      <c r="CN204" s="136"/>
      <c r="CX204" s="136"/>
      <c r="DH204" s="136"/>
      <c r="DR204" s="136"/>
      <c r="EB204" s="136"/>
      <c r="EL204" s="136"/>
      <c r="EV204" s="136"/>
      <c r="FF204" s="136"/>
      <c r="FP204" s="136"/>
      <c r="FZ204" s="136"/>
      <c r="GJ204" s="136"/>
      <c r="GT204" s="136"/>
      <c r="HD204" s="136"/>
      <c r="HN204" s="136"/>
      <c r="HX204" s="136"/>
    </row>
    <row xmlns:x14ac="http://schemas.microsoft.com/office/spreadsheetml/2009/9/ac" r="205" s="3" customFormat="true" x14ac:dyDescent="0.25">
      <c r="A205" s="402"/>
      <c r="B205" s="136"/>
      <c r="L205" s="136"/>
      <c r="V205" s="136"/>
      <c r="AF205" s="136"/>
      <c r="AP205" s="136"/>
      <c r="AZ205" s="136"/>
      <c r="BA205" s="136"/>
      <c r="BB205" s="136"/>
      <c r="BC205" s="136"/>
      <c r="BD205" s="136"/>
      <c r="BE205" s="136"/>
      <c r="BF205" s="136"/>
      <c r="BG205" s="136"/>
      <c r="BJ205" s="136"/>
      <c r="BT205" s="136"/>
      <c r="CD205" s="136"/>
      <c r="CN205" s="136"/>
      <c r="CX205" s="136"/>
      <c r="DH205" s="136"/>
      <c r="DR205" s="136"/>
      <c r="EB205" s="136"/>
      <c r="EL205" s="136"/>
      <c r="EV205" s="136"/>
      <c r="FF205" s="136"/>
      <c r="FP205" s="136"/>
      <c r="FZ205" s="136"/>
      <c r="GJ205" s="136"/>
      <c r="GT205" s="136"/>
      <c r="HD205" s="136"/>
      <c r="HN205" s="136"/>
      <c r="HX205" s="136"/>
    </row>
    <row xmlns:x14ac="http://schemas.microsoft.com/office/spreadsheetml/2009/9/ac" r="206" s="3" customFormat="true" x14ac:dyDescent="0.25">
      <c r="A206" s="402"/>
      <c r="B206" s="136"/>
      <c r="L206" s="136"/>
      <c r="V206" s="136"/>
      <c r="AF206" s="136"/>
      <c r="AP206" s="136"/>
      <c r="AZ206" s="136"/>
      <c r="BA206" s="136"/>
      <c r="BB206" s="136"/>
      <c r="BC206" s="136"/>
      <c r="BD206" s="136"/>
      <c r="BE206" s="136"/>
      <c r="BF206" s="136"/>
      <c r="BG206" s="136"/>
      <c r="BJ206" s="136"/>
      <c r="BT206" s="136"/>
      <c r="CD206" s="136"/>
      <c r="CN206" s="136"/>
      <c r="CX206" s="136"/>
      <c r="DH206" s="136"/>
      <c r="DR206" s="136"/>
      <c r="EB206" s="136"/>
      <c r="EL206" s="136"/>
      <c r="EV206" s="136"/>
      <c r="FF206" s="136"/>
      <c r="FP206" s="136"/>
      <c r="FZ206" s="136"/>
      <c r="GJ206" s="136"/>
      <c r="GT206" s="136"/>
      <c r="HD206" s="136"/>
      <c r="HN206" s="136"/>
      <c r="HX206" s="136"/>
    </row>
    <row xmlns:x14ac="http://schemas.microsoft.com/office/spreadsheetml/2009/9/ac" r="207" s="3" customFormat="true" x14ac:dyDescent="0.25">
      <c r="A207" s="402"/>
      <c r="B207" s="136"/>
      <c r="L207" s="136"/>
      <c r="V207" s="136"/>
      <c r="AF207" s="136"/>
      <c r="AP207" s="136"/>
      <c r="AZ207" s="136"/>
      <c r="BA207" s="136"/>
      <c r="BB207" s="136"/>
      <c r="BC207" s="136"/>
      <c r="BD207" s="136"/>
      <c r="BE207" s="136"/>
      <c r="BF207" s="136"/>
      <c r="BG207" s="136"/>
      <c r="BJ207" s="136"/>
      <c r="BT207" s="136"/>
      <c r="CD207" s="136"/>
      <c r="CN207" s="136"/>
      <c r="CX207" s="136"/>
      <c r="DH207" s="136"/>
      <c r="DR207" s="136"/>
      <c r="EB207" s="136"/>
      <c r="EL207" s="136"/>
      <c r="EV207" s="136"/>
      <c r="FF207" s="136"/>
      <c r="FP207" s="136"/>
      <c r="FZ207" s="136"/>
      <c r="GJ207" s="136"/>
      <c r="GT207" s="136"/>
      <c r="HD207" s="136"/>
      <c r="HN207" s="136"/>
      <c r="HX207" s="136"/>
    </row>
    <row xmlns:x14ac="http://schemas.microsoft.com/office/spreadsheetml/2009/9/ac" r="208" s="3" customFormat="true" x14ac:dyDescent="0.25">
      <c r="A208" s="402"/>
      <c r="B208" s="136"/>
      <c r="L208" s="136"/>
      <c r="V208" s="136"/>
      <c r="AF208" s="136"/>
      <c r="AP208" s="136"/>
      <c r="AZ208" s="136"/>
      <c r="BA208" s="136"/>
      <c r="BB208" s="136"/>
      <c r="BC208" s="136"/>
      <c r="BD208" s="136"/>
      <c r="BE208" s="136"/>
      <c r="BF208" s="136"/>
      <c r="BG208" s="136"/>
      <c r="BJ208" s="136"/>
      <c r="BT208" s="136"/>
      <c r="CD208" s="136"/>
      <c r="CN208" s="136"/>
      <c r="CX208" s="136"/>
      <c r="DH208" s="136"/>
      <c r="DR208" s="136"/>
      <c r="EB208" s="136"/>
      <c r="EL208" s="136"/>
      <c r="EV208" s="136"/>
      <c r="FF208" s="136"/>
      <c r="FP208" s="136"/>
      <c r="FZ208" s="136"/>
      <c r="GJ208" s="136"/>
      <c r="GT208" s="136"/>
      <c r="HD208" s="136"/>
      <c r="HN208" s="136"/>
      <c r="HX208" s="136"/>
    </row>
    <row xmlns:x14ac="http://schemas.microsoft.com/office/spreadsheetml/2009/9/ac" r="209" s="3" customFormat="true" x14ac:dyDescent="0.25">
      <c r="A209" s="402"/>
      <c r="B209" s="136"/>
      <c r="L209" s="136"/>
      <c r="V209" s="136"/>
      <c r="AF209" s="136"/>
      <c r="AP209" s="136"/>
      <c r="AZ209" s="136"/>
      <c r="BA209" s="136"/>
      <c r="BB209" s="136"/>
      <c r="BC209" s="136"/>
      <c r="BD209" s="136"/>
      <c r="BE209" s="136"/>
      <c r="BF209" s="136"/>
      <c r="BG209" s="136"/>
      <c r="BJ209" s="136"/>
      <c r="BT209" s="136"/>
      <c r="CD209" s="136"/>
      <c r="CN209" s="136"/>
      <c r="CX209" s="136"/>
      <c r="DH209" s="136"/>
      <c r="DR209" s="136"/>
      <c r="EB209" s="136"/>
      <c r="EL209" s="136"/>
      <c r="EV209" s="136"/>
      <c r="FF209" s="136"/>
      <c r="FP209" s="136"/>
      <c r="FZ209" s="136"/>
      <c r="GJ209" s="136"/>
      <c r="GT209" s="136"/>
      <c r="HD209" s="136"/>
      <c r="HN209" s="136"/>
      <c r="HX209" s="136"/>
    </row>
    <row xmlns:x14ac="http://schemas.microsoft.com/office/spreadsheetml/2009/9/ac" r="210" s="3" customFormat="true" x14ac:dyDescent="0.25">
      <c r="A210" s="402"/>
      <c r="B210" s="136"/>
      <c r="L210" s="136"/>
      <c r="V210" s="136"/>
      <c r="AF210" s="136"/>
      <c r="AP210" s="136"/>
      <c r="AZ210" s="136"/>
      <c r="BA210" s="136"/>
      <c r="BB210" s="136"/>
      <c r="BC210" s="136"/>
      <c r="BD210" s="136"/>
      <c r="BE210" s="136"/>
      <c r="BF210" s="136"/>
      <c r="BG210" s="136"/>
      <c r="BJ210" s="136"/>
      <c r="BT210" s="136"/>
      <c r="CD210" s="136"/>
      <c r="CN210" s="136"/>
      <c r="CX210" s="136"/>
      <c r="DH210" s="136"/>
      <c r="DR210" s="136"/>
      <c r="EB210" s="136"/>
      <c r="EL210" s="136"/>
      <c r="EV210" s="136"/>
      <c r="FF210" s="136"/>
      <c r="FP210" s="136"/>
      <c r="FZ210" s="136"/>
      <c r="GJ210" s="136"/>
      <c r="GT210" s="136"/>
      <c r="HD210" s="136"/>
      <c r="HN210" s="136"/>
      <c r="HX210" s="136"/>
    </row>
    <row xmlns:x14ac="http://schemas.microsoft.com/office/spreadsheetml/2009/9/ac" r="211" s="3" customFormat="true" x14ac:dyDescent="0.25">
      <c r="A211" s="402"/>
      <c r="B211" s="136"/>
      <c r="L211" s="136"/>
      <c r="V211" s="136"/>
      <c r="AF211" s="136"/>
      <c r="AP211" s="136"/>
      <c r="AZ211" s="136"/>
      <c r="BA211" s="136"/>
      <c r="BB211" s="136"/>
      <c r="BC211" s="136"/>
      <c r="BD211" s="136"/>
      <c r="BE211" s="136"/>
      <c r="BF211" s="136"/>
      <c r="BG211" s="136"/>
      <c r="BJ211" s="136"/>
      <c r="BT211" s="136"/>
      <c r="CD211" s="136"/>
      <c r="CN211" s="136"/>
      <c r="CX211" s="136"/>
      <c r="DH211" s="136"/>
      <c r="DR211" s="136"/>
      <c r="EB211" s="136"/>
      <c r="EL211" s="136"/>
      <c r="EV211" s="136"/>
      <c r="FF211" s="136"/>
      <c r="FP211" s="136"/>
      <c r="FZ211" s="136"/>
      <c r="GJ211" s="136"/>
      <c r="GT211" s="136"/>
      <c r="HD211" s="136"/>
      <c r="HN211" s="136"/>
      <c r="HX211" s="136"/>
    </row>
    <row xmlns:x14ac="http://schemas.microsoft.com/office/spreadsheetml/2009/9/ac" r="212" s="3" customFormat="true" x14ac:dyDescent="0.25">
      <c r="A212" s="402"/>
      <c r="B212" s="136"/>
      <c r="L212" s="136"/>
      <c r="V212" s="136"/>
      <c r="AF212" s="136"/>
      <c r="AP212" s="136"/>
      <c r="AZ212" s="136"/>
      <c r="BA212" s="136"/>
      <c r="BB212" s="136"/>
      <c r="BC212" s="136"/>
      <c r="BD212" s="136"/>
      <c r="BE212" s="136"/>
      <c r="BF212" s="136"/>
      <c r="BG212" s="136"/>
      <c r="BJ212" s="136"/>
      <c r="BT212" s="136"/>
      <c r="CD212" s="136"/>
      <c r="CN212" s="136"/>
      <c r="CX212" s="136"/>
      <c r="DH212" s="136"/>
      <c r="DR212" s="136"/>
      <c r="EB212" s="136"/>
      <c r="EL212" s="136"/>
      <c r="EV212" s="136"/>
      <c r="FF212" s="136"/>
      <c r="FP212" s="136"/>
      <c r="FZ212" s="136"/>
      <c r="GJ212" s="136"/>
      <c r="GT212" s="136"/>
      <c r="HD212" s="136"/>
      <c r="HN212" s="136"/>
      <c r="HX212" s="136"/>
    </row>
    <row xmlns:x14ac="http://schemas.microsoft.com/office/spreadsheetml/2009/9/ac" r="213" s="3" customFormat="true" x14ac:dyDescent="0.25">
      <c r="A213" s="402"/>
      <c r="B213" s="136"/>
      <c r="L213" s="136"/>
      <c r="V213" s="136"/>
      <c r="AF213" s="136"/>
      <c r="AP213" s="136"/>
      <c r="AZ213" s="136"/>
      <c r="BA213" s="136"/>
      <c r="BB213" s="136"/>
      <c r="BC213" s="136"/>
      <c r="BD213" s="136"/>
      <c r="BE213" s="136"/>
      <c r="BF213" s="136"/>
      <c r="BG213" s="136"/>
      <c r="BJ213" s="136"/>
      <c r="BT213" s="136"/>
      <c r="CD213" s="136"/>
      <c r="CN213" s="136"/>
      <c r="CX213" s="136"/>
      <c r="DH213" s="136"/>
      <c r="DR213" s="136"/>
      <c r="EB213" s="136"/>
      <c r="EL213" s="136"/>
      <c r="EV213" s="136"/>
      <c r="FF213" s="136"/>
      <c r="FP213" s="136"/>
      <c r="FZ213" s="136"/>
      <c r="GJ213" s="136"/>
      <c r="GT213" s="136"/>
      <c r="HD213" s="136"/>
      <c r="HN213" s="136"/>
      <c r="HX213" s="136"/>
    </row>
    <row xmlns:x14ac="http://schemas.microsoft.com/office/spreadsheetml/2009/9/ac" r="214" s="3" customFormat="true" x14ac:dyDescent="0.25">
      <c r="A214" s="402"/>
      <c r="B214" s="136"/>
      <c r="L214" s="136"/>
      <c r="V214" s="136"/>
      <c r="AF214" s="136"/>
      <c r="AP214" s="136"/>
      <c r="AZ214" s="136"/>
      <c r="BA214" s="136"/>
      <c r="BB214" s="136"/>
      <c r="BC214" s="136"/>
      <c r="BD214" s="136"/>
      <c r="BE214" s="136"/>
      <c r="BF214" s="136"/>
      <c r="BG214" s="136"/>
      <c r="BJ214" s="136"/>
      <c r="BT214" s="136"/>
      <c r="CD214" s="136"/>
      <c r="CN214" s="136"/>
      <c r="CX214" s="136"/>
      <c r="DH214" s="136"/>
      <c r="DR214" s="136"/>
      <c r="EB214" s="136"/>
      <c r="EL214" s="136"/>
      <c r="EV214" s="136"/>
      <c r="FF214" s="136"/>
      <c r="FP214" s="136"/>
      <c r="FZ214" s="136"/>
      <c r="GJ214" s="136"/>
      <c r="GT214" s="136"/>
      <c r="HD214" s="136"/>
      <c r="HN214" s="136"/>
      <c r="HX214" s="136"/>
    </row>
    <row xmlns:x14ac="http://schemas.microsoft.com/office/spreadsheetml/2009/9/ac" r="215" s="3" customFormat="true" x14ac:dyDescent="0.25">
      <c r="A215" s="402"/>
      <c r="B215" s="136"/>
      <c r="L215" s="136"/>
      <c r="V215" s="136"/>
      <c r="AF215" s="136"/>
      <c r="AP215" s="136"/>
      <c r="AZ215" s="136"/>
      <c r="BA215" s="136"/>
      <c r="BB215" s="136"/>
      <c r="BC215" s="136"/>
      <c r="BD215" s="136"/>
      <c r="BE215" s="136"/>
      <c r="BF215" s="136"/>
      <c r="BG215" s="136"/>
      <c r="BJ215" s="136"/>
      <c r="BT215" s="136"/>
      <c r="CD215" s="136"/>
      <c r="CN215" s="136"/>
      <c r="CX215" s="136"/>
      <c r="DH215" s="136"/>
      <c r="DR215" s="136"/>
      <c r="EB215" s="136"/>
      <c r="EL215" s="136"/>
      <c r="EV215" s="136"/>
      <c r="FF215" s="136"/>
      <c r="FP215" s="136"/>
      <c r="FZ215" s="136"/>
      <c r="GJ215" s="136"/>
      <c r="GT215" s="136"/>
      <c r="HD215" s="136"/>
      <c r="HN215" s="136"/>
      <c r="HX215" s="136"/>
    </row>
    <row xmlns:x14ac="http://schemas.microsoft.com/office/spreadsheetml/2009/9/ac" r="216" s="3" customFormat="true" x14ac:dyDescent="0.25">
      <c r="A216" s="402"/>
      <c r="B216" s="136"/>
      <c r="L216" s="136"/>
      <c r="V216" s="136"/>
      <c r="AF216" s="136"/>
      <c r="AP216" s="136"/>
      <c r="AZ216" s="136"/>
      <c r="BA216" s="136"/>
      <c r="BB216" s="136"/>
      <c r="BC216" s="136"/>
      <c r="BD216" s="136"/>
      <c r="BE216" s="136"/>
      <c r="BF216" s="136"/>
      <c r="BG216" s="136"/>
      <c r="BJ216" s="136"/>
      <c r="BT216" s="136"/>
      <c r="CD216" s="136"/>
      <c r="CN216" s="136"/>
      <c r="CX216" s="136"/>
      <c r="DH216" s="136"/>
      <c r="DR216" s="136"/>
      <c r="EB216" s="136"/>
      <c r="EL216" s="136"/>
      <c r="EV216" s="136"/>
      <c r="FF216" s="136"/>
      <c r="FP216" s="136"/>
      <c r="FZ216" s="136"/>
      <c r="GJ216" s="136"/>
      <c r="GT216" s="136"/>
      <c r="HD216" s="136"/>
      <c r="HN216" s="136"/>
      <c r="HX216" s="136"/>
    </row>
    <row xmlns:x14ac="http://schemas.microsoft.com/office/spreadsheetml/2009/9/ac" r="217" s="3" customFormat="true" x14ac:dyDescent="0.25">
      <c r="A217" s="402"/>
      <c r="B217" s="136"/>
      <c r="L217" s="136"/>
      <c r="V217" s="136"/>
      <c r="AF217" s="136"/>
      <c r="AP217" s="136"/>
      <c r="AZ217" s="136"/>
      <c r="BA217" s="136"/>
      <c r="BB217" s="136"/>
      <c r="BC217" s="136"/>
      <c r="BD217" s="136"/>
      <c r="BE217" s="136"/>
      <c r="BF217" s="136"/>
      <c r="BG217" s="136"/>
      <c r="BJ217" s="136"/>
      <c r="BT217" s="136"/>
      <c r="CD217" s="136"/>
      <c r="CN217" s="136"/>
      <c r="CX217" s="136"/>
      <c r="DH217" s="136"/>
      <c r="DR217" s="136"/>
      <c r="EB217" s="136"/>
      <c r="EL217" s="136"/>
      <c r="EV217" s="136"/>
      <c r="FF217" s="136"/>
      <c r="FP217" s="136"/>
      <c r="FZ217" s="136"/>
      <c r="GJ217" s="136"/>
      <c r="GT217" s="136"/>
      <c r="HD217" s="136"/>
      <c r="HN217" s="136"/>
      <c r="HX217" s="136"/>
    </row>
    <row xmlns:x14ac="http://schemas.microsoft.com/office/spreadsheetml/2009/9/ac" r="218" s="3" customFormat="true" x14ac:dyDescent="0.25">
      <c r="A218" s="402"/>
      <c r="B218" s="136"/>
      <c r="L218" s="136"/>
      <c r="V218" s="136"/>
      <c r="AF218" s="136"/>
      <c r="AP218" s="136"/>
      <c r="AZ218" s="136"/>
      <c r="BA218" s="136"/>
      <c r="BB218" s="136"/>
      <c r="BC218" s="136"/>
      <c r="BD218" s="136"/>
      <c r="BE218" s="136"/>
      <c r="BF218" s="136"/>
      <c r="BG218" s="136"/>
      <c r="BJ218" s="136"/>
      <c r="BT218" s="136"/>
      <c r="CD218" s="136"/>
      <c r="CN218" s="136"/>
      <c r="CX218" s="136"/>
      <c r="DH218" s="136"/>
      <c r="DR218" s="136"/>
      <c r="EB218" s="136"/>
      <c r="EL218" s="136"/>
      <c r="EV218" s="136"/>
      <c r="FF218" s="136"/>
      <c r="FP218" s="136"/>
      <c r="FZ218" s="136"/>
      <c r="GJ218" s="136"/>
      <c r="GT218" s="136"/>
      <c r="HD218" s="136"/>
      <c r="HN218" s="136"/>
      <c r="HX218" s="136"/>
    </row>
    <row xmlns:x14ac="http://schemas.microsoft.com/office/spreadsheetml/2009/9/ac" r="219" s="3" customFormat="true" x14ac:dyDescent="0.25">
      <c r="A219" s="402"/>
      <c r="B219" s="136"/>
      <c r="L219" s="136"/>
      <c r="V219" s="136"/>
      <c r="AF219" s="136"/>
      <c r="AP219" s="136"/>
      <c r="AZ219" s="136"/>
      <c r="BA219" s="136"/>
      <c r="BB219" s="136"/>
      <c r="BC219" s="136"/>
      <c r="BD219" s="136"/>
      <c r="BE219" s="136"/>
      <c r="BF219" s="136"/>
      <c r="BG219" s="136"/>
      <c r="BJ219" s="136"/>
      <c r="BT219" s="136"/>
      <c r="CD219" s="136"/>
      <c r="CN219" s="136"/>
      <c r="CX219" s="136"/>
      <c r="DH219" s="136"/>
      <c r="DR219" s="136"/>
      <c r="EB219" s="136"/>
      <c r="EL219" s="136"/>
      <c r="EV219" s="136"/>
      <c r="FF219" s="136"/>
      <c r="FP219" s="136"/>
      <c r="FZ219" s="136"/>
      <c r="GJ219" s="136"/>
      <c r="GT219" s="136"/>
      <c r="HD219" s="136"/>
      <c r="HN219" s="136"/>
      <c r="HX219" s="136"/>
    </row>
    <row xmlns:x14ac="http://schemas.microsoft.com/office/spreadsheetml/2009/9/ac" r="220" s="3" customFormat="true" x14ac:dyDescent="0.25">
      <c r="A220" s="402"/>
      <c r="B220" s="136"/>
      <c r="L220" s="136"/>
      <c r="V220" s="136"/>
      <c r="AF220" s="136"/>
      <c r="AP220" s="136"/>
      <c r="AZ220" s="136"/>
      <c r="BA220" s="136"/>
      <c r="BB220" s="136"/>
      <c r="BC220" s="136"/>
      <c r="BD220" s="136"/>
      <c r="BE220" s="136"/>
      <c r="BF220" s="136"/>
      <c r="BG220" s="136"/>
      <c r="BJ220" s="136"/>
      <c r="BT220" s="136"/>
      <c r="CD220" s="136"/>
      <c r="CN220" s="136"/>
      <c r="CX220" s="136"/>
      <c r="DH220" s="136"/>
      <c r="DR220" s="136"/>
      <c r="EB220" s="136"/>
      <c r="EL220" s="136"/>
      <c r="EV220" s="136"/>
      <c r="FF220" s="136"/>
      <c r="FP220" s="136"/>
      <c r="FZ220" s="136"/>
      <c r="GJ220" s="136"/>
      <c r="GT220" s="136"/>
      <c r="HD220" s="136"/>
      <c r="HN220" s="136"/>
      <c r="HX220" s="136"/>
    </row>
    <row xmlns:x14ac="http://schemas.microsoft.com/office/spreadsheetml/2009/9/ac" r="221" s="3" customFormat="true" x14ac:dyDescent="0.25">
      <c r="A221" s="402"/>
      <c r="B221" s="136"/>
      <c r="L221" s="136"/>
      <c r="V221" s="136"/>
      <c r="AF221" s="136"/>
      <c r="AP221" s="136"/>
      <c r="AZ221" s="136"/>
      <c r="BA221" s="136"/>
      <c r="BB221" s="136"/>
      <c r="BC221" s="136"/>
      <c r="BD221" s="136"/>
      <c r="BE221" s="136"/>
      <c r="BF221" s="136"/>
      <c r="BG221" s="136"/>
      <c r="BJ221" s="136"/>
      <c r="BT221" s="136"/>
      <c r="CD221" s="136"/>
      <c r="CN221" s="136"/>
      <c r="CX221" s="136"/>
      <c r="DH221" s="136"/>
      <c r="DR221" s="136"/>
      <c r="EB221" s="136"/>
      <c r="EL221" s="136"/>
      <c r="EV221" s="136"/>
      <c r="FF221" s="136"/>
      <c r="FP221" s="136"/>
      <c r="FZ221" s="136"/>
      <c r="GJ221" s="136"/>
      <c r="GT221" s="136"/>
      <c r="HD221" s="136"/>
      <c r="HN221" s="136"/>
      <c r="HX221" s="136"/>
    </row>
    <row xmlns:x14ac="http://schemas.microsoft.com/office/spreadsheetml/2009/9/ac" r="222" s="3" customFormat="true" x14ac:dyDescent="0.25">
      <c r="A222" s="402"/>
      <c r="B222" s="136"/>
      <c r="L222" s="136"/>
      <c r="V222" s="136"/>
      <c r="AF222" s="136"/>
      <c r="AP222" s="136"/>
      <c r="AZ222" s="136"/>
      <c r="BA222" s="136"/>
      <c r="BB222" s="136"/>
      <c r="BC222" s="136"/>
      <c r="BD222" s="136"/>
      <c r="BE222" s="136"/>
      <c r="BF222" s="136"/>
      <c r="BG222" s="136"/>
      <c r="BJ222" s="136"/>
      <c r="BT222" s="136"/>
      <c r="CD222" s="136"/>
      <c r="CN222" s="136"/>
      <c r="CX222" s="136"/>
      <c r="DH222" s="136"/>
      <c r="DR222" s="136"/>
      <c r="EB222" s="136"/>
      <c r="EL222" s="136"/>
      <c r="EV222" s="136"/>
      <c r="FF222" s="136"/>
      <c r="FP222" s="136"/>
      <c r="FZ222" s="136"/>
      <c r="GJ222" s="136"/>
      <c r="GT222" s="136"/>
      <c r="HD222" s="136"/>
      <c r="HN222" s="136"/>
      <c r="HX222" s="136"/>
    </row>
    <row xmlns:x14ac="http://schemas.microsoft.com/office/spreadsheetml/2009/9/ac" r="223" s="3" customFormat="true" x14ac:dyDescent="0.25">
      <c r="A223" s="402"/>
      <c r="B223" s="136"/>
      <c r="L223" s="136"/>
      <c r="V223" s="136"/>
      <c r="AF223" s="136"/>
      <c r="AP223" s="136"/>
      <c r="AZ223" s="136"/>
      <c r="BA223" s="136"/>
      <c r="BB223" s="136"/>
      <c r="BC223" s="136"/>
      <c r="BD223" s="136"/>
      <c r="BE223" s="136"/>
      <c r="BF223" s="136"/>
      <c r="BG223" s="136"/>
      <c r="BJ223" s="136"/>
      <c r="BT223" s="136"/>
      <c r="CD223" s="136"/>
      <c r="CN223" s="136"/>
      <c r="CX223" s="136"/>
      <c r="DH223" s="136"/>
      <c r="DR223" s="136"/>
      <c r="EB223" s="136"/>
      <c r="EL223" s="136"/>
      <c r="EV223" s="136"/>
      <c r="FF223" s="136"/>
      <c r="FP223" s="136"/>
      <c r="FZ223" s="136"/>
      <c r="GJ223" s="136"/>
      <c r="GT223" s="136"/>
      <c r="HD223" s="136"/>
      <c r="HN223" s="136"/>
      <c r="HX223" s="136"/>
    </row>
    <row xmlns:x14ac="http://schemas.microsoft.com/office/spreadsheetml/2009/9/ac" r="224" s="3" customFormat="true" x14ac:dyDescent="0.25">
      <c r="A224" s="402"/>
      <c r="B224" s="136"/>
      <c r="L224" s="136"/>
      <c r="V224" s="136"/>
      <c r="AF224" s="136"/>
      <c r="AP224" s="136"/>
      <c r="AZ224" s="136"/>
      <c r="BA224" s="136"/>
      <c r="BB224" s="136"/>
      <c r="BC224" s="136"/>
      <c r="BD224" s="136"/>
      <c r="BE224" s="136"/>
      <c r="BF224" s="136"/>
      <c r="BG224" s="136"/>
      <c r="BJ224" s="136"/>
      <c r="BT224" s="136"/>
      <c r="CD224" s="136"/>
      <c r="CN224" s="136"/>
      <c r="CX224" s="136"/>
      <c r="DH224" s="136"/>
      <c r="DR224" s="136"/>
      <c r="EB224" s="136"/>
      <c r="EL224" s="136"/>
      <c r="EV224" s="136"/>
      <c r="FF224" s="136"/>
      <c r="FP224" s="136"/>
      <c r="FZ224" s="136"/>
      <c r="GJ224" s="136"/>
      <c r="GT224" s="136"/>
      <c r="HD224" s="136"/>
      <c r="HN224" s="136"/>
      <c r="HX224" s="136"/>
    </row>
    <row xmlns:x14ac="http://schemas.microsoft.com/office/spreadsheetml/2009/9/ac" r="225" s="3" customFormat="true" x14ac:dyDescent="0.25">
      <c r="A225" s="402"/>
      <c r="B225" s="136"/>
      <c r="L225" s="136"/>
      <c r="V225" s="136"/>
      <c r="AF225" s="136"/>
      <c r="AP225" s="136"/>
      <c r="AZ225" s="136"/>
      <c r="BA225" s="136"/>
      <c r="BB225" s="136"/>
      <c r="BC225" s="136"/>
      <c r="BD225" s="136"/>
      <c r="BE225" s="136"/>
      <c r="BF225" s="136"/>
      <c r="BG225" s="136"/>
      <c r="BJ225" s="136"/>
      <c r="BT225" s="136"/>
      <c r="CD225" s="136"/>
      <c r="CN225" s="136"/>
      <c r="CX225" s="136"/>
      <c r="DH225" s="136"/>
      <c r="DR225" s="136"/>
      <c r="EB225" s="136"/>
      <c r="EL225" s="136"/>
      <c r="EV225" s="136"/>
      <c r="FF225" s="136"/>
      <c r="FP225" s="136"/>
      <c r="FZ225" s="136"/>
      <c r="GJ225" s="136"/>
      <c r="GT225" s="136"/>
      <c r="HD225" s="136"/>
      <c r="HN225" s="136"/>
      <c r="HX225" s="136"/>
    </row>
    <row xmlns:x14ac="http://schemas.microsoft.com/office/spreadsheetml/2009/9/ac" r="226" s="3" customFormat="true" x14ac:dyDescent="0.25">
      <c r="A226" s="402"/>
      <c r="B226" s="136"/>
      <c r="L226" s="136"/>
      <c r="V226" s="136"/>
      <c r="AF226" s="136"/>
      <c r="AP226" s="136"/>
      <c r="AZ226" s="136"/>
      <c r="BA226" s="136"/>
      <c r="BB226" s="136"/>
      <c r="BC226" s="136"/>
      <c r="BD226" s="136"/>
      <c r="BE226" s="136"/>
      <c r="BF226" s="136"/>
      <c r="BG226" s="136"/>
      <c r="BJ226" s="136"/>
      <c r="BT226" s="136"/>
      <c r="CD226" s="136"/>
      <c r="CN226" s="136"/>
      <c r="CX226" s="136"/>
      <c r="DH226" s="136"/>
      <c r="DR226" s="136"/>
      <c r="EB226" s="136"/>
      <c r="EL226" s="136"/>
      <c r="EV226" s="136"/>
      <c r="FF226" s="136"/>
      <c r="FP226" s="136"/>
      <c r="FZ226" s="136"/>
      <c r="GJ226" s="136"/>
      <c r="GT226" s="136"/>
      <c r="HD226" s="136"/>
      <c r="HN226" s="136"/>
      <c r="HX226" s="136"/>
    </row>
    <row xmlns:x14ac="http://schemas.microsoft.com/office/spreadsheetml/2009/9/ac" r="227" s="3" customFormat="true" x14ac:dyDescent="0.25">
      <c r="A227" s="402"/>
      <c r="B227" s="136"/>
      <c r="L227" s="136"/>
      <c r="V227" s="136"/>
      <c r="AF227" s="136"/>
      <c r="AP227" s="136"/>
      <c r="AZ227" s="136"/>
      <c r="BA227" s="136"/>
      <c r="BB227" s="136"/>
      <c r="BC227" s="136"/>
      <c r="BD227" s="136"/>
      <c r="BE227" s="136"/>
      <c r="BF227" s="136"/>
      <c r="BG227" s="136"/>
      <c r="BJ227" s="136"/>
      <c r="BT227" s="136"/>
      <c r="CD227" s="136"/>
      <c r="CN227" s="136"/>
      <c r="CX227" s="136"/>
      <c r="DH227" s="136"/>
      <c r="DR227" s="136"/>
      <c r="EB227" s="136"/>
      <c r="EL227" s="136"/>
      <c r="EV227" s="136"/>
      <c r="FF227" s="136"/>
      <c r="FP227" s="136"/>
      <c r="FZ227" s="136"/>
      <c r="GJ227" s="136"/>
      <c r="GT227" s="136"/>
      <c r="HD227" s="136"/>
      <c r="HN227" s="136"/>
      <c r="HX227" s="136"/>
    </row>
    <row xmlns:x14ac="http://schemas.microsoft.com/office/spreadsheetml/2009/9/ac" r="228" s="3" customFormat="true" x14ac:dyDescent="0.25">
      <c r="A228" s="402"/>
      <c r="B228" s="136"/>
      <c r="L228" s="136"/>
      <c r="V228" s="136"/>
      <c r="AF228" s="136"/>
      <c r="AP228" s="136"/>
      <c r="AZ228" s="136"/>
      <c r="BA228" s="136"/>
      <c r="BB228" s="136"/>
      <c r="BC228" s="136"/>
      <c r="BD228" s="136"/>
      <c r="BE228" s="136"/>
      <c r="BF228" s="136"/>
      <c r="BG228" s="136"/>
      <c r="BJ228" s="136"/>
      <c r="BT228" s="136"/>
      <c r="CD228" s="136"/>
      <c r="CN228" s="136"/>
      <c r="CX228" s="136"/>
      <c r="DH228" s="136"/>
      <c r="DR228" s="136"/>
      <c r="EB228" s="136"/>
      <c r="EL228" s="136"/>
      <c r="EV228" s="136"/>
      <c r="FF228" s="136"/>
      <c r="FP228" s="136"/>
      <c r="FZ228" s="136"/>
      <c r="GJ228" s="136"/>
      <c r="GT228" s="136"/>
      <c r="HD228" s="136"/>
      <c r="HN228" s="136"/>
      <c r="HX228" s="136"/>
    </row>
    <row xmlns:x14ac="http://schemas.microsoft.com/office/spreadsheetml/2009/9/ac" r="229" s="3" customFormat="true" x14ac:dyDescent="0.25">
      <c r="A229" s="402"/>
      <c r="B229" s="136"/>
      <c r="L229" s="136"/>
      <c r="V229" s="136"/>
      <c r="AF229" s="136"/>
      <c r="AP229" s="136"/>
      <c r="AZ229" s="136"/>
      <c r="BA229" s="136"/>
      <c r="BB229" s="136"/>
      <c r="BC229" s="136"/>
      <c r="BD229" s="136"/>
      <c r="BE229" s="136"/>
      <c r="BF229" s="136"/>
      <c r="BG229" s="136"/>
      <c r="BJ229" s="136"/>
      <c r="BT229" s="136"/>
      <c r="CD229" s="136"/>
      <c r="CN229" s="136"/>
      <c r="CX229" s="136"/>
      <c r="DH229" s="136"/>
      <c r="DR229" s="136"/>
      <c r="EB229" s="136"/>
      <c r="EL229" s="136"/>
      <c r="EV229" s="136"/>
      <c r="FF229" s="136"/>
      <c r="FP229" s="136"/>
      <c r="FZ229" s="136"/>
      <c r="GJ229" s="136"/>
      <c r="GT229" s="136"/>
      <c r="HD229" s="136"/>
      <c r="HN229" s="136"/>
      <c r="HX229" s="136"/>
    </row>
    <row xmlns:x14ac="http://schemas.microsoft.com/office/spreadsheetml/2009/9/ac" r="230" s="3" customFormat="true" x14ac:dyDescent="0.25">
      <c r="A230" s="402"/>
      <c r="B230" s="136"/>
      <c r="L230" s="136"/>
      <c r="V230" s="136"/>
      <c r="AF230" s="136"/>
      <c r="AP230" s="136"/>
      <c r="AZ230" s="136"/>
      <c r="BA230" s="136"/>
      <c r="BB230" s="136"/>
      <c r="BC230" s="136"/>
      <c r="BD230" s="136"/>
      <c r="BE230" s="136"/>
      <c r="BF230" s="136"/>
      <c r="BG230" s="136"/>
      <c r="BJ230" s="136"/>
      <c r="BT230" s="136"/>
      <c r="CD230" s="136"/>
      <c r="CN230" s="136"/>
      <c r="CX230" s="136"/>
      <c r="DH230" s="136"/>
      <c r="DR230" s="136"/>
      <c r="EB230" s="136"/>
      <c r="EL230" s="136"/>
      <c r="EV230" s="136"/>
      <c r="FF230" s="136"/>
      <c r="FP230" s="136"/>
      <c r="FZ230" s="136"/>
      <c r="GJ230" s="136"/>
      <c r="GT230" s="136"/>
      <c r="HD230" s="136"/>
      <c r="HN230" s="136"/>
      <c r="HX230" s="136"/>
    </row>
    <row xmlns:x14ac="http://schemas.microsoft.com/office/spreadsheetml/2009/9/ac" r="231" s="3" customFormat="true" x14ac:dyDescent="0.25">
      <c r="A231" s="402"/>
      <c r="B231" s="136"/>
      <c r="L231" s="136"/>
      <c r="V231" s="136"/>
      <c r="AF231" s="136"/>
      <c r="AP231" s="136"/>
      <c r="AZ231" s="136"/>
      <c r="BA231" s="136"/>
      <c r="BB231" s="136"/>
      <c r="BC231" s="136"/>
      <c r="BD231" s="136"/>
      <c r="BE231" s="136"/>
      <c r="BF231" s="136"/>
      <c r="BG231" s="136"/>
      <c r="BJ231" s="136"/>
      <c r="BT231" s="136"/>
      <c r="CD231" s="136"/>
      <c r="CN231" s="136"/>
      <c r="CX231" s="136"/>
      <c r="DH231" s="136"/>
      <c r="DR231" s="136"/>
      <c r="EB231" s="136"/>
      <c r="EL231" s="136"/>
      <c r="EV231" s="136"/>
      <c r="FF231" s="136"/>
      <c r="FP231" s="136"/>
      <c r="FZ231" s="136"/>
      <c r="GJ231" s="136"/>
      <c r="GT231" s="136"/>
      <c r="HD231" s="136"/>
      <c r="HN231" s="136"/>
      <c r="HX231" s="136"/>
    </row>
    <row xmlns:x14ac="http://schemas.microsoft.com/office/spreadsheetml/2009/9/ac" r="232" s="3" customFormat="true" x14ac:dyDescent="0.25">
      <c r="A232" s="402"/>
      <c r="B232" s="136"/>
      <c r="L232" s="136"/>
      <c r="V232" s="136"/>
      <c r="AF232" s="136"/>
      <c r="AP232" s="136"/>
      <c r="AZ232" s="136"/>
      <c r="BA232" s="136"/>
      <c r="BB232" s="136"/>
      <c r="BC232" s="136"/>
      <c r="BD232" s="136"/>
      <c r="BE232" s="136"/>
      <c r="BF232" s="136"/>
      <c r="BG232" s="136"/>
      <c r="BJ232" s="136"/>
      <c r="BT232" s="136"/>
      <c r="CD232" s="136"/>
      <c r="CN232" s="136"/>
      <c r="CX232" s="136"/>
      <c r="DH232" s="136"/>
      <c r="DR232" s="136"/>
      <c r="EB232" s="136"/>
      <c r="EL232" s="136"/>
      <c r="EV232" s="136"/>
      <c r="FF232" s="136"/>
      <c r="FP232" s="136"/>
      <c r="FZ232" s="136"/>
      <c r="GJ232" s="136"/>
      <c r="GT232" s="136"/>
      <c r="HD232" s="136"/>
      <c r="HN232" s="136"/>
      <c r="HX232" s="136"/>
    </row>
    <row xmlns:x14ac="http://schemas.microsoft.com/office/spreadsheetml/2009/9/ac" r="233" s="3" customFormat="true" x14ac:dyDescent="0.25">
      <c r="A233" s="402"/>
      <c r="B233" s="136"/>
      <c r="L233" s="136"/>
      <c r="V233" s="136"/>
      <c r="AF233" s="136"/>
      <c r="AP233" s="136"/>
      <c r="AZ233" s="136"/>
      <c r="BA233" s="136"/>
      <c r="BB233" s="136"/>
      <c r="BC233" s="136"/>
      <c r="BD233" s="136"/>
      <c r="BE233" s="136"/>
      <c r="BF233" s="136"/>
      <c r="BG233" s="136"/>
      <c r="BJ233" s="136"/>
      <c r="BT233" s="136"/>
      <c r="CD233" s="136"/>
      <c r="CN233" s="136"/>
      <c r="CX233" s="136"/>
      <c r="DH233" s="136"/>
      <c r="DR233" s="136"/>
      <c r="EB233" s="136"/>
      <c r="EL233" s="136"/>
      <c r="EV233" s="136"/>
      <c r="FF233" s="136"/>
      <c r="FP233" s="136"/>
      <c r="FZ233" s="136"/>
      <c r="GJ233" s="136"/>
      <c r="GT233" s="136"/>
      <c r="HD233" s="136"/>
      <c r="HN233" s="136"/>
      <c r="HX233" s="136"/>
    </row>
    <row xmlns:x14ac="http://schemas.microsoft.com/office/spreadsheetml/2009/9/ac" r="234" s="3" customFormat="true" x14ac:dyDescent="0.25">
      <c r="A234" s="402"/>
      <c r="B234" s="136"/>
      <c r="L234" s="136"/>
      <c r="V234" s="136"/>
      <c r="AF234" s="136"/>
      <c r="AP234" s="136"/>
      <c r="AZ234" s="136"/>
      <c r="BA234" s="136"/>
      <c r="BB234" s="136"/>
      <c r="BC234" s="136"/>
      <c r="BD234" s="136"/>
      <c r="BE234" s="136"/>
      <c r="BF234" s="136"/>
      <c r="BG234" s="136"/>
      <c r="BJ234" s="136"/>
      <c r="BT234" s="136"/>
      <c r="CD234" s="136"/>
      <c r="CN234" s="136"/>
      <c r="CX234" s="136"/>
      <c r="DH234" s="136"/>
      <c r="DR234" s="136"/>
      <c r="EB234" s="136"/>
      <c r="EL234" s="136"/>
      <c r="EV234" s="136"/>
      <c r="FF234" s="136"/>
      <c r="FP234" s="136"/>
      <c r="FZ234" s="136"/>
      <c r="GJ234" s="136"/>
      <c r="GT234" s="136"/>
      <c r="HD234" s="136"/>
      <c r="HN234" s="136"/>
      <c r="HX234" s="136"/>
    </row>
    <row xmlns:x14ac="http://schemas.microsoft.com/office/spreadsheetml/2009/9/ac" r="235" s="3" customFormat="true" x14ac:dyDescent="0.25">
      <c r="A235" s="402"/>
      <c r="B235" s="136"/>
      <c r="L235" s="136"/>
      <c r="V235" s="136"/>
      <c r="AF235" s="136"/>
      <c r="AP235" s="136"/>
      <c r="AZ235" s="136"/>
      <c r="BA235" s="136"/>
      <c r="BB235" s="136"/>
      <c r="BC235" s="136"/>
      <c r="BD235" s="136"/>
      <c r="BE235" s="136"/>
      <c r="BF235" s="136"/>
      <c r="BG235" s="136"/>
      <c r="BJ235" s="136"/>
      <c r="BT235" s="136"/>
      <c r="CD235" s="136"/>
      <c r="CN235" s="136"/>
      <c r="CX235" s="136"/>
      <c r="DH235" s="136"/>
      <c r="DR235" s="136"/>
      <c r="EB235" s="136"/>
      <c r="EL235" s="136"/>
      <c r="EV235" s="136"/>
      <c r="FF235" s="136"/>
      <c r="FP235" s="136"/>
      <c r="FZ235" s="136"/>
      <c r="GJ235" s="136"/>
      <c r="GT235" s="136"/>
      <c r="HD235" s="136"/>
      <c r="HN235" s="136"/>
      <c r="HX235" s="136"/>
    </row>
    <row xmlns:x14ac="http://schemas.microsoft.com/office/spreadsheetml/2009/9/ac" r="236" s="3" customFormat="true" x14ac:dyDescent="0.25">
      <c r="A236" s="402"/>
      <c r="B236" s="136"/>
      <c r="L236" s="136"/>
      <c r="V236" s="136"/>
      <c r="AF236" s="136"/>
      <c r="AP236" s="136"/>
      <c r="AZ236" s="136"/>
      <c r="BA236" s="136"/>
      <c r="BB236" s="136"/>
      <c r="BC236" s="136"/>
      <c r="BD236" s="136"/>
      <c r="BE236" s="136"/>
      <c r="BF236" s="136"/>
      <c r="BG236" s="136"/>
      <c r="BJ236" s="136"/>
      <c r="BT236" s="136"/>
      <c r="CD236" s="136"/>
      <c r="CN236" s="136"/>
      <c r="CX236" s="136"/>
      <c r="DH236" s="136"/>
      <c r="DR236" s="136"/>
      <c r="EB236" s="136"/>
      <c r="EL236" s="136"/>
      <c r="EV236" s="136"/>
      <c r="FF236" s="136"/>
      <c r="FP236" s="136"/>
      <c r="FZ236" s="136"/>
      <c r="GJ236" s="136"/>
      <c r="GT236" s="136"/>
      <c r="HD236" s="136"/>
      <c r="HN236" s="136"/>
      <c r="HX236" s="136"/>
    </row>
    <row xmlns:x14ac="http://schemas.microsoft.com/office/spreadsheetml/2009/9/ac" r="237" s="3" customFormat="true" x14ac:dyDescent="0.25">
      <c r="A237" s="402"/>
      <c r="B237" s="136"/>
      <c r="L237" s="136"/>
      <c r="V237" s="136"/>
      <c r="AF237" s="136"/>
      <c r="AP237" s="136"/>
      <c r="AZ237" s="136"/>
      <c r="BA237" s="136"/>
      <c r="BB237" s="136"/>
      <c r="BC237" s="136"/>
      <c r="BD237" s="136"/>
      <c r="BE237" s="136"/>
      <c r="BF237" s="136"/>
      <c r="BG237" s="136"/>
      <c r="BJ237" s="136"/>
      <c r="BT237" s="136"/>
      <c r="CD237" s="136"/>
      <c r="CN237" s="136"/>
      <c r="CX237" s="136"/>
      <c r="DH237" s="136"/>
      <c r="DR237" s="136"/>
      <c r="EB237" s="136"/>
      <c r="EL237" s="136"/>
      <c r="EV237" s="136"/>
      <c r="FF237" s="136"/>
      <c r="FP237" s="136"/>
      <c r="FZ237" s="136"/>
      <c r="GJ237" s="136"/>
      <c r="GT237" s="136"/>
      <c r="HD237" s="136"/>
      <c r="HN237" s="136"/>
      <c r="HX237" s="136"/>
    </row>
    <row xmlns:x14ac="http://schemas.microsoft.com/office/spreadsheetml/2009/9/ac" r="238" s="3" customFormat="true" x14ac:dyDescent="0.25">
      <c r="A238" s="402"/>
      <c r="B238" s="136"/>
      <c r="L238" s="136"/>
      <c r="V238" s="136"/>
      <c r="AF238" s="136"/>
      <c r="AP238" s="136"/>
      <c r="AZ238" s="136"/>
      <c r="BA238" s="136"/>
      <c r="BB238" s="136"/>
      <c r="BC238" s="136"/>
      <c r="BD238" s="136"/>
      <c r="BE238" s="136"/>
      <c r="BF238" s="136"/>
      <c r="BG238" s="136"/>
      <c r="BJ238" s="136"/>
      <c r="BT238" s="136"/>
      <c r="CD238" s="136"/>
      <c r="CN238" s="136"/>
      <c r="CX238" s="136"/>
      <c r="DH238" s="136"/>
      <c r="DR238" s="136"/>
      <c r="EB238" s="136"/>
      <c r="EL238" s="136"/>
      <c r="EV238" s="136"/>
      <c r="FF238" s="136"/>
      <c r="FP238" s="136"/>
      <c r="FZ238" s="136"/>
      <c r="GJ238" s="136"/>
      <c r="GT238" s="136"/>
      <c r="HD238" s="136"/>
      <c r="HN238" s="136"/>
      <c r="HX238" s="136"/>
    </row>
    <row xmlns:x14ac="http://schemas.microsoft.com/office/spreadsheetml/2009/9/ac" r="239" s="3" customFormat="true" x14ac:dyDescent="0.25">
      <c r="A239" s="402"/>
      <c r="B239" s="136"/>
      <c r="L239" s="136"/>
      <c r="V239" s="136"/>
      <c r="AF239" s="136"/>
      <c r="AP239" s="136"/>
      <c r="AZ239" s="136"/>
      <c r="BA239" s="136"/>
      <c r="BB239" s="136"/>
      <c r="BC239" s="136"/>
      <c r="BD239" s="136"/>
      <c r="BE239" s="136"/>
      <c r="BF239" s="136"/>
      <c r="BG239" s="136"/>
      <c r="BJ239" s="136"/>
      <c r="BT239" s="136"/>
      <c r="CD239" s="136"/>
      <c r="CN239" s="136"/>
      <c r="CX239" s="136"/>
      <c r="DH239" s="136"/>
      <c r="DR239" s="136"/>
      <c r="EB239" s="136"/>
      <c r="EL239" s="136"/>
      <c r="EV239" s="136"/>
      <c r="FF239" s="136"/>
      <c r="FP239" s="136"/>
      <c r="FZ239" s="136"/>
      <c r="GJ239" s="136"/>
      <c r="GT239" s="136"/>
      <c r="HD239" s="136"/>
      <c r="HN239" s="136"/>
      <c r="HX239" s="136"/>
    </row>
    <row xmlns:x14ac="http://schemas.microsoft.com/office/spreadsheetml/2009/9/ac" r="240" s="3" customFormat="true" x14ac:dyDescent="0.25">
      <c r="A240" s="402"/>
      <c r="B240" s="136"/>
      <c r="L240" s="136"/>
      <c r="V240" s="136"/>
      <c r="AF240" s="136"/>
      <c r="AP240" s="136"/>
      <c r="AZ240" s="136"/>
      <c r="BA240" s="136"/>
      <c r="BB240" s="136"/>
      <c r="BC240" s="136"/>
      <c r="BD240" s="136"/>
      <c r="BE240" s="136"/>
      <c r="BF240" s="136"/>
      <c r="BG240" s="136"/>
      <c r="BJ240" s="136"/>
      <c r="BT240" s="136"/>
      <c r="CD240" s="136"/>
      <c r="CN240" s="136"/>
      <c r="CX240" s="136"/>
      <c r="DH240" s="136"/>
      <c r="DR240" s="136"/>
      <c r="EB240" s="136"/>
      <c r="EL240" s="136"/>
      <c r="EV240" s="136"/>
      <c r="FF240" s="136"/>
      <c r="FP240" s="136"/>
      <c r="FZ240" s="136"/>
      <c r="GJ240" s="136"/>
      <c r="GT240" s="136"/>
      <c r="HD240" s="136"/>
      <c r="HN240" s="136"/>
      <c r="HX240" s="136"/>
    </row>
    <row xmlns:x14ac="http://schemas.microsoft.com/office/spreadsheetml/2009/9/ac" r="241" s="3" customFormat="true" x14ac:dyDescent="0.25">
      <c r="A241" s="402"/>
      <c r="B241" s="136"/>
      <c r="L241" s="136"/>
      <c r="V241" s="136"/>
      <c r="AF241" s="136"/>
      <c r="AP241" s="136"/>
      <c r="AZ241" s="136"/>
      <c r="BA241" s="136"/>
      <c r="BB241" s="136"/>
      <c r="BC241" s="136"/>
      <c r="BD241" s="136"/>
      <c r="BE241" s="136"/>
      <c r="BF241" s="136"/>
      <c r="BG241" s="136"/>
      <c r="BJ241" s="136"/>
      <c r="BT241" s="136"/>
      <c r="CD241" s="136"/>
      <c r="CN241" s="136"/>
      <c r="CX241" s="136"/>
      <c r="DH241" s="136"/>
      <c r="DR241" s="136"/>
      <c r="EB241" s="136"/>
      <c r="EL241" s="136"/>
      <c r="EV241" s="136"/>
      <c r="FF241" s="136"/>
      <c r="FP241" s="136"/>
      <c r="FZ241" s="136"/>
      <c r="GJ241" s="136"/>
      <c r="GT241" s="136"/>
      <c r="HD241" s="136"/>
      <c r="HN241" s="136"/>
      <c r="HX241" s="136"/>
    </row>
    <row xmlns:x14ac="http://schemas.microsoft.com/office/spreadsheetml/2009/9/ac" r="242" s="3" customFormat="true" x14ac:dyDescent="0.25">
      <c r="A242" s="402"/>
      <c r="B242" s="136"/>
      <c r="L242" s="136"/>
      <c r="V242" s="136"/>
      <c r="AF242" s="136"/>
      <c r="AP242" s="136"/>
      <c r="AZ242" s="136"/>
      <c r="BA242" s="136"/>
      <c r="BB242" s="136"/>
      <c r="BC242" s="136"/>
      <c r="BD242" s="136"/>
      <c r="BE242" s="136"/>
      <c r="BF242" s="136"/>
      <c r="BG242" s="136"/>
      <c r="BJ242" s="136"/>
      <c r="BT242" s="136"/>
      <c r="CD242" s="136"/>
      <c r="CN242" s="136"/>
      <c r="CX242" s="136"/>
      <c r="DH242" s="136"/>
      <c r="DR242" s="136"/>
      <c r="EB242" s="136"/>
      <c r="EL242" s="136"/>
      <c r="EV242" s="136"/>
      <c r="FF242" s="136"/>
      <c r="FP242" s="136"/>
      <c r="FZ242" s="136"/>
      <c r="GJ242" s="136"/>
      <c r="GT242" s="136"/>
      <c r="HD242" s="136"/>
      <c r="HN242" s="136"/>
      <c r="HX242" s="136"/>
    </row>
    <row xmlns:x14ac="http://schemas.microsoft.com/office/spreadsheetml/2009/9/ac" r="243" s="3" customFormat="true" x14ac:dyDescent="0.25">
      <c r="A243" s="402"/>
      <c r="B243" s="136"/>
      <c r="L243" s="136"/>
      <c r="V243" s="136"/>
      <c r="AF243" s="136"/>
      <c r="AP243" s="136"/>
      <c r="AZ243" s="136"/>
      <c r="BA243" s="136"/>
      <c r="BB243" s="136"/>
      <c r="BC243" s="136"/>
      <c r="BD243" s="136"/>
      <c r="BE243" s="136"/>
      <c r="BF243" s="136"/>
      <c r="BG243" s="136"/>
      <c r="BJ243" s="136"/>
      <c r="BT243" s="136"/>
      <c r="CD243" s="136"/>
      <c r="CN243" s="136"/>
      <c r="CX243" s="136"/>
      <c r="DH243" s="136"/>
      <c r="DR243" s="136"/>
      <c r="EB243" s="136"/>
      <c r="EL243" s="136"/>
      <c r="EV243" s="136"/>
      <c r="FF243" s="136"/>
      <c r="FP243" s="136"/>
      <c r="FZ243" s="136"/>
      <c r="GJ243" s="136"/>
      <c r="GT243" s="136"/>
      <c r="HD243" s="136"/>
      <c r="HN243" s="136"/>
      <c r="HX243" s="136"/>
    </row>
    <row xmlns:x14ac="http://schemas.microsoft.com/office/spreadsheetml/2009/9/ac" r="244" s="3" customFormat="true" x14ac:dyDescent="0.25">
      <c r="A244" s="402"/>
      <c r="B244" s="136"/>
      <c r="L244" s="136"/>
      <c r="V244" s="136"/>
      <c r="AF244" s="136"/>
      <c r="AP244" s="136"/>
      <c r="AZ244" s="136"/>
      <c r="BA244" s="136"/>
      <c r="BB244" s="136"/>
      <c r="BC244" s="136"/>
      <c r="BD244" s="136"/>
      <c r="BE244" s="136"/>
      <c r="BF244" s="136"/>
      <c r="BG244" s="136"/>
      <c r="BJ244" s="136"/>
      <c r="BT244" s="136"/>
      <c r="CD244" s="136"/>
      <c r="CN244" s="136"/>
      <c r="CX244" s="136"/>
      <c r="DH244" s="136"/>
      <c r="DR244" s="136"/>
      <c r="EB244" s="136"/>
      <c r="EL244" s="136"/>
      <c r="EV244" s="136"/>
      <c r="FF244" s="136"/>
      <c r="FP244" s="136"/>
      <c r="FZ244" s="136"/>
      <c r="GJ244" s="136"/>
      <c r="GT244" s="136"/>
      <c r="HD244" s="136"/>
      <c r="HN244" s="136"/>
      <c r="HX244" s="136"/>
    </row>
    <row xmlns:x14ac="http://schemas.microsoft.com/office/spreadsheetml/2009/9/ac" r="245" s="3" customFormat="true" x14ac:dyDescent="0.25">
      <c r="A245" s="402"/>
      <c r="B245" s="136"/>
      <c r="L245" s="136"/>
      <c r="V245" s="136"/>
      <c r="AF245" s="136"/>
      <c r="AP245" s="136"/>
      <c r="AZ245" s="136"/>
      <c r="BA245" s="136"/>
      <c r="BB245" s="136"/>
      <c r="BC245" s="136"/>
      <c r="BD245" s="136"/>
      <c r="BE245" s="136"/>
      <c r="BF245" s="136"/>
      <c r="BG245" s="136"/>
      <c r="BJ245" s="136"/>
      <c r="BT245" s="136"/>
      <c r="CD245" s="136"/>
      <c r="CN245" s="136"/>
      <c r="CX245" s="136"/>
      <c r="DH245" s="136"/>
      <c r="DR245" s="136"/>
      <c r="EB245" s="136"/>
      <c r="EL245" s="136"/>
      <c r="EV245" s="136"/>
      <c r="FF245" s="136"/>
      <c r="FP245" s="136"/>
      <c r="FZ245" s="136"/>
      <c r="GJ245" s="136"/>
      <c r="GT245" s="136"/>
      <c r="HD245" s="136"/>
      <c r="HN245" s="136"/>
      <c r="HX245" s="136"/>
    </row>
    <row xmlns:x14ac="http://schemas.microsoft.com/office/spreadsheetml/2009/9/ac" r="246" s="3" customFormat="true" x14ac:dyDescent="0.25">
      <c r="A246" s="402"/>
      <c r="B246" s="136"/>
      <c r="L246" s="136"/>
      <c r="V246" s="136"/>
      <c r="AF246" s="136"/>
      <c r="AP246" s="136"/>
      <c r="AZ246" s="136"/>
      <c r="BA246" s="136"/>
      <c r="BB246" s="136"/>
      <c r="BC246" s="136"/>
      <c r="BD246" s="136"/>
      <c r="BE246" s="136"/>
      <c r="BF246" s="136"/>
      <c r="BG246" s="136"/>
      <c r="BJ246" s="136"/>
      <c r="BT246" s="136"/>
      <c r="CD246" s="136"/>
      <c r="CN246" s="136"/>
      <c r="CX246" s="136"/>
      <c r="DH246" s="136"/>
      <c r="DR246" s="136"/>
      <c r="EB246" s="136"/>
      <c r="EL246" s="136"/>
      <c r="EV246" s="136"/>
      <c r="FF246" s="136"/>
      <c r="FP246" s="136"/>
      <c r="FZ246" s="136"/>
      <c r="GJ246" s="136"/>
      <c r="GT246" s="136"/>
      <c r="HD246" s="136"/>
      <c r="HN246" s="136"/>
      <c r="HX246" s="136"/>
    </row>
    <row xmlns:x14ac="http://schemas.microsoft.com/office/spreadsheetml/2009/9/ac" r="247" s="3" customFormat="true" x14ac:dyDescent="0.25">
      <c r="A247" s="402"/>
      <c r="B247" s="136"/>
      <c r="L247" s="136"/>
      <c r="V247" s="136"/>
      <c r="AF247" s="136"/>
      <c r="AP247" s="136"/>
      <c r="AZ247" s="136"/>
      <c r="BA247" s="136"/>
      <c r="BB247" s="136"/>
      <c r="BC247" s="136"/>
      <c r="BD247" s="136"/>
      <c r="BE247" s="136"/>
      <c r="BF247" s="136"/>
      <c r="BG247" s="136"/>
      <c r="BJ247" s="136"/>
      <c r="BT247" s="136"/>
      <c r="CD247" s="136"/>
      <c r="CN247" s="136"/>
      <c r="CX247" s="136"/>
      <c r="DH247" s="136"/>
      <c r="DR247" s="136"/>
      <c r="EB247" s="136"/>
      <c r="EL247" s="136"/>
      <c r="EV247" s="136"/>
      <c r="FF247" s="136"/>
      <c r="FP247" s="136"/>
      <c r="FZ247" s="136"/>
      <c r="GJ247" s="136"/>
      <c r="GT247" s="136"/>
      <c r="HD247" s="136"/>
      <c r="HN247" s="136"/>
      <c r="HX247" s="136"/>
    </row>
    <row xmlns:x14ac="http://schemas.microsoft.com/office/spreadsheetml/2009/9/ac" r="248" s="3" customFormat="true" x14ac:dyDescent="0.25">
      <c r="A248" s="402"/>
      <c r="B248" s="136"/>
      <c r="L248" s="136"/>
      <c r="V248" s="136"/>
      <c r="AF248" s="136"/>
      <c r="AP248" s="136"/>
      <c r="AZ248" s="136"/>
      <c r="BA248" s="136"/>
      <c r="BB248" s="136"/>
      <c r="BC248" s="136"/>
      <c r="BD248" s="136"/>
      <c r="BE248" s="136"/>
      <c r="BF248" s="136"/>
      <c r="BG248" s="136"/>
      <c r="BJ248" s="136"/>
      <c r="BT248" s="136"/>
      <c r="CD248" s="136"/>
      <c r="CN248" s="136"/>
      <c r="CX248" s="136"/>
      <c r="DH248" s="136"/>
      <c r="DR248" s="136"/>
      <c r="EB248" s="136"/>
      <c r="EL248" s="136"/>
      <c r="EV248" s="136"/>
      <c r="FF248" s="136"/>
      <c r="FP248" s="136"/>
      <c r="FZ248" s="136"/>
      <c r="GJ248" s="136"/>
      <c r="GT248" s="136"/>
      <c r="HD248" s="136"/>
      <c r="HN248" s="136"/>
      <c r="HX248" s="136"/>
    </row>
    <row xmlns:x14ac="http://schemas.microsoft.com/office/spreadsheetml/2009/9/ac" r="249" s="3" customFormat="true" x14ac:dyDescent="0.25">
      <c r="A249" s="402"/>
      <c r="B249" s="136"/>
      <c r="L249" s="136"/>
      <c r="V249" s="136"/>
      <c r="AF249" s="136"/>
      <c r="AP249" s="136"/>
      <c r="AZ249" s="136"/>
      <c r="BA249" s="136"/>
      <c r="BB249" s="136"/>
      <c r="BC249" s="136"/>
      <c r="BD249" s="136"/>
      <c r="BE249" s="136"/>
      <c r="BF249" s="136"/>
      <c r="BG249" s="136"/>
      <c r="BJ249" s="136"/>
      <c r="BT249" s="136"/>
      <c r="CD249" s="136"/>
      <c r="CN249" s="136"/>
      <c r="CX249" s="136"/>
      <c r="DH249" s="136"/>
      <c r="DR249" s="136"/>
      <c r="EB249" s="136"/>
      <c r="EL249" s="136"/>
      <c r="EV249" s="136"/>
      <c r="FF249" s="136"/>
      <c r="FP249" s="136"/>
      <c r="FZ249" s="136"/>
      <c r="GJ249" s="136"/>
      <c r="GT249" s="136"/>
      <c r="HD249" s="136"/>
      <c r="HN249" s="136"/>
      <c r="HX249" s="136"/>
    </row>
    <row xmlns:x14ac="http://schemas.microsoft.com/office/spreadsheetml/2009/9/ac" r="250" s="3" customFormat="true" x14ac:dyDescent="0.25">
      <c r="A250" s="402"/>
      <c r="B250" s="136"/>
      <c r="L250" s="136"/>
      <c r="V250" s="136"/>
      <c r="AF250" s="136"/>
      <c r="AP250" s="136"/>
      <c r="AZ250" s="136"/>
      <c r="BA250" s="136"/>
      <c r="BB250" s="136"/>
      <c r="BC250" s="136"/>
      <c r="BD250" s="136"/>
      <c r="BE250" s="136"/>
      <c r="BF250" s="136"/>
      <c r="BG250" s="136"/>
      <c r="BJ250" s="136"/>
      <c r="BT250" s="136"/>
      <c r="CD250" s="136"/>
      <c r="CN250" s="136"/>
      <c r="CX250" s="136"/>
      <c r="DH250" s="136"/>
      <c r="DR250" s="136"/>
      <c r="EB250" s="136"/>
      <c r="EL250" s="136"/>
      <c r="EV250" s="136"/>
      <c r="FF250" s="136"/>
      <c r="FP250" s="136"/>
      <c r="FZ250" s="136"/>
      <c r="GJ250" s="136"/>
      <c r="GT250" s="136"/>
      <c r="HD250" s="136"/>
      <c r="HN250" s="136"/>
      <c r="HX250" s="136"/>
    </row>
    <row xmlns:x14ac="http://schemas.microsoft.com/office/spreadsheetml/2009/9/ac" r="251" s="3" customFormat="true" x14ac:dyDescent="0.25">
      <c r="A251" s="402"/>
      <c r="B251" s="136"/>
      <c r="L251" s="136"/>
      <c r="V251" s="136"/>
      <c r="AF251" s="136"/>
      <c r="AP251" s="136"/>
      <c r="AZ251" s="136"/>
      <c r="BA251" s="136"/>
      <c r="BB251" s="136"/>
      <c r="BC251" s="136"/>
      <c r="BD251" s="136"/>
      <c r="BE251" s="136"/>
      <c r="BF251" s="136"/>
      <c r="BG251" s="136"/>
      <c r="BJ251" s="136"/>
      <c r="BT251" s="136"/>
      <c r="CD251" s="136"/>
      <c r="CN251" s="136"/>
      <c r="CX251" s="136"/>
      <c r="DH251" s="136"/>
      <c r="DR251" s="136"/>
      <c r="EB251" s="136"/>
      <c r="EL251" s="136"/>
      <c r="EV251" s="136"/>
      <c r="FF251" s="136"/>
      <c r="FP251" s="136"/>
      <c r="FZ251" s="136"/>
      <c r="GJ251" s="136"/>
      <c r="GT251" s="136"/>
      <c r="HD251" s="136"/>
      <c r="HN251" s="136"/>
      <c r="HX251" s="136"/>
    </row>
    <row xmlns:x14ac="http://schemas.microsoft.com/office/spreadsheetml/2009/9/ac" r="252" s="3" customFormat="true" x14ac:dyDescent="0.25">
      <c r="A252" s="402"/>
      <c r="B252" s="136"/>
      <c r="L252" s="136"/>
      <c r="V252" s="136"/>
      <c r="AF252" s="136"/>
      <c r="AP252" s="136"/>
      <c r="AZ252" s="136"/>
      <c r="BA252" s="136"/>
      <c r="BB252" s="136"/>
      <c r="BC252" s="136"/>
      <c r="BD252" s="136"/>
      <c r="BE252" s="136"/>
      <c r="BF252" s="136"/>
      <c r="BG252" s="136"/>
      <c r="BJ252" s="136"/>
      <c r="BT252" s="136"/>
      <c r="CD252" s="136"/>
      <c r="CN252" s="136"/>
      <c r="CX252" s="136"/>
      <c r="DH252" s="136"/>
      <c r="DR252" s="136"/>
      <c r="EB252" s="136"/>
      <c r="EL252" s="136"/>
      <c r="EV252" s="136"/>
      <c r="FF252" s="136"/>
      <c r="FP252" s="136"/>
      <c r="FZ252" s="136"/>
      <c r="GJ252" s="136"/>
      <c r="GT252" s="136"/>
      <c r="HD252" s="136"/>
      <c r="HN252" s="136"/>
      <c r="HX252" s="136"/>
    </row>
    <row xmlns:x14ac="http://schemas.microsoft.com/office/spreadsheetml/2009/9/ac" r="253" s="3" customFormat="true" x14ac:dyDescent="0.25">
      <c r="A253" s="402"/>
      <c r="B253" s="136"/>
      <c r="L253" s="136"/>
      <c r="V253" s="136"/>
      <c r="AF253" s="136"/>
      <c r="AP253" s="136"/>
      <c r="AZ253" s="136"/>
      <c r="BA253" s="136"/>
      <c r="BB253" s="136"/>
      <c r="BC253" s="136"/>
      <c r="BD253" s="136"/>
      <c r="BE253" s="136"/>
      <c r="BF253" s="136"/>
      <c r="BG253" s="136"/>
      <c r="BJ253" s="136"/>
      <c r="BT253" s="136"/>
      <c r="CD253" s="136"/>
      <c r="CN253" s="136"/>
      <c r="CX253" s="136"/>
      <c r="DH253" s="136"/>
      <c r="DR253" s="136"/>
      <c r="EB253" s="136"/>
      <c r="EL253" s="136"/>
      <c r="EV253" s="136"/>
      <c r="FF253" s="136"/>
      <c r="FP253" s="136"/>
      <c r="FZ253" s="136"/>
      <c r="GJ253" s="136"/>
      <c r="GT253" s="136"/>
      <c r="HD253" s="136"/>
      <c r="HN253" s="136"/>
      <c r="HX253" s="136"/>
    </row>
    <row xmlns:x14ac="http://schemas.microsoft.com/office/spreadsheetml/2009/9/ac" r="254" s="3" customFormat="true" x14ac:dyDescent="0.25">
      <c r="A254" s="402"/>
      <c r="B254" s="136"/>
      <c r="L254" s="136"/>
      <c r="V254" s="136"/>
      <c r="AF254" s="136"/>
      <c r="AP254" s="136"/>
      <c r="AZ254" s="136"/>
      <c r="BA254" s="136"/>
      <c r="BB254" s="136"/>
      <c r="BC254" s="136"/>
      <c r="BD254" s="136"/>
      <c r="BE254" s="136"/>
      <c r="BF254" s="136"/>
      <c r="BG254" s="136"/>
      <c r="BJ254" s="136"/>
      <c r="BT254" s="136"/>
      <c r="CD254" s="136"/>
      <c r="CN254" s="136"/>
      <c r="CX254" s="136"/>
      <c r="DH254" s="136"/>
      <c r="DR254" s="136"/>
      <c r="EB254" s="136"/>
      <c r="EL254" s="136"/>
      <c r="EV254" s="136"/>
      <c r="FF254" s="136"/>
      <c r="FP254" s="136"/>
      <c r="FZ254" s="136"/>
      <c r="GJ254" s="136"/>
      <c r="GT254" s="136"/>
      <c r="HD254" s="136"/>
      <c r="HN254" s="136"/>
      <c r="HX254" s="136"/>
    </row>
    <row xmlns:x14ac="http://schemas.microsoft.com/office/spreadsheetml/2009/9/ac" r="255" s="3" customFormat="true" x14ac:dyDescent="0.25">
      <c r="A255" s="402"/>
      <c r="B255" s="136"/>
      <c r="L255" s="136"/>
      <c r="V255" s="136"/>
      <c r="AF255" s="136"/>
      <c r="AP255" s="136"/>
      <c r="AZ255" s="136"/>
      <c r="BA255" s="136"/>
      <c r="BB255" s="136"/>
      <c r="BC255" s="136"/>
      <c r="BD255" s="136"/>
      <c r="BE255" s="136"/>
      <c r="BF255" s="136"/>
      <c r="BG255" s="136"/>
      <c r="BJ255" s="136"/>
      <c r="BT255" s="136"/>
      <c r="CD255" s="136"/>
      <c r="CN255" s="136"/>
      <c r="CX255" s="136"/>
      <c r="DH255" s="136"/>
      <c r="DR255" s="136"/>
      <c r="EB255" s="136"/>
      <c r="EL255" s="136"/>
      <c r="EV255" s="136"/>
      <c r="FF255" s="136"/>
      <c r="FP255" s="136"/>
      <c r="FZ255" s="136"/>
      <c r="GJ255" s="136"/>
      <c r="GT255" s="136"/>
      <c r="HD255" s="136"/>
      <c r="HN255" s="136"/>
      <c r="HX255" s="136"/>
    </row>
    <row xmlns:x14ac="http://schemas.microsoft.com/office/spreadsheetml/2009/9/ac" r="256" s="3" customFormat="true" x14ac:dyDescent="0.25">
      <c r="A256" s="402"/>
      <c r="B256" s="136"/>
      <c r="L256" s="136"/>
      <c r="V256" s="136"/>
      <c r="AF256" s="136"/>
      <c r="AP256" s="136"/>
      <c r="AZ256" s="136"/>
      <c r="BA256" s="136"/>
      <c r="BB256" s="136"/>
      <c r="BC256" s="136"/>
      <c r="BD256" s="136"/>
      <c r="BE256" s="136"/>
      <c r="BF256" s="136"/>
      <c r="BG256" s="136"/>
      <c r="BJ256" s="136"/>
      <c r="BT256" s="136"/>
      <c r="CD256" s="136"/>
      <c r="CN256" s="136"/>
      <c r="CX256" s="136"/>
      <c r="DH256" s="136"/>
      <c r="DR256" s="136"/>
      <c r="EB256" s="136"/>
      <c r="EL256" s="136"/>
      <c r="EV256" s="136"/>
      <c r="FF256" s="136"/>
      <c r="FP256" s="136"/>
      <c r="FZ256" s="136"/>
      <c r="GJ256" s="136"/>
      <c r="GT256" s="136"/>
      <c r="HD256" s="136"/>
      <c r="HN256" s="136"/>
      <c r="HX256" s="136"/>
    </row>
    <row xmlns:x14ac="http://schemas.microsoft.com/office/spreadsheetml/2009/9/ac" r="257" s="3" customFormat="true" x14ac:dyDescent="0.25">
      <c r="A257" s="402"/>
      <c r="B257" s="136"/>
      <c r="L257" s="136"/>
      <c r="V257" s="136"/>
      <c r="AF257" s="136"/>
      <c r="AP257" s="136"/>
      <c r="AZ257" s="136"/>
      <c r="BA257" s="136"/>
      <c r="BB257" s="136"/>
      <c r="BC257" s="136"/>
      <c r="BD257" s="136"/>
      <c r="BE257" s="136"/>
      <c r="BF257" s="136"/>
      <c r="BG257" s="136"/>
      <c r="BJ257" s="136"/>
      <c r="BT257" s="136"/>
      <c r="CD257" s="136"/>
      <c r="CN257" s="136"/>
      <c r="CX257" s="136"/>
      <c r="DH257" s="136"/>
      <c r="DR257" s="136"/>
      <c r="EB257" s="136"/>
      <c r="EL257" s="136"/>
      <c r="EV257" s="136"/>
      <c r="FF257" s="136"/>
      <c r="FP257" s="136"/>
      <c r="FZ257" s="136"/>
      <c r="GJ257" s="136"/>
      <c r="GT257" s="136"/>
      <c r="HD257" s="136"/>
      <c r="HN257" s="136"/>
      <c r="HX257" s="136"/>
    </row>
    <row xmlns:x14ac="http://schemas.microsoft.com/office/spreadsheetml/2009/9/ac" r="258" s="3" customFormat="true" x14ac:dyDescent="0.25">
      <c r="A258" s="402"/>
      <c r="B258" s="136"/>
      <c r="L258" s="136"/>
      <c r="V258" s="136"/>
      <c r="AF258" s="136"/>
      <c r="AP258" s="136"/>
      <c r="AZ258" s="136"/>
      <c r="BA258" s="136"/>
      <c r="BB258" s="136"/>
      <c r="BC258" s="136"/>
      <c r="BD258" s="136"/>
      <c r="BE258" s="136"/>
      <c r="BF258" s="136"/>
      <c r="BG258" s="136"/>
      <c r="BJ258" s="136"/>
      <c r="BT258" s="136"/>
      <c r="CD258" s="136"/>
      <c r="CN258" s="136"/>
      <c r="CX258" s="136"/>
      <c r="DH258" s="136"/>
      <c r="DR258" s="136"/>
      <c r="EB258" s="136"/>
      <c r="EL258" s="136"/>
      <c r="EV258" s="136"/>
      <c r="FF258" s="136"/>
      <c r="FP258" s="136"/>
      <c r="FZ258" s="136"/>
      <c r="GJ258" s="136"/>
      <c r="GT258" s="136"/>
      <c r="HD258" s="136"/>
      <c r="HN258" s="136"/>
      <c r="HX258" s="136"/>
    </row>
    <row xmlns:x14ac="http://schemas.microsoft.com/office/spreadsheetml/2009/9/ac" r="259" s="3" customFormat="true" x14ac:dyDescent="0.25">
      <c r="A259" s="402"/>
      <c r="B259" s="136"/>
      <c r="L259" s="136"/>
      <c r="V259" s="136"/>
      <c r="AF259" s="136"/>
      <c r="AP259" s="136"/>
      <c r="AZ259" s="136"/>
      <c r="BA259" s="136"/>
      <c r="BB259" s="136"/>
      <c r="BC259" s="136"/>
      <c r="BD259" s="136"/>
      <c r="BE259" s="136"/>
      <c r="BF259" s="136"/>
      <c r="BG259" s="136"/>
      <c r="BJ259" s="136"/>
      <c r="BT259" s="136"/>
      <c r="CD259" s="136"/>
      <c r="CN259" s="136"/>
      <c r="CX259" s="136"/>
      <c r="DH259" s="136"/>
      <c r="DR259" s="136"/>
      <c r="EB259" s="136"/>
      <c r="EL259" s="136"/>
      <c r="EV259" s="136"/>
      <c r="FF259" s="136"/>
      <c r="FP259" s="136"/>
      <c r="FZ259" s="136"/>
      <c r="GJ259" s="136"/>
      <c r="GT259" s="136"/>
      <c r="HD259" s="136"/>
      <c r="HN259" s="136"/>
      <c r="HX259" s="136"/>
    </row>
    <row xmlns:x14ac="http://schemas.microsoft.com/office/spreadsheetml/2009/9/ac" r="260" s="3" customFormat="true" x14ac:dyDescent="0.25">
      <c r="A260" s="402"/>
      <c r="B260" s="136"/>
      <c r="L260" s="136"/>
      <c r="V260" s="136"/>
      <c r="AF260" s="136"/>
      <c r="AP260" s="136"/>
      <c r="AZ260" s="136"/>
      <c r="BA260" s="136"/>
      <c r="BB260" s="136"/>
      <c r="BC260" s="136"/>
      <c r="BD260" s="136"/>
      <c r="BE260" s="136"/>
      <c r="BF260" s="136"/>
      <c r="BG260" s="136"/>
      <c r="BJ260" s="136"/>
      <c r="BT260" s="136"/>
      <c r="CD260" s="136"/>
      <c r="CN260" s="136"/>
      <c r="CX260" s="136"/>
      <c r="DH260" s="136"/>
      <c r="DR260" s="136"/>
      <c r="EB260" s="136"/>
      <c r="EL260" s="136"/>
      <c r="EV260" s="136"/>
      <c r="FF260" s="136"/>
      <c r="FP260" s="136"/>
      <c r="FZ260" s="136"/>
      <c r="GJ260" s="136"/>
      <c r="GT260" s="136"/>
      <c r="HD260" s="136"/>
      <c r="HN260" s="136"/>
      <c r="HX260" s="136"/>
    </row>
    <row xmlns:x14ac="http://schemas.microsoft.com/office/spreadsheetml/2009/9/ac" r="261" s="3" customFormat="true" x14ac:dyDescent="0.25">
      <c r="A261" s="402"/>
      <c r="B261" s="136"/>
      <c r="L261" s="136"/>
      <c r="V261" s="136"/>
      <c r="AF261" s="136"/>
      <c r="AP261" s="136"/>
      <c r="AZ261" s="136"/>
      <c r="BA261" s="136"/>
      <c r="BB261" s="136"/>
      <c r="BC261" s="136"/>
      <c r="BD261" s="136"/>
      <c r="BE261" s="136"/>
      <c r="BF261" s="136"/>
      <c r="BG261" s="136"/>
      <c r="BJ261" s="136"/>
      <c r="BT261" s="136"/>
      <c r="CD261" s="136"/>
      <c r="CN261" s="136"/>
      <c r="CX261" s="136"/>
      <c r="DH261" s="136"/>
      <c r="DR261" s="136"/>
      <c r="EB261" s="136"/>
      <c r="EL261" s="136"/>
      <c r="EV261" s="136"/>
      <c r="FF261" s="136"/>
      <c r="FP261" s="136"/>
      <c r="FZ261" s="136"/>
      <c r="GJ261" s="136"/>
      <c r="GT261" s="136"/>
      <c r="HD261" s="136"/>
      <c r="HN261" s="136"/>
      <c r="HX261" s="136"/>
    </row>
    <row xmlns:x14ac="http://schemas.microsoft.com/office/spreadsheetml/2009/9/ac" r="262" s="3" customFormat="true" x14ac:dyDescent="0.25">
      <c r="A262" s="402"/>
      <c r="B262" s="136"/>
      <c r="L262" s="136"/>
      <c r="V262" s="136"/>
      <c r="AF262" s="136"/>
      <c r="AP262" s="136"/>
      <c r="AZ262" s="136"/>
      <c r="BA262" s="136"/>
      <c r="BB262" s="136"/>
      <c r="BC262" s="136"/>
      <c r="BD262" s="136"/>
      <c r="BE262" s="136"/>
      <c r="BF262" s="136"/>
      <c r="BG262" s="136"/>
      <c r="BJ262" s="136"/>
      <c r="BT262" s="136"/>
      <c r="CD262" s="136"/>
      <c r="CN262" s="136"/>
      <c r="CX262" s="136"/>
      <c r="DH262" s="136"/>
      <c r="DR262" s="136"/>
      <c r="EB262" s="136"/>
      <c r="EL262" s="136"/>
      <c r="EV262" s="136"/>
      <c r="FF262" s="136"/>
      <c r="FP262" s="136"/>
      <c r="FZ262" s="136"/>
      <c r="GJ262" s="136"/>
      <c r="GT262" s="136"/>
      <c r="HD262" s="136"/>
      <c r="HN262" s="136"/>
      <c r="HX262" s="136"/>
    </row>
    <row xmlns:x14ac="http://schemas.microsoft.com/office/spreadsheetml/2009/9/ac" r="263" s="3" customFormat="true" x14ac:dyDescent="0.25">
      <c r="A263" s="402"/>
      <c r="B263" s="136"/>
      <c r="L263" s="136"/>
      <c r="V263" s="136"/>
      <c r="AF263" s="136"/>
      <c r="AP263" s="136"/>
      <c r="AZ263" s="136"/>
      <c r="BA263" s="136"/>
      <c r="BB263" s="136"/>
      <c r="BC263" s="136"/>
      <c r="BD263" s="136"/>
      <c r="BE263" s="136"/>
      <c r="BF263" s="136"/>
      <c r="BG263" s="136"/>
      <c r="BJ263" s="136"/>
      <c r="BT263" s="136"/>
      <c r="CD263" s="136"/>
      <c r="CN263" s="136"/>
      <c r="CX263" s="136"/>
      <c r="DH263" s="136"/>
      <c r="DR263" s="136"/>
      <c r="EB263" s="136"/>
      <c r="EL263" s="136"/>
      <c r="EV263" s="136"/>
      <c r="FF263" s="136"/>
      <c r="FP263" s="136"/>
      <c r="FZ263" s="136"/>
      <c r="GJ263" s="136"/>
      <c r="GT263" s="136"/>
      <c r="HD263" s="136"/>
      <c r="HN263" s="136"/>
      <c r="HX263" s="136"/>
    </row>
    <row xmlns:x14ac="http://schemas.microsoft.com/office/spreadsheetml/2009/9/ac" r="264" s="3" customFormat="true" x14ac:dyDescent="0.25">
      <c r="A264" s="402"/>
      <c r="B264" s="136"/>
      <c r="L264" s="136"/>
      <c r="V264" s="136"/>
      <c r="AF264" s="136"/>
      <c r="AP264" s="136"/>
      <c r="AZ264" s="136"/>
      <c r="BA264" s="136"/>
      <c r="BB264" s="136"/>
      <c r="BC264" s="136"/>
      <c r="BD264" s="136"/>
      <c r="BE264" s="136"/>
      <c r="BF264" s="136"/>
      <c r="BG264" s="136"/>
      <c r="BJ264" s="136"/>
      <c r="BT264" s="136"/>
      <c r="CD264" s="136"/>
      <c r="CN264" s="136"/>
      <c r="CX264" s="136"/>
      <c r="DH264" s="136"/>
      <c r="DR264" s="136"/>
      <c r="EB264" s="136"/>
      <c r="EL264" s="136"/>
      <c r="EV264" s="136"/>
      <c r="FF264" s="136"/>
      <c r="FP264" s="136"/>
      <c r="FZ264" s="136"/>
      <c r="GJ264" s="136"/>
      <c r="GT264" s="136"/>
      <c r="HD264" s="136"/>
      <c r="HN264" s="136"/>
      <c r="HX264" s="136"/>
    </row>
    <row xmlns:x14ac="http://schemas.microsoft.com/office/spreadsheetml/2009/9/ac" r="265" s="3" customFormat="true" x14ac:dyDescent="0.25">
      <c r="A265" s="402"/>
      <c r="B265" s="136"/>
      <c r="L265" s="136"/>
      <c r="V265" s="136"/>
      <c r="AF265" s="136"/>
      <c r="AP265" s="136"/>
      <c r="AZ265" s="136"/>
      <c r="BA265" s="136"/>
      <c r="BB265" s="136"/>
      <c r="BC265" s="136"/>
      <c r="BD265" s="136"/>
      <c r="BE265" s="136"/>
      <c r="BF265" s="136"/>
      <c r="BG265" s="136"/>
      <c r="BJ265" s="136"/>
      <c r="BT265" s="136"/>
      <c r="CD265" s="136"/>
      <c r="CN265" s="136"/>
      <c r="CX265" s="136"/>
      <c r="DH265" s="136"/>
      <c r="DR265" s="136"/>
      <c r="EB265" s="136"/>
      <c r="EL265" s="136"/>
      <c r="EV265" s="136"/>
      <c r="FF265" s="136"/>
      <c r="FP265" s="136"/>
      <c r="FZ265" s="136"/>
      <c r="GJ265" s="136"/>
      <c r="GT265" s="136"/>
      <c r="HD265" s="136"/>
      <c r="HN265" s="136"/>
      <c r="HX265" s="136"/>
    </row>
    <row xmlns:x14ac="http://schemas.microsoft.com/office/spreadsheetml/2009/9/ac" r="266" s="3" customFormat="true" x14ac:dyDescent="0.25">
      <c r="A266" s="402"/>
      <c r="B266" s="136"/>
      <c r="L266" s="136"/>
      <c r="V266" s="136"/>
      <c r="AF266" s="136"/>
      <c r="AP266" s="136"/>
      <c r="AZ266" s="136"/>
      <c r="BA266" s="136"/>
      <c r="BB266" s="136"/>
      <c r="BC266" s="136"/>
      <c r="BD266" s="136"/>
      <c r="BE266" s="136"/>
      <c r="BF266" s="136"/>
      <c r="BG266" s="136"/>
      <c r="BJ266" s="136"/>
      <c r="BT266" s="136"/>
      <c r="CD266" s="136"/>
      <c r="CN266" s="136"/>
      <c r="CX266" s="136"/>
      <c r="DH266" s="136"/>
      <c r="DR266" s="136"/>
      <c r="EB266" s="136"/>
      <c r="EL266" s="136"/>
      <c r="EV266" s="136"/>
      <c r="FF266" s="136"/>
      <c r="FP266" s="136"/>
      <c r="FZ266" s="136"/>
      <c r="GJ266" s="136"/>
      <c r="GT266" s="136"/>
      <c r="HD266" s="136"/>
      <c r="HN266" s="136"/>
      <c r="HX266" s="136"/>
    </row>
    <row xmlns:x14ac="http://schemas.microsoft.com/office/spreadsheetml/2009/9/ac" r="267" s="3" customFormat="true" x14ac:dyDescent="0.25">
      <c r="A267" s="402"/>
      <c r="B267" s="136"/>
      <c r="L267" s="136"/>
      <c r="V267" s="136"/>
      <c r="AF267" s="136"/>
      <c r="AP267" s="136"/>
      <c r="AZ267" s="136"/>
      <c r="BA267" s="136"/>
      <c r="BB267" s="136"/>
      <c r="BC267" s="136"/>
      <c r="BD267" s="136"/>
      <c r="BE267" s="136"/>
      <c r="BF267" s="136"/>
      <c r="BG267" s="136"/>
      <c r="BJ267" s="136"/>
      <c r="BT267" s="136"/>
      <c r="CD267" s="136"/>
      <c r="CN267" s="136"/>
      <c r="CX267" s="136"/>
      <c r="DH267" s="136"/>
      <c r="DR267" s="136"/>
      <c r="EB267" s="136"/>
      <c r="EL267" s="136"/>
      <c r="EV267" s="136"/>
      <c r="FF267" s="136"/>
      <c r="FP267" s="136"/>
      <c r="FZ267" s="136"/>
      <c r="GJ267" s="136"/>
      <c r="GT267" s="136"/>
      <c r="HD267" s="136"/>
      <c r="HN267" s="136"/>
      <c r="HX267" s="136"/>
    </row>
    <row xmlns:x14ac="http://schemas.microsoft.com/office/spreadsheetml/2009/9/ac" r="268" s="3" customFormat="true" x14ac:dyDescent="0.25">
      <c r="A268" s="402"/>
      <c r="B268" s="136"/>
      <c r="L268" s="136"/>
      <c r="V268" s="136"/>
      <c r="AF268" s="136"/>
      <c r="AP268" s="136"/>
      <c r="AZ268" s="136"/>
      <c r="BA268" s="136"/>
      <c r="BB268" s="136"/>
      <c r="BC268" s="136"/>
      <c r="BD268" s="136"/>
      <c r="BE268" s="136"/>
      <c r="BF268" s="136"/>
      <c r="BG268" s="136"/>
      <c r="BJ268" s="136"/>
      <c r="BT268" s="136"/>
      <c r="CD268" s="136"/>
      <c r="CN268" s="136"/>
      <c r="CX268" s="136"/>
      <c r="DH268" s="136"/>
      <c r="DR268" s="136"/>
      <c r="EB268" s="136"/>
      <c r="EL268" s="136"/>
      <c r="EV268" s="136"/>
      <c r="FF268" s="136"/>
      <c r="FP268" s="136"/>
      <c r="FZ268" s="136"/>
      <c r="GJ268" s="136"/>
      <c r="GT268" s="136"/>
      <c r="HD268" s="136"/>
      <c r="HN268" s="136"/>
      <c r="HX268" s="136"/>
    </row>
    <row xmlns:x14ac="http://schemas.microsoft.com/office/spreadsheetml/2009/9/ac" r="269" s="3" customFormat="true" x14ac:dyDescent="0.25">
      <c r="A269" s="402"/>
      <c r="B269" s="136"/>
      <c r="L269" s="136"/>
      <c r="V269" s="136"/>
      <c r="AF269" s="136"/>
      <c r="AP269" s="136"/>
      <c r="AZ269" s="136"/>
      <c r="BA269" s="136"/>
      <c r="BB269" s="136"/>
      <c r="BC269" s="136"/>
      <c r="BD269" s="136"/>
      <c r="BE269" s="136"/>
      <c r="BF269" s="136"/>
      <c r="BG269" s="136"/>
      <c r="BJ269" s="136"/>
      <c r="BT269" s="136"/>
      <c r="CD269" s="136"/>
      <c r="CN269" s="136"/>
      <c r="CX269" s="136"/>
      <c r="DH269" s="136"/>
      <c r="DR269" s="136"/>
      <c r="EB269" s="136"/>
      <c r="EL269" s="136"/>
      <c r="EV269" s="136"/>
      <c r="FF269" s="136"/>
      <c r="FP269" s="136"/>
      <c r="FZ269" s="136"/>
      <c r="GJ269" s="136"/>
      <c r="GT269" s="136"/>
      <c r="HD269" s="136"/>
      <c r="HN269" s="136"/>
      <c r="HX269" s="136"/>
    </row>
    <row xmlns:x14ac="http://schemas.microsoft.com/office/spreadsheetml/2009/9/ac" r="270" s="3" customFormat="true" x14ac:dyDescent="0.25">
      <c r="A270" s="402"/>
      <c r="B270" s="136"/>
      <c r="L270" s="136"/>
      <c r="V270" s="136"/>
      <c r="AF270" s="136"/>
      <c r="AP270" s="136"/>
      <c r="AZ270" s="136"/>
      <c r="BA270" s="136"/>
      <c r="BB270" s="136"/>
      <c r="BC270" s="136"/>
      <c r="BD270" s="136"/>
      <c r="BE270" s="136"/>
      <c r="BF270" s="136"/>
      <c r="BG270" s="136"/>
      <c r="BJ270" s="136"/>
      <c r="BT270" s="136"/>
      <c r="CD270" s="136"/>
      <c r="CN270" s="136"/>
      <c r="CX270" s="136"/>
      <c r="DH270" s="136"/>
      <c r="DR270" s="136"/>
      <c r="EB270" s="136"/>
      <c r="EL270" s="136"/>
      <c r="EV270" s="136"/>
      <c r="FF270" s="136"/>
      <c r="FP270" s="136"/>
      <c r="FZ270" s="136"/>
      <c r="GJ270" s="136"/>
      <c r="GT270" s="136"/>
      <c r="HD270" s="136"/>
      <c r="HN270" s="136"/>
      <c r="HX270" s="136"/>
    </row>
    <row xmlns:x14ac="http://schemas.microsoft.com/office/spreadsheetml/2009/9/ac" r="271" s="3" customFormat="true" x14ac:dyDescent="0.25">
      <c r="A271" s="402"/>
      <c r="B271" s="136"/>
      <c r="L271" s="136"/>
      <c r="V271" s="136"/>
      <c r="AF271" s="136"/>
      <c r="AP271" s="136"/>
      <c r="AZ271" s="136"/>
      <c r="BA271" s="136"/>
      <c r="BB271" s="136"/>
      <c r="BC271" s="136"/>
      <c r="BD271" s="136"/>
      <c r="BE271" s="136"/>
      <c r="BF271" s="136"/>
      <c r="BG271" s="136"/>
      <c r="BJ271" s="136"/>
      <c r="BT271" s="136"/>
      <c r="CD271" s="136"/>
      <c r="CN271" s="136"/>
      <c r="CX271" s="136"/>
      <c r="DH271" s="136"/>
      <c r="DR271" s="136"/>
      <c r="EB271" s="136"/>
      <c r="EL271" s="136"/>
      <c r="EV271" s="136"/>
      <c r="FF271" s="136"/>
      <c r="FP271" s="136"/>
      <c r="FZ271" s="136"/>
      <c r="GJ271" s="136"/>
      <c r="GT271" s="136"/>
      <c r="HD271" s="136"/>
      <c r="HN271" s="136"/>
      <c r="HX271" s="136"/>
    </row>
    <row xmlns:x14ac="http://schemas.microsoft.com/office/spreadsheetml/2009/9/ac" r="272" s="3" customFormat="true" x14ac:dyDescent="0.25">
      <c r="A272" s="402"/>
      <c r="B272" s="136"/>
      <c r="L272" s="136"/>
      <c r="V272" s="136"/>
      <c r="AF272" s="136"/>
      <c r="AP272" s="136"/>
      <c r="AZ272" s="136"/>
      <c r="BA272" s="136"/>
      <c r="BB272" s="136"/>
      <c r="BC272" s="136"/>
      <c r="BD272" s="136"/>
      <c r="BE272" s="136"/>
      <c r="BF272" s="136"/>
      <c r="BG272" s="136"/>
      <c r="BJ272" s="136"/>
      <c r="BT272" s="136"/>
      <c r="CD272" s="136"/>
      <c r="CN272" s="136"/>
      <c r="CX272" s="136"/>
      <c r="DH272" s="136"/>
      <c r="DR272" s="136"/>
      <c r="EB272" s="136"/>
      <c r="EL272" s="136"/>
      <c r="EV272" s="136"/>
      <c r="FF272" s="136"/>
      <c r="FP272" s="136"/>
      <c r="FZ272" s="136"/>
      <c r="GJ272" s="136"/>
      <c r="GT272" s="136"/>
      <c r="HD272" s="136"/>
      <c r="HN272" s="136"/>
      <c r="HX272" s="136"/>
    </row>
    <row xmlns:x14ac="http://schemas.microsoft.com/office/spreadsheetml/2009/9/ac" r="273" s="3" customFormat="true" x14ac:dyDescent="0.25">
      <c r="A273" s="402"/>
      <c r="B273" s="136"/>
      <c r="L273" s="136"/>
      <c r="V273" s="136"/>
      <c r="AF273" s="136"/>
      <c r="AP273" s="136"/>
      <c r="AZ273" s="136"/>
      <c r="BA273" s="136"/>
      <c r="BB273" s="136"/>
      <c r="BC273" s="136"/>
      <c r="BD273" s="136"/>
      <c r="BE273" s="136"/>
      <c r="BF273" s="136"/>
      <c r="BG273" s="136"/>
      <c r="BJ273" s="136"/>
      <c r="BT273" s="136"/>
      <c r="CD273" s="136"/>
      <c r="CN273" s="136"/>
      <c r="CX273" s="136"/>
      <c r="DH273" s="136"/>
      <c r="DR273" s="136"/>
      <c r="EB273" s="136"/>
      <c r="EL273" s="136"/>
      <c r="EV273" s="136"/>
      <c r="FF273" s="136"/>
      <c r="FP273" s="136"/>
      <c r="FZ273" s="136"/>
      <c r="GJ273" s="136"/>
      <c r="GT273" s="136"/>
      <c r="HD273" s="136"/>
      <c r="HN273" s="136"/>
      <c r="HX273" s="136"/>
    </row>
    <row xmlns:x14ac="http://schemas.microsoft.com/office/spreadsheetml/2009/9/ac" r="274" s="3" customFormat="true" x14ac:dyDescent="0.25">
      <c r="A274" s="402"/>
      <c r="B274" s="136"/>
      <c r="L274" s="136"/>
      <c r="V274" s="136"/>
      <c r="AF274" s="136"/>
      <c r="AP274" s="136"/>
      <c r="AZ274" s="136"/>
      <c r="BA274" s="136"/>
      <c r="BB274" s="136"/>
      <c r="BC274" s="136"/>
      <c r="BD274" s="136"/>
      <c r="BE274" s="136"/>
      <c r="BF274" s="136"/>
      <c r="BG274" s="136"/>
      <c r="BJ274" s="136"/>
      <c r="BT274" s="136"/>
      <c r="CD274" s="136"/>
      <c r="CN274" s="136"/>
      <c r="CX274" s="136"/>
      <c r="DH274" s="136"/>
      <c r="DR274" s="136"/>
      <c r="EB274" s="136"/>
      <c r="EL274" s="136"/>
      <c r="EV274" s="136"/>
      <c r="FF274" s="136"/>
      <c r="FP274" s="136"/>
      <c r="FZ274" s="136"/>
      <c r="GJ274" s="136"/>
      <c r="GT274" s="136"/>
      <c r="HD274" s="136"/>
      <c r="HN274" s="136"/>
      <c r="HX274" s="136"/>
    </row>
    <row xmlns:x14ac="http://schemas.microsoft.com/office/spreadsheetml/2009/9/ac" r="275" s="3" customFormat="true" x14ac:dyDescent="0.25">
      <c r="A275" s="402"/>
      <c r="B275" s="136"/>
      <c r="L275" s="136"/>
      <c r="V275" s="136"/>
      <c r="AF275" s="136"/>
      <c r="AP275" s="136"/>
      <c r="AZ275" s="136"/>
      <c r="BA275" s="136"/>
      <c r="BB275" s="136"/>
      <c r="BC275" s="136"/>
      <c r="BD275" s="136"/>
      <c r="BE275" s="136"/>
      <c r="BF275" s="136"/>
      <c r="BG275" s="136"/>
      <c r="BJ275" s="136"/>
      <c r="BT275" s="136"/>
      <c r="CD275" s="136"/>
      <c r="CN275" s="136"/>
      <c r="CX275" s="136"/>
      <c r="DH275" s="136"/>
      <c r="DR275" s="136"/>
      <c r="EB275" s="136"/>
      <c r="EL275" s="136"/>
      <c r="EV275" s="136"/>
      <c r="FF275" s="136"/>
      <c r="FP275" s="136"/>
      <c r="FZ275" s="136"/>
      <c r="GJ275" s="136"/>
      <c r="GT275" s="136"/>
      <c r="HD275" s="136"/>
      <c r="HN275" s="136"/>
      <c r="HX275" s="136"/>
    </row>
    <row xmlns:x14ac="http://schemas.microsoft.com/office/spreadsheetml/2009/9/ac" r="276" s="3" customFormat="true" x14ac:dyDescent="0.25">
      <c r="A276" s="402"/>
      <c r="B276" s="136"/>
      <c r="L276" s="136"/>
      <c r="V276" s="136"/>
      <c r="AF276" s="136"/>
      <c r="AP276" s="136"/>
      <c r="AZ276" s="136"/>
      <c r="BA276" s="136"/>
      <c r="BB276" s="136"/>
      <c r="BC276" s="136"/>
      <c r="BD276" s="136"/>
      <c r="BE276" s="136"/>
      <c r="BF276" s="136"/>
      <c r="BG276" s="136"/>
      <c r="BJ276" s="136"/>
      <c r="BT276" s="136"/>
      <c r="CD276" s="136"/>
      <c r="CN276" s="136"/>
      <c r="CX276" s="136"/>
      <c r="DH276" s="136"/>
      <c r="DR276" s="136"/>
      <c r="EB276" s="136"/>
      <c r="EL276" s="136"/>
      <c r="EV276" s="136"/>
      <c r="FF276" s="136"/>
      <c r="FP276" s="136"/>
      <c r="FZ276" s="136"/>
      <c r="GJ276" s="136"/>
      <c r="GT276" s="136"/>
      <c r="HD276" s="136"/>
      <c r="HN276" s="136"/>
      <c r="HX276" s="136"/>
    </row>
    <row xmlns:x14ac="http://schemas.microsoft.com/office/spreadsheetml/2009/9/ac" r="277" s="3" customFormat="true" x14ac:dyDescent="0.25">
      <c r="A277" s="402"/>
      <c r="B277" s="136"/>
      <c r="L277" s="136"/>
      <c r="V277" s="136"/>
      <c r="AF277" s="136"/>
      <c r="AP277" s="136"/>
      <c r="AZ277" s="136"/>
      <c r="BA277" s="136"/>
      <c r="BB277" s="136"/>
      <c r="BC277" s="136"/>
      <c r="BD277" s="136"/>
      <c r="BE277" s="136"/>
      <c r="BF277" s="136"/>
      <c r="BG277" s="136"/>
      <c r="BJ277" s="136"/>
      <c r="BT277" s="136"/>
      <c r="CD277" s="136"/>
      <c r="CN277" s="136"/>
      <c r="CX277" s="136"/>
      <c r="DH277" s="136"/>
      <c r="DR277" s="136"/>
      <c r="EB277" s="136"/>
      <c r="EL277" s="136"/>
      <c r="EV277" s="136"/>
      <c r="FF277" s="136"/>
      <c r="FP277" s="136"/>
      <c r="FZ277" s="136"/>
      <c r="GJ277" s="136"/>
      <c r="GT277" s="136"/>
      <c r="HD277" s="136"/>
      <c r="HN277" s="136"/>
      <c r="HX277" s="136"/>
    </row>
    <row xmlns:x14ac="http://schemas.microsoft.com/office/spreadsheetml/2009/9/ac" r="278" s="3" customFormat="true" x14ac:dyDescent="0.25">
      <c r="A278" s="402"/>
      <c r="B278" s="136"/>
      <c r="L278" s="136"/>
      <c r="V278" s="136"/>
      <c r="AF278" s="136"/>
      <c r="AP278" s="136"/>
      <c r="AZ278" s="136"/>
      <c r="BA278" s="136"/>
      <c r="BB278" s="136"/>
      <c r="BC278" s="136"/>
      <c r="BD278" s="136"/>
      <c r="BE278" s="136"/>
      <c r="BF278" s="136"/>
      <c r="BG278" s="136"/>
      <c r="BJ278" s="136"/>
      <c r="BT278" s="136"/>
      <c r="CD278" s="136"/>
      <c r="CN278" s="136"/>
      <c r="CX278" s="136"/>
      <c r="DH278" s="136"/>
      <c r="DR278" s="136"/>
      <c r="EB278" s="136"/>
      <c r="EL278" s="136"/>
      <c r="EV278" s="136"/>
      <c r="FF278" s="136"/>
      <c r="FP278" s="136"/>
      <c r="FZ278" s="136"/>
      <c r="GJ278" s="136"/>
      <c r="GT278" s="136"/>
      <c r="HD278" s="136"/>
      <c r="HN278" s="136"/>
      <c r="HX278" s="136"/>
    </row>
    <row xmlns:x14ac="http://schemas.microsoft.com/office/spreadsheetml/2009/9/ac" r="279" s="3" customFormat="true" x14ac:dyDescent="0.25">
      <c r="A279" s="402"/>
      <c r="B279" s="136"/>
      <c r="L279" s="136"/>
      <c r="V279" s="136"/>
      <c r="AF279" s="136"/>
      <c r="AP279" s="136"/>
      <c r="AZ279" s="136"/>
      <c r="BA279" s="136"/>
      <c r="BB279" s="136"/>
      <c r="BC279" s="136"/>
      <c r="BD279" s="136"/>
      <c r="BE279" s="136"/>
      <c r="BF279" s="136"/>
      <c r="BG279" s="136"/>
      <c r="BJ279" s="136"/>
      <c r="BT279" s="136"/>
      <c r="CD279" s="136"/>
      <c r="CN279" s="136"/>
      <c r="CX279" s="136"/>
      <c r="DH279" s="136"/>
      <c r="DR279" s="136"/>
      <c r="EB279" s="136"/>
      <c r="EL279" s="136"/>
      <c r="EV279" s="136"/>
      <c r="FF279" s="136"/>
      <c r="FP279" s="136"/>
      <c r="FZ279" s="136"/>
      <c r="GJ279" s="136"/>
      <c r="GT279" s="136"/>
      <c r="HD279" s="136"/>
      <c r="HN279" s="136"/>
      <c r="HX279" s="136"/>
    </row>
    <row xmlns:x14ac="http://schemas.microsoft.com/office/spreadsheetml/2009/9/ac" r="280" s="3" customFormat="true" x14ac:dyDescent="0.25">
      <c r="A280" s="402"/>
      <c r="B280" s="136"/>
      <c r="L280" s="136"/>
      <c r="V280" s="136"/>
      <c r="AF280" s="136"/>
      <c r="AP280" s="136"/>
      <c r="AZ280" s="136"/>
      <c r="BA280" s="136"/>
      <c r="BB280" s="136"/>
      <c r="BC280" s="136"/>
      <c r="BD280" s="136"/>
      <c r="BE280" s="136"/>
      <c r="BF280" s="136"/>
      <c r="BG280" s="136"/>
      <c r="BJ280" s="136"/>
      <c r="BT280" s="136"/>
      <c r="CD280" s="136"/>
      <c r="CN280" s="136"/>
      <c r="CX280" s="136"/>
      <c r="DH280" s="136"/>
      <c r="DR280" s="136"/>
      <c r="EB280" s="136"/>
      <c r="EL280" s="136"/>
      <c r="EV280" s="136"/>
      <c r="FF280" s="136"/>
      <c r="FP280" s="136"/>
      <c r="FZ280" s="136"/>
      <c r="GJ280" s="136"/>
      <c r="GT280" s="136"/>
      <c r="HD280" s="136"/>
      <c r="HN280" s="136"/>
      <c r="HX280" s="136"/>
    </row>
    <row xmlns:x14ac="http://schemas.microsoft.com/office/spreadsheetml/2009/9/ac" r="281" s="3" customFormat="true" x14ac:dyDescent="0.25">
      <c r="A281" s="402"/>
      <c r="B281" s="136"/>
      <c r="L281" s="136"/>
      <c r="V281" s="136"/>
      <c r="AF281" s="136"/>
      <c r="AP281" s="136"/>
      <c r="AZ281" s="136"/>
      <c r="BA281" s="136"/>
      <c r="BB281" s="136"/>
      <c r="BC281" s="136"/>
      <c r="BD281" s="136"/>
      <c r="BE281" s="136"/>
      <c r="BF281" s="136"/>
      <c r="BG281" s="136"/>
      <c r="BJ281" s="136"/>
      <c r="BT281" s="136"/>
      <c r="CD281" s="136"/>
      <c r="CN281" s="136"/>
      <c r="CX281" s="136"/>
      <c r="DH281" s="136"/>
      <c r="DR281" s="136"/>
      <c r="EB281" s="136"/>
      <c r="EL281" s="136"/>
      <c r="EV281" s="136"/>
      <c r="FF281" s="136"/>
      <c r="FP281" s="136"/>
      <c r="FZ281" s="136"/>
      <c r="GJ281" s="136"/>
      <c r="GT281" s="136"/>
      <c r="HD281" s="136"/>
      <c r="HN281" s="136"/>
      <c r="HX281" s="136"/>
    </row>
    <row xmlns:x14ac="http://schemas.microsoft.com/office/spreadsheetml/2009/9/ac" r="282" s="3" customFormat="true" x14ac:dyDescent="0.25">
      <c r="A282" s="402"/>
      <c r="B282" s="136"/>
      <c r="L282" s="136"/>
      <c r="V282" s="136"/>
      <c r="AF282" s="136"/>
      <c r="AP282" s="136"/>
      <c r="AZ282" s="136"/>
      <c r="BA282" s="136"/>
      <c r="BB282" s="136"/>
      <c r="BC282" s="136"/>
      <c r="BD282" s="136"/>
      <c r="BE282" s="136"/>
      <c r="BF282" s="136"/>
      <c r="BG282" s="136"/>
      <c r="BJ282" s="136"/>
      <c r="BT282" s="136"/>
      <c r="CD282" s="136"/>
      <c r="CN282" s="136"/>
      <c r="CX282" s="136"/>
      <c r="DH282" s="136"/>
      <c r="DR282" s="136"/>
      <c r="EB282" s="136"/>
      <c r="EL282" s="136"/>
      <c r="EV282" s="136"/>
      <c r="FF282" s="136"/>
      <c r="FP282" s="136"/>
      <c r="FZ282" s="136"/>
      <c r="GJ282" s="136"/>
      <c r="GT282" s="136"/>
      <c r="HD282" s="136"/>
      <c r="HN282" s="136"/>
      <c r="HX282" s="136"/>
    </row>
    <row xmlns:x14ac="http://schemas.microsoft.com/office/spreadsheetml/2009/9/ac" r="283" s="3" customFormat="true" x14ac:dyDescent="0.25">
      <c r="A283" s="402"/>
      <c r="B283" s="136"/>
      <c r="L283" s="136"/>
      <c r="V283" s="136"/>
      <c r="AF283" s="136"/>
      <c r="AP283" s="136"/>
      <c r="AZ283" s="136"/>
      <c r="BA283" s="136"/>
      <c r="BB283" s="136"/>
      <c r="BC283" s="136"/>
      <c r="BD283" s="136"/>
      <c r="BE283" s="136"/>
      <c r="BF283" s="136"/>
      <c r="BG283" s="136"/>
      <c r="BJ283" s="136"/>
      <c r="BT283" s="136"/>
      <c r="CD283" s="136"/>
      <c r="CN283" s="136"/>
      <c r="CX283" s="136"/>
      <c r="DH283" s="136"/>
      <c r="DR283" s="136"/>
      <c r="EB283" s="136"/>
      <c r="EL283" s="136"/>
      <c r="EV283" s="136"/>
      <c r="FF283" s="136"/>
      <c r="FP283" s="136"/>
      <c r="FZ283" s="136"/>
      <c r="GJ283" s="136"/>
      <c r="GT283" s="136"/>
      <c r="HD283" s="136"/>
      <c r="HN283" s="136"/>
      <c r="HX283" s="136"/>
    </row>
    <row xmlns:x14ac="http://schemas.microsoft.com/office/spreadsheetml/2009/9/ac" r="284" s="3" customFormat="true" x14ac:dyDescent="0.25">
      <c r="A284" s="402"/>
      <c r="B284" s="136"/>
      <c r="L284" s="136"/>
      <c r="V284" s="136"/>
      <c r="AF284" s="136"/>
      <c r="AP284" s="136"/>
      <c r="AZ284" s="136"/>
      <c r="BA284" s="136"/>
      <c r="BB284" s="136"/>
      <c r="BC284" s="136"/>
      <c r="BD284" s="136"/>
      <c r="BE284" s="136"/>
      <c r="BF284" s="136"/>
      <c r="BG284" s="136"/>
      <c r="BJ284" s="136"/>
      <c r="BT284" s="136"/>
      <c r="CD284" s="136"/>
      <c r="CN284" s="136"/>
      <c r="CX284" s="136"/>
      <c r="DH284" s="136"/>
      <c r="DR284" s="136"/>
      <c r="EB284" s="136"/>
      <c r="EL284" s="136"/>
      <c r="EV284" s="136"/>
      <c r="FF284" s="136"/>
      <c r="FP284" s="136"/>
      <c r="FZ284" s="136"/>
      <c r="GJ284" s="136"/>
      <c r="GT284" s="136"/>
      <c r="HD284" s="136"/>
      <c r="HN284" s="136"/>
      <c r="HX284" s="136"/>
    </row>
    <row xmlns:x14ac="http://schemas.microsoft.com/office/spreadsheetml/2009/9/ac" r="285" s="3" customFormat="true" x14ac:dyDescent="0.25">
      <c r="A285" s="402"/>
      <c r="B285" s="136"/>
      <c r="L285" s="136"/>
      <c r="V285" s="136"/>
      <c r="AF285" s="136"/>
      <c r="AP285" s="136"/>
      <c r="AZ285" s="136"/>
      <c r="BA285" s="136"/>
      <c r="BB285" s="136"/>
      <c r="BC285" s="136"/>
      <c r="BD285" s="136"/>
      <c r="BE285" s="136"/>
      <c r="BF285" s="136"/>
      <c r="BG285" s="136"/>
      <c r="BJ285" s="136"/>
      <c r="BT285" s="136"/>
      <c r="CD285" s="136"/>
      <c r="CN285" s="136"/>
      <c r="CX285" s="136"/>
      <c r="DH285" s="136"/>
      <c r="DR285" s="136"/>
      <c r="EB285" s="136"/>
      <c r="EL285" s="136"/>
      <c r="EV285" s="136"/>
      <c r="FF285" s="136"/>
      <c r="FP285" s="136"/>
      <c r="FZ285" s="136"/>
      <c r="GJ285" s="136"/>
      <c r="GT285" s="136"/>
      <c r="HD285" s="136"/>
      <c r="HN285" s="136"/>
      <c r="HX285" s="136"/>
    </row>
    <row xmlns:x14ac="http://schemas.microsoft.com/office/spreadsheetml/2009/9/ac" r="286" s="3" customFormat="true" x14ac:dyDescent="0.25">
      <c r="A286" s="402"/>
      <c r="B286" s="136"/>
      <c r="L286" s="136"/>
      <c r="V286" s="136"/>
      <c r="AF286" s="136"/>
      <c r="AP286" s="136"/>
      <c r="AZ286" s="136"/>
      <c r="BA286" s="136"/>
      <c r="BB286" s="136"/>
      <c r="BC286" s="136"/>
      <c r="BD286" s="136"/>
      <c r="BE286" s="136"/>
      <c r="BF286" s="136"/>
      <c r="BG286" s="136"/>
      <c r="BJ286" s="136"/>
      <c r="BT286" s="136"/>
      <c r="CD286" s="136"/>
      <c r="CN286" s="136"/>
      <c r="CX286" s="136"/>
      <c r="DH286" s="136"/>
      <c r="DR286" s="136"/>
      <c r="EB286" s="136"/>
      <c r="EL286" s="136"/>
      <c r="EV286" s="136"/>
      <c r="FF286" s="136"/>
      <c r="FP286" s="136"/>
      <c r="FZ286" s="136"/>
      <c r="GJ286" s="136"/>
      <c r="GT286" s="136"/>
      <c r="HD286" s="136"/>
      <c r="HN286" s="136"/>
      <c r="HX286" s="136"/>
    </row>
    <row xmlns:x14ac="http://schemas.microsoft.com/office/spreadsheetml/2009/9/ac" r="287" s="3" customFormat="true" x14ac:dyDescent="0.25">
      <c r="A287" s="402"/>
      <c r="B287" s="136"/>
      <c r="L287" s="136"/>
      <c r="V287" s="136"/>
      <c r="AF287" s="136"/>
      <c r="AP287" s="136"/>
      <c r="AZ287" s="136"/>
      <c r="BA287" s="136"/>
      <c r="BB287" s="136"/>
      <c r="BC287" s="136"/>
      <c r="BD287" s="136"/>
      <c r="BE287" s="136"/>
      <c r="BF287" s="136"/>
      <c r="BG287" s="136"/>
      <c r="BJ287" s="136"/>
      <c r="BT287" s="136"/>
      <c r="CD287" s="136"/>
      <c r="CN287" s="136"/>
      <c r="CX287" s="136"/>
      <c r="DH287" s="136"/>
      <c r="DR287" s="136"/>
      <c r="EB287" s="136"/>
      <c r="EL287" s="136"/>
      <c r="EV287" s="136"/>
      <c r="FF287" s="136"/>
      <c r="FP287" s="136"/>
      <c r="FZ287" s="136"/>
      <c r="GJ287" s="136"/>
      <c r="GT287" s="136"/>
      <c r="HD287" s="136"/>
      <c r="HN287" s="136"/>
      <c r="HX287" s="136"/>
    </row>
    <row xmlns:x14ac="http://schemas.microsoft.com/office/spreadsheetml/2009/9/ac" r="288" s="3" customFormat="true" x14ac:dyDescent="0.25">
      <c r="A288" s="402"/>
      <c r="B288" s="136"/>
      <c r="L288" s="136"/>
      <c r="V288" s="136"/>
      <c r="AF288" s="136"/>
      <c r="AP288" s="136"/>
      <c r="AZ288" s="136"/>
      <c r="BA288" s="136"/>
      <c r="BB288" s="136"/>
      <c r="BC288" s="136"/>
      <c r="BD288" s="136"/>
      <c r="BE288" s="136"/>
      <c r="BF288" s="136"/>
      <c r="BG288" s="136"/>
      <c r="BJ288" s="136"/>
      <c r="BT288" s="136"/>
      <c r="CD288" s="136"/>
      <c r="CN288" s="136"/>
      <c r="CX288" s="136"/>
      <c r="DH288" s="136"/>
      <c r="DR288" s="136"/>
      <c r="EB288" s="136"/>
      <c r="EL288" s="136"/>
      <c r="EV288" s="136"/>
      <c r="FF288" s="136"/>
      <c r="FP288" s="136"/>
      <c r="FZ288" s="136"/>
      <c r="GJ288" s="136"/>
      <c r="GT288" s="136"/>
      <c r="HD288" s="136"/>
      <c r="HN288" s="136"/>
      <c r="HX288" s="136"/>
    </row>
    <row xmlns:x14ac="http://schemas.microsoft.com/office/spreadsheetml/2009/9/ac" r="289" s="3" customFormat="true" x14ac:dyDescent="0.25">
      <c r="A289" s="402"/>
      <c r="B289" s="136"/>
      <c r="L289" s="136"/>
      <c r="V289" s="136"/>
      <c r="AF289" s="136"/>
      <c r="AP289" s="136"/>
      <c r="AZ289" s="136"/>
      <c r="BA289" s="136"/>
      <c r="BB289" s="136"/>
      <c r="BC289" s="136"/>
      <c r="BD289" s="136"/>
      <c r="BE289" s="136"/>
      <c r="BF289" s="136"/>
      <c r="BG289" s="136"/>
      <c r="BJ289" s="136"/>
      <c r="BT289" s="136"/>
      <c r="CD289" s="136"/>
      <c r="CN289" s="136"/>
      <c r="CX289" s="136"/>
      <c r="DH289" s="136"/>
      <c r="DR289" s="136"/>
      <c r="EB289" s="136"/>
      <c r="EL289" s="136"/>
      <c r="EV289" s="136"/>
      <c r="FF289" s="136"/>
      <c r="FP289" s="136"/>
      <c r="FZ289" s="136"/>
      <c r="GJ289" s="136"/>
      <c r="GT289" s="136"/>
      <c r="HD289" s="136"/>
      <c r="HN289" s="136"/>
      <c r="HX289" s="136"/>
    </row>
    <row xmlns:x14ac="http://schemas.microsoft.com/office/spreadsheetml/2009/9/ac" r="290" s="3" customFormat="true" x14ac:dyDescent="0.25">
      <c r="A290" s="402"/>
      <c r="B290" s="136"/>
      <c r="L290" s="136"/>
      <c r="V290" s="136"/>
      <c r="AF290" s="136"/>
      <c r="AP290" s="136"/>
      <c r="AZ290" s="136"/>
      <c r="BA290" s="136"/>
      <c r="BB290" s="136"/>
      <c r="BC290" s="136"/>
      <c r="BD290" s="136"/>
      <c r="BE290" s="136"/>
      <c r="BF290" s="136"/>
      <c r="BG290" s="136"/>
      <c r="BJ290" s="136"/>
      <c r="BT290" s="136"/>
      <c r="CD290" s="136"/>
      <c r="CN290" s="136"/>
      <c r="CX290" s="136"/>
      <c r="DH290" s="136"/>
      <c r="DR290" s="136"/>
      <c r="EB290" s="136"/>
      <c r="EL290" s="136"/>
      <c r="EV290" s="136"/>
      <c r="FF290" s="136"/>
      <c r="FP290" s="136"/>
      <c r="FZ290" s="136"/>
      <c r="GJ290" s="136"/>
      <c r="GT290" s="136"/>
      <c r="HD290" s="136"/>
      <c r="HN290" s="136"/>
      <c r="HX290" s="136"/>
    </row>
    <row xmlns:x14ac="http://schemas.microsoft.com/office/spreadsheetml/2009/9/ac" r="291" s="3" customFormat="true" x14ac:dyDescent="0.25">
      <c r="A291" s="402"/>
      <c r="B291" s="136"/>
      <c r="L291" s="136"/>
      <c r="V291" s="136"/>
      <c r="AF291" s="136"/>
      <c r="AP291" s="136"/>
      <c r="AZ291" s="136"/>
      <c r="BA291" s="136"/>
      <c r="BB291" s="136"/>
      <c r="BC291" s="136"/>
      <c r="BD291" s="136"/>
      <c r="BE291" s="136"/>
      <c r="BF291" s="136"/>
      <c r="BG291" s="136"/>
      <c r="BJ291" s="136"/>
      <c r="BT291" s="136"/>
      <c r="CD291" s="136"/>
      <c r="CN291" s="136"/>
      <c r="CX291" s="136"/>
      <c r="DH291" s="136"/>
      <c r="DR291" s="136"/>
      <c r="EB291" s="136"/>
      <c r="EL291" s="136"/>
      <c r="EV291" s="136"/>
      <c r="FF291" s="136"/>
      <c r="FP291" s="136"/>
      <c r="FZ291" s="136"/>
      <c r="GJ291" s="136"/>
      <c r="GT291" s="136"/>
      <c r="HD291" s="136"/>
      <c r="HN291" s="136"/>
      <c r="HX291" s="136"/>
    </row>
    <row xmlns:x14ac="http://schemas.microsoft.com/office/spreadsheetml/2009/9/ac" r="292" s="3" customFormat="true" x14ac:dyDescent="0.25">
      <c r="A292" s="402"/>
      <c r="B292" s="136"/>
      <c r="L292" s="136"/>
      <c r="V292" s="136"/>
      <c r="AF292" s="136"/>
      <c r="AP292" s="136"/>
      <c r="AZ292" s="136"/>
      <c r="BA292" s="136"/>
      <c r="BB292" s="136"/>
      <c r="BC292" s="136"/>
      <c r="BD292" s="136"/>
      <c r="BE292" s="136"/>
      <c r="BF292" s="136"/>
      <c r="BG292" s="136"/>
      <c r="BJ292" s="136"/>
      <c r="BT292" s="136"/>
      <c r="CD292" s="136"/>
      <c r="CN292" s="136"/>
      <c r="CX292" s="136"/>
      <c r="DH292" s="136"/>
      <c r="DR292" s="136"/>
      <c r="EB292" s="136"/>
      <c r="EL292" s="136"/>
      <c r="EV292" s="136"/>
      <c r="FF292" s="136"/>
      <c r="FP292" s="136"/>
      <c r="FZ292" s="136"/>
      <c r="GJ292" s="136"/>
      <c r="GT292" s="136"/>
      <c r="HD292" s="136"/>
      <c r="HN292" s="136"/>
      <c r="HX292" s="136"/>
    </row>
    <row xmlns:x14ac="http://schemas.microsoft.com/office/spreadsheetml/2009/9/ac" r="293" s="3" customFormat="true" x14ac:dyDescent="0.25">
      <c r="A293" s="402"/>
      <c r="B293" s="136"/>
      <c r="L293" s="136"/>
      <c r="V293" s="136"/>
      <c r="AF293" s="136"/>
      <c r="AP293" s="136"/>
      <c r="AZ293" s="136"/>
      <c r="BA293" s="136"/>
      <c r="BB293" s="136"/>
      <c r="BC293" s="136"/>
      <c r="BD293" s="136"/>
      <c r="BE293" s="136"/>
      <c r="BF293" s="136"/>
      <c r="BG293" s="136"/>
      <c r="BJ293" s="136"/>
      <c r="BT293" s="136"/>
      <c r="CD293" s="136"/>
      <c r="CN293" s="136"/>
      <c r="CX293" s="136"/>
      <c r="DH293" s="136"/>
      <c r="DR293" s="136"/>
      <c r="EB293" s="136"/>
      <c r="EL293" s="136"/>
      <c r="EV293" s="136"/>
      <c r="FF293" s="136"/>
      <c r="FP293" s="136"/>
      <c r="FZ293" s="136"/>
      <c r="GJ293" s="136"/>
      <c r="GT293" s="136"/>
      <c r="HD293" s="136"/>
      <c r="HN293" s="136"/>
      <c r="HX293" s="136"/>
    </row>
    <row xmlns:x14ac="http://schemas.microsoft.com/office/spreadsheetml/2009/9/ac" r="294" s="3" customFormat="true" x14ac:dyDescent="0.25">
      <c r="A294" s="402"/>
      <c r="B294" s="136"/>
      <c r="L294" s="136"/>
      <c r="V294" s="136"/>
      <c r="AF294" s="136"/>
      <c r="AP294" s="136"/>
      <c r="AZ294" s="136"/>
      <c r="BA294" s="136"/>
      <c r="BB294" s="136"/>
      <c r="BC294" s="136"/>
      <c r="BD294" s="136"/>
      <c r="BE294" s="136"/>
      <c r="BF294" s="136"/>
      <c r="BG294" s="136"/>
      <c r="BJ294" s="136"/>
      <c r="BT294" s="136"/>
      <c r="CD294" s="136"/>
      <c r="CN294" s="136"/>
      <c r="CX294" s="136"/>
      <c r="DH294" s="136"/>
      <c r="DR294" s="136"/>
      <c r="EB294" s="136"/>
      <c r="EL294" s="136"/>
      <c r="EV294" s="136"/>
      <c r="FF294" s="136"/>
      <c r="FP294" s="136"/>
      <c r="FZ294" s="136"/>
      <c r="GJ294" s="136"/>
      <c r="GT294" s="136"/>
      <c r="HD294" s="136"/>
      <c r="HN294" s="136"/>
      <c r="HX294" s="136"/>
    </row>
    <row xmlns:x14ac="http://schemas.microsoft.com/office/spreadsheetml/2009/9/ac" r="295" s="3" customFormat="true" x14ac:dyDescent="0.25">
      <c r="A295" s="402"/>
      <c r="B295" s="136"/>
      <c r="L295" s="136"/>
      <c r="V295" s="136"/>
      <c r="AF295" s="136"/>
      <c r="AP295" s="136"/>
      <c r="AZ295" s="136"/>
      <c r="BA295" s="136"/>
      <c r="BB295" s="136"/>
      <c r="BC295" s="136"/>
      <c r="BD295" s="136"/>
      <c r="BE295" s="136"/>
      <c r="BF295" s="136"/>
      <c r="BG295" s="136"/>
      <c r="BJ295" s="136"/>
      <c r="BT295" s="136"/>
      <c r="CD295" s="136"/>
      <c r="CN295" s="136"/>
      <c r="CX295" s="136"/>
      <c r="DH295" s="136"/>
      <c r="DR295" s="136"/>
      <c r="EB295" s="136"/>
      <c r="EL295" s="136"/>
      <c r="EV295" s="136"/>
      <c r="FF295" s="136"/>
      <c r="FP295" s="136"/>
      <c r="FZ295" s="136"/>
      <c r="GJ295" s="136"/>
      <c r="GT295" s="136"/>
      <c r="HD295" s="136"/>
      <c r="HN295" s="136"/>
      <c r="HX295" s="136"/>
    </row>
    <row xmlns:x14ac="http://schemas.microsoft.com/office/spreadsheetml/2009/9/ac" r="296" s="3" customFormat="true" x14ac:dyDescent="0.25">
      <c r="A296" s="402"/>
      <c r="B296" s="136"/>
      <c r="L296" s="136"/>
      <c r="V296" s="136"/>
      <c r="AF296" s="136"/>
      <c r="AP296" s="136"/>
      <c r="AZ296" s="136"/>
      <c r="BA296" s="136"/>
      <c r="BB296" s="136"/>
      <c r="BC296" s="136"/>
      <c r="BD296" s="136"/>
      <c r="BE296" s="136"/>
      <c r="BF296" s="136"/>
      <c r="BG296" s="136"/>
      <c r="BJ296" s="136"/>
      <c r="BT296" s="136"/>
      <c r="CD296" s="136"/>
      <c r="CN296" s="136"/>
      <c r="CX296" s="136"/>
      <c r="DH296" s="136"/>
      <c r="DR296" s="136"/>
      <c r="EB296" s="136"/>
      <c r="EL296" s="136"/>
      <c r="EV296" s="136"/>
      <c r="FF296" s="136"/>
      <c r="FP296" s="136"/>
      <c r="FZ296" s="136"/>
      <c r="GJ296" s="136"/>
      <c r="GT296" s="136"/>
      <c r="HD296" s="136"/>
      <c r="HN296" s="136"/>
      <c r="HX296" s="136"/>
    </row>
    <row xmlns:x14ac="http://schemas.microsoft.com/office/spreadsheetml/2009/9/ac" r="297" s="3" customFormat="true" x14ac:dyDescent="0.25">
      <c r="A297" s="402"/>
      <c r="B297" s="136"/>
      <c r="L297" s="136"/>
      <c r="V297" s="136"/>
      <c r="AF297" s="136"/>
      <c r="AP297" s="136"/>
      <c r="AZ297" s="136"/>
      <c r="BA297" s="136"/>
      <c r="BB297" s="136"/>
      <c r="BC297" s="136"/>
      <c r="BD297" s="136"/>
      <c r="BE297" s="136"/>
      <c r="BF297" s="136"/>
      <c r="BG297" s="136"/>
      <c r="BJ297" s="136"/>
      <c r="BT297" s="136"/>
      <c r="CD297" s="136"/>
      <c r="CN297" s="136"/>
      <c r="CX297" s="136"/>
      <c r="DH297" s="136"/>
      <c r="DR297" s="136"/>
      <c r="EB297" s="136"/>
      <c r="EL297" s="136"/>
      <c r="EV297" s="136"/>
      <c r="FF297" s="136"/>
      <c r="FP297" s="136"/>
      <c r="FZ297" s="136"/>
      <c r="GJ297" s="136"/>
      <c r="GT297" s="136"/>
      <c r="HD297" s="136"/>
      <c r="HN297" s="136"/>
      <c r="HX297" s="136"/>
    </row>
    <row xmlns:x14ac="http://schemas.microsoft.com/office/spreadsheetml/2009/9/ac" r="298" s="3" customFormat="true" x14ac:dyDescent="0.25">
      <c r="A298" s="402"/>
      <c r="B298" s="136"/>
      <c r="L298" s="136"/>
      <c r="V298" s="136"/>
      <c r="AF298" s="136"/>
      <c r="AP298" s="136"/>
      <c r="AZ298" s="136"/>
      <c r="BA298" s="136"/>
      <c r="BB298" s="136"/>
      <c r="BC298" s="136"/>
      <c r="BD298" s="136"/>
      <c r="BE298" s="136"/>
      <c r="BF298" s="136"/>
      <c r="BG298" s="136"/>
      <c r="BJ298" s="136"/>
      <c r="BT298" s="136"/>
      <c r="CD298" s="136"/>
      <c r="CN298" s="136"/>
      <c r="CX298" s="136"/>
      <c r="DH298" s="136"/>
      <c r="DR298" s="136"/>
      <c r="EB298" s="136"/>
      <c r="EL298" s="136"/>
      <c r="EV298" s="136"/>
      <c r="FF298" s="136"/>
      <c r="FP298" s="136"/>
      <c r="FZ298" s="136"/>
      <c r="GJ298" s="136"/>
      <c r="GT298" s="136"/>
      <c r="HD298" s="136"/>
      <c r="HN298" s="136"/>
      <c r="HX298" s="136"/>
    </row>
    <row xmlns:x14ac="http://schemas.microsoft.com/office/spreadsheetml/2009/9/ac" r="299" s="3" customFormat="true" x14ac:dyDescent="0.25">
      <c r="A299" s="402"/>
      <c r="B299" s="136"/>
      <c r="L299" s="136"/>
      <c r="V299" s="136"/>
      <c r="AF299" s="136"/>
      <c r="AP299" s="136"/>
      <c r="AZ299" s="136"/>
      <c r="BA299" s="136"/>
      <c r="BB299" s="136"/>
      <c r="BC299" s="136"/>
      <c r="BD299" s="136"/>
      <c r="BE299" s="136"/>
      <c r="BF299" s="136"/>
      <c r="BG299" s="136"/>
      <c r="BJ299" s="136"/>
      <c r="BT299" s="136"/>
      <c r="CD299" s="136"/>
      <c r="CN299" s="136"/>
      <c r="CX299" s="136"/>
      <c r="DH299" s="136"/>
      <c r="DR299" s="136"/>
      <c r="EB299" s="136"/>
      <c r="EL299" s="136"/>
      <c r="EV299" s="136"/>
      <c r="FF299" s="136"/>
      <c r="FP299" s="136"/>
      <c r="FZ299" s="136"/>
      <c r="GJ299" s="136"/>
      <c r="GT299" s="136"/>
      <c r="HD299" s="136"/>
      <c r="HN299" s="136"/>
      <c r="HX299" s="136"/>
    </row>
    <row xmlns:x14ac="http://schemas.microsoft.com/office/spreadsheetml/2009/9/ac" r="300" s="3" customFormat="true" x14ac:dyDescent="0.25">
      <c r="A300" s="402"/>
      <c r="B300" s="136"/>
      <c r="L300" s="136"/>
      <c r="V300" s="136"/>
      <c r="AF300" s="136"/>
      <c r="AP300" s="136"/>
      <c r="AZ300" s="136"/>
      <c r="BA300" s="136"/>
      <c r="BB300" s="136"/>
      <c r="BC300" s="136"/>
      <c r="BD300" s="136"/>
      <c r="BE300" s="136"/>
      <c r="BF300" s="136"/>
      <c r="BG300" s="136"/>
      <c r="BJ300" s="136"/>
      <c r="BT300" s="136"/>
      <c r="CD300" s="136"/>
      <c r="CN300" s="136"/>
      <c r="CX300" s="136"/>
      <c r="DH300" s="136"/>
      <c r="DR300" s="136"/>
      <c r="EB300" s="136"/>
      <c r="EL300" s="136"/>
      <c r="EV300" s="136"/>
      <c r="FF300" s="136"/>
      <c r="FP300" s="136"/>
      <c r="FZ300" s="136"/>
      <c r="GJ300" s="136"/>
      <c r="GT300" s="136"/>
      <c r="HD300" s="136"/>
      <c r="HN300" s="136"/>
      <c r="HX300" s="136"/>
    </row>
    <row xmlns:x14ac="http://schemas.microsoft.com/office/spreadsheetml/2009/9/ac" r="301" s="3" customFormat="true" x14ac:dyDescent="0.25">
      <c r="A301" s="402"/>
      <c r="B301" s="136"/>
      <c r="L301" s="136"/>
      <c r="V301" s="136"/>
      <c r="AF301" s="136"/>
      <c r="AP301" s="136"/>
      <c r="AZ301" s="136"/>
      <c r="BA301" s="136"/>
      <c r="BB301" s="136"/>
      <c r="BC301" s="136"/>
      <c r="BD301" s="136"/>
      <c r="BE301" s="136"/>
      <c r="BF301" s="136"/>
      <c r="BG301" s="136"/>
      <c r="BJ301" s="136"/>
      <c r="BT301" s="136"/>
      <c r="CD301" s="136"/>
      <c r="CN301" s="136"/>
      <c r="CX301" s="136"/>
      <c r="DH301" s="136"/>
      <c r="DR301" s="136"/>
      <c r="EB301" s="136"/>
      <c r="EL301" s="136"/>
      <c r="EV301" s="136"/>
      <c r="FF301" s="136"/>
      <c r="FP301" s="136"/>
      <c r="FZ301" s="136"/>
      <c r="GJ301" s="136"/>
      <c r="GT301" s="136"/>
      <c r="HD301" s="136"/>
      <c r="HN301" s="136"/>
      <c r="HX301" s="136"/>
    </row>
    <row xmlns:x14ac="http://schemas.microsoft.com/office/spreadsheetml/2009/9/ac" r="302" s="3" customFormat="true" x14ac:dyDescent="0.25">
      <c r="A302" s="402"/>
      <c r="B302" s="136"/>
      <c r="L302" s="136"/>
      <c r="V302" s="136"/>
      <c r="AF302" s="136"/>
      <c r="AP302" s="136"/>
      <c r="AZ302" s="136"/>
      <c r="BA302" s="136"/>
      <c r="BB302" s="136"/>
      <c r="BC302" s="136"/>
      <c r="BD302" s="136"/>
      <c r="BE302" s="136"/>
      <c r="BF302" s="136"/>
      <c r="BG302" s="136"/>
      <c r="BJ302" s="136"/>
      <c r="BT302" s="136"/>
      <c r="CD302" s="136"/>
      <c r="CN302" s="136"/>
      <c r="CX302" s="136"/>
      <c r="DH302" s="136"/>
      <c r="DR302" s="136"/>
      <c r="EB302" s="136"/>
      <c r="EL302" s="136"/>
      <c r="EV302" s="136"/>
      <c r="FF302" s="136"/>
      <c r="FP302" s="136"/>
      <c r="FZ302" s="136"/>
      <c r="GJ302" s="136"/>
      <c r="GT302" s="136"/>
      <c r="HD302" s="136"/>
      <c r="HN302" s="136"/>
      <c r="HX302" s="136"/>
    </row>
    <row xmlns:x14ac="http://schemas.microsoft.com/office/spreadsheetml/2009/9/ac" r="303" s="3" customFormat="true" x14ac:dyDescent="0.25">
      <c r="A303" s="402"/>
      <c r="B303" s="136"/>
      <c r="L303" s="136"/>
      <c r="V303" s="136"/>
      <c r="AF303" s="136"/>
      <c r="AP303" s="136"/>
      <c r="AZ303" s="136"/>
      <c r="BA303" s="136"/>
      <c r="BB303" s="136"/>
      <c r="BC303" s="136"/>
      <c r="BD303" s="136"/>
      <c r="BE303" s="136"/>
      <c r="BF303" s="136"/>
      <c r="BG303" s="136"/>
      <c r="BJ303" s="136"/>
      <c r="BT303" s="136"/>
      <c r="CD303" s="136"/>
      <c r="CN303" s="136"/>
      <c r="CX303" s="136"/>
      <c r="DH303" s="136"/>
      <c r="DR303" s="136"/>
      <c r="EB303" s="136"/>
      <c r="EL303" s="136"/>
      <c r="EV303" s="136"/>
      <c r="FF303" s="136"/>
      <c r="FP303" s="136"/>
      <c r="FZ303" s="136"/>
      <c r="GJ303" s="136"/>
      <c r="GT303" s="136"/>
      <c r="HD303" s="136"/>
      <c r="HN303" s="136"/>
      <c r="HX303" s="136"/>
    </row>
    <row xmlns:x14ac="http://schemas.microsoft.com/office/spreadsheetml/2009/9/ac" r="304" s="3" customFormat="true" x14ac:dyDescent="0.25">
      <c r="A304" s="402"/>
      <c r="B304" s="136"/>
      <c r="L304" s="136"/>
      <c r="V304" s="136"/>
      <c r="AF304" s="136"/>
      <c r="AP304" s="136"/>
      <c r="AZ304" s="136"/>
      <c r="BA304" s="136"/>
      <c r="BB304" s="136"/>
      <c r="BC304" s="136"/>
      <c r="BD304" s="136"/>
      <c r="BE304" s="136"/>
      <c r="BF304" s="136"/>
      <c r="BG304" s="136"/>
      <c r="BJ304" s="136"/>
      <c r="BT304" s="136"/>
      <c r="CD304" s="136"/>
      <c r="CN304" s="136"/>
      <c r="CX304" s="136"/>
      <c r="DH304" s="136"/>
      <c r="DR304" s="136"/>
      <c r="EB304" s="136"/>
      <c r="EL304" s="136"/>
      <c r="EV304" s="136"/>
      <c r="FF304" s="136"/>
      <c r="FP304" s="136"/>
      <c r="FZ304" s="136"/>
      <c r="GJ304" s="136"/>
      <c r="GT304" s="136"/>
      <c r="HD304" s="136"/>
      <c r="HN304" s="136"/>
      <c r="HX304" s="136"/>
    </row>
    <row xmlns:x14ac="http://schemas.microsoft.com/office/spreadsheetml/2009/9/ac" r="305" s="3" customFormat="true" x14ac:dyDescent="0.25">
      <c r="A305" s="402"/>
      <c r="B305" s="136"/>
      <c r="L305" s="136"/>
      <c r="V305" s="136"/>
      <c r="AF305" s="136"/>
      <c r="AP305" s="136"/>
      <c r="AZ305" s="136"/>
      <c r="BA305" s="136"/>
      <c r="BB305" s="136"/>
      <c r="BC305" s="136"/>
      <c r="BD305" s="136"/>
      <c r="BE305" s="136"/>
      <c r="BF305" s="136"/>
      <c r="BG305" s="136"/>
      <c r="BJ305" s="136"/>
      <c r="BT305" s="136"/>
      <c r="CD305" s="136"/>
      <c r="CN305" s="136"/>
      <c r="CX305" s="136"/>
      <c r="DH305" s="136"/>
      <c r="DR305" s="136"/>
      <c r="EB305" s="136"/>
      <c r="EL305" s="136"/>
      <c r="EV305" s="136"/>
      <c r="FF305" s="136"/>
      <c r="FP305" s="136"/>
      <c r="FZ305" s="136"/>
      <c r="GJ305" s="136"/>
      <c r="GT305" s="136"/>
      <c r="HD305" s="136"/>
      <c r="HN305" s="136"/>
      <c r="HX305" s="136"/>
    </row>
    <row xmlns:x14ac="http://schemas.microsoft.com/office/spreadsheetml/2009/9/ac" r="306" s="3" customFormat="true" x14ac:dyDescent="0.25">
      <c r="A306" s="402"/>
      <c r="B306" s="136"/>
      <c r="L306" s="136"/>
      <c r="V306" s="136"/>
      <c r="AF306" s="136"/>
      <c r="AP306" s="136"/>
      <c r="AZ306" s="136"/>
      <c r="BA306" s="136"/>
      <c r="BB306" s="136"/>
      <c r="BC306" s="136"/>
      <c r="BD306" s="136"/>
      <c r="BE306" s="136"/>
      <c r="BF306" s="136"/>
      <c r="BG306" s="136"/>
      <c r="BJ306" s="136"/>
      <c r="BT306" s="136"/>
      <c r="CD306" s="136"/>
      <c r="CN306" s="136"/>
      <c r="CX306" s="136"/>
      <c r="DH306" s="136"/>
      <c r="DR306" s="136"/>
      <c r="EB306" s="136"/>
      <c r="EL306" s="136"/>
      <c r="EV306" s="136"/>
      <c r="FF306" s="136"/>
      <c r="FP306" s="136"/>
      <c r="FZ306" s="136"/>
      <c r="GJ306" s="136"/>
      <c r="GT306" s="136"/>
      <c r="HD306" s="136"/>
      <c r="HN306" s="136"/>
      <c r="HX306" s="136"/>
    </row>
    <row xmlns:x14ac="http://schemas.microsoft.com/office/spreadsheetml/2009/9/ac" r="307" s="3" customFormat="true" x14ac:dyDescent="0.25">
      <c r="A307" s="402"/>
      <c r="B307" s="136"/>
      <c r="L307" s="136"/>
      <c r="V307" s="136"/>
      <c r="AF307" s="136"/>
      <c r="AP307" s="136"/>
      <c r="AZ307" s="136"/>
      <c r="BA307" s="136"/>
      <c r="BB307" s="136"/>
      <c r="BC307" s="136"/>
      <c r="BD307" s="136"/>
      <c r="BE307" s="136"/>
      <c r="BF307" s="136"/>
      <c r="BG307" s="136"/>
      <c r="BJ307" s="136"/>
      <c r="BT307" s="136"/>
      <c r="CD307" s="136"/>
      <c r="CN307" s="136"/>
      <c r="CX307" s="136"/>
      <c r="DH307" s="136"/>
      <c r="DR307" s="136"/>
      <c r="EB307" s="136"/>
      <c r="EL307" s="136"/>
      <c r="EV307" s="136"/>
      <c r="FF307" s="136"/>
      <c r="FP307" s="136"/>
      <c r="FZ307" s="136"/>
      <c r="GJ307" s="136"/>
      <c r="GT307" s="136"/>
      <c r="HD307" s="136"/>
      <c r="HN307" s="136"/>
      <c r="HX307" s="136"/>
    </row>
    <row xmlns:x14ac="http://schemas.microsoft.com/office/spreadsheetml/2009/9/ac" r="308" s="3" customFormat="true" x14ac:dyDescent="0.25">
      <c r="A308" s="402"/>
      <c r="B308" s="136"/>
      <c r="L308" s="136"/>
      <c r="V308" s="136"/>
      <c r="AF308" s="136"/>
      <c r="AP308" s="136"/>
      <c r="AZ308" s="136"/>
      <c r="BA308" s="136"/>
      <c r="BB308" s="136"/>
      <c r="BC308" s="136"/>
      <c r="BD308" s="136"/>
      <c r="BE308" s="136"/>
      <c r="BF308" s="136"/>
      <c r="BG308" s="136"/>
      <c r="BJ308" s="136"/>
      <c r="BT308" s="136"/>
      <c r="CD308" s="136"/>
      <c r="CN308" s="136"/>
      <c r="CX308" s="136"/>
      <c r="DH308" s="136"/>
      <c r="DR308" s="136"/>
      <c r="EB308" s="136"/>
      <c r="EL308" s="136"/>
      <c r="EV308" s="136"/>
      <c r="FF308" s="136"/>
      <c r="FP308" s="136"/>
      <c r="FZ308" s="136"/>
      <c r="GJ308" s="136"/>
      <c r="GT308" s="136"/>
      <c r="HD308" s="136"/>
      <c r="HN308" s="136"/>
      <c r="HX308" s="136"/>
    </row>
    <row xmlns:x14ac="http://schemas.microsoft.com/office/spreadsheetml/2009/9/ac" r="309" s="3" customFormat="true" x14ac:dyDescent="0.25">
      <c r="A309" s="402"/>
      <c r="B309" s="136"/>
      <c r="L309" s="136"/>
      <c r="V309" s="136"/>
      <c r="AF309" s="136"/>
      <c r="AP309" s="136"/>
      <c r="AZ309" s="136"/>
      <c r="BA309" s="136"/>
      <c r="BB309" s="136"/>
      <c r="BC309" s="136"/>
      <c r="BD309" s="136"/>
      <c r="BE309" s="136"/>
      <c r="BF309" s="136"/>
      <c r="BG309" s="136"/>
      <c r="BJ309" s="136"/>
      <c r="BT309" s="136"/>
      <c r="CD309" s="136"/>
      <c r="CN309" s="136"/>
      <c r="CX309" s="136"/>
      <c r="DH309" s="136"/>
      <c r="DR309" s="136"/>
      <c r="EB309" s="136"/>
      <c r="EL309" s="136"/>
      <c r="EV309" s="136"/>
      <c r="FF309" s="136"/>
      <c r="FP309" s="136"/>
      <c r="FZ309" s="136"/>
      <c r="GJ309" s="136"/>
      <c r="GT309" s="136"/>
      <c r="HD309" s="136"/>
      <c r="HN309" s="136"/>
      <c r="HX309" s="136"/>
    </row>
    <row xmlns:x14ac="http://schemas.microsoft.com/office/spreadsheetml/2009/9/ac" r="310" s="3" customFormat="true" x14ac:dyDescent="0.25">
      <c r="A310" s="402"/>
      <c r="B310" s="136"/>
      <c r="L310" s="136"/>
      <c r="V310" s="136"/>
      <c r="AF310" s="136"/>
      <c r="AP310" s="136"/>
      <c r="AZ310" s="136"/>
      <c r="BA310" s="136"/>
      <c r="BB310" s="136"/>
      <c r="BC310" s="136"/>
      <c r="BD310" s="136"/>
      <c r="BE310" s="136"/>
      <c r="BF310" s="136"/>
      <c r="BG310" s="136"/>
      <c r="BJ310" s="136"/>
      <c r="BT310" s="136"/>
      <c r="CD310" s="136"/>
      <c r="CN310" s="136"/>
      <c r="CX310" s="136"/>
      <c r="DH310" s="136"/>
      <c r="DR310" s="136"/>
      <c r="EB310" s="136"/>
      <c r="EL310" s="136"/>
      <c r="EV310" s="136"/>
      <c r="FF310" s="136"/>
      <c r="FP310" s="136"/>
      <c r="FZ310" s="136"/>
      <c r="GJ310" s="136"/>
      <c r="GT310" s="136"/>
      <c r="HD310" s="136"/>
      <c r="HN310" s="136"/>
      <c r="HX310" s="136"/>
    </row>
    <row xmlns:x14ac="http://schemas.microsoft.com/office/spreadsheetml/2009/9/ac" r="311" s="3" customFormat="true" x14ac:dyDescent="0.25">
      <c r="A311" s="402"/>
      <c r="B311" s="136"/>
      <c r="L311" s="136"/>
      <c r="V311" s="136"/>
      <c r="AF311" s="136"/>
      <c r="AP311" s="136"/>
      <c r="AZ311" s="136"/>
      <c r="BA311" s="136"/>
      <c r="BB311" s="136"/>
      <c r="BC311" s="136"/>
      <c r="BD311" s="136"/>
      <c r="BE311" s="136"/>
      <c r="BF311" s="136"/>
      <c r="BG311" s="136"/>
      <c r="BJ311" s="136"/>
      <c r="BT311" s="136"/>
      <c r="CD311" s="136"/>
      <c r="CN311" s="136"/>
      <c r="CX311" s="136"/>
      <c r="DH311" s="136"/>
      <c r="DR311" s="136"/>
      <c r="EB311" s="136"/>
      <c r="EL311" s="136"/>
      <c r="EV311" s="136"/>
      <c r="FF311" s="136"/>
      <c r="FP311" s="136"/>
      <c r="FZ311" s="136"/>
      <c r="GJ311" s="136"/>
      <c r="GT311" s="136"/>
      <c r="HD311" s="136"/>
      <c r="HN311" s="136"/>
      <c r="HX311" s="136"/>
    </row>
    <row xmlns:x14ac="http://schemas.microsoft.com/office/spreadsheetml/2009/9/ac" r="312" s="3" customFormat="true" x14ac:dyDescent="0.25">
      <c r="A312" s="402"/>
      <c r="B312" s="136"/>
      <c r="L312" s="136"/>
      <c r="V312" s="136"/>
      <c r="AF312" s="136"/>
      <c r="AP312" s="136"/>
      <c r="AZ312" s="136"/>
      <c r="BA312" s="136"/>
      <c r="BB312" s="136"/>
      <c r="BC312" s="136"/>
      <c r="BD312" s="136"/>
      <c r="BE312" s="136"/>
      <c r="BF312" s="136"/>
      <c r="BG312" s="136"/>
      <c r="BJ312" s="136"/>
      <c r="BT312" s="136"/>
      <c r="CD312" s="136"/>
      <c r="CN312" s="136"/>
      <c r="CX312" s="136"/>
      <c r="DH312" s="136"/>
      <c r="DR312" s="136"/>
      <c r="EB312" s="136"/>
      <c r="EL312" s="136"/>
      <c r="EV312" s="136"/>
      <c r="FF312" s="136"/>
      <c r="FP312" s="136"/>
      <c r="FZ312" s="136"/>
      <c r="GJ312" s="136"/>
      <c r="GT312" s="136"/>
      <c r="HD312" s="136"/>
      <c r="HN312" s="136"/>
      <c r="HX312" s="136"/>
    </row>
    <row xmlns:x14ac="http://schemas.microsoft.com/office/spreadsheetml/2009/9/ac" r="313" s="3" customFormat="true" x14ac:dyDescent="0.25">
      <c r="A313" s="402"/>
      <c r="B313" s="136"/>
      <c r="L313" s="136"/>
      <c r="V313" s="136"/>
      <c r="AF313" s="136"/>
      <c r="AP313" s="136"/>
      <c r="AZ313" s="136"/>
      <c r="BA313" s="136"/>
      <c r="BB313" s="136"/>
      <c r="BC313" s="136"/>
      <c r="BD313" s="136"/>
      <c r="BE313" s="136"/>
      <c r="BF313" s="136"/>
      <c r="BG313" s="136"/>
      <c r="BJ313" s="136"/>
      <c r="BT313" s="136"/>
      <c r="CD313" s="136"/>
      <c r="CN313" s="136"/>
      <c r="CX313" s="136"/>
      <c r="DH313" s="136"/>
      <c r="DR313" s="136"/>
      <c r="EB313" s="136"/>
      <c r="EL313" s="136"/>
      <c r="EV313" s="136"/>
      <c r="FF313" s="136"/>
      <c r="FP313" s="136"/>
      <c r="FZ313" s="136"/>
      <c r="GJ313" s="136"/>
      <c r="GT313" s="136"/>
      <c r="HD313" s="136"/>
      <c r="HN313" s="136"/>
      <c r="HX313" s="136"/>
    </row>
    <row xmlns:x14ac="http://schemas.microsoft.com/office/spreadsheetml/2009/9/ac" r="314" s="3" customFormat="true" x14ac:dyDescent="0.25">
      <c r="A314" s="402"/>
      <c r="B314" s="136"/>
      <c r="L314" s="136"/>
      <c r="V314" s="136"/>
      <c r="AF314" s="136"/>
      <c r="AP314" s="136"/>
      <c r="AZ314" s="136"/>
      <c r="BA314" s="136"/>
      <c r="BB314" s="136"/>
      <c r="BC314" s="136"/>
      <c r="BD314" s="136"/>
      <c r="BE314" s="136"/>
      <c r="BF314" s="136"/>
      <c r="BG314" s="136"/>
      <c r="BJ314" s="136"/>
      <c r="BT314" s="136"/>
      <c r="CD314" s="136"/>
      <c r="CN314" s="136"/>
      <c r="CX314" s="136"/>
      <c r="DH314" s="136"/>
      <c r="DR314" s="136"/>
      <c r="EB314" s="136"/>
      <c r="EL314" s="136"/>
      <c r="EV314" s="136"/>
      <c r="FF314" s="136"/>
      <c r="FP314" s="136"/>
      <c r="FZ314" s="136"/>
      <c r="GJ314" s="136"/>
      <c r="GT314" s="136"/>
      <c r="HD314" s="136"/>
      <c r="HN314" s="136"/>
      <c r="HX314" s="136"/>
    </row>
    <row xmlns:x14ac="http://schemas.microsoft.com/office/spreadsheetml/2009/9/ac" r="315" s="3" customFormat="true" x14ac:dyDescent="0.25">
      <c r="A315" s="402"/>
      <c r="B315" s="136"/>
      <c r="L315" s="136"/>
      <c r="V315" s="136"/>
      <c r="AF315" s="136"/>
      <c r="AP315" s="136"/>
      <c r="AZ315" s="136"/>
      <c r="BA315" s="136"/>
      <c r="BB315" s="136"/>
      <c r="BC315" s="136"/>
      <c r="BD315" s="136"/>
      <c r="BE315" s="136"/>
      <c r="BF315" s="136"/>
      <c r="BG315" s="136"/>
      <c r="BJ315" s="136"/>
      <c r="BT315" s="136"/>
      <c r="CD315" s="136"/>
      <c r="CN315" s="136"/>
      <c r="CX315" s="136"/>
      <c r="DH315" s="136"/>
      <c r="DR315" s="136"/>
      <c r="EB315" s="136"/>
      <c r="EL315" s="136"/>
      <c r="EV315" s="136"/>
      <c r="FF315" s="136"/>
      <c r="FP315" s="136"/>
      <c r="FZ315" s="136"/>
      <c r="GJ315" s="136"/>
      <c r="GT315" s="136"/>
      <c r="HD315" s="136"/>
      <c r="HN315" s="136"/>
      <c r="HX315" s="136"/>
    </row>
    <row xmlns:x14ac="http://schemas.microsoft.com/office/spreadsheetml/2009/9/ac" r="316" s="3" customFormat="true" x14ac:dyDescent="0.25">
      <c r="A316" s="402"/>
      <c r="B316" s="136"/>
      <c r="L316" s="136"/>
      <c r="V316" s="136"/>
      <c r="AF316" s="136"/>
      <c r="AP316" s="136"/>
      <c r="AZ316" s="136"/>
      <c r="BA316" s="136"/>
      <c r="BB316" s="136"/>
      <c r="BC316" s="136"/>
      <c r="BD316" s="136"/>
      <c r="BE316" s="136"/>
      <c r="BF316" s="136"/>
      <c r="BG316" s="136"/>
      <c r="BJ316" s="136"/>
      <c r="BT316" s="136"/>
      <c r="CD316" s="136"/>
      <c r="CN316" s="136"/>
      <c r="CX316" s="136"/>
      <c r="DH316" s="136"/>
      <c r="DR316" s="136"/>
      <c r="EB316" s="136"/>
      <c r="EL316" s="136"/>
      <c r="EV316" s="136"/>
      <c r="FF316" s="136"/>
      <c r="FP316" s="136"/>
      <c r="FZ316" s="136"/>
      <c r="GJ316" s="136"/>
      <c r="GT316" s="136"/>
      <c r="HD316" s="136"/>
      <c r="HN316" s="136"/>
      <c r="HX316" s="136"/>
    </row>
    <row xmlns:x14ac="http://schemas.microsoft.com/office/spreadsheetml/2009/9/ac" r="317" s="3" customFormat="true" x14ac:dyDescent="0.25">
      <c r="A317" s="402"/>
      <c r="B317" s="136"/>
      <c r="L317" s="136"/>
      <c r="V317" s="136"/>
      <c r="AF317" s="136"/>
      <c r="AP317" s="136"/>
      <c r="AZ317" s="136"/>
      <c r="BA317" s="136"/>
      <c r="BB317" s="136"/>
      <c r="BC317" s="136"/>
      <c r="BD317" s="136"/>
      <c r="BE317" s="136"/>
      <c r="BF317" s="136"/>
      <c r="BG317" s="136"/>
      <c r="BJ317" s="136"/>
      <c r="BT317" s="136"/>
      <c r="CD317" s="136"/>
      <c r="CN317" s="136"/>
      <c r="CX317" s="136"/>
      <c r="DH317" s="136"/>
      <c r="DR317" s="136"/>
      <c r="EB317" s="136"/>
      <c r="EL317" s="136"/>
      <c r="EV317" s="136"/>
      <c r="FF317" s="136"/>
      <c r="FP317" s="136"/>
      <c r="FZ317" s="136"/>
      <c r="GJ317" s="136"/>
      <c r="GT317" s="136"/>
      <c r="HD317" s="136"/>
      <c r="HN317" s="136"/>
      <c r="HX317" s="136"/>
    </row>
    <row xmlns:x14ac="http://schemas.microsoft.com/office/spreadsheetml/2009/9/ac" r="318" s="3" customFormat="true" x14ac:dyDescent="0.25">
      <c r="A318" s="402"/>
      <c r="B318" s="136"/>
      <c r="L318" s="136"/>
      <c r="V318" s="136"/>
      <c r="AF318" s="136"/>
      <c r="AP318" s="136"/>
      <c r="AZ318" s="136"/>
      <c r="BA318" s="136"/>
      <c r="BB318" s="136"/>
      <c r="BC318" s="136"/>
      <c r="BD318" s="136"/>
      <c r="BE318" s="136"/>
      <c r="BF318" s="136"/>
      <c r="BG318" s="136"/>
      <c r="BJ318" s="136"/>
      <c r="BT318" s="136"/>
      <c r="CD318" s="136"/>
      <c r="CN318" s="136"/>
      <c r="CX318" s="136"/>
      <c r="DH318" s="136"/>
      <c r="DR318" s="136"/>
      <c r="EB318" s="136"/>
      <c r="EL318" s="136"/>
      <c r="EV318" s="136"/>
      <c r="FF318" s="136"/>
      <c r="FP318" s="136"/>
      <c r="FZ318" s="136"/>
      <c r="GJ318" s="136"/>
      <c r="GT318" s="136"/>
      <c r="HD318" s="136"/>
      <c r="HN318" s="136"/>
      <c r="HX318" s="136"/>
    </row>
    <row xmlns:x14ac="http://schemas.microsoft.com/office/spreadsheetml/2009/9/ac" r="319" s="3" customFormat="true" x14ac:dyDescent="0.25">
      <c r="A319" s="402"/>
      <c r="B319" s="136"/>
      <c r="L319" s="136"/>
      <c r="V319" s="136"/>
      <c r="AF319" s="136"/>
      <c r="AP319" s="136"/>
      <c r="AZ319" s="136"/>
      <c r="BA319" s="136"/>
      <c r="BB319" s="136"/>
      <c r="BC319" s="136"/>
      <c r="BD319" s="136"/>
      <c r="BE319" s="136"/>
      <c r="BF319" s="136"/>
      <c r="BG319" s="136"/>
      <c r="BJ319" s="136"/>
      <c r="BT319" s="136"/>
      <c r="CD319" s="136"/>
      <c r="CN319" s="136"/>
      <c r="CX319" s="136"/>
      <c r="DH319" s="136"/>
      <c r="DR319" s="136"/>
      <c r="EB319" s="136"/>
      <c r="EL319" s="136"/>
      <c r="EV319" s="136"/>
      <c r="FF319" s="136"/>
      <c r="FP319" s="136"/>
      <c r="FZ319" s="136"/>
      <c r="GJ319" s="136"/>
      <c r="GT319" s="136"/>
      <c r="HD319" s="136"/>
      <c r="HN319" s="136"/>
      <c r="HX319" s="136"/>
    </row>
    <row xmlns:x14ac="http://schemas.microsoft.com/office/spreadsheetml/2009/9/ac" r="320" s="3" customFormat="true" x14ac:dyDescent="0.25">
      <c r="A320" s="402"/>
      <c r="B320" s="136"/>
      <c r="L320" s="136"/>
      <c r="V320" s="136"/>
      <c r="AF320" s="136"/>
      <c r="AP320" s="136"/>
      <c r="AZ320" s="136"/>
      <c r="BA320" s="136"/>
      <c r="BB320" s="136"/>
      <c r="BC320" s="136"/>
      <c r="BD320" s="136"/>
      <c r="BE320" s="136"/>
      <c r="BF320" s="136"/>
      <c r="BG320" s="136"/>
      <c r="BJ320" s="136"/>
      <c r="BT320" s="136"/>
      <c r="CD320" s="136"/>
      <c r="CN320" s="136"/>
      <c r="CX320" s="136"/>
      <c r="DH320" s="136"/>
      <c r="DR320" s="136"/>
      <c r="EB320" s="136"/>
      <c r="EL320" s="136"/>
      <c r="EV320" s="136"/>
      <c r="FF320" s="136"/>
      <c r="FP320" s="136"/>
      <c r="FZ320" s="136"/>
      <c r="GJ320" s="136"/>
      <c r="GT320" s="136"/>
      <c r="HD320" s="136"/>
      <c r="HN320" s="136"/>
      <c r="HX320" s="136"/>
    </row>
    <row xmlns:x14ac="http://schemas.microsoft.com/office/spreadsheetml/2009/9/ac" r="321" s="3" customFormat="true" x14ac:dyDescent="0.25">
      <c r="A321" s="402"/>
      <c r="B321" s="136"/>
      <c r="L321" s="136"/>
      <c r="V321" s="136"/>
      <c r="AF321" s="136"/>
      <c r="AP321" s="136"/>
      <c r="AZ321" s="136"/>
      <c r="BA321" s="136"/>
      <c r="BB321" s="136"/>
      <c r="BC321" s="136"/>
      <c r="BD321" s="136"/>
      <c r="BE321" s="136"/>
      <c r="BF321" s="136"/>
      <c r="BG321" s="136"/>
      <c r="BJ321" s="136"/>
      <c r="BT321" s="136"/>
      <c r="CD321" s="136"/>
      <c r="CN321" s="136"/>
      <c r="CX321" s="136"/>
      <c r="DH321" s="136"/>
      <c r="DR321" s="136"/>
      <c r="EB321" s="136"/>
      <c r="EL321" s="136"/>
      <c r="EV321" s="136"/>
      <c r="FF321" s="136"/>
      <c r="FP321" s="136"/>
      <c r="FZ321" s="136"/>
      <c r="GJ321" s="136"/>
      <c r="GT321" s="136"/>
      <c r="HD321" s="136"/>
      <c r="HN321" s="136"/>
      <c r="HX321" s="136"/>
    </row>
    <row xmlns:x14ac="http://schemas.microsoft.com/office/spreadsheetml/2009/9/ac" r="322" s="3" customFormat="true" x14ac:dyDescent="0.25">
      <c r="A322" s="402"/>
      <c r="B322" s="136"/>
      <c r="L322" s="136"/>
      <c r="V322" s="136"/>
      <c r="AF322" s="136"/>
      <c r="AP322" s="136"/>
      <c r="AZ322" s="136"/>
      <c r="BA322" s="136"/>
      <c r="BB322" s="136"/>
      <c r="BC322" s="136"/>
      <c r="BD322" s="136"/>
      <c r="BE322" s="136"/>
      <c r="BF322" s="136"/>
      <c r="BG322" s="136"/>
      <c r="BJ322" s="136"/>
      <c r="BT322" s="136"/>
      <c r="CD322" s="136"/>
      <c r="CN322" s="136"/>
      <c r="CX322" s="136"/>
      <c r="DH322" s="136"/>
      <c r="DR322" s="136"/>
      <c r="EB322" s="136"/>
      <c r="EL322" s="136"/>
      <c r="EV322" s="136"/>
      <c r="FF322" s="136"/>
      <c r="FP322" s="136"/>
      <c r="FZ322" s="136"/>
      <c r="GJ322" s="136"/>
      <c r="GT322" s="136"/>
      <c r="HD322" s="136"/>
      <c r="HN322" s="136"/>
      <c r="HX322" s="136"/>
    </row>
    <row xmlns:x14ac="http://schemas.microsoft.com/office/spreadsheetml/2009/9/ac" r="323" s="3" customFormat="true" x14ac:dyDescent="0.25">
      <c r="A323" s="402"/>
      <c r="B323" s="136"/>
      <c r="L323" s="136"/>
      <c r="V323" s="136"/>
      <c r="AF323" s="136"/>
      <c r="AP323" s="136"/>
      <c r="AZ323" s="136"/>
      <c r="BA323" s="136"/>
      <c r="BB323" s="136"/>
      <c r="BC323" s="136"/>
      <c r="BD323" s="136"/>
      <c r="BE323" s="136"/>
      <c r="BF323" s="136"/>
      <c r="BG323" s="136"/>
      <c r="BJ323" s="136"/>
      <c r="BT323" s="136"/>
      <c r="CD323" s="136"/>
      <c r="CN323" s="136"/>
      <c r="CX323" s="136"/>
      <c r="DH323" s="136"/>
      <c r="DR323" s="136"/>
      <c r="EB323" s="136"/>
      <c r="EL323" s="136"/>
      <c r="EV323" s="136"/>
      <c r="FF323" s="136"/>
      <c r="FP323" s="136"/>
      <c r="FZ323" s="136"/>
      <c r="GJ323" s="136"/>
      <c r="GT323" s="136"/>
      <c r="HD323" s="136"/>
      <c r="HN323" s="136"/>
      <c r="HX323" s="136"/>
    </row>
    <row xmlns:x14ac="http://schemas.microsoft.com/office/spreadsheetml/2009/9/ac" r="324" s="3" customFormat="true" x14ac:dyDescent="0.25">
      <c r="A324" s="402"/>
      <c r="B324" s="136"/>
      <c r="L324" s="136"/>
      <c r="V324" s="136"/>
      <c r="AF324" s="136"/>
      <c r="AP324" s="136"/>
      <c r="AZ324" s="136"/>
      <c r="BA324" s="136"/>
      <c r="BB324" s="136"/>
      <c r="BC324" s="136"/>
      <c r="BD324" s="136"/>
      <c r="BE324" s="136"/>
      <c r="BF324" s="136"/>
      <c r="BG324" s="136"/>
      <c r="BJ324" s="136"/>
      <c r="BT324" s="136"/>
      <c r="CD324" s="136"/>
      <c r="CN324" s="136"/>
      <c r="CX324" s="136"/>
      <c r="DH324" s="136"/>
      <c r="DR324" s="136"/>
      <c r="EB324" s="136"/>
      <c r="EL324" s="136"/>
      <c r="EV324" s="136"/>
      <c r="FF324" s="136"/>
      <c r="FP324" s="136"/>
      <c r="FZ324" s="136"/>
      <c r="GJ324" s="136"/>
      <c r="GT324" s="136"/>
      <c r="HD324" s="136"/>
      <c r="HN324" s="136"/>
      <c r="HX324" s="136"/>
    </row>
    <row xmlns:x14ac="http://schemas.microsoft.com/office/spreadsheetml/2009/9/ac" r="325" s="3" customFormat="true" x14ac:dyDescent="0.25">
      <c r="A325" s="402"/>
      <c r="B325" s="136"/>
      <c r="L325" s="136"/>
      <c r="V325" s="136"/>
      <c r="AF325" s="136"/>
      <c r="AP325" s="136"/>
      <c r="AZ325" s="136"/>
      <c r="BA325" s="136"/>
      <c r="BB325" s="136"/>
      <c r="BC325" s="136"/>
      <c r="BD325" s="136"/>
      <c r="BE325" s="136"/>
      <c r="BF325" s="136"/>
      <c r="BG325" s="136"/>
      <c r="BJ325" s="136"/>
      <c r="BT325" s="136"/>
      <c r="CD325" s="136"/>
      <c r="CN325" s="136"/>
      <c r="CX325" s="136"/>
      <c r="DH325" s="136"/>
      <c r="DR325" s="136"/>
      <c r="EB325" s="136"/>
      <c r="EL325" s="136"/>
      <c r="EV325" s="136"/>
      <c r="FF325" s="136"/>
      <c r="FP325" s="136"/>
      <c r="FZ325" s="136"/>
      <c r="GJ325" s="136"/>
      <c r="GT325" s="136"/>
      <c r="HD325" s="136"/>
      <c r="HN325" s="136"/>
      <c r="HX325" s="136"/>
    </row>
    <row xmlns:x14ac="http://schemas.microsoft.com/office/spreadsheetml/2009/9/ac" r="326" s="3" customFormat="true" x14ac:dyDescent="0.25">
      <c r="A326" s="402"/>
      <c r="B326" s="136"/>
      <c r="L326" s="136"/>
      <c r="V326" s="136"/>
      <c r="AF326" s="136"/>
      <c r="AP326" s="136"/>
      <c r="AZ326" s="136"/>
      <c r="BA326" s="136"/>
      <c r="BB326" s="136"/>
      <c r="BC326" s="136"/>
      <c r="BD326" s="136"/>
      <c r="BE326" s="136"/>
      <c r="BF326" s="136"/>
      <c r="BG326" s="136"/>
      <c r="BJ326" s="136"/>
      <c r="BT326" s="136"/>
      <c r="CD326" s="136"/>
      <c r="CN326" s="136"/>
      <c r="CX326" s="136"/>
      <c r="DH326" s="136"/>
      <c r="DR326" s="136"/>
      <c r="EB326" s="136"/>
      <c r="EL326" s="136"/>
      <c r="EV326" s="136"/>
      <c r="FF326" s="136"/>
      <c r="FP326" s="136"/>
      <c r="FZ326" s="136"/>
      <c r="GJ326" s="136"/>
      <c r="GT326" s="136"/>
      <c r="HD326" s="136"/>
      <c r="HN326" s="136"/>
      <c r="HX326" s="136"/>
    </row>
    <row xmlns:x14ac="http://schemas.microsoft.com/office/spreadsheetml/2009/9/ac" r="327" s="3" customFormat="true" x14ac:dyDescent="0.25">
      <c r="A327" s="402"/>
      <c r="B327" s="136"/>
      <c r="L327" s="136"/>
      <c r="V327" s="136"/>
      <c r="AF327" s="136"/>
      <c r="AP327" s="136"/>
      <c r="AZ327" s="136"/>
      <c r="BA327" s="136"/>
      <c r="BB327" s="136"/>
      <c r="BC327" s="136"/>
      <c r="BD327" s="136"/>
      <c r="BE327" s="136"/>
      <c r="BF327" s="136"/>
      <c r="BG327" s="136"/>
      <c r="BJ327" s="136"/>
      <c r="BT327" s="136"/>
      <c r="CD327" s="136"/>
      <c r="CN327" s="136"/>
      <c r="CX327" s="136"/>
      <c r="DH327" s="136"/>
      <c r="DR327" s="136"/>
      <c r="EB327" s="136"/>
      <c r="EL327" s="136"/>
      <c r="EV327" s="136"/>
      <c r="FF327" s="136"/>
      <c r="FP327" s="136"/>
      <c r="FZ327" s="136"/>
      <c r="GJ327" s="136"/>
      <c r="GT327" s="136"/>
      <c r="HD327" s="136"/>
      <c r="HN327" s="136"/>
      <c r="HX327" s="136"/>
    </row>
    <row xmlns:x14ac="http://schemas.microsoft.com/office/spreadsheetml/2009/9/ac" r="328" s="3" customFormat="true" x14ac:dyDescent="0.25">
      <c r="A328" s="402"/>
      <c r="B328" s="136"/>
      <c r="L328" s="136"/>
      <c r="V328" s="136"/>
      <c r="AF328" s="136"/>
      <c r="AP328" s="136"/>
      <c r="AZ328" s="136"/>
      <c r="BA328" s="136"/>
      <c r="BB328" s="136"/>
      <c r="BC328" s="136"/>
      <c r="BD328" s="136"/>
      <c r="BE328" s="136"/>
      <c r="BF328" s="136"/>
      <c r="BG328" s="136"/>
      <c r="BJ328" s="136"/>
      <c r="BT328" s="136"/>
      <c r="CD328" s="136"/>
      <c r="CN328" s="136"/>
      <c r="CX328" s="136"/>
      <c r="DH328" s="136"/>
      <c r="DR328" s="136"/>
      <c r="EB328" s="136"/>
      <c r="EL328" s="136"/>
      <c r="EV328" s="136"/>
      <c r="FF328" s="136"/>
      <c r="FP328" s="136"/>
      <c r="FZ328" s="136"/>
      <c r="GJ328" s="136"/>
      <c r="GT328" s="136"/>
      <c r="HD328" s="136"/>
      <c r="HN328" s="136"/>
      <c r="HX328" s="136"/>
    </row>
    <row xmlns:x14ac="http://schemas.microsoft.com/office/spreadsheetml/2009/9/ac" r="329" s="3" customFormat="true" x14ac:dyDescent="0.25">
      <c r="A329" s="402"/>
      <c r="B329" s="136"/>
      <c r="L329" s="136"/>
      <c r="V329" s="136"/>
      <c r="AF329" s="136"/>
      <c r="AP329" s="136"/>
      <c r="AZ329" s="136"/>
      <c r="BA329" s="136"/>
      <c r="BB329" s="136"/>
      <c r="BC329" s="136"/>
      <c r="BD329" s="136"/>
      <c r="BE329" s="136"/>
      <c r="BF329" s="136"/>
      <c r="BG329" s="136"/>
      <c r="BJ329" s="136"/>
      <c r="BT329" s="136"/>
      <c r="CD329" s="136"/>
      <c r="CN329" s="136"/>
      <c r="CX329" s="136"/>
      <c r="DH329" s="136"/>
      <c r="DR329" s="136"/>
      <c r="EB329" s="136"/>
      <c r="EL329" s="136"/>
      <c r="EV329" s="136"/>
      <c r="FF329" s="136"/>
      <c r="FP329" s="136"/>
      <c r="FZ329" s="136"/>
      <c r="GJ329" s="136"/>
      <c r="GT329" s="136"/>
      <c r="HD329" s="136"/>
      <c r="HN329" s="136"/>
      <c r="HX329" s="136"/>
    </row>
    <row xmlns:x14ac="http://schemas.microsoft.com/office/spreadsheetml/2009/9/ac" r="330" s="3" customFormat="true" x14ac:dyDescent="0.25">
      <c r="A330" s="402"/>
      <c r="B330" s="136"/>
      <c r="L330" s="136"/>
      <c r="V330" s="136"/>
      <c r="AF330" s="136"/>
      <c r="AP330" s="136"/>
      <c r="AZ330" s="136"/>
      <c r="BA330" s="136"/>
      <c r="BB330" s="136"/>
      <c r="BC330" s="136"/>
      <c r="BD330" s="136"/>
      <c r="BE330" s="136"/>
      <c r="BF330" s="136"/>
      <c r="BG330" s="136"/>
      <c r="BJ330" s="136"/>
      <c r="BT330" s="136"/>
      <c r="CD330" s="136"/>
      <c r="CN330" s="136"/>
      <c r="CX330" s="136"/>
      <c r="DH330" s="136"/>
      <c r="DR330" s="136"/>
      <c r="EB330" s="136"/>
      <c r="EL330" s="136"/>
      <c r="EV330" s="136"/>
      <c r="FF330" s="136"/>
      <c r="FP330" s="136"/>
      <c r="FZ330" s="136"/>
      <c r="GJ330" s="136"/>
      <c r="GT330" s="136"/>
      <c r="HD330" s="136"/>
      <c r="HN330" s="136"/>
      <c r="HX330" s="136"/>
    </row>
    <row xmlns:x14ac="http://schemas.microsoft.com/office/spreadsheetml/2009/9/ac" r="331" s="3" customFormat="true" x14ac:dyDescent="0.25">
      <c r="A331" s="402"/>
      <c r="B331" s="136"/>
      <c r="L331" s="136"/>
      <c r="V331" s="136"/>
      <c r="AF331" s="136"/>
      <c r="AP331" s="136"/>
      <c r="AZ331" s="136"/>
      <c r="BA331" s="136"/>
      <c r="BB331" s="136"/>
      <c r="BC331" s="136"/>
      <c r="BD331" s="136"/>
      <c r="BE331" s="136"/>
      <c r="BF331" s="136"/>
      <c r="BG331" s="136"/>
      <c r="BJ331" s="136"/>
      <c r="BT331" s="136"/>
      <c r="CD331" s="136"/>
      <c r="CN331" s="136"/>
      <c r="CX331" s="136"/>
      <c r="DH331" s="136"/>
      <c r="DR331" s="136"/>
      <c r="EB331" s="136"/>
      <c r="EL331" s="136"/>
      <c r="EV331" s="136"/>
      <c r="FF331" s="136"/>
      <c r="FP331" s="136"/>
      <c r="FZ331" s="136"/>
      <c r="GJ331" s="136"/>
      <c r="GT331" s="136"/>
      <c r="HD331" s="136"/>
      <c r="HN331" s="136"/>
      <c r="HX331" s="136"/>
    </row>
    <row xmlns:x14ac="http://schemas.microsoft.com/office/spreadsheetml/2009/9/ac" r="332" s="3" customFormat="true" x14ac:dyDescent="0.25">
      <c r="A332" s="402"/>
      <c r="B332" s="136"/>
      <c r="L332" s="136"/>
      <c r="V332" s="136"/>
      <c r="AF332" s="136"/>
      <c r="AP332" s="136"/>
      <c r="AZ332" s="136"/>
      <c r="BA332" s="136"/>
      <c r="BB332" s="136"/>
      <c r="BC332" s="136"/>
      <c r="BD332" s="136"/>
      <c r="BE332" s="136"/>
      <c r="BF332" s="136"/>
      <c r="BG332" s="136"/>
      <c r="BJ332" s="136"/>
      <c r="BT332" s="136"/>
      <c r="CD332" s="136"/>
      <c r="CN332" s="136"/>
      <c r="CX332" s="136"/>
      <c r="DH332" s="136"/>
      <c r="DR332" s="136"/>
      <c r="EB332" s="136"/>
      <c r="EL332" s="136"/>
      <c r="EV332" s="136"/>
      <c r="FF332" s="136"/>
      <c r="FP332" s="136"/>
      <c r="FZ332" s="136"/>
      <c r="GJ332" s="136"/>
      <c r="GT332" s="136"/>
      <c r="HD332" s="136"/>
      <c r="HN332" s="136"/>
      <c r="HX332" s="136"/>
    </row>
    <row xmlns:x14ac="http://schemas.microsoft.com/office/spreadsheetml/2009/9/ac" r="333" s="3" customFormat="true" x14ac:dyDescent="0.25">
      <c r="A333" s="402"/>
      <c r="B333" s="136"/>
      <c r="L333" s="136"/>
      <c r="V333" s="136"/>
      <c r="AF333" s="136"/>
      <c r="AP333" s="136"/>
      <c r="AZ333" s="136"/>
      <c r="BA333" s="136"/>
      <c r="BB333" s="136"/>
      <c r="BC333" s="136"/>
      <c r="BD333" s="136"/>
      <c r="BE333" s="136"/>
      <c r="BF333" s="136"/>
      <c r="BG333" s="136"/>
      <c r="BJ333" s="136"/>
      <c r="BT333" s="136"/>
      <c r="CD333" s="136"/>
      <c r="CN333" s="136"/>
      <c r="CX333" s="136"/>
      <c r="DH333" s="136"/>
      <c r="DR333" s="136"/>
      <c r="EB333" s="136"/>
      <c r="EL333" s="136"/>
      <c r="EV333" s="136"/>
      <c r="FF333" s="136"/>
      <c r="FP333" s="136"/>
      <c r="FZ333" s="136"/>
      <c r="GJ333" s="136"/>
      <c r="GT333" s="136"/>
      <c r="HD333" s="136"/>
      <c r="HN333" s="136"/>
      <c r="HX333" s="136"/>
    </row>
    <row xmlns:x14ac="http://schemas.microsoft.com/office/spreadsheetml/2009/9/ac" r="334" s="3" customFormat="true" x14ac:dyDescent="0.25">
      <c r="A334" s="402"/>
      <c r="B334" s="136"/>
      <c r="L334" s="136"/>
      <c r="V334" s="136"/>
      <c r="AF334" s="136"/>
      <c r="AP334" s="136"/>
      <c r="AZ334" s="136"/>
      <c r="BA334" s="136"/>
      <c r="BB334" s="136"/>
      <c r="BC334" s="136"/>
      <c r="BD334" s="136"/>
      <c r="BE334" s="136"/>
      <c r="BF334" s="136"/>
      <c r="BG334" s="136"/>
      <c r="BJ334" s="136"/>
      <c r="BT334" s="136"/>
      <c r="CD334" s="136"/>
      <c r="CN334" s="136"/>
      <c r="CX334" s="136"/>
      <c r="DH334" s="136"/>
      <c r="DR334" s="136"/>
      <c r="EB334" s="136"/>
      <c r="EL334" s="136"/>
      <c r="EV334" s="136"/>
      <c r="FF334" s="136"/>
      <c r="FP334" s="136"/>
      <c r="FZ334" s="136"/>
      <c r="GJ334" s="136"/>
      <c r="GT334" s="136"/>
      <c r="HD334" s="136"/>
      <c r="HN334" s="136"/>
      <c r="HX334" s="136"/>
    </row>
    <row xmlns:x14ac="http://schemas.microsoft.com/office/spreadsheetml/2009/9/ac" r="335" s="3" customFormat="true" x14ac:dyDescent="0.25">
      <c r="A335" s="402"/>
      <c r="B335" s="136"/>
      <c r="L335" s="136"/>
      <c r="V335" s="136"/>
      <c r="AF335" s="136"/>
      <c r="AP335" s="136"/>
      <c r="AZ335" s="136"/>
      <c r="BA335" s="136"/>
      <c r="BB335" s="136"/>
      <c r="BC335" s="136"/>
      <c r="BD335" s="136"/>
      <c r="BE335" s="136"/>
      <c r="BF335" s="136"/>
      <c r="BG335" s="136"/>
      <c r="BJ335" s="136"/>
      <c r="BT335" s="136"/>
      <c r="CD335" s="136"/>
      <c r="CN335" s="136"/>
      <c r="CX335" s="136"/>
      <c r="DH335" s="136"/>
      <c r="DR335" s="136"/>
      <c r="EB335" s="136"/>
      <c r="EL335" s="136"/>
      <c r="EV335" s="136"/>
      <c r="FF335" s="136"/>
      <c r="FP335" s="136"/>
      <c r="FZ335" s="136"/>
      <c r="GJ335" s="136"/>
      <c r="GT335" s="136"/>
      <c r="HD335" s="136"/>
      <c r="HN335" s="136"/>
      <c r="HX335" s="136"/>
    </row>
    <row xmlns:x14ac="http://schemas.microsoft.com/office/spreadsheetml/2009/9/ac" r="336" s="3" customFormat="true" x14ac:dyDescent="0.25">
      <c r="A336" s="402"/>
      <c r="B336" s="136"/>
      <c r="L336" s="136"/>
      <c r="V336" s="136"/>
      <c r="AF336" s="136"/>
      <c r="AP336" s="136"/>
      <c r="AZ336" s="136"/>
      <c r="BA336" s="136"/>
      <c r="BB336" s="136"/>
      <c r="BC336" s="136"/>
      <c r="BD336" s="136"/>
      <c r="BE336" s="136"/>
      <c r="BF336" s="136"/>
      <c r="BG336" s="136"/>
      <c r="BJ336" s="136"/>
      <c r="BT336" s="136"/>
      <c r="CD336" s="136"/>
      <c r="CN336" s="136"/>
      <c r="CX336" s="136"/>
      <c r="DH336" s="136"/>
      <c r="DR336" s="136"/>
      <c r="EB336" s="136"/>
      <c r="EL336" s="136"/>
      <c r="EV336" s="136"/>
      <c r="FF336" s="136"/>
      <c r="FP336" s="136"/>
      <c r="FZ336" s="136"/>
      <c r="GJ336" s="136"/>
      <c r="GT336" s="136"/>
      <c r="HD336" s="136"/>
      <c r="HN336" s="136"/>
      <c r="HX336" s="136"/>
    </row>
    <row xmlns:x14ac="http://schemas.microsoft.com/office/spreadsheetml/2009/9/ac" r="337" s="3" customFormat="true" x14ac:dyDescent="0.25">
      <c r="A337" s="402"/>
      <c r="B337" s="136"/>
      <c r="L337" s="136"/>
      <c r="V337" s="136"/>
      <c r="AF337" s="136"/>
      <c r="AP337" s="136"/>
      <c r="AZ337" s="136"/>
      <c r="BA337" s="136"/>
      <c r="BB337" s="136"/>
      <c r="BC337" s="136"/>
      <c r="BD337" s="136"/>
      <c r="BE337" s="136"/>
      <c r="BF337" s="136"/>
      <c r="BG337" s="136"/>
      <c r="BJ337" s="136"/>
      <c r="BT337" s="136"/>
      <c r="CD337" s="136"/>
      <c r="CN337" s="136"/>
      <c r="CX337" s="136"/>
      <c r="DH337" s="136"/>
      <c r="DR337" s="136"/>
      <c r="EB337" s="136"/>
      <c r="EL337" s="136"/>
      <c r="EV337" s="136"/>
      <c r="FF337" s="136"/>
      <c r="FP337" s="136"/>
      <c r="FZ337" s="136"/>
      <c r="GJ337" s="136"/>
      <c r="GT337" s="136"/>
      <c r="HD337" s="136"/>
      <c r="HN337" s="136"/>
      <c r="HX337" s="136"/>
    </row>
    <row xmlns:x14ac="http://schemas.microsoft.com/office/spreadsheetml/2009/9/ac" r="338" s="3" customFormat="true" x14ac:dyDescent="0.25">
      <c r="A338" s="402"/>
      <c r="B338" s="136"/>
      <c r="L338" s="136"/>
      <c r="V338" s="136"/>
      <c r="AF338" s="136"/>
      <c r="AP338" s="136"/>
      <c r="AZ338" s="136"/>
      <c r="BA338" s="136"/>
      <c r="BB338" s="136"/>
      <c r="BC338" s="136"/>
      <c r="BD338" s="136"/>
      <c r="BE338" s="136"/>
      <c r="BF338" s="136"/>
      <c r="BG338" s="136"/>
      <c r="BJ338" s="136"/>
      <c r="BT338" s="136"/>
      <c r="CD338" s="136"/>
      <c r="CN338" s="136"/>
      <c r="CX338" s="136"/>
      <c r="DH338" s="136"/>
      <c r="DR338" s="136"/>
      <c r="EB338" s="136"/>
      <c r="EL338" s="136"/>
      <c r="EV338" s="136"/>
      <c r="FF338" s="136"/>
      <c r="FP338" s="136"/>
      <c r="FZ338" s="136"/>
      <c r="GJ338" s="136"/>
      <c r="GT338" s="136"/>
      <c r="HD338" s="136"/>
      <c r="HN338" s="136"/>
      <c r="HX338" s="136"/>
    </row>
    <row xmlns:x14ac="http://schemas.microsoft.com/office/spreadsheetml/2009/9/ac" r="339" s="3" customFormat="true" x14ac:dyDescent="0.25">
      <c r="A339" s="402"/>
      <c r="B339" s="136"/>
      <c r="L339" s="136"/>
      <c r="V339" s="136"/>
      <c r="AF339" s="136"/>
      <c r="AP339" s="136"/>
      <c r="AZ339" s="136"/>
      <c r="BA339" s="136"/>
      <c r="BB339" s="136"/>
      <c r="BC339" s="136"/>
      <c r="BD339" s="136"/>
      <c r="BE339" s="136"/>
      <c r="BF339" s="136"/>
      <c r="BG339" s="136"/>
      <c r="BJ339" s="136"/>
      <c r="BT339" s="136"/>
      <c r="CD339" s="136"/>
      <c r="CN339" s="136"/>
      <c r="CX339" s="136"/>
      <c r="DH339" s="136"/>
      <c r="DR339" s="136"/>
      <c r="EB339" s="136"/>
      <c r="EL339" s="136"/>
      <c r="EV339" s="136"/>
      <c r="FF339" s="136"/>
      <c r="FP339" s="136"/>
      <c r="FZ339" s="136"/>
      <c r="GJ339" s="136"/>
      <c r="GT339" s="136"/>
      <c r="HD339" s="136"/>
      <c r="HN339" s="136"/>
      <c r="HX339" s="136"/>
    </row>
    <row xmlns:x14ac="http://schemas.microsoft.com/office/spreadsheetml/2009/9/ac" r="340" s="3" customFormat="true" x14ac:dyDescent="0.25">
      <c r="A340" s="402"/>
      <c r="B340" s="136"/>
      <c r="L340" s="136"/>
      <c r="V340" s="136"/>
      <c r="AF340" s="136"/>
      <c r="AP340" s="136"/>
      <c r="AZ340" s="136"/>
      <c r="BA340" s="136"/>
      <c r="BB340" s="136"/>
      <c r="BC340" s="136"/>
      <c r="BD340" s="136"/>
      <c r="BE340" s="136"/>
      <c r="BF340" s="136"/>
      <c r="BG340" s="136"/>
      <c r="BJ340" s="136"/>
      <c r="BT340" s="136"/>
      <c r="CD340" s="136"/>
      <c r="CN340" s="136"/>
      <c r="CX340" s="136"/>
      <c r="DH340" s="136"/>
      <c r="DR340" s="136"/>
      <c r="EB340" s="136"/>
      <c r="EL340" s="136"/>
      <c r="EV340" s="136"/>
      <c r="FF340" s="136"/>
      <c r="FP340" s="136"/>
      <c r="FZ340" s="136"/>
      <c r="GJ340" s="136"/>
      <c r="GT340" s="136"/>
      <c r="HD340" s="136"/>
      <c r="HN340" s="136"/>
      <c r="HX340" s="136"/>
    </row>
    <row xmlns:x14ac="http://schemas.microsoft.com/office/spreadsheetml/2009/9/ac" r="341" s="3" customFormat="true" x14ac:dyDescent="0.25">
      <c r="A341" s="402"/>
      <c r="B341" s="136"/>
      <c r="L341" s="136"/>
      <c r="V341" s="136"/>
      <c r="AF341" s="136"/>
      <c r="AP341" s="136"/>
      <c r="AZ341" s="136"/>
      <c r="BA341" s="136"/>
      <c r="BB341" s="136"/>
      <c r="BC341" s="136"/>
      <c r="BD341" s="136"/>
      <c r="BE341" s="136"/>
      <c r="BF341" s="136"/>
      <c r="BG341" s="136"/>
      <c r="BJ341" s="136"/>
      <c r="BT341" s="136"/>
      <c r="CD341" s="136"/>
      <c r="CN341" s="136"/>
      <c r="CX341" s="136"/>
      <c r="DH341" s="136"/>
      <c r="DR341" s="136"/>
      <c r="EB341" s="136"/>
      <c r="EL341" s="136"/>
      <c r="EV341" s="136"/>
      <c r="FF341" s="136"/>
      <c r="FP341" s="136"/>
      <c r="FZ341" s="136"/>
      <c r="GJ341" s="136"/>
      <c r="GT341" s="136"/>
      <c r="HD341" s="136"/>
      <c r="HN341" s="136"/>
      <c r="HX341" s="136"/>
    </row>
    <row xmlns:x14ac="http://schemas.microsoft.com/office/spreadsheetml/2009/9/ac" r="342" s="3" customFormat="true" x14ac:dyDescent="0.25">
      <c r="A342" s="402"/>
      <c r="B342" s="136"/>
      <c r="L342" s="136"/>
      <c r="V342" s="136"/>
      <c r="AF342" s="136"/>
      <c r="AP342" s="136"/>
      <c r="AZ342" s="136"/>
      <c r="BA342" s="136"/>
      <c r="BB342" s="136"/>
      <c r="BC342" s="136"/>
      <c r="BD342" s="136"/>
      <c r="BE342" s="136"/>
      <c r="BF342" s="136"/>
      <c r="BG342" s="136"/>
      <c r="BJ342" s="136"/>
      <c r="BT342" s="136"/>
      <c r="CD342" s="136"/>
      <c r="CN342" s="136"/>
      <c r="CX342" s="136"/>
      <c r="DH342" s="136"/>
      <c r="DR342" s="136"/>
      <c r="EB342" s="136"/>
      <c r="EL342" s="136"/>
      <c r="EV342" s="136"/>
      <c r="FF342" s="136"/>
      <c r="FP342" s="136"/>
      <c r="FZ342" s="136"/>
      <c r="GJ342" s="136"/>
      <c r="GT342" s="136"/>
      <c r="HD342" s="136"/>
      <c r="HN342" s="136"/>
      <c r="HX342" s="136"/>
    </row>
    <row xmlns:x14ac="http://schemas.microsoft.com/office/spreadsheetml/2009/9/ac" r="343" s="3" customFormat="true" x14ac:dyDescent="0.25">
      <c r="A343" s="402"/>
      <c r="B343" s="136"/>
      <c r="L343" s="136"/>
      <c r="V343" s="136"/>
      <c r="AF343" s="136"/>
      <c r="AP343" s="136"/>
      <c r="AZ343" s="136"/>
      <c r="BA343" s="136"/>
      <c r="BB343" s="136"/>
      <c r="BC343" s="136"/>
      <c r="BD343" s="136"/>
      <c r="BE343" s="136"/>
      <c r="BF343" s="136"/>
      <c r="BG343" s="136"/>
      <c r="BJ343" s="136"/>
      <c r="BT343" s="136"/>
      <c r="CD343" s="136"/>
      <c r="CN343" s="136"/>
      <c r="CX343" s="136"/>
      <c r="DH343" s="136"/>
      <c r="DR343" s="136"/>
      <c r="EB343" s="136"/>
      <c r="EL343" s="136"/>
      <c r="EV343" s="136"/>
      <c r="FF343" s="136"/>
      <c r="FP343" s="136"/>
      <c r="FZ343" s="136"/>
      <c r="GJ343" s="136"/>
      <c r="GT343" s="136"/>
      <c r="HD343" s="136"/>
      <c r="HN343" s="136"/>
      <c r="HX343" s="136"/>
    </row>
    <row xmlns:x14ac="http://schemas.microsoft.com/office/spreadsheetml/2009/9/ac" r="344" s="3" customFormat="true" x14ac:dyDescent="0.25">
      <c r="A344" s="402"/>
      <c r="B344" s="136"/>
      <c r="L344" s="136"/>
      <c r="V344" s="136"/>
      <c r="AF344" s="136"/>
      <c r="AP344" s="136"/>
      <c r="AZ344" s="136"/>
      <c r="BA344" s="136"/>
      <c r="BB344" s="136"/>
      <c r="BC344" s="136"/>
      <c r="BD344" s="136"/>
      <c r="BE344" s="136"/>
      <c r="BF344" s="136"/>
      <c r="BG344" s="136"/>
      <c r="BJ344" s="136"/>
      <c r="BT344" s="136"/>
      <c r="CD344" s="136"/>
      <c r="CN344" s="136"/>
      <c r="CX344" s="136"/>
      <c r="DH344" s="136"/>
      <c r="DR344" s="136"/>
      <c r="EB344" s="136"/>
      <c r="EL344" s="136"/>
      <c r="EV344" s="136"/>
      <c r="FF344" s="136"/>
      <c r="FP344" s="136"/>
      <c r="FZ344" s="136"/>
      <c r="GJ344" s="136"/>
      <c r="GT344" s="136"/>
      <c r="HD344" s="136"/>
      <c r="HN344" s="136"/>
      <c r="HX344" s="136"/>
    </row>
    <row xmlns:x14ac="http://schemas.microsoft.com/office/spreadsheetml/2009/9/ac" r="345" s="3" customFormat="true" x14ac:dyDescent="0.25">
      <c r="A345" s="402"/>
      <c r="B345" s="136"/>
      <c r="L345" s="136"/>
      <c r="V345" s="136"/>
      <c r="AF345" s="136"/>
      <c r="AP345" s="136"/>
      <c r="AZ345" s="136"/>
      <c r="BA345" s="136"/>
      <c r="BB345" s="136"/>
      <c r="BC345" s="136"/>
      <c r="BD345" s="136"/>
      <c r="BE345" s="136"/>
      <c r="BF345" s="136"/>
      <c r="BG345" s="136"/>
      <c r="BJ345" s="136"/>
      <c r="BT345" s="136"/>
      <c r="CD345" s="136"/>
      <c r="CN345" s="136"/>
      <c r="CX345" s="136"/>
      <c r="DH345" s="136"/>
      <c r="DR345" s="136"/>
      <c r="EB345" s="136"/>
      <c r="EL345" s="136"/>
      <c r="EV345" s="136"/>
      <c r="FF345" s="136"/>
      <c r="FP345" s="136"/>
      <c r="FZ345" s="136"/>
      <c r="GJ345" s="136"/>
      <c r="GT345" s="136"/>
      <c r="HD345" s="136"/>
      <c r="HN345" s="136"/>
      <c r="HX345" s="136"/>
    </row>
    <row xmlns:x14ac="http://schemas.microsoft.com/office/spreadsheetml/2009/9/ac" r="346" s="3" customFormat="true" x14ac:dyDescent="0.25">
      <c r="A346" s="402"/>
      <c r="B346" s="136"/>
      <c r="L346" s="136"/>
      <c r="V346" s="136"/>
      <c r="AF346" s="136"/>
      <c r="AP346" s="136"/>
      <c r="AZ346" s="136"/>
      <c r="BA346" s="136"/>
      <c r="BB346" s="136"/>
      <c r="BC346" s="136"/>
      <c r="BD346" s="136"/>
      <c r="BE346" s="136"/>
      <c r="BF346" s="136"/>
      <c r="BG346" s="136"/>
      <c r="BJ346" s="136"/>
      <c r="BT346" s="136"/>
      <c r="CD346" s="136"/>
      <c r="CN346" s="136"/>
      <c r="CX346" s="136"/>
      <c r="DH346" s="136"/>
      <c r="DR346" s="136"/>
      <c r="EB346" s="136"/>
      <c r="EL346" s="136"/>
      <c r="EV346" s="136"/>
      <c r="FF346" s="136"/>
      <c r="FP346" s="136"/>
      <c r="FZ346" s="136"/>
      <c r="GJ346" s="136"/>
      <c r="GT346" s="136"/>
      <c r="HD346" s="136"/>
      <c r="HN346" s="136"/>
      <c r="HX346" s="136"/>
    </row>
    <row xmlns:x14ac="http://schemas.microsoft.com/office/spreadsheetml/2009/9/ac" r="347" s="3" customFormat="true" x14ac:dyDescent="0.25">
      <c r="A347" s="402"/>
      <c r="B347" s="136"/>
      <c r="L347" s="136"/>
      <c r="V347" s="136"/>
      <c r="AF347" s="136"/>
      <c r="AP347" s="136"/>
      <c r="AZ347" s="136"/>
      <c r="BA347" s="136"/>
      <c r="BB347" s="136"/>
      <c r="BC347" s="136"/>
      <c r="BD347" s="136"/>
      <c r="BE347" s="136"/>
      <c r="BF347" s="136"/>
      <c r="BG347" s="136"/>
      <c r="BJ347" s="136"/>
      <c r="BT347" s="136"/>
      <c r="CD347" s="136"/>
      <c r="CN347" s="136"/>
      <c r="CX347" s="136"/>
      <c r="DH347" s="136"/>
      <c r="DR347" s="136"/>
      <c r="EB347" s="136"/>
      <c r="EL347" s="136"/>
      <c r="EV347" s="136"/>
      <c r="FF347" s="136"/>
      <c r="FP347" s="136"/>
      <c r="FZ347" s="136"/>
      <c r="GJ347" s="136"/>
      <c r="GT347" s="136"/>
      <c r="HD347" s="136"/>
      <c r="HN347" s="136"/>
      <c r="HX347" s="136"/>
    </row>
    <row xmlns:x14ac="http://schemas.microsoft.com/office/spreadsheetml/2009/9/ac" r="348" s="3" customFormat="true" x14ac:dyDescent="0.25">
      <c r="A348" s="402"/>
      <c r="B348" s="136"/>
      <c r="L348" s="136"/>
      <c r="V348" s="136"/>
      <c r="AF348" s="136"/>
      <c r="AP348" s="136"/>
      <c r="AZ348" s="136"/>
      <c r="BA348" s="136"/>
      <c r="BB348" s="136"/>
      <c r="BC348" s="136"/>
      <c r="BD348" s="136"/>
      <c r="BE348" s="136"/>
      <c r="BF348" s="136"/>
      <c r="BG348" s="136"/>
      <c r="BJ348" s="136"/>
      <c r="BT348" s="136"/>
      <c r="CD348" s="136"/>
      <c r="CN348" s="136"/>
      <c r="CX348" s="136"/>
      <c r="DH348" s="136"/>
      <c r="DR348" s="136"/>
      <c r="EB348" s="136"/>
      <c r="EL348" s="136"/>
      <c r="EV348" s="136"/>
      <c r="FF348" s="136"/>
      <c r="FP348" s="136"/>
      <c r="FZ348" s="136"/>
      <c r="GJ348" s="136"/>
      <c r="GT348" s="136"/>
      <c r="HD348" s="136"/>
      <c r="HN348" s="136"/>
      <c r="HX348" s="136"/>
    </row>
    <row xmlns:x14ac="http://schemas.microsoft.com/office/spreadsheetml/2009/9/ac" r="349" s="3" customFormat="true" x14ac:dyDescent="0.25">
      <c r="A349" s="402"/>
      <c r="B349" s="136"/>
      <c r="L349" s="136"/>
      <c r="V349" s="136"/>
      <c r="AF349" s="136"/>
      <c r="AP349" s="136"/>
      <c r="AZ349" s="136"/>
      <c r="BA349" s="136"/>
      <c r="BB349" s="136"/>
      <c r="BC349" s="136"/>
      <c r="BD349" s="136"/>
      <c r="BE349" s="136"/>
      <c r="BF349" s="136"/>
      <c r="BG349" s="136"/>
      <c r="BJ349" s="136"/>
      <c r="BT349" s="136"/>
      <c r="CD349" s="136"/>
      <c r="CN349" s="136"/>
      <c r="CX349" s="136"/>
      <c r="DH349" s="136"/>
      <c r="DR349" s="136"/>
      <c r="EB349" s="136"/>
      <c r="EL349" s="136"/>
      <c r="EV349" s="136"/>
      <c r="FF349" s="136"/>
      <c r="FP349" s="136"/>
      <c r="FZ349" s="136"/>
      <c r="GJ349" s="136"/>
      <c r="GT349" s="136"/>
      <c r="HD349" s="136"/>
      <c r="HN349" s="136"/>
      <c r="HX349" s="136"/>
    </row>
    <row xmlns:x14ac="http://schemas.microsoft.com/office/spreadsheetml/2009/9/ac" r="350" s="3" customFormat="true" x14ac:dyDescent="0.25">
      <c r="A350" s="402"/>
      <c r="B350" s="136"/>
      <c r="L350" s="136"/>
      <c r="V350" s="136"/>
      <c r="AF350" s="136"/>
      <c r="AP350" s="136"/>
      <c r="AZ350" s="136"/>
      <c r="BA350" s="136"/>
      <c r="BB350" s="136"/>
      <c r="BC350" s="136"/>
      <c r="BD350" s="136"/>
      <c r="BE350" s="136"/>
      <c r="BF350" s="136"/>
      <c r="BG350" s="136"/>
      <c r="BJ350" s="136"/>
      <c r="BT350" s="136"/>
      <c r="CD350" s="136"/>
      <c r="CN350" s="136"/>
      <c r="CX350" s="136"/>
      <c r="DH350" s="136"/>
      <c r="DR350" s="136"/>
      <c r="EB350" s="136"/>
      <c r="EL350" s="136"/>
      <c r="EV350" s="136"/>
      <c r="FF350" s="136"/>
      <c r="FP350" s="136"/>
      <c r="FZ350" s="136"/>
      <c r="GJ350" s="136"/>
      <c r="GT350" s="136"/>
      <c r="HD350" s="136"/>
      <c r="HN350" s="136"/>
      <c r="HX350" s="136"/>
    </row>
    <row xmlns:x14ac="http://schemas.microsoft.com/office/spreadsheetml/2009/9/ac" r="351" s="3" customFormat="true" x14ac:dyDescent="0.25">
      <c r="A351" s="402"/>
      <c r="B351" s="136"/>
      <c r="L351" s="136"/>
      <c r="V351" s="136"/>
      <c r="AF351" s="136"/>
      <c r="AP351" s="136"/>
      <c r="AZ351" s="136"/>
      <c r="BA351" s="136"/>
      <c r="BB351" s="136"/>
      <c r="BC351" s="136"/>
      <c r="BD351" s="136"/>
      <c r="BE351" s="136"/>
      <c r="BF351" s="136"/>
      <c r="BG351" s="136"/>
      <c r="BJ351" s="136"/>
      <c r="BT351" s="136"/>
      <c r="CD351" s="136"/>
      <c r="CN351" s="136"/>
      <c r="CX351" s="136"/>
      <c r="DH351" s="136"/>
      <c r="DR351" s="136"/>
      <c r="EB351" s="136"/>
      <c r="EL351" s="136"/>
      <c r="EV351" s="136"/>
      <c r="FF351" s="136"/>
      <c r="FP351" s="136"/>
      <c r="FZ351" s="136"/>
      <c r="GJ351" s="136"/>
      <c r="GT351" s="136"/>
      <c r="HD351" s="136"/>
      <c r="HN351" s="136"/>
      <c r="HX351" s="136"/>
    </row>
    <row xmlns:x14ac="http://schemas.microsoft.com/office/spreadsheetml/2009/9/ac" r="352" s="3" customFormat="true" x14ac:dyDescent="0.25">
      <c r="A352" s="402"/>
      <c r="B352" s="136"/>
      <c r="L352" s="136"/>
      <c r="V352" s="136"/>
      <c r="AF352" s="136"/>
      <c r="AP352" s="136"/>
      <c r="AZ352" s="136"/>
      <c r="BA352" s="136"/>
      <c r="BB352" s="136"/>
      <c r="BC352" s="136"/>
      <c r="BD352" s="136"/>
      <c r="BE352" s="136"/>
      <c r="BF352" s="136"/>
      <c r="BG352" s="136"/>
      <c r="BJ352" s="136"/>
      <c r="BT352" s="136"/>
      <c r="CD352" s="136"/>
      <c r="CN352" s="136"/>
      <c r="CX352" s="136"/>
      <c r="DH352" s="136"/>
      <c r="DR352" s="136"/>
      <c r="EB352" s="136"/>
      <c r="EL352" s="136"/>
      <c r="EV352" s="136"/>
      <c r="FF352" s="136"/>
      <c r="FP352" s="136"/>
      <c r="FZ352" s="136"/>
      <c r="GJ352" s="136"/>
      <c r="GT352" s="136"/>
      <c r="HD352" s="136"/>
      <c r="HN352" s="136"/>
      <c r="HX352" s="136"/>
    </row>
    <row xmlns:x14ac="http://schemas.microsoft.com/office/spreadsheetml/2009/9/ac" r="353" s="3" customFormat="true" x14ac:dyDescent="0.25">
      <c r="A353" s="402"/>
      <c r="B353" s="136"/>
      <c r="L353" s="136"/>
      <c r="V353" s="136"/>
      <c r="AF353" s="136"/>
      <c r="AP353" s="136"/>
      <c r="AZ353" s="136"/>
      <c r="BA353" s="136"/>
      <c r="BB353" s="136"/>
      <c r="BC353" s="136"/>
      <c r="BD353" s="136"/>
      <c r="BE353" s="136"/>
      <c r="BF353" s="136"/>
      <c r="BG353" s="136"/>
      <c r="BJ353" s="136"/>
      <c r="BT353" s="136"/>
      <c r="CD353" s="136"/>
      <c r="CN353" s="136"/>
      <c r="CX353" s="136"/>
      <c r="DH353" s="136"/>
      <c r="DR353" s="136"/>
      <c r="EB353" s="136"/>
      <c r="EL353" s="136"/>
      <c r="EV353" s="136"/>
      <c r="FF353" s="136"/>
      <c r="FP353" s="136"/>
      <c r="FZ353" s="136"/>
      <c r="GJ353" s="136"/>
      <c r="GT353" s="136"/>
      <c r="HD353" s="136"/>
      <c r="HN353" s="136"/>
      <c r="HX353" s="136"/>
    </row>
    <row xmlns:x14ac="http://schemas.microsoft.com/office/spreadsheetml/2009/9/ac" r="354" s="3" customFormat="true" x14ac:dyDescent="0.25">
      <c r="A354" s="402"/>
      <c r="B354" s="136"/>
      <c r="L354" s="136"/>
      <c r="V354" s="136"/>
      <c r="AF354" s="136"/>
      <c r="AP354" s="136"/>
      <c r="AZ354" s="136"/>
      <c r="BA354" s="136"/>
      <c r="BB354" s="136"/>
      <c r="BC354" s="136"/>
      <c r="BD354" s="136"/>
      <c r="BE354" s="136"/>
      <c r="BF354" s="136"/>
      <c r="BG354" s="136"/>
      <c r="BJ354" s="136"/>
      <c r="BT354" s="136"/>
      <c r="CD354" s="136"/>
      <c r="CN354" s="136"/>
      <c r="CX354" s="136"/>
      <c r="DH354" s="136"/>
      <c r="DR354" s="136"/>
      <c r="EB354" s="136"/>
      <c r="EL354" s="136"/>
      <c r="EV354" s="136"/>
      <c r="FF354" s="136"/>
      <c r="FP354" s="136"/>
      <c r="FZ354" s="136"/>
      <c r="GJ354" s="136"/>
      <c r="GT354" s="136"/>
      <c r="HD354" s="136"/>
      <c r="HN354" s="136"/>
      <c r="HX354" s="136"/>
    </row>
    <row xmlns:x14ac="http://schemas.microsoft.com/office/spreadsheetml/2009/9/ac" r="355" s="3" customFormat="true" x14ac:dyDescent="0.25">
      <c r="A355" s="402"/>
      <c r="B355" s="136"/>
      <c r="L355" s="136"/>
      <c r="V355" s="136"/>
      <c r="AF355" s="136"/>
      <c r="AP355" s="136"/>
      <c r="AZ355" s="136"/>
      <c r="BA355" s="136"/>
      <c r="BB355" s="136"/>
      <c r="BC355" s="136"/>
      <c r="BD355" s="136"/>
      <c r="BE355" s="136"/>
      <c r="BF355" s="136"/>
      <c r="BG355" s="136"/>
      <c r="BJ355" s="136"/>
      <c r="BT355" s="136"/>
      <c r="CD355" s="136"/>
      <c r="CN355" s="136"/>
      <c r="CX355" s="136"/>
      <c r="DH355" s="136"/>
      <c r="DR355" s="136"/>
      <c r="EB355" s="136"/>
      <c r="EL355" s="136"/>
      <c r="EV355" s="136"/>
      <c r="FF355" s="136"/>
      <c r="FP355" s="136"/>
      <c r="FZ355" s="136"/>
      <c r="GJ355" s="136"/>
      <c r="GT355" s="136"/>
      <c r="HD355" s="136"/>
      <c r="HN355" s="136"/>
      <c r="HX355" s="136"/>
    </row>
    <row xmlns:x14ac="http://schemas.microsoft.com/office/spreadsheetml/2009/9/ac" r="356" s="3" customFormat="true" x14ac:dyDescent="0.25">
      <c r="A356" s="402"/>
      <c r="B356" s="136"/>
      <c r="L356" s="136"/>
      <c r="V356" s="136"/>
      <c r="AF356" s="136"/>
      <c r="AP356" s="136"/>
      <c r="AZ356" s="136"/>
      <c r="BA356" s="136"/>
      <c r="BB356" s="136"/>
      <c r="BC356" s="136"/>
      <c r="BD356" s="136"/>
      <c r="BE356" s="136"/>
      <c r="BF356" s="136"/>
      <c r="BG356" s="136"/>
      <c r="BJ356" s="136"/>
      <c r="BT356" s="136"/>
      <c r="CD356" s="136"/>
      <c r="CN356" s="136"/>
      <c r="CX356" s="136"/>
      <c r="DH356" s="136"/>
      <c r="DR356" s="136"/>
      <c r="EB356" s="136"/>
      <c r="EL356" s="136"/>
      <c r="EV356" s="136"/>
      <c r="FF356" s="136"/>
      <c r="FP356" s="136"/>
      <c r="FZ356" s="136"/>
      <c r="GJ356" s="136"/>
      <c r="GT356" s="136"/>
      <c r="HD356" s="136"/>
      <c r="HN356" s="136"/>
      <c r="HX356" s="136"/>
    </row>
    <row xmlns:x14ac="http://schemas.microsoft.com/office/spreadsheetml/2009/9/ac" r="357" s="3" customFormat="true" x14ac:dyDescent="0.25">
      <c r="A357" s="402"/>
      <c r="B357" s="136"/>
      <c r="L357" s="136"/>
      <c r="V357" s="136"/>
      <c r="AF357" s="136"/>
      <c r="AP357" s="136"/>
      <c r="AZ357" s="136"/>
      <c r="BA357" s="136"/>
      <c r="BB357" s="136"/>
      <c r="BC357" s="136"/>
      <c r="BD357" s="136"/>
      <c r="BE357" s="136"/>
      <c r="BF357" s="136"/>
      <c r="BG357" s="136"/>
      <c r="BJ357" s="136"/>
      <c r="BT357" s="136"/>
      <c r="CD357" s="136"/>
      <c r="CN357" s="136"/>
      <c r="CX357" s="136"/>
      <c r="DH357" s="136"/>
      <c r="DR357" s="136"/>
      <c r="EB357" s="136"/>
      <c r="EL357" s="136"/>
      <c r="EV357" s="136"/>
      <c r="FF357" s="136"/>
      <c r="FP357" s="136"/>
      <c r="FZ357" s="136"/>
      <c r="GJ357" s="136"/>
      <c r="GT357" s="136"/>
      <c r="HD357" s="136"/>
      <c r="HN357" s="136"/>
      <c r="HX357" s="136"/>
    </row>
    <row xmlns:x14ac="http://schemas.microsoft.com/office/spreadsheetml/2009/9/ac" r="358" s="3" customFormat="true" x14ac:dyDescent="0.25">
      <c r="A358" s="402"/>
      <c r="B358" s="136"/>
      <c r="L358" s="136"/>
      <c r="V358" s="136"/>
      <c r="AF358" s="136"/>
      <c r="AP358" s="136"/>
      <c r="AZ358" s="136"/>
      <c r="BA358" s="136"/>
      <c r="BB358" s="136"/>
      <c r="BC358" s="136"/>
      <c r="BD358" s="136"/>
      <c r="BE358" s="136"/>
      <c r="BF358" s="136"/>
      <c r="BG358" s="136"/>
      <c r="BJ358" s="136"/>
      <c r="BT358" s="136"/>
      <c r="CD358" s="136"/>
      <c r="CN358" s="136"/>
      <c r="CX358" s="136"/>
      <c r="DH358" s="136"/>
      <c r="DR358" s="136"/>
      <c r="EB358" s="136"/>
      <c r="EL358" s="136"/>
      <c r="EV358" s="136"/>
      <c r="FF358" s="136"/>
      <c r="FP358" s="136"/>
      <c r="FZ358" s="136"/>
      <c r="GJ358" s="136"/>
      <c r="GT358" s="136"/>
      <c r="HD358" s="136"/>
      <c r="HN358" s="136"/>
      <c r="HX358" s="136"/>
    </row>
    <row xmlns:x14ac="http://schemas.microsoft.com/office/spreadsheetml/2009/9/ac" r="359" s="3" customFormat="true" x14ac:dyDescent="0.25">
      <c r="A359" s="402"/>
      <c r="B359" s="136"/>
      <c r="L359" s="136"/>
      <c r="V359" s="136"/>
      <c r="AF359" s="136"/>
      <c r="AP359" s="136"/>
      <c r="AZ359" s="136"/>
      <c r="BA359" s="136"/>
      <c r="BB359" s="136"/>
      <c r="BC359" s="136"/>
      <c r="BD359" s="136"/>
      <c r="BE359" s="136"/>
      <c r="BF359" s="136"/>
      <c r="BG359" s="136"/>
      <c r="BJ359" s="136"/>
      <c r="BT359" s="136"/>
      <c r="CD359" s="136"/>
      <c r="CN359" s="136"/>
      <c r="CX359" s="136"/>
      <c r="DH359" s="136"/>
      <c r="DR359" s="136"/>
      <c r="EB359" s="136"/>
      <c r="EL359" s="136"/>
      <c r="EV359" s="136"/>
      <c r="FF359" s="136"/>
      <c r="FP359" s="136"/>
      <c r="FZ359" s="136"/>
      <c r="GJ359" s="136"/>
      <c r="GT359" s="136"/>
      <c r="HD359" s="136"/>
      <c r="HN359" s="136"/>
      <c r="HX359" s="136"/>
    </row>
    <row xmlns:x14ac="http://schemas.microsoft.com/office/spreadsheetml/2009/9/ac" r="360" s="3" customFormat="true" x14ac:dyDescent="0.25">
      <c r="A360" s="402"/>
      <c r="B360" s="136"/>
      <c r="L360" s="136"/>
      <c r="V360" s="136"/>
      <c r="AF360" s="136"/>
      <c r="AP360" s="136"/>
      <c r="AZ360" s="136"/>
      <c r="BA360" s="136"/>
      <c r="BB360" s="136"/>
      <c r="BC360" s="136"/>
      <c r="BD360" s="136"/>
      <c r="BE360" s="136"/>
      <c r="BF360" s="136"/>
      <c r="BG360" s="136"/>
      <c r="BJ360" s="136"/>
      <c r="BT360" s="136"/>
      <c r="CD360" s="136"/>
      <c r="CN360" s="136"/>
      <c r="CX360" s="136"/>
      <c r="DH360" s="136"/>
      <c r="DR360" s="136"/>
      <c r="EB360" s="136"/>
      <c r="EL360" s="136"/>
      <c r="EV360" s="136"/>
      <c r="FF360" s="136"/>
      <c r="FP360" s="136"/>
      <c r="FZ360" s="136"/>
      <c r="GJ360" s="136"/>
      <c r="GT360" s="136"/>
      <c r="HD360" s="136"/>
      <c r="HN360" s="136"/>
      <c r="HX360" s="136"/>
    </row>
    <row xmlns:x14ac="http://schemas.microsoft.com/office/spreadsheetml/2009/9/ac" r="361" s="3" customFormat="true" x14ac:dyDescent="0.25">
      <c r="A361" s="402"/>
      <c r="B361" s="136"/>
      <c r="L361" s="136"/>
      <c r="V361" s="136"/>
      <c r="AF361" s="136"/>
      <c r="AP361" s="136"/>
      <c r="AZ361" s="136"/>
      <c r="BA361" s="136"/>
      <c r="BB361" s="136"/>
      <c r="BC361" s="136"/>
      <c r="BD361" s="136"/>
      <c r="BE361" s="136"/>
      <c r="BF361" s="136"/>
      <c r="BG361" s="136"/>
      <c r="BJ361" s="136"/>
      <c r="BT361" s="136"/>
      <c r="CD361" s="136"/>
      <c r="CN361" s="136"/>
      <c r="CX361" s="136"/>
      <c r="DH361" s="136"/>
      <c r="DR361" s="136"/>
      <c r="EB361" s="136"/>
      <c r="EL361" s="136"/>
      <c r="EV361" s="136"/>
      <c r="FF361" s="136"/>
      <c r="FP361" s="136"/>
      <c r="FZ361" s="136"/>
      <c r="GJ361" s="136"/>
      <c r="GT361" s="136"/>
      <c r="HD361" s="136"/>
      <c r="HN361" s="136"/>
      <c r="HX361" s="136"/>
    </row>
    <row xmlns:x14ac="http://schemas.microsoft.com/office/spreadsheetml/2009/9/ac" r="362" s="3" customFormat="true" x14ac:dyDescent="0.25">
      <c r="A362" s="402"/>
      <c r="B362" s="136"/>
      <c r="L362" s="136"/>
      <c r="V362" s="136"/>
      <c r="AF362" s="136"/>
      <c r="AP362" s="136"/>
      <c r="AZ362" s="136"/>
      <c r="BA362" s="136"/>
      <c r="BB362" s="136"/>
      <c r="BC362" s="136"/>
      <c r="BD362" s="136"/>
      <c r="BE362" s="136"/>
      <c r="BF362" s="136"/>
      <c r="BG362" s="136"/>
      <c r="BJ362" s="136"/>
      <c r="BT362" s="136"/>
      <c r="CD362" s="136"/>
      <c r="CN362" s="136"/>
      <c r="CX362" s="136"/>
      <c r="DH362" s="136"/>
      <c r="DR362" s="136"/>
      <c r="EB362" s="136"/>
      <c r="EL362" s="136"/>
      <c r="EV362" s="136"/>
      <c r="FF362" s="136"/>
      <c r="FP362" s="136"/>
      <c r="FZ362" s="136"/>
      <c r="GJ362" s="136"/>
      <c r="GT362" s="136"/>
      <c r="HD362" s="136"/>
      <c r="HN362" s="136"/>
      <c r="HX362" s="136"/>
    </row>
    <row xmlns:x14ac="http://schemas.microsoft.com/office/spreadsheetml/2009/9/ac" r="363" s="3" customFormat="true" x14ac:dyDescent="0.25">
      <c r="A363" s="402"/>
      <c r="B363" s="136"/>
      <c r="L363" s="136"/>
      <c r="V363" s="136"/>
      <c r="AF363" s="136"/>
      <c r="AP363" s="136"/>
      <c r="AZ363" s="136"/>
      <c r="BA363" s="136"/>
      <c r="BB363" s="136"/>
      <c r="BC363" s="136"/>
      <c r="BD363" s="136"/>
      <c r="BE363" s="136"/>
      <c r="BF363" s="136"/>
      <c r="BG363" s="136"/>
      <c r="BJ363" s="136"/>
      <c r="BT363" s="136"/>
      <c r="CD363" s="136"/>
      <c r="CN363" s="136"/>
      <c r="CX363" s="136"/>
      <c r="DH363" s="136"/>
      <c r="DR363" s="136"/>
      <c r="EB363" s="136"/>
      <c r="EL363" s="136"/>
      <c r="EV363" s="136"/>
      <c r="FF363" s="136"/>
      <c r="FP363" s="136"/>
      <c r="FZ363" s="136"/>
      <c r="GJ363" s="136"/>
      <c r="GT363" s="136"/>
      <c r="HD363" s="136"/>
      <c r="HN363" s="136"/>
      <c r="HX363" s="136"/>
    </row>
    <row xmlns:x14ac="http://schemas.microsoft.com/office/spreadsheetml/2009/9/ac" r="364" s="3" customFormat="true" x14ac:dyDescent="0.25">
      <c r="A364" s="402"/>
      <c r="B364" s="136"/>
      <c r="L364" s="136"/>
      <c r="V364" s="136"/>
      <c r="AF364" s="136"/>
      <c r="AP364" s="136"/>
      <c r="AZ364" s="136"/>
      <c r="BA364" s="136"/>
      <c r="BB364" s="136"/>
      <c r="BC364" s="136"/>
      <c r="BD364" s="136"/>
      <c r="BE364" s="136"/>
      <c r="BF364" s="136"/>
      <c r="BG364" s="136"/>
      <c r="BJ364" s="136"/>
      <c r="BT364" s="136"/>
      <c r="CD364" s="136"/>
      <c r="CN364" s="136"/>
      <c r="CX364" s="136"/>
      <c r="DH364" s="136"/>
      <c r="DR364" s="136"/>
      <c r="EB364" s="136"/>
      <c r="EL364" s="136"/>
      <c r="EV364" s="136"/>
      <c r="FF364" s="136"/>
      <c r="FP364" s="136"/>
      <c r="FZ364" s="136"/>
      <c r="GJ364" s="136"/>
      <c r="GT364" s="136"/>
      <c r="HD364" s="136"/>
      <c r="HN364" s="136"/>
      <c r="HX364" s="136"/>
    </row>
    <row xmlns:x14ac="http://schemas.microsoft.com/office/spreadsheetml/2009/9/ac" r="365" s="3" customFormat="true" x14ac:dyDescent="0.25">
      <c r="A365" s="402"/>
      <c r="B365" s="136"/>
      <c r="L365" s="136"/>
      <c r="V365" s="136"/>
      <c r="AF365" s="136"/>
      <c r="AP365" s="136"/>
      <c r="AZ365" s="136"/>
      <c r="BA365" s="136"/>
      <c r="BB365" s="136"/>
      <c r="BC365" s="136"/>
      <c r="BD365" s="136"/>
      <c r="BE365" s="136"/>
      <c r="BF365" s="136"/>
      <c r="BG365" s="136"/>
      <c r="BJ365" s="136"/>
      <c r="BT365" s="136"/>
      <c r="CD365" s="136"/>
      <c r="CN365" s="136"/>
      <c r="CX365" s="136"/>
      <c r="DH365" s="136"/>
      <c r="DR365" s="136"/>
      <c r="EB365" s="136"/>
      <c r="EL365" s="136"/>
      <c r="EV365" s="136"/>
      <c r="FF365" s="136"/>
      <c r="FP365" s="136"/>
      <c r="FZ365" s="136"/>
      <c r="GJ365" s="136"/>
      <c r="GT365" s="136"/>
      <c r="HD365" s="136"/>
      <c r="HN365" s="136"/>
      <c r="HX365" s="136"/>
    </row>
    <row xmlns:x14ac="http://schemas.microsoft.com/office/spreadsheetml/2009/9/ac" r="366" s="3" customFormat="true" x14ac:dyDescent="0.25">
      <c r="A366" s="402"/>
      <c r="B366" s="136"/>
      <c r="L366" s="136"/>
      <c r="V366" s="136"/>
      <c r="AF366" s="136"/>
      <c r="AP366" s="136"/>
      <c r="AZ366" s="136"/>
      <c r="BA366" s="136"/>
      <c r="BB366" s="136"/>
      <c r="BC366" s="136"/>
      <c r="BD366" s="136"/>
      <c r="BE366" s="136"/>
      <c r="BF366" s="136"/>
      <c r="BG366" s="136"/>
      <c r="BJ366" s="136"/>
      <c r="BT366" s="136"/>
      <c r="CD366" s="136"/>
      <c r="CN366" s="136"/>
      <c r="CX366" s="136"/>
      <c r="DH366" s="136"/>
      <c r="DR366" s="136"/>
      <c r="EB366" s="136"/>
      <c r="EL366" s="136"/>
      <c r="EV366" s="136"/>
      <c r="FF366" s="136"/>
      <c r="FP366" s="136"/>
      <c r="FZ366" s="136"/>
      <c r="GJ366" s="136"/>
      <c r="GT366" s="136"/>
      <c r="HD366" s="136"/>
      <c r="HN366" s="136"/>
      <c r="HX366" s="136"/>
    </row>
    <row xmlns:x14ac="http://schemas.microsoft.com/office/spreadsheetml/2009/9/ac" r="367" s="3" customFormat="true" x14ac:dyDescent="0.25">
      <c r="A367" s="402"/>
      <c r="B367" s="136"/>
      <c r="L367" s="136"/>
      <c r="V367" s="136"/>
      <c r="AF367" s="136"/>
      <c r="AP367" s="136"/>
      <c r="AZ367" s="136"/>
      <c r="BA367" s="136"/>
      <c r="BB367" s="136"/>
      <c r="BC367" s="136"/>
      <c r="BD367" s="136"/>
      <c r="BE367" s="136"/>
      <c r="BF367" s="136"/>
      <c r="BG367" s="136"/>
      <c r="BJ367" s="136"/>
      <c r="BT367" s="136"/>
      <c r="CD367" s="136"/>
      <c r="CN367" s="136"/>
      <c r="CX367" s="136"/>
      <c r="DH367" s="136"/>
      <c r="DR367" s="136"/>
      <c r="EB367" s="136"/>
      <c r="EL367" s="136"/>
      <c r="EV367" s="136"/>
      <c r="FF367" s="136"/>
      <c r="FP367" s="136"/>
      <c r="FZ367" s="136"/>
      <c r="GJ367" s="136"/>
      <c r="GT367" s="136"/>
      <c r="HD367" s="136"/>
      <c r="HN367" s="136"/>
      <c r="HX367" s="136"/>
    </row>
    <row xmlns:x14ac="http://schemas.microsoft.com/office/spreadsheetml/2009/9/ac" r="368" s="3" customFormat="true" x14ac:dyDescent="0.25">
      <c r="A368" s="402"/>
      <c r="B368" s="136"/>
      <c r="L368" s="136"/>
      <c r="V368" s="136"/>
      <c r="AF368" s="136"/>
      <c r="AP368" s="136"/>
      <c r="AZ368" s="136"/>
      <c r="BA368" s="136"/>
      <c r="BB368" s="136"/>
      <c r="BC368" s="136"/>
      <c r="BD368" s="136"/>
      <c r="BE368" s="136"/>
      <c r="BF368" s="136"/>
      <c r="BG368" s="136"/>
      <c r="BJ368" s="136"/>
      <c r="BT368" s="136"/>
      <c r="CD368" s="136"/>
      <c r="CN368" s="136"/>
      <c r="CX368" s="136"/>
      <c r="DH368" s="136"/>
      <c r="DR368" s="136"/>
      <c r="EB368" s="136"/>
      <c r="EL368" s="136"/>
      <c r="EV368" s="136"/>
      <c r="FF368" s="136"/>
      <c r="FP368" s="136"/>
      <c r="FZ368" s="136"/>
      <c r="GJ368" s="136"/>
      <c r="GT368" s="136"/>
      <c r="HD368" s="136"/>
      <c r="HN368" s="136"/>
      <c r="HX368" s="136"/>
    </row>
    <row xmlns:x14ac="http://schemas.microsoft.com/office/spreadsheetml/2009/9/ac" r="369" s="3" customFormat="true" x14ac:dyDescent="0.25">
      <c r="A369" s="402"/>
      <c r="B369" s="136"/>
      <c r="L369" s="136"/>
      <c r="V369" s="136"/>
      <c r="AF369" s="136"/>
      <c r="AP369" s="136"/>
      <c r="AZ369" s="136"/>
      <c r="BA369" s="136"/>
      <c r="BB369" s="136"/>
      <c r="BC369" s="136"/>
      <c r="BD369" s="136"/>
      <c r="BE369" s="136"/>
      <c r="BF369" s="136"/>
      <c r="BG369" s="136"/>
      <c r="BJ369" s="136"/>
      <c r="BT369" s="136"/>
      <c r="CD369" s="136"/>
      <c r="CN369" s="136"/>
      <c r="CX369" s="136"/>
      <c r="DH369" s="136"/>
      <c r="DR369" s="136"/>
      <c r="EB369" s="136"/>
      <c r="EL369" s="136"/>
      <c r="EV369" s="136"/>
      <c r="FF369" s="136"/>
      <c r="FP369" s="136"/>
      <c r="FZ369" s="136"/>
      <c r="GJ369" s="136"/>
      <c r="GT369" s="136"/>
      <c r="HD369" s="136"/>
      <c r="HN369" s="136"/>
      <c r="HX369" s="136"/>
    </row>
    <row xmlns:x14ac="http://schemas.microsoft.com/office/spreadsheetml/2009/9/ac" r="370" s="3" customFormat="true" x14ac:dyDescent="0.25">
      <c r="A370" s="402"/>
      <c r="B370" s="136"/>
      <c r="L370" s="136"/>
      <c r="V370" s="136"/>
      <c r="AF370" s="136"/>
      <c r="AP370" s="136"/>
      <c r="AZ370" s="136"/>
      <c r="BA370" s="136"/>
      <c r="BB370" s="136"/>
      <c r="BC370" s="136"/>
      <c r="BD370" s="136"/>
      <c r="BE370" s="136"/>
      <c r="BF370" s="136"/>
      <c r="BG370" s="136"/>
      <c r="BJ370" s="136"/>
      <c r="BT370" s="136"/>
      <c r="CD370" s="136"/>
      <c r="CN370" s="136"/>
      <c r="CX370" s="136"/>
      <c r="DH370" s="136"/>
      <c r="DR370" s="136"/>
      <c r="EB370" s="136"/>
      <c r="EL370" s="136"/>
      <c r="EV370" s="136"/>
      <c r="FF370" s="136"/>
      <c r="FP370" s="136"/>
      <c r="FZ370" s="136"/>
      <c r="GJ370" s="136"/>
      <c r="GT370" s="136"/>
      <c r="HD370" s="136"/>
      <c r="HN370" s="136"/>
      <c r="HX370" s="136"/>
    </row>
    <row xmlns:x14ac="http://schemas.microsoft.com/office/spreadsheetml/2009/9/ac" r="371" s="3" customFormat="true" x14ac:dyDescent="0.25">
      <c r="A371" s="402"/>
      <c r="B371" s="136"/>
      <c r="L371" s="136"/>
      <c r="V371" s="136"/>
      <c r="AF371" s="136"/>
      <c r="AP371" s="136"/>
      <c r="AZ371" s="136"/>
      <c r="BA371" s="136"/>
      <c r="BB371" s="136"/>
      <c r="BC371" s="136"/>
      <c r="BD371" s="136"/>
      <c r="BE371" s="136"/>
      <c r="BF371" s="136"/>
      <c r="BG371" s="136"/>
      <c r="BJ371" s="136"/>
      <c r="BT371" s="136"/>
      <c r="CD371" s="136"/>
      <c r="CN371" s="136"/>
      <c r="CX371" s="136"/>
      <c r="DH371" s="136"/>
      <c r="DR371" s="136"/>
      <c r="EB371" s="136"/>
      <c r="EL371" s="136"/>
      <c r="EV371" s="136"/>
      <c r="FF371" s="136"/>
      <c r="FP371" s="136"/>
      <c r="FZ371" s="136"/>
      <c r="GJ371" s="136"/>
      <c r="GT371" s="136"/>
      <c r="HD371" s="136"/>
      <c r="HN371" s="136"/>
      <c r="HX371" s="136"/>
    </row>
    <row xmlns:x14ac="http://schemas.microsoft.com/office/spreadsheetml/2009/9/ac" r="372" s="3" customFormat="true" x14ac:dyDescent="0.25">
      <c r="A372" s="402"/>
      <c r="B372" s="136"/>
      <c r="L372" s="136"/>
      <c r="V372" s="136"/>
      <c r="AF372" s="136"/>
      <c r="AP372" s="136"/>
      <c r="AZ372" s="136"/>
      <c r="BA372" s="136"/>
      <c r="BB372" s="136"/>
      <c r="BC372" s="136"/>
      <c r="BD372" s="136"/>
      <c r="BE372" s="136"/>
      <c r="BF372" s="136"/>
      <c r="BG372" s="136"/>
      <c r="BJ372" s="136"/>
      <c r="BT372" s="136"/>
      <c r="CD372" s="136"/>
      <c r="CN372" s="136"/>
      <c r="CX372" s="136"/>
      <c r="DH372" s="136"/>
      <c r="DR372" s="136"/>
      <c r="EB372" s="136"/>
      <c r="EL372" s="136"/>
      <c r="EV372" s="136"/>
      <c r="FF372" s="136"/>
      <c r="FP372" s="136"/>
      <c r="FZ372" s="136"/>
      <c r="GJ372" s="136"/>
      <c r="GT372" s="136"/>
      <c r="HD372" s="136"/>
      <c r="HN372" s="136"/>
      <c r="HX372" s="136"/>
    </row>
    <row xmlns:x14ac="http://schemas.microsoft.com/office/spreadsheetml/2009/9/ac" r="373" s="3" customFormat="true" x14ac:dyDescent="0.25">
      <c r="A373" s="402"/>
      <c r="B373" s="136"/>
      <c r="L373" s="136"/>
      <c r="V373" s="136"/>
      <c r="AF373" s="136"/>
      <c r="AP373" s="136"/>
      <c r="AZ373" s="136"/>
      <c r="BA373" s="136"/>
      <c r="BB373" s="136"/>
      <c r="BC373" s="136"/>
      <c r="BD373" s="136"/>
      <c r="BE373" s="136"/>
      <c r="BF373" s="136"/>
      <c r="BG373" s="136"/>
      <c r="BJ373" s="136"/>
      <c r="BT373" s="136"/>
      <c r="CD373" s="136"/>
      <c r="CN373" s="136"/>
      <c r="CX373" s="136"/>
      <c r="DH373" s="136"/>
      <c r="DR373" s="136"/>
      <c r="EB373" s="136"/>
      <c r="EL373" s="136"/>
      <c r="EV373" s="136"/>
      <c r="FF373" s="136"/>
      <c r="FP373" s="136"/>
      <c r="FZ373" s="136"/>
      <c r="GJ373" s="136"/>
      <c r="GT373" s="136"/>
      <c r="HD373" s="136"/>
      <c r="HN373" s="136"/>
      <c r="HX373" s="136"/>
    </row>
    <row xmlns:x14ac="http://schemas.microsoft.com/office/spreadsheetml/2009/9/ac" r="374" s="3" customFormat="true" x14ac:dyDescent="0.25">
      <c r="A374" s="402"/>
      <c r="B374" s="136"/>
      <c r="L374" s="136"/>
      <c r="V374" s="136"/>
      <c r="AF374" s="136"/>
      <c r="AP374" s="136"/>
      <c r="AZ374" s="136"/>
      <c r="BA374" s="136"/>
      <c r="BB374" s="136"/>
      <c r="BC374" s="136"/>
      <c r="BD374" s="136"/>
      <c r="BE374" s="136"/>
      <c r="BF374" s="136"/>
      <c r="BG374" s="136"/>
      <c r="BJ374" s="136"/>
      <c r="BT374" s="136"/>
      <c r="CD374" s="136"/>
      <c r="CN374" s="136"/>
      <c r="CX374" s="136"/>
      <c r="DH374" s="136"/>
      <c r="DR374" s="136"/>
      <c r="EB374" s="136"/>
      <c r="EL374" s="136"/>
      <c r="EV374" s="136"/>
      <c r="FF374" s="136"/>
      <c r="FP374" s="136"/>
      <c r="FZ374" s="136"/>
      <c r="GJ374" s="136"/>
      <c r="GT374" s="136"/>
      <c r="HD374" s="136"/>
      <c r="HN374" s="136"/>
      <c r="HX374" s="136"/>
    </row>
    <row xmlns:x14ac="http://schemas.microsoft.com/office/spreadsheetml/2009/9/ac" r="375" s="3" customFormat="true" x14ac:dyDescent="0.25">
      <c r="A375" s="402"/>
      <c r="B375" s="136"/>
      <c r="L375" s="136"/>
      <c r="V375" s="136"/>
      <c r="AF375" s="136"/>
      <c r="AP375" s="136"/>
      <c r="AZ375" s="136"/>
      <c r="BA375" s="136"/>
      <c r="BB375" s="136"/>
      <c r="BC375" s="136"/>
      <c r="BD375" s="136"/>
      <c r="BE375" s="136"/>
      <c r="BF375" s="136"/>
      <c r="BG375" s="136"/>
      <c r="BJ375" s="136"/>
      <c r="BT375" s="136"/>
      <c r="CD375" s="136"/>
      <c r="CN375" s="136"/>
      <c r="CX375" s="136"/>
      <c r="DH375" s="136"/>
      <c r="DR375" s="136"/>
      <c r="EB375" s="136"/>
      <c r="EL375" s="136"/>
      <c r="EV375" s="136"/>
      <c r="FF375" s="136"/>
      <c r="FP375" s="136"/>
      <c r="FZ375" s="136"/>
      <c r="GJ375" s="136"/>
      <c r="GT375" s="136"/>
      <c r="HD375" s="136"/>
      <c r="HN375" s="136"/>
      <c r="HX375" s="136"/>
    </row>
    <row xmlns:x14ac="http://schemas.microsoft.com/office/spreadsheetml/2009/9/ac" r="376" s="3" customFormat="true" x14ac:dyDescent="0.25">
      <c r="A376" s="402"/>
      <c r="B376" s="136"/>
      <c r="L376" s="136"/>
      <c r="V376" s="136"/>
      <c r="AF376" s="136"/>
      <c r="AP376" s="136"/>
      <c r="AZ376" s="136"/>
      <c r="BA376" s="136"/>
      <c r="BB376" s="136"/>
      <c r="BC376" s="136"/>
      <c r="BD376" s="136"/>
      <c r="BE376" s="136"/>
      <c r="BF376" s="136"/>
      <c r="BG376" s="136"/>
      <c r="BJ376" s="136"/>
      <c r="BT376" s="136"/>
      <c r="CD376" s="136"/>
      <c r="CN376" s="136"/>
      <c r="CX376" s="136"/>
      <c r="DH376" s="136"/>
      <c r="DR376" s="136"/>
      <c r="EB376" s="136"/>
      <c r="EL376" s="136"/>
      <c r="EV376" s="136"/>
      <c r="FF376" s="136"/>
      <c r="FP376" s="136"/>
      <c r="FZ376" s="136"/>
      <c r="GJ376" s="136"/>
      <c r="GT376" s="136"/>
      <c r="HD376" s="136"/>
      <c r="HN376" s="136"/>
      <c r="HX376" s="136"/>
    </row>
    <row xmlns:x14ac="http://schemas.microsoft.com/office/spreadsheetml/2009/9/ac" r="377" s="3" customFormat="true" x14ac:dyDescent="0.25">
      <c r="A377" s="402"/>
      <c r="B377" s="136"/>
      <c r="L377" s="136"/>
      <c r="V377" s="136"/>
      <c r="AF377" s="136"/>
      <c r="AP377" s="136"/>
      <c r="AZ377" s="136"/>
      <c r="BA377" s="136"/>
      <c r="BB377" s="136"/>
      <c r="BC377" s="136"/>
      <c r="BD377" s="136"/>
      <c r="BE377" s="136"/>
      <c r="BF377" s="136"/>
      <c r="BG377" s="136"/>
      <c r="BJ377" s="136"/>
      <c r="BT377" s="136"/>
      <c r="CD377" s="136"/>
      <c r="CN377" s="136"/>
      <c r="CX377" s="136"/>
      <c r="DH377" s="136"/>
      <c r="DR377" s="136"/>
      <c r="EB377" s="136"/>
      <c r="EL377" s="136"/>
      <c r="EV377" s="136"/>
      <c r="FF377" s="136"/>
      <c r="FP377" s="136"/>
      <c r="FZ377" s="136"/>
      <c r="GJ377" s="136"/>
      <c r="GT377" s="136"/>
      <c r="HD377" s="136"/>
      <c r="HN377" s="136"/>
      <c r="HX377" s="136"/>
    </row>
    <row xmlns:x14ac="http://schemas.microsoft.com/office/spreadsheetml/2009/9/ac" r="378" s="3" customFormat="true" x14ac:dyDescent="0.25">
      <c r="A378" s="402"/>
      <c r="B378" s="136"/>
      <c r="L378" s="136"/>
      <c r="V378" s="136"/>
      <c r="AF378" s="136"/>
      <c r="AP378" s="136"/>
      <c r="AZ378" s="136"/>
      <c r="BA378" s="136"/>
      <c r="BB378" s="136"/>
      <c r="BC378" s="136"/>
      <c r="BD378" s="136"/>
      <c r="BE378" s="136"/>
      <c r="BF378" s="136"/>
      <c r="BG378" s="136"/>
      <c r="BJ378" s="136"/>
      <c r="BT378" s="136"/>
      <c r="CD378" s="136"/>
      <c r="CN378" s="136"/>
      <c r="CX378" s="136"/>
      <c r="DH378" s="136"/>
      <c r="DR378" s="136"/>
      <c r="EB378" s="136"/>
      <c r="EL378" s="136"/>
      <c r="EV378" s="136"/>
      <c r="FF378" s="136"/>
      <c r="FP378" s="136"/>
      <c r="FZ378" s="136"/>
      <c r="GJ378" s="136"/>
      <c r="GT378" s="136"/>
      <c r="HD378" s="136"/>
      <c r="HN378" s="136"/>
      <c r="HX378" s="136"/>
    </row>
    <row xmlns:x14ac="http://schemas.microsoft.com/office/spreadsheetml/2009/9/ac" r="379" s="3" customFormat="true" x14ac:dyDescent="0.25">
      <c r="A379" s="402"/>
      <c r="B379" s="136"/>
      <c r="L379" s="136"/>
      <c r="V379" s="136"/>
      <c r="AF379" s="136"/>
      <c r="AP379" s="136"/>
      <c r="AZ379" s="136"/>
      <c r="BA379" s="136"/>
      <c r="BB379" s="136"/>
      <c r="BC379" s="136"/>
      <c r="BD379" s="136"/>
      <c r="BE379" s="136"/>
      <c r="BF379" s="136"/>
      <c r="BG379" s="136"/>
      <c r="BJ379" s="136"/>
      <c r="BT379" s="136"/>
      <c r="CD379" s="136"/>
      <c r="CN379" s="136"/>
      <c r="CX379" s="136"/>
      <c r="DH379" s="136"/>
      <c r="DR379" s="136"/>
      <c r="EB379" s="136"/>
      <c r="EL379" s="136"/>
      <c r="EV379" s="136"/>
      <c r="FF379" s="136"/>
      <c r="FP379" s="136"/>
      <c r="FZ379" s="136"/>
      <c r="GJ379" s="136"/>
      <c r="GT379" s="136"/>
      <c r="HD379" s="136"/>
      <c r="HN379" s="136"/>
      <c r="HX379" s="136"/>
    </row>
    <row xmlns:x14ac="http://schemas.microsoft.com/office/spreadsheetml/2009/9/ac" r="380" s="3" customFormat="true" x14ac:dyDescent="0.25">
      <c r="A380" s="402"/>
      <c r="B380" s="136"/>
      <c r="L380" s="136"/>
      <c r="V380" s="136"/>
      <c r="AF380" s="136"/>
      <c r="AP380" s="136"/>
      <c r="AZ380" s="136"/>
      <c r="BA380" s="136"/>
      <c r="BB380" s="136"/>
      <c r="BC380" s="136"/>
      <c r="BD380" s="136"/>
      <c r="BE380" s="136"/>
      <c r="BF380" s="136"/>
      <c r="BG380" s="136"/>
      <c r="BJ380" s="136"/>
      <c r="BT380" s="136"/>
      <c r="CD380" s="136"/>
      <c r="CN380" s="136"/>
      <c r="CX380" s="136"/>
      <c r="DH380" s="136"/>
      <c r="DR380" s="136"/>
      <c r="EB380" s="136"/>
      <c r="EL380" s="136"/>
      <c r="EV380" s="136"/>
      <c r="FF380" s="136"/>
      <c r="FP380" s="136"/>
      <c r="FZ380" s="136"/>
      <c r="GJ380" s="136"/>
      <c r="GT380" s="136"/>
      <c r="HD380" s="136"/>
      <c r="HN380" s="136"/>
      <c r="HX380" s="136"/>
    </row>
    <row xmlns:x14ac="http://schemas.microsoft.com/office/spreadsheetml/2009/9/ac" r="381" s="3" customFormat="true" x14ac:dyDescent="0.25">
      <c r="A381" s="402"/>
      <c r="B381" s="136"/>
      <c r="L381" s="136"/>
      <c r="V381" s="136"/>
      <c r="AF381" s="136"/>
      <c r="AP381" s="136"/>
      <c r="AZ381" s="136"/>
      <c r="BA381" s="136"/>
      <c r="BB381" s="136"/>
      <c r="BC381" s="136"/>
      <c r="BD381" s="136"/>
      <c r="BE381" s="136"/>
      <c r="BF381" s="136"/>
      <c r="BG381" s="136"/>
      <c r="BJ381" s="136"/>
      <c r="BT381" s="136"/>
      <c r="CD381" s="136"/>
      <c r="CN381" s="136"/>
      <c r="CX381" s="136"/>
      <c r="DH381" s="136"/>
      <c r="DR381" s="136"/>
      <c r="EB381" s="136"/>
      <c r="EL381" s="136"/>
      <c r="EV381" s="136"/>
      <c r="FF381" s="136"/>
      <c r="FP381" s="136"/>
      <c r="FZ381" s="136"/>
      <c r="GJ381" s="136"/>
      <c r="GT381" s="136"/>
      <c r="HD381" s="136"/>
      <c r="HN381" s="136"/>
      <c r="HX381" s="136"/>
    </row>
    <row xmlns:x14ac="http://schemas.microsoft.com/office/spreadsheetml/2009/9/ac" r="382" s="3" customFormat="true" x14ac:dyDescent="0.25">
      <c r="A382" s="402"/>
      <c r="B382" s="136"/>
      <c r="L382" s="136"/>
      <c r="V382" s="136"/>
      <c r="AF382" s="136"/>
      <c r="AP382" s="136"/>
      <c r="AZ382" s="136"/>
      <c r="BA382" s="136"/>
      <c r="BB382" s="136"/>
      <c r="BC382" s="136"/>
      <c r="BD382" s="136"/>
      <c r="BE382" s="136"/>
      <c r="BF382" s="136"/>
      <c r="BG382" s="136"/>
      <c r="BJ382" s="136"/>
      <c r="BT382" s="136"/>
      <c r="CD382" s="136"/>
      <c r="CN382" s="136"/>
      <c r="CX382" s="136"/>
      <c r="DH382" s="136"/>
      <c r="DR382" s="136"/>
      <c r="EB382" s="136"/>
      <c r="EL382" s="136"/>
      <c r="EV382" s="136"/>
      <c r="FF382" s="136"/>
      <c r="FP382" s="136"/>
      <c r="FZ382" s="136"/>
      <c r="GJ382" s="136"/>
      <c r="GT382" s="136"/>
      <c r="HD382" s="136"/>
      <c r="HN382" s="136"/>
      <c r="HX382" s="136"/>
    </row>
    <row xmlns:x14ac="http://schemas.microsoft.com/office/spreadsheetml/2009/9/ac" r="383" s="3" customFormat="true" x14ac:dyDescent="0.25">
      <c r="A383" s="402"/>
      <c r="B383" s="136"/>
      <c r="L383" s="136"/>
      <c r="V383" s="136"/>
      <c r="AF383" s="136"/>
      <c r="AP383" s="136"/>
      <c r="AZ383" s="136"/>
      <c r="BA383" s="136"/>
      <c r="BB383" s="136"/>
      <c r="BC383" s="136"/>
      <c r="BD383" s="136"/>
      <c r="BE383" s="136"/>
      <c r="BF383" s="136"/>
      <c r="BG383" s="136"/>
      <c r="BJ383" s="136"/>
      <c r="BT383" s="136"/>
      <c r="CD383" s="136"/>
      <c r="CN383" s="136"/>
      <c r="CX383" s="136"/>
      <c r="DH383" s="136"/>
      <c r="DR383" s="136"/>
      <c r="EB383" s="136"/>
      <c r="EL383" s="136"/>
      <c r="EV383" s="136"/>
      <c r="FF383" s="136"/>
      <c r="FP383" s="136"/>
      <c r="FZ383" s="136"/>
      <c r="GJ383" s="136"/>
      <c r="GT383" s="136"/>
      <c r="HD383" s="136"/>
      <c r="HN383" s="136"/>
      <c r="HX383" s="136"/>
    </row>
    <row xmlns:x14ac="http://schemas.microsoft.com/office/spreadsheetml/2009/9/ac" r="384" s="3" customFormat="true" x14ac:dyDescent="0.25">
      <c r="A384" s="402"/>
      <c r="B384" s="136"/>
      <c r="L384" s="136"/>
      <c r="V384" s="136"/>
      <c r="AF384" s="136"/>
      <c r="AP384" s="136"/>
      <c r="AZ384" s="136"/>
      <c r="BA384" s="136"/>
      <c r="BB384" s="136"/>
      <c r="BC384" s="136"/>
      <c r="BD384" s="136"/>
      <c r="BE384" s="136"/>
      <c r="BF384" s="136"/>
      <c r="BG384" s="136"/>
      <c r="BJ384" s="136"/>
      <c r="BT384" s="136"/>
      <c r="CD384" s="136"/>
      <c r="CN384" s="136"/>
      <c r="CX384" s="136"/>
      <c r="DH384" s="136"/>
      <c r="DR384" s="136"/>
      <c r="EB384" s="136"/>
      <c r="EL384" s="136"/>
      <c r="EV384" s="136"/>
      <c r="FF384" s="136"/>
      <c r="FP384" s="136"/>
      <c r="FZ384" s="136"/>
      <c r="GJ384" s="136"/>
      <c r="GT384" s="136"/>
      <c r="HD384" s="136"/>
      <c r="HN384" s="136"/>
      <c r="HX384" s="136"/>
    </row>
    <row xmlns:x14ac="http://schemas.microsoft.com/office/spreadsheetml/2009/9/ac" r="385" s="3" customFormat="true" x14ac:dyDescent="0.25">
      <c r="A385" s="402"/>
      <c r="B385" s="136"/>
      <c r="L385" s="136"/>
      <c r="V385" s="136"/>
      <c r="AF385" s="136"/>
      <c r="AP385" s="136"/>
      <c r="AZ385" s="136"/>
      <c r="BA385" s="136"/>
      <c r="BB385" s="136"/>
      <c r="BC385" s="136"/>
      <c r="BD385" s="136"/>
      <c r="BE385" s="136"/>
      <c r="BF385" s="136"/>
      <c r="BG385" s="136"/>
      <c r="BJ385" s="136"/>
      <c r="BT385" s="136"/>
      <c r="CD385" s="136"/>
      <c r="CN385" s="136"/>
      <c r="CX385" s="136"/>
      <c r="DH385" s="136"/>
      <c r="DR385" s="136"/>
      <c r="EB385" s="136"/>
      <c r="EL385" s="136"/>
      <c r="EV385" s="136"/>
      <c r="FF385" s="136"/>
      <c r="FP385" s="136"/>
      <c r="FZ385" s="136"/>
      <c r="GJ385" s="136"/>
      <c r="GT385" s="136"/>
      <c r="HD385" s="136"/>
      <c r="HN385" s="136"/>
      <c r="HX385" s="136"/>
    </row>
    <row xmlns:x14ac="http://schemas.microsoft.com/office/spreadsheetml/2009/9/ac" r="386" s="3" customFormat="true" x14ac:dyDescent="0.25">
      <c r="A386" s="402"/>
      <c r="B386" s="136"/>
      <c r="L386" s="136"/>
      <c r="V386" s="136"/>
      <c r="AF386" s="136"/>
      <c r="AP386" s="136"/>
      <c r="AZ386" s="136"/>
      <c r="BA386" s="136"/>
      <c r="BB386" s="136"/>
      <c r="BC386" s="136"/>
      <c r="BD386" s="136"/>
      <c r="BE386" s="136"/>
      <c r="BF386" s="136"/>
      <c r="BG386" s="136"/>
      <c r="BJ386" s="136"/>
      <c r="BT386" s="136"/>
      <c r="CD386" s="136"/>
      <c r="CN386" s="136"/>
      <c r="CX386" s="136"/>
      <c r="DH386" s="136"/>
      <c r="DR386" s="136"/>
      <c r="EB386" s="136"/>
      <c r="EL386" s="136"/>
      <c r="EV386" s="136"/>
      <c r="FF386" s="136"/>
      <c r="FP386" s="136"/>
      <c r="FZ386" s="136"/>
      <c r="GJ386" s="136"/>
      <c r="GT386" s="136"/>
      <c r="HD386" s="136"/>
      <c r="HN386" s="136"/>
      <c r="HX386" s="136"/>
    </row>
    <row xmlns:x14ac="http://schemas.microsoft.com/office/spreadsheetml/2009/9/ac" r="387" s="3" customFormat="true" x14ac:dyDescent="0.25">
      <c r="A387" s="402"/>
      <c r="B387" s="136"/>
      <c r="L387" s="136"/>
      <c r="V387" s="136"/>
      <c r="AF387" s="136"/>
      <c r="AP387" s="136"/>
      <c r="AZ387" s="136"/>
      <c r="BA387" s="136"/>
      <c r="BB387" s="136"/>
      <c r="BC387" s="136"/>
      <c r="BD387" s="136"/>
      <c r="BE387" s="136"/>
      <c r="BF387" s="136"/>
      <c r="BG387" s="136"/>
      <c r="BJ387" s="136"/>
      <c r="BT387" s="136"/>
      <c r="CD387" s="136"/>
      <c r="CN387" s="136"/>
      <c r="CX387" s="136"/>
      <c r="DH387" s="136"/>
      <c r="DR387" s="136"/>
      <c r="EB387" s="136"/>
      <c r="EL387" s="136"/>
      <c r="EV387" s="136"/>
      <c r="FF387" s="136"/>
      <c r="FP387" s="136"/>
      <c r="FZ387" s="136"/>
      <c r="GJ387" s="136"/>
      <c r="GT387" s="136"/>
      <c r="HD387" s="136"/>
      <c r="HN387" s="136"/>
      <c r="HX387" s="136"/>
    </row>
    <row xmlns:x14ac="http://schemas.microsoft.com/office/spreadsheetml/2009/9/ac" r="388" s="3" customFormat="true" x14ac:dyDescent="0.25">
      <c r="A388" s="402"/>
      <c r="B388" s="136"/>
      <c r="L388" s="136"/>
      <c r="V388" s="136"/>
      <c r="AF388" s="136"/>
      <c r="AP388" s="136"/>
      <c r="AZ388" s="136"/>
      <c r="BA388" s="136"/>
      <c r="BB388" s="136"/>
      <c r="BC388" s="136"/>
      <c r="BD388" s="136"/>
      <c r="BE388" s="136"/>
      <c r="BF388" s="136"/>
      <c r="BG388" s="136"/>
      <c r="BJ388" s="136"/>
      <c r="BT388" s="136"/>
      <c r="CD388" s="136"/>
      <c r="CN388" s="136"/>
      <c r="CX388" s="136"/>
      <c r="DH388" s="136"/>
      <c r="DR388" s="136"/>
      <c r="EB388" s="136"/>
      <c r="EL388" s="136"/>
      <c r="EV388" s="136"/>
      <c r="FF388" s="136"/>
      <c r="FP388" s="136"/>
      <c r="FZ388" s="136"/>
      <c r="GJ388" s="136"/>
      <c r="GT388" s="136"/>
      <c r="HD388" s="136"/>
      <c r="HN388" s="136"/>
      <c r="HX388" s="136"/>
    </row>
    <row xmlns:x14ac="http://schemas.microsoft.com/office/spreadsheetml/2009/9/ac" r="389" s="3" customFormat="true" x14ac:dyDescent="0.25">
      <c r="A389" s="402"/>
      <c r="B389" s="136"/>
      <c r="L389" s="136"/>
      <c r="V389" s="136"/>
      <c r="AF389" s="136"/>
      <c r="AP389" s="136"/>
      <c r="AZ389" s="136"/>
      <c r="BA389" s="136"/>
      <c r="BB389" s="136"/>
      <c r="BC389" s="136"/>
      <c r="BD389" s="136"/>
      <c r="BE389" s="136"/>
      <c r="BF389" s="136"/>
      <c r="BG389" s="136"/>
      <c r="BJ389" s="136"/>
      <c r="BT389" s="136"/>
      <c r="CD389" s="136"/>
      <c r="CN389" s="136"/>
      <c r="CX389" s="136"/>
      <c r="DH389" s="136"/>
      <c r="DR389" s="136"/>
      <c r="EB389" s="136"/>
      <c r="EL389" s="136"/>
      <c r="EV389" s="136"/>
      <c r="FF389" s="136"/>
      <c r="FP389" s="136"/>
      <c r="FZ389" s="136"/>
      <c r="GJ389" s="136"/>
      <c r="GT389" s="136"/>
      <c r="HD389" s="136"/>
      <c r="HN389" s="136"/>
      <c r="HX389" s="136"/>
    </row>
    <row xmlns:x14ac="http://schemas.microsoft.com/office/spreadsheetml/2009/9/ac" r="390" s="3" customFormat="true" x14ac:dyDescent="0.25">
      <c r="A390" s="402"/>
      <c r="B390" s="136"/>
      <c r="L390" s="136"/>
      <c r="V390" s="136"/>
      <c r="AF390" s="136"/>
      <c r="AP390" s="136"/>
      <c r="AZ390" s="136"/>
      <c r="BA390" s="136"/>
      <c r="BB390" s="136"/>
      <c r="BC390" s="136"/>
      <c r="BD390" s="136"/>
      <c r="BE390" s="136"/>
      <c r="BF390" s="136"/>
      <c r="BG390" s="136"/>
      <c r="BJ390" s="136"/>
      <c r="BT390" s="136"/>
      <c r="CD390" s="136"/>
      <c r="CN390" s="136"/>
      <c r="CX390" s="136"/>
      <c r="DH390" s="136"/>
      <c r="DR390" s="136"/>
      <c r="EB390" s="136"/>
      <c r="EL390" s="136"/>
      <c r="EV390" s="136"/>
      <c r="FF390" s="136"/>
      <c r="FP390" s="136"/>
      <c r="FZ390" s="136"/>
      <c r="GJ390" s="136"/>
      <c r="GT390" s="136"/>
      <c r="HD390" s="136"/>
      <c r="HN390" s="136"/>
      <c r="HX390" s="136"/>
    </row>
    <row xmlns:x14ac="http://schemas.microsoft.com/office/spreadsheetml/2009/9/ac" r="391" s="3" customFormat="true" x14ac:dyDescent="0.25">
      <c r="A391" s="402"/>
      <c r="B391" s="136"/>
      <c r="L391" s="136"/>
      <c r="V391" s="136"/>
      <c r="AF391" s="136"/>
      <c r="AP391" s="136"/>
      <c r="AZ391" s="136"/>
      <c r="BA391" s="136"/>
      <c r="BB391" s="136"/>
      <c r="BC391" s="136"/>
      <c r="BD391" s="136"/>
      <c r="BE391" s="136"/>
      <c r="BF391" s="136"/>
      <c r="BG391" s="136"/>
      <c r="BJ391" s="136"/>
      <c r="BT391" s="136"/>
      <c r="CD391" s="136"/>
      <c r="CN391" s="136"/>
      <c r="CX391" s="136"/>
      <c r="DH391" s="136"/>
      <c r="DR391" s="136"/>
      <c r="EB391" s="136"/>
      <c r="EL391" s="136"/>
      <c r="EV391" s="136"/>
      <c r="FF391" s="136"/>
      <c r="FP391" s="136"/>
      <c r="FZ391" s="136"/>
      <c r="GJ391" s="136"/>
      <c r="GT391" s="136"/>
      <c r="HD391" s="136"/>
      <c r="HN391" s="136"/>
      <c r="HX391" s="136"/>
    </row>
    <row xmlns:x14ac="http://schemas.microsoft.com/office/spreadsheetml/2009/9/ac" r="392" s="3" customFormat="true" x14ac:dyDescent="0.25">
      <c r="A392" s="402"/>
      <c r="B392" s="136"/>
      <c r="L392" s="136"/>
      <c r="V392" s="136"/>
      <c r="AF392" s="136"/>
      <c r="AP392" s="136"/>
      <c r="AZ392" s="136"/>
      <c r="BA392" s="136"/>
      <c r="BB392" s="136"/>
      <c r="BC392" s="136"/>
      <c r="BD392" s="136"/>
      <c r="BE392" s="136"/>
      <c r="BF392" s="136"/>
      <c r="BG392" s="136"/>
      <c r="BJ392" s="136"/>
      <c r="BT392" s="136"/>
      <c r="CD392" s="136"/>
      <c r="CN392" s="136"/>
      <c r="CX392" s="136"/>
      <c r="DH392" s="136"/>
      <c r="DR392" s="136"/>
      <c r="EB392" s="136"/>
      <c r="EL392" s="136"/>
      <c r="EV392" s="136"/>
      <c r="FF392" s="136"/>
      <c r="FP392" s="136"/>
      <c r="FZ392" s="136"/>
      <c r="GJ392" s="136"/>
      <c r="GT392" s="136"/>
      <c r="HD392" s="136"/>
      <c r="HN392" s="136"/>
      <c r="HX392" s="136"/>
    </row>
    <row xmlns:x14ac="http://schemas.microsoft.com/office/spreadsheetml/2009/9/ac" r="393" s="3" customFormat="true" x14ac:dyDescent="0.25">
      <c r="A393" s="402"/>
      <c r="B393" s="136"/>
      <c r="L393" s="136"/>
      <c r="V393" s="136"/>
      <c r="AF393" s="136"/>
      <c r="AP393" s="136"/>
      <c r="AZ393" s="136"/>
      <c r="BA393" s="136"/>
      <c r="BB393" s="136"/>
      <c r="BC393" s="136"/>
      <c r="BD393" s="136"/>
      <c r="BE393" s="136"/>
      <c r="BF393" s="136"/>
      <c r="BG393" s="136"/>
      <c r="BJ393" s="136"/>
      <c r="BT393" s="136"/>
      <c r="CD393" s="136"/>
      <c r="CN393" s="136"/>
      <c r="CX393" s="136"/>
      <c r="DH393" s="136"/>
      <c r="DR393" s="136"/>
      <c r="EB393" s="136"/>
      <c r="EL393" s="136"/>
      <c r="EV393" s="136"/>
      <c r="FF393" s="136"/>
      <c r="FP393" s="136"/>
      <c r="FZ393" s="136"/>
      <c r="GJ393" s="136"/>
      <c r="GT393" s="136"/>
      <c r="HD393" s="136"/>
      <c r="HN393" s="136"/>
      <c r="HX393" s="136"/>
    </row>
    <row xmlns:x14ac="http://schemas.microsoft.com/office/spreadsheetml/2009/9/ac" r="394" s="3" customFormat="true" x14ac:dyDescent="0.25">
      <c r="A394" s="402"/>
      <c r="B394" s="136"/>
      <c r="L394" s="136"/>
      <c r="V394" s="136"/>
      <c r="AF394" s="136"/>
      <c r="AP394" s="136"/>
      <c r="AZ394" s="136"/>
      <c r="BA394" s="136"/>
      <c r="BB394" s="136"/>
      <c r="BC394" s="136"/>
      <c r="BD394" s="136"/>
      <c r="BE394" s="136"/>
      <c r="BF394" s="136"/>
      <c r="BG394" s="136"/>
      <c r="BJ394" s="136"/>
      <c r="BT394" s="136"/>
      <c r="CD394" s="136"/>
      <c r="CN394" s="136"/>
      <c r="CX394" s="136"/>
      <c r="DH394" s="136"/>
      <c r="DR394" s="136"/>
      <c r="EB394" s="136"/>
      <c r="EL394" s="136"/>
      <c r="EV394" s="136"/>
      <c r="FF394" s="136"/>
      <c r="FP394" s="136"/>
      <c r="FZ394" s="136"/>
      <c r="GJ394" s="136"/>
      <c r="GT394" s="136"/>
      <c r="HD394" s="136"/>
      <c r="HN394" s="136"/>
      <c r="HX394" s="136"/>
    </row>
    <row xmlns:x14ac="http://schemas.microsoft.com/office/spreadsheetml/2009/9/ac" r="395" s="3" customFormat="true" x14ac:dyDescent="0.25">
      <c r="A395" s="402"/>
      <c r="B395" s="136"/>
      <c r="L395" s="136"/>
      <c r="V395" s="136"/>
      <c r="AF395" s="136"/>
      <c r="AP395" s="136"/>
      <c r="AZ395" s="136"/>
      <c r="BA395" s="136"/>
      <c r="BB395" s="136"/>
      <c r="BC395" s="136"/>
      <c r="BD395" s="136"/>
      <c r="BE395" s="136"/>
      <c r="BF395" s="136"/>
      <c r="BG395" s="136"/>
      <c r="BJ395" s="136"/>
      <c r="BT395" s="136"/>
      <c r="CD395" s="136"/>
      <c r="CN395" s="136"/>
      <c r="CX395" s="136"/>
      <c r="DH395" s="136"/>
      <c r="DR395" s="136"/>
      <c r="EB395" s="136"/>
      <c r="EL395" s="136"/>
      <c r="EV395" s="136"/>
      <c r="FF395" s="136"/>
      <c r="FP395" s="136"/>
      <c r="FZ395" s="136"/>
      <c r="GJ395" s="136"/>
      <c r="GT395" s="136"/>
      <c r="HD395" s="136"/>
      <c r="HN395" s="136"/>
      <c r="HX395" s="136"/>
    </row>
    <row xmlns:x14ac="http://schemas.microsoft.com/office/spreadsheetml/2009/9/ac" r="396" s="3" customFormat="true" x14ac:dyDescent="0.25">
      <c r="A396" s="402"/>
      <c r="B396" s="136"/>
      <c r="L396" s="136"/>
      <c r="V396" s="136"/>
      <c r="AF396" s="136"/>
      <c r="AP396" s="136"/>
      <c r="AZ396" s="136"/>
      <c r="BA396" s="136"/>
      <c r="BB396" s="136"/>
      <c r="BC396" s="136"/>
      <c r="BD396" s="136"/>
      <c r="BE396" s="136"/>
      <c r="BF396" s="136"/>
      <c r="BG396" s="136"/>
      <c r="BJ396" s="136"/>
      <c r="BT396" s="136"/>
      <c r="CD396" s="136"/>
      <c r="CN396" s="136"/>
      <c r="CX396" s="136"/>
      <c r="DH396" s="136"/>
      <c r="DR396" s="136"/>
      <c r="EB396" s="136"/>
      <c r="EL396" s="136"/>
      <c r="EV396" s="136"/>
      <c r="FF396" s="136"/>
      <c r="FP396" s="136"/>
      <c r="FZ396" s="136"/>
      <c r="GJ396" s="136"/>
      <c r="GT396" s="136"/>
      <c r="HD396" s="136"/>
      <c r="HN396" s="136"/>
      <c r="HX396" s="136"/>
    </row>
    <row xmlns:x14ac="http://schemas.microsoft.com/office/spreadsheetml/2009/9/ac" r="397" s="3" customFormat="true" x14ac:dyDescent="0.25">
      <c r="A397" s="402"/>
      <c r="B397" s="136"/>
      <c r="L397" s="136"/>
      <c r="V397" s="136"/>
      <c r="AF397" s="136"/>
      <c r="AP397" s="136"/>
      <c r="AZ397" s="136"/>
      <c r="BA397" s="136"/>
      <c r="BB397" s="136"/>
      <c r="BC397" s="136"/>
      <c r="BD397" s="136"/>
      <c r="BE397" s="136"/>
      <c r="BF397" s="136"/>
      <c r="BG397" s="136"/>
      <c r="BJ397" s="136"/>
      <c r="BT397" s="136"/>
      <c r="CD397" s="136"/>
      <c r="CN397" s="136"/>
      <c r="CX397" s="136"/>
      <c r="DH397" s="136"/>
      <c r="DR397" s="136"/>
      <c r="EB397" s="136"/>
      <c r="EL397" s="136"/>
      <c r="EV397" s="136"/>
      <c r="FF397" s="136"/>
      <c r="FP397" s="136"/>
      <c r="FZ397" s="136"/>
      <c r="GJ397" s="136"/>
      <c r="GT397" s="136"/>
      <c r="HD397" s="136"/>
      <c r="HN397" s="136"/>
      <c r="HX397" s="136"/>
    </row>
    <row xmlns:x14ac="http://schemas.microsoft.com/office/spreadsheetml/2009/9/ac" r="398" s="3" customFormat="true" x14ac:dyDescent="0.25">
      <c r="A398" s="402"/>
      <c r="B398" s="136"/>
      <c r="L398" s="136"/>
      <c r="V398" s="136"/>
      <c r="AF398" s="136"/>
      <c r="AP398" s="136"/>
      <c r="AZ398" s="136"/>
      <c r="BA398" s="136"/>
      <c r="BB398" s="136"/>
      <c r="BC398" s="136"/>
      <c r="BD398" s="136"/>
      <c r="BE398" s="136"/>
      <c r="BF398" s="136"/>
      <c r="BG398" s="136"/>
      <c r="BJ398" s="136"/>
      <c r="BT398" s="136"/>
      <c r="CD398" s="136"/>
      <c r="CN398" s="136"/>
      <c r="CX398" s="136"/>
      <c r="DH398" s="136"/>
      <c r="DR398" s="136"/>
      <c r="EB398" s="136"/>
      <c r="EL398" s="136"/>
      <c r="EV398" s="136"/>
      <c r="FF398" s="136"/>
      <c r="FP398" s="136"/>
      <c r="FZ398" s="136"/>
      <c r="GJ398" s="136"/>
      <c r="GT398" s="136"/>
      <c r="HD398" s="136"/>
      <c r="HN398" s="136"/>
      <c r="HX398" s="136"/>
    </row>
    <row xmlns:x14ac="http://schemas.microsoft.com/office/spreadsheetml/2009/9/ac" r="399" s="3" customFormat="true" x14ac:dyDescent="0.25">
      <c r="A399" s="402"/>
      <c r="B399" s="136"/>
      <c r="L399" s="136"/>
      <c r="V399" s="136"/>
      <c r="AF399" s="136"/>
      <c r="AP399" s="136"/>
      <c r="AZ399" s="136"/>
      <c r="BA399" s="136"/>
      <c r="BB399" s="136"/>
      <c r="BC399" s="136"/>
      <c r="BD399" s="136"/>
      <c r="BE399" s="136"/>
      <c r="BF399" s="136"/>
      <c r="BG399" s="136"/>
      <c r="BJ399" s="136"/>
      <c r="BT399" s="136"/>
      <c r="CD399" s="136"/>
      <c r="CN399" s="136"/>
      <c r="CX399" s="136"/>
      <c r="DH399" s="136"/>
      <c r="DR399" s="136"/>
      <c r="EB399" s="136"/>
      <c r="EL399" s="136"/>
      <c r="EV399" s="136"/>
      <c r="FF399" s="136"/>
      <c r="FP399" s="136"/>
      <c r="FZ399" s="136"/>
      <c r="GJ399" s="136"/>
      <c r="GT399" s="136"/>
      <c r="HD399" s="136"/>
      <c r="HN399" s="136"/>
      <c r="HX399" s="136"/>
    </row>
    <row xmlns:x14ac="http://schemas.microsoft.com/office/spreadsheetml/2009/9/ac" r="400" s="3" customFormat="true" x14ac:dyDescent="0.25">
      <c r="A400" s="402"/>
      <c r="B400" s="136"/>
      <c r="L400" s="136"/>
      <c r="V400" s="136"/>
      <c r="AF400" s="136"/>
      <c r="AP400" s="136"/>
      <c r="AZ400" s="136"/>
      <c r="BA400" s="136"/>
      <c r="BB400" s="136"/>
      <c r="BC400" s="136"/>
      <c r="BD400" s="136"/>
      <c r="BE400" s="136"/>
      <c r="BF400" s="136"/>
      <c r="BG400" s="136"/>
      <c r="BJ400" s="136"/>
      <c r="BT400" s="136"/>
      <c r="CD400" s="136"/>
      <c r="CN400" s="136"/>
      <c r="CX400" s="136"/>
      <c r="DH400" s="136"/>
      <c r="DR400" s="136"/>
      <c r="EB400" s="136"/>
      <c r="EL400" s="136"/>
      <c r="EV400" s="136"/>
      <c r="FF400" s="136"/>
      <c r="FP400" s="136"/>
      <c r="FZ400" s="136"/>
      <c r="GJ400" s="136"/>
      <c r="GT400" s="136"/>
      <c r="HD400" s="136"/>
      <c r="HN400" s="136"/>
      <c r="HX400" s="136"/>
    </row>
    <row xmlns:x14ac="http://schemas.microsoft.com/office/spreadsheetml/2009/9/ac" r="401" s="3" customFormat="true" x14ac:dyDescent="0.25">
      <c r="A401" s="402"/>
      <c r="B401" s="136"/>
      <c r="L401" s="136"/>
      <c r="V401" s="136"/>
      <c r="AF401" s="136"/>
      <c r="AP401" s="136"/>
      <c r="AZ401" s="136"/>
      <c r="BA401" s="136"/>
      <c r="BB401" s="136"/>
      <c r="BC401" s="136"/>
      <c r="BD401" s="136"/>
      <c r="BE401" s="136"/>
      <c r="BF401" s="136"/>
      <c r="BG401" s="136"/>
      <c r="BJ401" s="136"/>
      <c r="BT401" s="136"/>
      <c r="CD401" s="136"/>
      <c r="CN401" s="136"/>
      <c r="CX401" s="136"/>
      <c r="DH401" s="136"/>
      <c r="DR401" s="136"/>
      <c r="EB401" s="136"/>
      <c r="EL401" s="136"/>
      <c r="EV401" s="136"/>
      <c r="FF401" s="136"/>
      <c r="FP401" s="136"/>
      <c r="FZ401" s="136"/>
      <c r="GJ401" s="136"/>
      <c r="GT401" s="136"/>
      <c r="HD401" s="136"/>
      <c r="HN401" s="136"/>
      <c r="HX401" s="136"/>
    </row>
    <row xmlns:x14ac="http://schemas.microsoft.com/office/spreadsheetml/2009/9/ac" r="402" s="3" customFormat="true" x14ac:dyDescent="0.25">
      <c r="A402" s="402"/>
      <c r="B402" s="136"/>
      <c r="L402" s="136"/>
      <c r="V402" s="136"/>
      <c r="AF402" s="136"/>
      <c r="AP402" s="136"/>
      <c r="AZ402" s="136"/>
      <c r="BA402" s="136"/>
      <c r="BB402" s="136"/>
      <c r="BC402" s="136"/>
      <c r="BD402" s="136"/>
      <c r="BE402" s="136"/>
      <c r="BF402" s="136"/>
      <c r="BG402" s="136"/>
      <c r="BJ402" s="136"/>
      <c r="BT402" s="136"/>
      <c r="CD402" s="136"/>
      <c r="CN402" s="136"/>
      <c r="CX402" s="136"/>
      <c r="DH402" s="136"/>
      <c r="DR402" s="136"/>
      <c r="EB402" s="136"/>
      <c r="EL402" s="136"/>
      <c r="EV402" s="136"/>
      <c r="FF402" s="136"/>
      <c r="FP402" s="136"/>
      <c r="FZ402" s="136"/>
      <c r="GJ402" s="136"/>
      <c r="GT402" s="136"/>
      <c r="HD402" s="136"/>
      <c r="HN402" s="136"/>
      <c r="HX402" s="136"/>
    </row>
    <row xmlns:x14ac="http://schemas.microsoft.com/office/spreadsheetml/2009/9/ac" r="403" s="3" customFormat="true" x14ac:dyDescent="0.25">
      <c r="A403" s="402"/>
      <c r="B403" s="136"/>
      <c r="L403" s="136"/>
      <c r="V403" s="136"/>
      <c r="AF403" s="136"/>
      <c r="AP403" s="136"/>
      <c r="AZ403" s="136"/>
      <c r="BA403" s="136"/>
      <c r="BB403" s="136"/>
      <c r="BC403" s="136"/>
      <c r="BD403" s="136"/>
      <c r="BE403" s="136"/>
      <c r="BF403" s="136"/>
      <c r="BG403" s="136"/>
      <c r="BJ403" s="136"/>
      <c r="BT403" s="136"/>
      <c r="CD403" s="136"/>
      <c r="CN403" s="136"/>
      <c r="CX403" s="136"/>
      <c r="DH403" s="136"/>
      <c r="DR403" s="136"/>
      <c r="EB403" s="136"/>
      <c r="EL403" s="136"/>
      <c r="EV403" s="136"/>
      <c r="FF403" s="136"/>
      <c r="FP403" s="136"/>
      <c r="FZ403" s="136"/>
      <c r="GJ403" s="136"/>
      <c r="GT403" s="136"/>
      <c r="HD403" s="136"/>
      <c r="HN403" s="136"/>
      <c r="HX403" s="136"/>
    </row>
    <row xmlns:x14ac="http://schemas.microsoft.com/office/spreadsheetml/2009/9/ac" r="404" s="3" customFormat="true" x14ac:dyDescent="0.25">
      <c r="A404" s="402"/>
      <c r="B404" s="136"/>
      <c r="L404" s="136"/>
      <c r="V404" s="136"/>
      <c r="AF404" s="136"/>
      <c r="AP404" s="136"/>
      <c r="AZ404" s="136"/>
      <c r="BA404" s="136"/>
      <c r="BB404" s="136"/>
      <c r="BC404" s="136"/>
      <c r="BD404" s="136"/>
      <c r="BE404" s="136"/>
      <c r="BF404" s="136"/>
      <c r="BG404" s="136"/>
      <c r="BJ404" s="136"/>
      <c r="BT404" s="136"/>
      <c r="CD404" s="136"/>
      <c r="CN404" s="136"/>
      <c r="CX404" s="136"/>
      <c r="DH404" s="136"/>
      <c r="DR404" s="136"/>
      <c r="EB404" s="136"/>
      <c r="EL404" s="136"/>
      <c r="EV404" s="136"/>
      <c r="FF404" s="136"/>
      <c r="FP404" s="136"/>
      <c r="FZ404" s="136"/>
      <c r="GJ404" s="136"/>
      <c r="GT404" s="136"/>
      <c r="HD404" s="136"/>
      <c r="HN404" s="136"/>
      <c r="HX404" s="136"/>
    </row>
    <row xmlns:x14ac="http://schemas.microsoft.com/office/spreadsheetml/2009/9/ac" r="405" s="3" customFormat="true" x14ac:dyDescent="0.25">
      <c r="A405" s="402"/>
      <c r="B405" s="136"/>
      <c r="L405" s="136"/>
      <c r="V405" s="136"/>
      <c r="AF405" s="136"/>
      <c r="AP405" s="136"/>
      <c r="AZ405" s="136"/>
      <c r="BA405" s="136"/>
      <c r="BB405" s="136"/>
      <c r="BC405" s="136"/>
      <c r="BD405" s="136"/>
      <c r="BE405" s="136"/>
      <c r="BF405" s="136"/>
      <c r="BG405" s="136"/>
      <c r="BJ405" s="136"/>
      <c r="BT405" s="136"/>
      <c r="CD405" s="136"/>
      <c r="CN405" s="136"/>
      <c r="CX405" s="136"/>
      <c r="DH405" s="136"/>
      <c r="DR405" s="136"/>
      <c r="EB405" s="136"/>
      <c r="EL405" s="136"/>
      <c r="EV405" s="136"/>
      <c r="FF405" s="136"/>
      <c r="FP405" s="136"/>
      <c r="FZ405" s="136"/>
      <c r="GJ405" s="136"/>
      <c r="GT405" s="136"/>
      <c r="HD405" s="136"/>
      <c r="HN405" s="136"/>
      <c r="HX405" s="136"/>
    </row>
    <row xmlns:x14ac="http://schemas.microsoft.com/office/spreadsheetml/2009/9/ac" r="406" s="3" customFormat="true" x14ac:dyDescent="0.25">
      <c r="A406" s="402"/>
      <c r="B406" s="136"/>
      <c r="L406" s="136"/>
      <c r="V406" s="136"/>
      <c r="AF406" s="136"/>
      <c r="AP406" s="136"/>
      <c r="AZ406" s="136"/>
      <c r="BA406" s="136"/>
      <c r="BB406" s="136"/>
      <c r="BC406" s="136"/>
      <c r="BD406" s="136"/>
      <c r="BE406" s="136"/>
      <c r="BF406" s="136"/>
      <c r="BG406" s="136"/>
      <c r="BJ406" s="136"/>
      <c r="BT406" s="136"/>
      <c r="CD406" s="136"/>
      <c r="CN406" s="136"/>
      <c r="CX406" s="136"/>
      <c r="DH406" s="136"/>
      <c r="DR406" s="136"/>
      <c r="EB406" s="136"/>
      <c r="EL406" s="136"/>
      <c r="EV406" s="136"/>
      <c r="FF406" s="136"/>
      <c r="FP406" s="136"/>
      <c r="FZ406" s="136"/>
      <c r="GJ406" s="136"/>
      <c r="GT406" s="136"/>
      <c r="HD406" s="136"/>
      <c r="HN406" s="136"/>
      <c r="HX406" s="136"/>
    </row>
    <row xmlns:x14ac="http://schemas.microsoft.com/office/spreadsheetml/2009/9/ac" r="407" s="3" customFormat="true" x14ac:dyDescent="0.25">
      <c r="A407" s="402"/>
      <c r="B407" s="136"/>
      <c r="L407" s="136"/>
      <c r="V407" s="136"/>
      <c r="AF407" s="136"/>
      <c r="AP407" s="136"/>
      <c r="AZ407" s="136"/>
      <c r="BA407" s="136"/>
      <c r="BB407" s="136"/>
      <c r="BC407" s="136"/>
      <c r="BD407" s="136"/>
      <c r="BE407" s="136"/>
      <c r="BF407" s="136"/>
      <c r="BG407" s="136"/>
      <c r="BJ407" s="136"/>
      <c r="BT407" s="136"/>
      <c r="CD407" s="136"/>
      <c r="CN407" s="136"/>
      <c r="CX407" s="136"/>
      <c r="DH407" s="136"/>
      <c r="DR407" s="136"/>
      <c r="EB407" s="136"/>
      <c r="EL407" s="136"/>
      <c r="EV407" s="136"/>
      <c r="FF407" s="136"/>
      <c r="FP407" s="136"/>
      <c r="FZ407" s="136"/>
      <c r="GJ407" s="136"/>
      <c r="GT407" s="136"/>
      <c r="HD407" s="136"/>
      <c r="HN407" s="136"/>
      <c r="HX407" s="136"/>
    </row>
    <row xmlns:x14ac="http://schemas.microsoft.com/office/spreadsheetml/2009/9/ac" r="408" s="3" customFormat="true" x14ac:dyDescent="0.25">
      <c r="A408" s="402"/>
      <c r="B408" s="136"/>
      <c r="L408" s="136"/>
      <c r="V408" s="136"/>
      <c r="AF408" s="136"/>
      <c r="AP408" s="136"/>
      <c r="AZ408" s="136"/>
      <c r="BA408" s="136"/>
      <c r="BB408" s="136"/>
      <c r="BC408" s="136"/>
      <c r="BD408" s="136"/>
      <c r="BE408" s="136"/>
      <c r="BF408" s="136"/>
      <c r="BG408" s="136"/>
      <c r="BJ408" s="136"/>
      <c r="BT408" s="136"/>
      <c r="CD408" s="136"/>
      <c r="CN408" s="136"/>
      <c r="CX408" s="136"/>
      <c r="DH408" s="136"/>
      <c r="DR408" s="136"/>
      <c r="EB408" s="136"/>
      <c r="EL408" s="136"/>
      <c r="EV408" s="136"/>
      <c r="FF408" s="136"/>
      <c r="FP408" s="136"/>
      <c r="FZ408" s="136"/>
      <c r="GJ408" s="136"/>
      <c r="GT408" s="136"/>
      <c r="HD408" s="136"/>
      <c r="HN408" s="136"/>
      <c r="HX408" s="136"/>
    </row>
    <row xmlns:x14ac="http://schemas.microsoft.com/office/spreadsheetml/2009/9/ac" r="409" s="3" customFormat="true" x14ac:dyDescent="0.25">
      <c r="A409" s="402"/>
      <c r="B409" s="136"/>
      <c r="L409" s="136"/>
      <c r="V409" s="136"/>
      <c r="AF409" s="136"/>
      <c r="AP409" s="136"/>
      <c r="AZ409" s="136"/>
      <c r="BA409" s="136"/>
      <c r="BB409" s="136"/>
      <c r="BC409" s="136"/>
      <c r="BD409" s="136"/>
      <c r="BE409" s="136"/>
      <c r="BF409" s="136"/>
      <c r="BG409" s="136"/>
      <c r="BJ409" s="136"/>
      <c r="BT409" s="136"/>
      <c r="CD409" s="136"/>
      <c r="CN409" s="136"/>
      <c r="CX409" s="136"/>
      <c r="DH409" s="136"/>
      <c r="DR409" s="136"/>
      <c r="EB409" s="136"/>
      <c r="EL409" s="136"/>
      <c r="EV409" s="136"/>
      <c r="FF409" s="136"/>
      <c r="FP409" s="136"/>
      <c r="FZ409" s="136"/>
      <c r="GJ409" s="136"/>
      <c r="GT409" s="136"/>
      <c r="HD409" s="136"/>
      <c r="HN409" s="136"/>
      <c r="HX409" s="136"/>
    </row>
    <row xmlns:x14ac="http://schemas.microsoft.com/office/spreadsheetml/2009/9/ac" r="410" s="3" customFormat="true" x14ac:dyDescent="0.25">
      <c r="A410" s="402"/>
      <c r="B410" s="136"/>
      <c r="L410" s="136"/>
      <c r="V410" s="136"/>
      <c r="AF410" s="136"/>
      <c r="AP410" s="136"/>
      <c r="AZ410" s="136"/>
      <c r="BA410" s="136"/>
      <c r="BB410" s="136"/>
      <c r="BC410" s="136"/>
      <c r="BD410" s="136"/>
      <c r="BE410" s="136"/>
      <c r="BF410" s="136"/>
      <c r="BG410" s="136"/>
      <c r="BJ410" s="136"/>
      <c r="BT410" s="136"/>
      <c r="CD410" s="136"/>
      <c r="CN410" s="136"/>
      <c r="CX410" s="136"/>
      <c r="DH410" s="136"/>
      <c r="DR410" s="136"/>
      <c r="EB410" s="136"/>
      <c r="EL410" s="136"/>
      <c r="EV410" s="136"/>
      <c r="FF410" s="136"/>
      <c r="FP410" s="136"/>
      <c r="FZ410" s="136"/>
      <c r="GJ410" s="136"/>
      <c r="GT410" s="136"/>
      <c r="HD410" s="136"/>
      <c r="HN410" s="136"/>
      <c r="HX410" s="136"/>
    </row>
    <row xmlns:x14ac="http://schemas.microsoft.com/office/spreadsheetml/2009/9/ac" r="411" s="3" customFormat="true" x14ac:dyDescent="0.25">
      <c r="A411" s="402"/>
      <c r="B411" s="136"/>
      <c r="L411" s="136"/>
      <c r="V411" s="136"/>
      <c r="AF411" s="136"/>
      <c r="AP411" s="136"/>
      <c r="AZ411" s="136"/>
      <c r="BA411" s="136"/>
      <c r="BB411" s="136"/>
      <c r="BC411" s="136"/>
      <c r="BD411" s="136"/>
      <c r="BE411" s="136"/>
      <c r="BF411" s="136"/>
      <c r="BG411" s="136"/>
      <c r="BJ411" s="136"/>
      <c r="BT411" s="136"/>
      <c r="CD411" s="136"/>
      <c r="CN411" s="136"/>
      <c r="CX411" s="136"/>
      <c r="DH411" s="136"/>
      <c r="DR411" s="136"/>
      <c r="EB411" s="136"/>
      <c r="EL411" s="136"/>
      <c r="EV411" s="136"/>
      <c r="FF411" s="136"/>
      <c r="FP411" s="136"/>
      <c r="FZ411" s="136"/>
      <c r="GJ411" s="136"/>
      <c r="GT411" s="136"/>
      <c r="HD411" s="136"/>
      <c r="HN411" s="136"/>
      <c r="HX411" s="136"/>
    </row>
    <row xmlns:x14ac="http://schemas.microsoft.com/office/spreadsheetml/2009/9/ac" r="412" s="3" customFormat="true" x14ac:dyDescent="0.25">
      <c r="A412" s="402"/>
      <c r="B412" s="136"/>
      <c r="L412" s="136"/>
      <c r="V412" s="136"/>
      <c r="AF412" s="136"/>
      <c r="AP412" s="136"/>
      <c r="AZ412" s="136"/>
      <c r="BA412" s="136"/>
      <c r="BB412" s="136"/>
      <c r="BC412" s="136"/>
      <c r="BD412" s="136"/>
      <c r="BE412" s="136"/>
      <c r="BF412" s="136"/>
      <c r="BG412" s="136"/>
      <c r="BJ412" s="136"/>
      <c r="BT412" s="136"/>
      <c r="CD412" s="136"/>
      <c r="CN412" s="136"/>
      <c r="CX412" s="136"/>
      <c r="DH412" s="136"/>
      <c r="DR412" s="136"/>
      <c r="EB412" s="136"/>
      <c r="EL412" s="136"/>
      <c r="EV412" s="136"/>
      <c r="FF412" s="136"/>
      <c r="FP412" s="136"/>
      <c r="FZ412" s="136"/>
      <c r="GJ412" s="136"/>
      <c r="GT412" s="136"/>
      <c r="HD412" s="136"/>
      <c r="HN412" s="136"/>
      <c r="HX412" s="136"/>
    </row>
    <row xmlns:x14ac="http://schemas.microsoft.com/office/spreadsheetml/2009/9/ac" r="413" s="3" customFormat="true" x14ac:dyDescent="0.25">
      <c r="A413" s="402"/>
      <c r="B413" s="136"/>
      <c r="L413" s="136"/>
      <c r="V413" s="136"/>
      <c r="AF413" s="136"/>
      <c r="AP413" s="136"/>
      <c r="AZ413" s="136"/>
      <c r="BA413" s="136"/>
      <c r="BB413" s="136"/>
      <c r="BC413" s="136"/>
      <c r="BD413" s="136"/>
      <c r="BE413" s="136"/>
      <c r="BF413" s="136"/>
      <c r="BG413" s="136"/>
      <c r="BJ413" s="136"/>
      <c r="BT413" s="136"/>
      <c r="CD413" s="136"/>
      <c r="CN413" s="136"/>
      <c r="CX413" s="136"/>
      <c r="DH413" s="136"/>
      <c r="DR413" s="136"/>
      <c r="EB413" s="136"/>
      <c r="EL413" s="136"/>
      <c r="EV413" s="136"/>
      <c r="FF413" s="136"/>
      <c r="FP413" s="136"/>
      <c r="FZ413" s="136"/>
      <c r="GJ413" s="136"/>
      <c r="GT413" s="136"/>
      <c r="HD413" s="136"/>
      <c r="HN413" s="136"/>
      <c r="HX413" s="136"/>
    </row>
    <row xmlns:x14ac="http://schemas.microsoft.com/office/spreadsheetml/2009/9/ac" r="414" s="3" customFormat="true" x14ac:dyDescent="0.25">
      <c r="A414" s="402"/>
      <c r="B414" s="136"/>
      <c r="L414" s="136"/>
      <c r="V414" s="136"/>
      <c r="AF414" s="136"/>
      <c r="AP414" s="136"/>
      <c r="AZ414" s="136"/>
      <c r="BA414" s="136"/>
      <c r="BB414" s="136"/>
      <c r="BC414" s="136"/>
      <c r="BD414" s="136"/>
      <c r="BE414" s="136"/>
      <c r="BF414" s="136"/>
      <c r="BG414" s="136"/>
      <c r="BJ414" s="136"/>
      <c r="BT414" s="136"/>
      <c r="CD414" s="136"/>
      <c r="CN414" s="136"/>
      <c r="CX414" s="136"/>
      <c r="DH414" s="136"/>
      <c r="DR414" s="136"/>
      <c r="EB414" s="136"/>
      <c r="EL414" s="136"/>
      <c r="EV414" s="136"/>
      <c r="FF414" s="136"/>
      <c r="FP414" s="136"/>
      <c r="FZ414" s="136"/>
      <c r="GJ414" s="136"/>
      <c r="GT414" s="136"/>
      <c r="HD414" s="136"/>
      <c r="HN414" s="136"/>
      <c r="HX414" s="136"/>
    </row>
    <row xmlns:x14ac="http://schemas.microsoft.com/office/spreadsheetml/2009/9/ac" r="415" s="3" customFormat="true" x14ac:dyDescent="0.25">
      <c r="A415" s="402"/>
      <c r="B415" s="136"/>
      <c r="L415" s="136"/>
      <c r="V415" s="136"/>
      <c r="AF415" s="136"/>
      <c r="AP415" s="136"/>
      <c r="AZ415" s="136"/>
      <c r="BA415" s="136"/>
      <c r="BB415" s="136"/>
      <c r="BC415" s="136"/>
      <c r="BD415" s="136"/>
      <c r="BE415" s="136"/>
      <c r="BF415" s="136"/>
      <c r="BG415" s="136"/>
      <c r="BJ415" s="136"/>
      <c r="BT415" s="136"/>
      <c r="CD415" s="136"/>
      <c r="CN415" s="136"/>
      <c r="CX415" s="136"/>
      <c r="DH415" s="136"/>
      <c r="DR415" s="136"/>
      <c r="EB415" s="136"/>
      <c r="EL415" s="136"/>
      <c r="EV415" s="136"/>
      <c r="FF415" s="136"/>
      <c r="FP415" s="136"/>
      <c r="FZ415" s="136"/>
      <c r="GJ415" s="136"/>
      <c r="GT415" s="136"/>
      <c r="HD415" s="136"/>
      <c r="HN415" s="136"/>
      <c r="HX415" s="136"/>
    </row>
    <row xmlns:x14ac="http://schemas.microsoft.com/office/spreadsheetml/2009/9/ac" r="416" s="3" customFormat="true" x14ac:dyDescent="0.25">
      <c r="A416" s="402"/>
      <c r="B416" s="136"/>
      <c r="L416" s="136"/>
      <c r="V416" s="136"/>
      <c r="AF416" s="136"/>
      <c r="AP416" s="136"/>
      <c r="AZ416" s="136"/>
      <c r="BA416" s="136"/>
      <c r="BB416" s="136"/>
      <c r="BC416" s="136"/>
      <c r="BD416" s="136"/>
      <c r="BE416" s="136"/>
      <c r="BF416" s="136"/>
      <c r="BG416" s="136"/>
      <c r="BJ416" s="136"/>
      <c r="BT416" s="136"/>
      <c r="CD416" s="136"/>
      <c r="CN416" s="136"/>
      <c r="CX416" s="136"/>
      <c r="DH416" s="136"/>
      <c r="DR416" s="136"/>
      <c r="EB416" s="136"/>
      <c r="EL416" s="136"/>
      <c r="EV416" s="136"/>
      <c r="FF416" s="136"/>
      <c r="FP416" s="136"/>
      <c r="FZ416" s="136"/>
      <c r="GJ416" s="136"/>
      <c r="GT416" s="136"/>
      <c r="HD416" s="136"/>
      <c r="HN416" s="136"/>
      <c r="HX416" s="136"/>
    </row>
    <row xmlns:x14ac="http://schemas.microsoft.com/office/spreadsheetml/2009/9/ac" r="417" s="3" customFormat="true" x14ac:dyDescent="0.25">
      <c r="A417" s="402"/>
      <c r="B417" s="136"/>
      <c r="L417" s="136"/>
      <c r="V417" s="136"/>
      <c r="AF417" s="136"/>
      <c r="AP417" s="136"/>
      <c r="AZ417" s="136"/>
      <c r="BA417" s="136"/>
      <c r="BB417" s="136"/>
      <c r="BC417" s="136"/>
      <c r="BD417" s="136"/>
      <c r="BE417" s="136"/>
      <c r="BF417" s="136"/>
      <c r="BG417" s="136"/>
      <c r="BJ417" s="136"/>
      <c r="BT417" s="136"/>
      <c r="CD417" s="136"/>
      <c r="CN417" s="136"/>
      <c r="CX417" s="136"/>
      <c r="DH417" s="136"/>
      <c r="DR417" s="136"/>
      <c r="EB417" s="136"/>
      <c r="EL417" s="136"/>
      <c r="EV417" s="136"/>
      <c r="FF417" s="136"/>
      <c r="FP417" s="136"/>
      <c r="FZ417" s="136"/>
      <c r="GJ417" s="136"/>
      <c r="GT417" s="136"/>
      <c r="HD417" s="136"/>
      <c r="HN417" s="136"/>
      <c r="HX417" s="136"/>
    </row>
    <row xmlns:x14ac="http://schemas.microsoft.com/office/spreadsheetml/2009/9/ac" r="418" s="3" customFormat="true" x14ac:dyDescent="0.25">
      <c r="A418" s="402"/>
      <c r="B418" s="136"/>
      <c r="L418" s="136"/>
      <c r="V418" s="136"/>
      <c r="AF418" s="136"/>
      <c r="AP418" s="136"/>
      <c r="AZ418" s="136"/>
      <c r="BA418" s="136"/>
      <c r="BB418" s="136"/>
      <c r="BC418" s="136"/>
      <c r="BD418" s="136"/>
      <c r="BE418" s="136"/>
      <c r="BF418" s="136"/>
      <c r="BG418" s="136"/>
      <c r="BJ418" s="136"/>
      <c r="BT418" s="136"/>
      <c r="CD418" s="136"/>
      <c r="CN418" s="136"/>
      <c r="CX418" s="136"/>
      <c r="DH418" s="136"/>
      <c r="DR418" s="136"/>
      <c r="EB418" s="136"/>
      <c r="EL418" s="136"/>
      <c r="EV418" s="136"/>
      <c r="FF418" s="136"/>
      <c r="FP418" s="136"/>
      <c r="FZ418" s="136"/>
      <c r="GJ418" s="136"/>
      <c r="GT418" s="136"/>
      <c r="HD418" s="136"/>
      <c r="HN418" s="136"/>
      <c r="HX418" s="136"/>
    </row>
    <row xmlns:x14ac="http://schemas.microsoft.com/office/spreadsheetml/2009/9/ac" r="419" s="3" customFormat="true" x14ac:dyDescent="0.25">
      <c r="A419" s="402"/>
      <c r="B419" s="136"/>
      <c r="L419" s="136"/>
      <c r="V419" s="136"/>
      <c r="AF419" s="136"/>
      <c r="AP419" s="136"/>
      <c r="AZ419" s="136"/>
      <c r="BA419" s="136"/>
      <c r="BB419" s="136"/>
      <c r="BC419" s="136"/>
      <c r="BD419" s="136"/>
      <c r="BE419" s="136"/>
      <c r="BF419" s="136"/>
      <c r="BG419" s="136"/>
      <c r="BJ419" s="136"/>
      <c r="BT419" s="136"/>
      <c r="CD419" s="136"/>
      <c r="CN419" s="136"/>
      <c r="CX419" s="136"/>
      <c r="DH419" s="136"/>
      <c r="DR419" s="136"/>
      <c r="EB419" s="136"/>
      <c r="EL419" s="136"/>
      <c r="EV419" s="136"/>
      <c r="FF419" s="136"/>
      <c r="FP419" s="136"/>
      <c r="FZ419" s="136"/>
      <c r="GJ419" s="136"/>
      <c r="GT419" s="136"/>
      <c r="HD419" s="136"/>
      <c r="HN419" s="136"/>
      <c r="HX419" s="136"/>
    </row>
    <row xmlns:x14ac="http://schemas.microsoft.com/office/spreadsheetml/2009/9/ac" r="420" s="3" customFormat="true" x14ac:dyDescent="0.25">
      <c r="A420" s="402"/>
      <c r="B420" s="136"/>
      <c r="L420" s="136"/>
      <c r="V420" s="136"/>
      <c r="AF420" s="136"/>
      <c r="AP420" s="136"/>
      <c r="AZ420" s="136"/>
      <c r="BA420" s="136"/>
      <c r="BB420" s="136"/>
      <c r="BC420" s="136"/>
      <c r="BD420" s="136"/>
      <c r="BE420" s="136"/>
      <c r="BF420" s="136"/>
      <c r="BG420" s="136"/>
      <c r="BJ420" s="136"/>
      <c r="BT420" s="136"/>
      <c r="CD420" s="136"/>
      <c r="CN420" s="136"/>
      <c r="CX420" s="136"/>
      <c r="DH420" s="136"/>
      <c r="DR420" s="136"/>
      <c r="EB420" s="136"/>
      <c r="EL420" s="136"/>
      <c r="EV420" s="136"/>
      <c r="FF420" s="136"/>
      <c r="FP420" s="136"/>
      <c r="FZ420" s="136"/>
      <c r="GJ420" s="136"/>
      <c r="GT420" s="136"/>
      <c r="HD420" s="136"/>
      <c r="HN420" s="136"/>
      <c r="HX420" s="136"/>
    </row>
    <row xmlns:x14ac="http://schemas.microsoft.com/office/spreadsheetml/2009/9/ac" r="421" s="3" customFormat="true" x14ac:dyDescent="0.25">
      <c r="A421" s="402"/>
      <c r="B421" s="136"/>
      <c r="L421" s="136"/>
      <c r="V421" s="136"/>
      <c r="AF421" s="136"/>
      <c r="AP421" s="136"/>
      <c r="AZ421" s="136"/>
      <c r="BA421" s="136"/>
      <c r="BB421" s="136"/>
      <c r="BC421" s="136"/>
      <c r="BD421" s="136"/>
      <c r="BE421" s="136"/>
      <c r="BF421" s="136"/>
      <c r="BG421" s="136"/>
      <c r="BJ421" s="136"/>
      <c r="BT421" s="136"/>
      <c r="CD421" s="136"/>
      <c r="CN421" s="136"/>
      <c r="CX421" s="136"/>
      <c r="DH421" s="136"/>
      <c r="DR421" s="136"/>
      <c r="EB421" s="136"/>
      <c r="EL421" s="136"/>
      <c r="EV421" s="136"/>
      <c r="FF421" s="136"/>
      <c r="FP421" s="136"/>
      <c r="FZ421" s="136"/>
      <c r="GJ421" s="136"/>
      <c r="GT421" s="136"/>
      <c r="HD421" s="136"/>
      <c r="HN421" s="136"/>
      <c r="HX421" s="136"/>
    </row>
    <row xmlns:x14ac="http://schemas.microsoft.com/office/spreadsheetml/2009/9/ac" r="422" s="3" customFormat="true" x14ac:dyDescent="0.25">
      <c r="A422" s="402"/>
      <c r="B422" s="136"/>
      <c r="L422" s="136"/>
      <c r="V422" s="136"/>
      <c r="AF422" s="136"/>
      <c r="AP422" s="136"/>
      <c r="AZ422" s="136"/>
      <c r="BA422" s="136"/>
      <c r="BB422" s="136"/>
      <c r="BC422" s="136"/>
      <c r="BD422" s="136"/>
      <c r="BE422" s="136"/>
      <c r="BF422" s="136"/>
      <c r="BG422" s="136"/>
      <c r="BJ422" s="136"/>
      <c r="BT422" s="136"/>
      <c r="CD422" s="136"/>
      <c r="CN422" s="136"/>
      <c r="CX422" s="136"/>
      <c r="DH422" s="136"/>
      <c r="DR422" s="136"/>
      <c r="EB422" s="136"/>
      <c r="EL422" s="136"/>
      <c r="EV422" s="136"/>
      <c r="FF422" s="136"/>
      <c r="FP422" s="136"/>
      <c r="FZ422" s="136"/>
      <c r="GJ422" s="136"/>
      <c r="GT422" s="136"/>
      <c r="HD422" s="136"/>
      <c r="HN422" s="136"/>
      <c r="HX422" s="136"/>
    </row>
    <row xmlns:x14ac="http://schemas.microsoft.com/office/spreadsheetml/2009/9/ac" r="423" s="3" customFormat="true" x14ac:dyDescent="0.25">
      <c r="A423" s="402"/>
      <c r="B423" s="136"/>
      <c r="L423" s="136"/>
      <c r="V423" s="136"/>
      <c r="AF423" s="136"/>
      <c r="AP423" s="136"/>
      <c r="AZ423" s="136"/>
      <c r="BA423" s="136"/>
      <c r="BB423" s="136"/>
      <c r="BC423" s="136"/>
      <c r="BD423" s="136"/>
      <c r="BE423" s="136"/>
      <c r="BF423" s="136"/>
      <c r="BG423" s="136"/>
      <c r="BJ423" s="136"/>
      <c r="BT423" s="136"/>
      <c r="CD423" s="136"/>
      <c r="CN423" s="136"/>
      <c r="CX423" s="136"/>
      <c r="DH423" s="136"/>
      <c r="DR423" s="136"/>
      <c r="EB423" s="136"/>
      <c r="EL423" s="136"/>
      <c r="EV423" s="136"/>
      <c r="FF423" s="136"/>
      <c r="FP423" s="136"/>
      <c r="FZ423" s="136"/>
      <c r="GJ423" s="136"/>
      <c r="GT423" s="136"/>
      <c r="HD423" s="136"/>
      <c r="HN423" s="136"/>
      <c r="HX423" s="136"/>
    </row>
    <row xmlns:x14ac="http://schemas.microsoft.com/office/spreadsheetml/2009/9/ac" r="424" s="3" customFormat="true" x14ac:dyDescent="0.25">
      <c r="A424" s="402"/>
      <c r="B424" s="136"/>
      <c r="L424" s="136"/>
      <c r="V424" s="136"/>
      <c r="AF424" s="136"/>
      <c r="AP424" s="136"/>
      <c r="AZ424" s="136"/>
      <c r="BA424" s="136"/>
      <c r="BB424" s="136"/>
      <c r="BC424" s="136"/>
      <c r="BD424" s="136"/>
      <c r="BE424" s="136"/>
      <c r="BF424" s="136"/>
      <c r="BG424" s="136"/>
      <c r="BJ424" s="136"/>
      <c r="BT424" s="136"/>
      <c r="CD424" s="136"/>
      <c r="CN424" s="136"/>
      <c r="CX424" s="136"/>
      <c r="DH424" s="136"/>
      <c r="DR424" s="136"/>
      <c r="EB424" s="136"/>
      <c r="EL424" s="136"/>
      <c r="EV424" s="136"/>
      <c r="FF424" s="136"/>
      <c r="FP424" s="136"/>
      <c r="FZ424" s="136"/>
      <c r="GJ424" s="136"/>
      <c r="GT424" s="136"/>
      <c r="HD424" s="136"/>
      <c r="HN424" s="136"/>
      <c r="HX424" s="136"/>
    </row>
    <row xmlns:x14ac="http://schemas.microsoft.com/office/spreadsheetml/2009/9/ac" r="425" s="3" customFormat="true" x14ac:dyDescent="0.25">
      <c r="A425" s="402"/>
      <c r="B425" s="136"/>
      <c r="L425" s="136"/>
      <c r="V425" s="136"/>
      <c r="AF425" s="136"/>
      <c r="AP425" s="136"/>
      <c r="AZ425" s="136"/>
      <c r="BA425" s="136"/>
      <c r="BB425" s="136"/>
      <c r="BC425" s="136"/>
      <c r="BD425" s="136"/>
      <c r="BE425" s="136"/>
      <c r="BF425" s="136"/>
      <c r="BG425" s="136"/>
      <c r="BJ425" s="136"/>
      <c r="BT425" s="136"/>
      <c r="CD425" s="136"/>
      <c r="CN425" s="136"/>
      <c r="CX425" s="136"/>
      <c r="DH425" s="136"/>
      <c r="DR425" s="136"/>
      <c r="EB425" s="136"/>
      <c r="EL425" s="136"/>
      <c r="EV425" s="136"/>
      <c r="FF425" s="136"/>
      <c r="FP425" s="136"/>
      <c r="FZ425" s="136"/>
      <c r="GJ425" s="136"/>
      <c r="GT425" s="136"/>
      <c r="HD425" s="136"/>
      <c r="HN425" s="136"/>
      <c r="HX425" s="136"/>
    </row>
    <row xmlns:x14ac="http://schemas.microsoft.com/office/spreadsheetml/2009/9/ac" r="426" s="3" customFormat="true" x14ac:dyDescent="0.25">
      <c r="A426" s="402"/>
      <c r="B426" s="136"/>
      <c r="L426" s="136"/>
      <c r="V426" s="136"/>
      <c r="AF426" s="136"/>
      <c r="AP426" s="136"/>
      <c r="AZ426" s="136"/>
      <c r="BA426" s="136"/>
      <c r="BB426" s="136"/>
      <c r="BC426" s="136"/>
      <c r="BD426" s="136"/>
      <c r="BE426" s="136"/>
      <c r="BF426" s="136"/>
      <c r="BG426" s="136"/>
      <c r="BJ426" s="136"/>
      <c r="BT426" s="136"/>
      <c r="CD426" s="136"/>
      <c r="CN426" s="136"/>
      <c r="CX426" s="136"/>
      <c r="DH426" s="136"/>
      <c r="DR426" s="136"/>
      <c r="EB426" s="136"/>
      <c r="EL426" s="136"/>
      <c r="EV426" s="136"/>
      <c r="FF426" s="136"/>
      <c r="FP426" s="136"/>
      <c r="FZ426" s="136"/>
      <c r="GJ426" s="136"/>
      <c r="GT426" s="136"/>
      <c r="HD426" s="136"/>
      <c r="HN426" s="136"/>
      <c r="HX426" s="136"/>
    </row>
    <row xmlns:x14ac="http://schemas.microsoft.com/office/spreadsheetml/2009/9/ac" r="427" s="3" customFormat="true" x14ac:dyDescent="0.25">
      <c r="A427" s="402"/>
      <c r="B427" s="136"/>
      <c r="L427" s="136"/>
      <c r="V427" s="136"/>
      <c r="AF427" s="136"/>
      <c r="AP427" s="136"/>
      <c r="AZ427" s="136"/>
      <c r="BA427" s="136"/>
      <c r="BB427" s="136"/>
      <c r="BC427" s="136"/>
      <c r="BD427" s="136"/>
      <c r="BE427" s="136"/>
      <c r="BF427" s="136"/>
      <c r="BG427" s="136"/>
      <c r="BJ427" s="136"/>
      <c r="BT427" s="136"/>
      <c r="CD427" s="136"/>
      <c r="CN427" s="136"/>
      <c r="CX427" s="136"/>
      <c r="DH427" s="136"/>
      <c r="DR427" s="136"/>
      <c r="EB427" s="136"/>
      <c r="EL427" s="136"/>
      <c r="EV427" s="136"/>
      <c r="FF427" s="136"/>
      <c r="FP427" s="136"/>
      <c r="FZ427" s="136"/>
      <c r="GJ427" s="136"/>
      <c r="GT427" s="136"/>
      <c r="HD427" s="136"/>
      <c r="HN427" s="136"/>
      <c r="HX427" s="136"/>
    </row>
    <row xmlns:x14ac="http://schemas.microsoft.com/office/spreadsheetml/2009/9/ac" r="428" s="3" customFormat="true" x14ac:dyDescent="0.25">
      <c r="A428" s="402"/>
      <c r="B428" s="136"/>
      <c r="L428" s="136"/>
      <c r="V428" s="136"/>
      <c r="AF428" s="136"/>
      <c r="AP428" s="136"/>
      <c r="AZ428" s="136"/>
      <c r="BA428" s="136"/>
      <c r="BB428" s="136"/>
      <c r="BC428" s="136"/>
      <c r="BD428" s="136"/>
      <c r="BE428" s="136"/>
      <c r="BF428" s="136"/>
      <c r="BG428" s="136"/>
      <c r="BJ428" s="136"/>
      <c r="BT428" s="136"/>
      <c r="CD428" s="136"/>
      <c r="CN428" s="136"/>
      <c r="CX428" s="136"/>
      <c r="DH428" s="136"/>
      <c r="DR428" s="136"/>
      <c r="EB428" s="136"/>
      <c r="EL428" s="136"/>
      <c r="EV428" s="136"/>
      <c r="FF428" s="136"/>
      <c r="FP428" s="136"/>
      <c r="FZ428" s="136"/>
      <c r="GJ428" s="136"/>
      <c r="GT428" s="136"/>
      <c r="HD428" s="136"/>
      <c r="HN428" s="136"/>
      <c r="HX428" s="136"/>
    </row>
    <row xmlns:x14ac="http://schemas.microsoft.com/office/spreadsheetml/2009/9/ac" r="429" s="3" customFormat="true" x14ac:dyDescent="0.25">
      <c r="A429" s="402"/>
      <c r="B429" s="136"/>
      <c r="L429" s="136"/>
      <c r="V429" s="136"/>
      <c r="AF429" s="136"/>
      <c r="AP429" s="136"/>
      <c r="AZ429" s="136"/>
      <c r="BA429" s="136"/>
      <c r="BB429" s="136"/>
      <c r="BC429" s="136"/>
      <c r="BD429" s="136"/>
      <c r="BE429" s="136"/>
      <c r="BF429" s="136"/>
      <c r="BG429" s="136"/>
      <c r="BJ429" s="136"/>
      <c r="BT429" s="136"/>
      <c r="CD429" s="136"/>
      <c r="CN429" s="136"/>
      <c r="CX429" s="136"/>
      <c r="DH429" s="136"/>
      <c r="DR429" s="136"/>
      <c r="EB429" s="136"/>
      <c r="EL429" s="136"/>
      <c r="EV429" s="136"/>
      <c r="FF429" s="136"/>
      <c r="FP429" s="136"/>
      <c r="FZ429" s="136"/>
      <c r="GJ429" s="136"/>
      <c r="GT429" s="136"/>
      <c r="HD429" s="136"/>
      <c r="HN429" s="136"/>
      <c r="HX429" s="136"/>
    </row>
    <row xmlns:x14ac="http://schemas.microsoft.com/office/spreadsheetml/2009/9/ac" r="430" s="3" customFormat="true" x14ac:dyDescent="0.25">
      <c r="A430" s="402"/>
      <c r="B430" s="136"/>
      <c r="L430" s="136"/>
      <c r="V430" s="136"/>
      <c r="AF430" s="136"/>
      <c r="AP430" s="136"/>
      <c r="AZ430" s="136"/>
      <c r="BA430" s="136"/>
      <c r="BB430" s="136"/>
      <c r="BC430" s="136"/>
      <c r="BD430" s="136"/>
      <c r="BE430" s="136"/>
      <c r="BF430" s="136"/>
      <c r="BG430" s="136"/>
      <c r="BJ430" s="136"/>
      <c r="BT430" s="136"/>
      <c r="CD430" s="136"/>
      <c r="CN430" s="136"/>
      <c r="CX430" s="136"/>
      <c r="DH430" s="136"/>
      <c r="DR430" s="136"/>
      <c r="EB430" s="136"/>
      <c r="EL430" s="136"/>
      <c r="EV430" s="136"/>
      <c r="FF430" s="136"/>
      <c r="FP430" s="136"/>
      <c r="FZ430" s="136"/>
      <c r="GJ430" s="136"/>
      <c r="GT430" s="136"/>
      <c r="HD430" s="136"/>
      <c r="HN430" s="136"/>
      <c r="HX430" s="136"/>
    </row>
    <row xmlns:x14ac="http://schemas.microsoft.com/office/spreadsheetml/2009/9/ac" r="431" s="3" customFormat="true" x14ac:dyDescent="0.25">
      <c r="A431" s="402"/>
      <c r="B431" s="136"/>
      <c r="L431" s="136"/>
      <c r="V431" s="136"/>
      <c r="AF431" s="136"/>
      <c r="AP431" s="136"/>
      <c r="AZ431" s="136"/>
      <c r="BA431" s="136"/>
      <c r="BB431" s="136"/>
      <c r="BC431" s="136"/>
      <c r="BD431" s="136"/>
      <c r="BE431" s="136"/>
      <c r="BF431" s="136"/>
      <c r="BG431" s="136"/>
      <c r="BJ431" s="136"/>
      <c r="BT431" s="136"/>
      <c r="CD431" s="136"/>
      <c r="CN431" s="136"/>
      <c r="CX431" s="136"/>
      <c r="DH431" s="136"/>
      <c r="DR431" s="136"/>
      <c r="EB431" s="136"/>
      <c r="EL431" s="136"/>
      <c r="EV431" s="136"/>
      <c r="FF431" s="136"/>
      <c r="FP431" s="136"/>
      <c r="FZ431" s="136"/>
      <c r="GJ431" s="136"/>
      <c r="GT431" s="136"/>
      <c r="HD431" s="136"/>
      <c r="HN431" s="136"/>
      <c r="HX431" s="136"/>
    </row>
    <row xmlns:x14ac="http://schemas.microsoft.com/office/spreadsheetml/2009/9/ac" r="432" s="3" customFormat="true" x14ac:dyDescent="0.25">
      <c r="A432" s="402"/>
      <c r="B432" s="136"/>
      <c r="L432" s="136"/>
      <c r="V432" s="136"/>
      <c r="AF432" s="136"/>
      <c r="AP432" s="136"/>
      <c r="AZ432" s="136"/>
      <c r="BA432" s="136"/>
      <c r="BB432" s="136"/>
      <c r="BC432" s="136"/>
      <c r="BD432" s="136"/>
      <c r="BE432" s="136"/>
      <c r="BF432" s="136"/>
      <c r="BG432" s="136"/>
      <c r="BJ432" s="136"/>
      <c r="BT432" s="136"/>
      <c r="CD432" s="136"/>
      <c r="CN432" s="136"/>
      <c r="CX432" s="136"/>
      <c r="DH432" s="136"/>
      <c r="DR432" s="136"/>
      <c r="EB432" s="136"/>
      <c r="EL432" s="136"/>
      <c r="EV432" s="136"/>
      <c r="FF432" s="136"/>
      <c r="FP432" s="136"/>
      <c r="FZ432" s="136"/>
      <c r="GJ432" s="136"/>
      <c r="GT432" s="136"/>
      <c r="HD432" s="136"/>
      <c r="HN432" s="136"/>
      <c r="HX432" s="136"/>
    </row>
    <row xmlns:x14ac="http://schemas.microsoft.com/office/spreadsheetml/2009/9/ac" r="433" s="3" customFormat="true" x14ac:dyDescent="0.25">
      <c r="A433" s="402"/>
      <c r="B433" s="136"/>
      <c r="L433" s="136"/>
      <c r="V433" s="136"/>
      <c r="AF433" s="136"/>
      <c r="AP433" s="136"/>
      <c r="AZ433" s="136"/>
      <c r="BA433" s="136"/>
      <c r="BB433" s="136"/>
      <c r="BC433" s="136"/>
      <c r="BD433" s="136"/>
      <c r="BE433" s="136"/>
      <c r="BF433" s="136"/>
      <c r="BG433" s="136"/>
      <c r="BJ433" s="136"/>
      <c r="BT433" s="136"/>
      <c r="CD433" s="136"/>
      <c r="CN433" s="136"/>
      <c r="CX433" s="136"/>
      <c r="DH433" s="136"/>
      <c r="DR433" s="136"/>
      <c r="EB433" s="136"/>
      <c r="EL433" s="136"/>
      <c r="EV433" s="136"/>
      <c r="FF433" s="136"/>
      <c r="FP433" s="136"/>
      <c r="FZ433" s="136"/>
      <c r="GJ433" s="136"/>
      <c r="GT433" s="136"/>
      <c r="HD433" s="136"/>
      <c r="HN433" s="136"/>
      <c r="HX433" s="136"/>
    </row>
    <row xmlns:x14ac="http://schemas.microsoft.com/office/spreadsheetml/2009/9/ac" r="434" s="3" customFormat="true" x14ac:dyDescent="0.25">
      <c r="A434" s="402"/>
      <c r="B434" s="136"/>
      <c r="L434" s="136"/>
      <c r="V434" s="136"/>
      <c r="AF434" s="136"/>
      <c r="AP434" s="136"/>
      <c r="AZ434" s="136"/>
      <c r="BA434" s="136"/>
      <c r="BB434" s="136"/>
      <c r="BC434" s="136"/>
      <c r="BD434" s="136"/>
      <c r="BE434" s="136"/>
      <c r="BF434" s="136"/>
      <c r="BG434" s="136"/>
      <c r="BJ434" s="136"/>
      <c r="BT434" s="136"/>
      <c r="CD434" s="136"/>
      <c r="CN434" s="136"/>
      <c r="CX434" s="136"/>
      <c r="DH434" s="136"/>
      <c r="DR434" s="136"/>
      <c r="EB434" s="136"/>
      <c r="EL434" s="136"/>
      <c r="EV434" s="136"/>
      <c r="FF434" s="136"/>
      <c r="FP434" s="136"/>
      <c r="FZ434" s="136"/>
      <c r="GJ434" s="136"/>
      <c r="GT434" s="136"/>
      <c r="HD434" s="136"/>
      <c r="HN434" s="136"/>
      <c r="HX434" s="136"/>
    </row>
    <row xmlns:x14ac="http://schemas.microsoft.com/office/spreadsheetml/2009/9/ac" r="435" s="3" customFormat="true" x14ac:dyDescent="0.25">
      <c r="A435" s="402"/>
      <c r="B435" s="136"/>
      <c r="L435" s="136"/>
      <c r="V435" s="136"/>
      <c r="AF435" s="136"/>
      <c r="AP435" s="136"/>
      <c r="AZ435" s="136"/>
      <c r="BA435" s="136"/>
      <c r="BB435" s="136"/>
      <c r="BC435" s="136"/>
      <c r="BD435" s="136"/>
      <c r="BE435" s="136"/>
      <c r="BF435" s="136"/>
      <c r="BG435" s="136"/>
      <c r="BJ435" s="136"/>
      <c r="BT435" s="136"/>
      <c r="CD435" s="136"/>
      <c r="CN435" s="136"/>
      <c r="CX435" s="136"/>
      <c r="DH435" s="136"/>
      <c r="DR435" s="136"/>
      <c r="EB435" s="136"/>
      <c r="EL435" s="136"/>
      <c r="EV435" s="136"/>
      <c r="FF435" s="136"/>
      <c r="FP435" s="136"/>
      <c r="FZ435" s="136"/>
      <c r="GJ435" s="136"/>
      <c r="GT435" s="136"/>
      <c r="HD435" s="136"/>
      <c r="HN435" s="136"/>
      <c r="HX435" s="136"/>
    </row>
    <row xmlns:x14ac="http://schemas.microsoft.com/office/spreadsheetml/2009/9/ac" r="436" s="3" customFormat="true" x14ac:dyDescent="0.25">
      <c r="A436" s="402"/>
      <c r="B436" s="136"/>
      <c r="L436" s="136"/>
      <c r="V436" s="136"/>
      <c r="AF436" s="136"/>
      <c r="AP436" s="136"/>
      <c r="AZ436" s="136"/>
      <c r="BA436" s="136"/>
      <c r="BB436" s="136"/>
      <c r="BC436" s="136"/>
      <c r="BD436" s="136"/>
      <c r="BE436" s="136"/>
      <c r="BF436" s="136"/>
      <c r="BG436" s="136"/>
      <c r="BJ436" s="136"/>
      <c r="BT436" s="136"/>
      <c r="CD436" s="136"/>
      <c r="CN436" s="136"/>
      <c r="CX436" s="136"/>
      <c r="DH436" s="136"/>
      <c r="DR436" s="136"/>
      <c r="EB436" s="136"/>
      <c r="EL436" s="136"/>
      <c r="EV436" s="136"/>
      <c r="FF436" s="136"/>
      <c r="FP436" s="136"/>
      <c r="FZ436" s="136"/>
      <c r="GJ436" s="136"/>
      <c r="GT436" s="136"/>
      <c r="HD436" s="136"/>
      <c r="HN436" s="136"/>
      <c r="HX436" s="136"/>
    </row>
    <row xmlns:x14ac="http://schemas.microsoft.com/office/spreadsheetml/2009/9/ac" r="437" s="3" customFormat="true" x14ac:dyDescent="0.25">
      <c r="A437" s="402"/>
      <c r="B437" s="136"/>
      <c r="L437" s="136"/>
      <c r="V437" s="136"/>
      <c r="AF437" s="136"/>
      <c r="AP437" s="136"/>
      <c r="AZ437" s="136"/>
      <c r="BA437" s="136"/>
      <c r="BB437" s="136"/>
      <c r="BC437" s="136"/>
      <c r="BD437" s="136"/>
      <c r="BE437" s="136"/>
      <c r="BF437" s="136"/>
      <c r="BG437" s="136"/>
      <c r="BJ437" s="136"/>
      <c r="BT437" s="136"/>
      <c r="CD437" s="136"/>
      <c r="CN437" s="136"/>
      <c r="CX437" s="136"/>
      <c r="DH437" s="136"/>
      <c r="DR437" s="136"/>
      <c r="EB437" s="136"/>
      <c r="EL437" s="136"/>
      <c r="EV437" s="136"/>
      <c r="FF437" s="136"/>
      <c r="FP437" s="136"/>
      <c r="FZ437" s="136"/>
      <c r="GJ437" s="136"/>
      <c r="GT437" s="136"/>
      <c r="HD437" s="136"/>
      <c r="HN437" s="136"/>
      <c r="HX437" s="136"/>
    </row>
    <row xmlns:x14ac="http://schemas.microsoft.com/office/spreadsheetml/2009/9/ac" r="438" s="3" customFormat="true" x14ac:dyDescent="0.25">
      <c r="A438" s="402"/>
      <c r="B438" s="136"/>
      <c r="L438" s="136"/>
      <c r="V438" s="136"/>
      <c r="AF438" s="136"/>
      <c r="AP438" s="136"/>
      <c r="AZ438" s="136"/>
      <c r="BA438" s="136"/>
      <c r="BB438" s="136"/>
      <c r="BC438" s="136"/>
      <c r="BD438" s="136"/>
      <c r="BE438" s="136"/>
      <c r="BF438" s="136"/>
      <c r="BG438" s="136"/>
      <c r="BJ438" s="136"/>
      <c r="BT438" s="136"/>
      <c r="CD438" s="136"/>
      <c r="CN438" s="136"/>
      <c r="CX438" s="136"/>
      <c r="DH438" s="136"/>
      <c r="DR438" s="136"/>
      <c r="EB438" s="136"/>
      <c r="EL438" s="136"/>
      <c r="EV438" s="136"/>
      <c r="FF438" s="136"/>
      <c r="FP438" s="136"/>
      <c r="FZ438" s="136"/>
      <c r="GJ438" s="136"/>
      <c r="GT438" s="136"/>
      <c r="HD438" s="136"/>
      <c r="HN438" s="136"/>
      <c r="HX438" s="136"/>
    </row>
    <row xmlns:x14ac="http://schemas.microsoft.com/office/spreadsheetml/2009/9/ac" r="439" s="3" customFormat="true" x14ac:dyDescent="0.25">
      <c r="A439" s="402"/>
      <c r="B439" s="136"/>
      <c r="L439" s="136"/>
      <c r="V439" s="136"/>
      <c r="AF439" s="136"/>
      <c r="AP439" s="136"/>
      <c r="AZ439" s="136"/>
      <c r="BA439" s="136"/>
      <c r="BB439" s="136"/>
      <c r="BC439" s="136"/>
      <c r="BD439" s="136"/>
      <c r="BE439" s="136"/>
      <c r="BF439" s="136"/>
      <c r="BG439" s="136"/>
      <c r="BJ439" s="136"/>
      <c r="BT439" s="136"/>
      <c r="CD439" s="136"/>
      <c r="CN439" s="136"/>
      <c r="CX439" s="136"/>
      <c r="DH439" s="136"/>
      <c r="DR439" s="136"/>
      <c r="EB439" s="136"/>
      <c r="EL439" s="136"/>
      <c r="EV439" s="136"/>
      <c r="FF439" s="136"/>
      <c r="FP439" s="136"/>
      <c r="FZ439" s="136"/>
      <c r="GJ439" s="136"/>
      <c r="GT439" s="136"/>
      <c r="HD439" s="136"/>
      <c r="HN439" s="136"/>
      <c r="HX439" s="136"/>
    </row>
    <row xmlns:x14ac="http://schemas.microsoft.com/office/spreadsheetml/2009/9/ac" r="440" s="3" customFormat="true" x14ac:dyDescent="0.25">
      <c r="A440" s="402"/>
      <c r="B440" s="136"/>
      <c r="L440" s="136"/>
      <c r="V440" s="136"/>
      <c r="AF440" s="136"/>
      <c r="AP440" s="136"/>
      <c r="AZ440" s="136"/>
      <c r="BA440" s="136"/>
      <c r="BB440" s="136"/>
      <c r="BC440" s="136"/>
      <c r="BD440" s="136"/>
      <c r="BE440" s="136"/>
      <c r="BF440" s="136"/>
      <c r="BG440" s="136"/>
      <c r="BJ440" s="136"/>
      <c r="BT440" s="136"/>
      <c r="CD440" s="136"/>
      <c r="CN440" s="136"/>
      <c r="CX440" s="136"/>
      <c r="DH440" s="136"/>
      <c r="DR440" s="136"/>
      <c r="EB440" s="136"/>
      <c r="EL440" s="136"/>
      <c r="EV440" s="136"/>
      <c r="FF440" s="136"/>
      <c r="FP440" s="136"/>
      <c r="FZ440" s="136"/>
      <c r="GJ440" s="136"/>
      <c r="GT440" s="136"/>
      <c r="HD440" s="136"/>
      <c r="HN440" s="136"/>
      <c r="HX440" s="136"/>
    </row>
    <row xmlns:x14ac="http://schemas.microsoft.com/office/spreadsheetml/2009/9/ac" r="441" s="3" customFormat="true" x14ac:dyDescent="0.25">
      <c r="A441" s="402"/>
      <c r="B441" s="136"/>
      <c r="L441" s="136"/>
      <c r="V441" s="136"/>
      <c r="AF441" s="136"/>
      <c r="AP441" s="136"/>
      <c r="AZ441" s="136"/>
      <c r="BA441" s="136"/>
      <c r="BB441" s="136"/>
      <c r="BC441" s="136"/>
      <c r="BD441" s="136"/>
      <c r="BE441" s="136"/>
      <c r="BF441" s="136"/>
      <c r="BG441" s="136"/>
      <c r="BJ441" s="136"/>
      <c r="BT441" s="136"/>
      <c r="CD441" s="136"/>
      <c r="CN441" s="136"/>
      <c r="CX441" s="136"/>
      <c r="DH441" s="136"/>
      <c r="DR441" s="136"/>
      <c r="EB441" s="136"/>
      <c r="EL441" s="136"/>
      <c r="EV441" s="136"/>
      <c r="FF441" s="136"/>
      <c r="FP441" s="136"/>
      <c r="FZ441" s="136"/>
      <c r="GJ441" s="136"/>
      <c r="GT441" s="136"/>
      <c r="HD441" s="136"/>
      <c r="HN441" s="136"/>
      <c r="HX441" s="136"/>
    </row>
    <row xmlns:x14ac="http://schemas.microsoft.com/office/spreadsheetml/2009/9/ac" r="442" s="3" customFormat="true" x14ac:dyDescent="0.25">
      <c r="A442" s="402"/>
      <c r="B442" s="136"/>
      <c r="L442" s="136"/>
      <c r="V442" s="136"/>
      <c r="AF442" s="136"/>
      <c r="AP442" s="136"/>
      <c r="AZ442" s="136"/>
      <c r="BA442" s="136"/>
      <c r="BB442" s="136"/>
      <c r="BC442" s="136"/>
      <c r="BD442" s="136"/>
      <c r="BE442" s="136"/>
      <c r="BF442" s="136"/>
      <c r="BG442" s="136"/>
      <c r="BJ442" s="136"/>
      <c r="BT442" s="136"/>
      <c r="CD442" s="136"/>
      <c r="CN442" s="136"/>
      <c r="CX442" s="136"/>
      <c r="DH442" s="136"/>
      <c r="DR442" s="136"/>
      <c r="EB442" s="136"/>
      <c r="EL442" s="136"/>
      <c r="EV442" s="136"/>
      <c r="FF442" s="136"/>
      <c r="FP442" s="136"/>
      <c r="FZ442" s="136"/>
      <c r="GJ442" s="136"/>
      <c r="GT442" s="136"/>
      <c r="HD442" s="136"/>
      <c r="HN442" s="136"/>
      <c r="HX442" s="136"/>
    </row>
    <row xmlns:x14ac="http://schemas.microsoft.com/office/spreadsheetml/2009/9/ac" r="443" s="3" customFormat="true" x14ac:dyDescent="0.25">
      <c r="A443" s="402"/>
      <c r="B443" s="136"/>
      <c r="L443" s="136"/>
      <c r="V443" s="136"/>
      <c r="AF443" s="136"/>
      <c r="AP443" s="136"/>
      <c r="AZ443" s="136"/>
      <c r="BA443" s="136"/>
      <c r="BB443" s="136"/>
      <c r="BC443" s="136"/>
      <c r="BD443" s="136"/>
      <c r="BE443" s="136"/>
      <c r="BF443" s="136"/>
      <c r="BG443" s="136"/>
      <c r="BJ443" s="136"/>
      <c r="BT443" s="136"/>
      <c r="CD443" s="136"/>
      <c r="CN443" s="136"/>
      <c r="CX443" s="136"/>
      <c r="DH443" s="136"/>
      <c r="DR443" s="136"/>
      <c r="EB443" s="136"/>
      <c r="EL443" s="136"/>
      <c r="EV443" s="136"/>
      <c r="FF443" s="136"/>
      <c r="FP443" s="136"/>
      <c r="FZ443" s="136"/>
      <c r="GJ443" s="136"/>
      <c r="GT443" s="136"/>
      <c r="HD443" s="136"/>
      <c r="HN443" s="136"/>
      <c r="HX443" s="136"/>
    </row>
    <row xmlns:x14ac="http://schemas.microsoft.com/office/spreadsheetml/2009/9/ac" r="444" s="3" customFormat="true" x14ac:dyDescent="0.25">
      <c r="A444" s="402"/>
      <c r="B444" s="136"/>
      <c r="L444" s="136"/>
      <c r="V444" s="136"/>
      <c r="AF444" s="136"/>
      <c r="AP444" s="136"/>
      <c r="AZ444" s="136"/>
      <c r="BA444" s="136"/>
      <c r="BB444" s="136"/>
      <c r="BC444" s="136"/>
      <c r="BD444" s="136"/>
      <c r="BE444" s="136"/>
      <c r="BF444" s="136"/>
      <c r="BG444" s="136"/>
      <c r="BJ444" s="136"/>
      <c r="BT444" s="136"/>
      <c r="CD444" s="136"/>
      <c r="CN444" s="136"/>
      <c r="CX444" s="136"/>
      <c r="DH444" s="136"/>
      <c r="DR444" s="136"/>
      <c r="EB444" s="136"/>
      <c r="EL444" s="136"/>
      <c r="EV444" s="136"/>
      <c r="FF444" s="136"/>
      <c r="FP444" s="136"/>
      <c r="FZ444" s="136"/>
      <c r="GJ444" s="136"/>
      <c r="GT444" s="136"/>
      <c r="HD444" s="136"/>
      <c r="HN444" s="136"/>
      <c r="HX444" s="136"/>
    </row>
    <row xmlns:x14ac="http://schemas.microsoft.com/office/spreadsheetml/2009/9/ac" r="445" s="3" customFormat="true" x14ac:dyDescent="0.25">
      <c r="A445" s="402"/>
      <c r="B445" s="136"/>
      <c r="L445" s="136"/>
      <c r="V445" s="136"/>
      <c r="AF445" s="136"/>
      <c r="AP445" s="136"/>
      <c r="AZ445" s="136"/>
      <c r="BA445" s="136"/>
      <c r="BB445" s="136"/>
      <c r="BC445" s="136"/>
      <c r="BD445" s="136"/>
      <c r="BE445" s="136"/>
      <c r="BF445" s="136"/>
      <c r="BG445" s="136"/>
      <c r="BJ445" s="136"/>
      <c r="BT445" s="136"/>
      <c r="CD445" s="136"/>
      <c r="CN445" s="136"/>
      <c r="CX445" s="136"/>
      <c r="DH445" s="136"/>
      <c r="DR445" s="136"/>
      <c r="EB445" s="136"/>
      <c r="EL445" s="136"/>
      <c r="EV445" s="136"/>
      <c r="FF445" s="136"/>
      <c r="FP445" s="136"/>
      <c r="FZ445" s="136"/>
      <c r="GJ445" s="136"/>
      <c r="GT445" s="136"/>
      <c r="HD445" s="136"/>
      <c r="HN445" s="136"/>
      <c r="HX445" s="136"/>
    </row>
    <row xmlns:x14ac="http://schemas.microsoft.com/office/spreadsheetml/2009/9/ac" r="446" s="3" customFormat="true" x14ac:dyDescent="0.25">
      <c r="A446" s="402"/>
      <c r="B446" s="136"/>
      <c r="L446" s="136"/>
      <c r="V446" s="136"/>
      <c r="AF446" s="136"/>
      <c r="AP446" s="136"/>
      <c r="AZ446" s="136"/>
      <c r="BA446" s="136"/>
      <c r="BB446" s="136"/>
      <c r="BC446" s="136"/>
      <c r="BD446" s="136"/>
      <c r="BE446" s="136"/>
      <c r="BF446" s="136"/>
      <c r="BG446" s="136"/>
      <c r="BJ446" s="136"/>
      <c r="BT446" s="136"/>
      <c r="CD446" s="136"/>
      <c r="CN446" s="136"/>
      <c r="CX446" s="136"/>
      <c r="DH446" s="136"/>
      <c r="DR446" s="136"/>
      <c r="EB446" s="136"/>
      <c r="EL446" s="136"/>
      <c r="EV446" s="136"/>
      <c r="FF446" s="136"/>
      <c r="FP446" s="136"/>
      <c r="FZ446" s="136"/>
      <c r="GJ446" s="136"/>
      <c r="GT446" s="136"/>
      <c r="HD446" s="136"/>
      <c r="HN446" s="136"/>
      <c r="HX446" s="136"/>
    </row>
    <row xmlns:x14ac="http://schemas.microsoft.com/office/spreadsheetml/2009/9/ac" r="447" s="3" customFormat="true" x14ac:dyDescent="0.25">
      <c r="A447" s="402"/>
      <c r="B447" s="136"/>
      <c r="L447" s="136"/>
      <c r="V447" s="136"/>
      <c r="AF447" s="136"/>
      <c r="AP447" s="136"/>
      <c r="AZ447" s="136"/>
      <c r="BA447" s="136"/>
      <c r="BB447" s="136"/>
      <c r="BC447" s="136"/>
      <c r="BD447" s="136"/>
      <c r="BE447" s="136"/>
      <c r="BF447" s="136"/>
      <c r="BG447" s="136"/>
      <c r="BJ447" s="136"/>
      <c r="BT447" s="136"/>
      <c r="CD447" s="136"/>
      <c r="CN447" s="136"/>
      <c r="CX447" s="136"/>
      <c r="DH447" s="136"/>
      <c r="DR447" s="136"/>
      <c r="EB447" s="136"/>
      <c r="EL447" s="136"/>
      <c r="EV447" s="136"/>
      <c r="FF447" s="136"/>
      <c r="FP447" s="136"/>
      <c r="FZ447" s="136"/>
      <c r="GJ447" s="136"/>
      <c r="GT447" s="136"/>
      <c r="HD447" s="136"/>
      <c r="HN447" s="136"/>
      <c r="HX447" s="136"/>
    </row>
    <row xmlns:x14ac="http://schemas.microsoft.com/office/spreadsheetml/2009/9/ac" r="448" s="3" customFormat="true" x14ac:dyDescent="0.25">
      <c r="A448" s="402"/>
      <c r="B448" s="136"/>
      <c r="L448" s="136"/>
      <c r="V448" s="136"/>
      <c r="AF448" s="136"/>
      <c r="AP448" s="136"/>
      <c r="AZ448" s="136"/>
      <c r="BA448" s="136"/>
      <c r="BB448" s="136"/>
      <c r="BC448" s="136"/>
      <c r="BD448" s="136"/>
      <c r="BE448" s="136"/>
      <c r="BF448" s="136"/>
      <c r="BG448" s="136"/>
      <c r="BJ448" s="136"/>
      <c r="BT448" s="136"/>
      <c r="CD448" s="136"/>
      <c r="CN448" s="136"/>
      <c r="CX448" s="136"/>
      <c r="DH448" s="136"/>
      <c r="DR448" s="136"/>
      <c r="EB448" s="136"/>
      <c r="EL448" s="136"/>
      <c r="EV448" s="136"/>
      <c r="FF448" s="136"/>
      <c r="FP448" s="136"/>
      <c r="FZ448" s="136"/>
      <c r="GJ448" s="136"/>
      <c r="GT448" s="136"/>
      <c r="HD448" s="136"/>
      <c r="HN448" s="136"/>
      <c r="HX448" s="136"/>
    </row>
    <row xmlns:x14ac="http://schemas.microsoft.com/office/spreadsheetml/2009/9/ac" r="449" s="3" customFormat="true" x14ac:dyDescent="0.25">
      <c r="A449" s="402"/>
      <c r="B449" s="136"/>
      <c r="L449" s="136"/>
      <c r="V449" s="136"/>
      <c r="AF449" s="136"/>
      <c r="AP449" s="136"/>
      <c r="AZ449" s="136"/>
      <c r="BA449" s="136"/>
      <c r="BB449" s="136"/>
      <c r="BC449" s="136"/>
      <c r="BD449" s="136"/>
      <c r="BE449" s="136"/>
      <c r="BF449" s="136"/>
      <c r="BG449" s="136"/>
      <c r="BJ449" s="136"/>
      <c r="BT449" s="136"/>
      <c r="CD449" s="136"/>
      <c r="CN449" s="136"/>
      <c r="CX449" s="136"/>
      <c r="DH449" s="136"/>
      <c r="DR449" s="136"/>
      <c r="EB449" s="136"/>
      <c r="EL449" s="136"/>
      <c r="EV449" s="136"/>
      <c r="FF449" s="136"/>
      <c r="FP449" s="136"/>
      <c r="FZ449" s="136"/>
      <c r="GJ449" s="136"/>
      <c r="GT449" s="136"/>
      <c r="HD449" s="136"/>
      <c r="HN449" s="136"/>
      <c r="HX449" s="136"/>
    </row>
    <row xmlns:x14ac="http://schemas.microsoft.com/office/spreadsheetml/2009/9/ac" r="450" s="3" customFormat="true" x14ac:dyDescent="0.25">
      <c r="A450" s="402"/>
      <c r="B450" s="136"/>
      <c r="L450" s="136"/>
      <c r="V450" s="136"/>
      <c r="AF450" s="136"/>
      <c r="AP450" s="136"/>
      <c r="AZ450" s="136"/>
      <c r="BA450" s="136"/>
      <c r="BB450" s="136"/>
      <c r="BC450" s="136"/>
      <c r="BD450" s="136"/>
      <c r="BE450" s="136"/>
      <c r="BF450" s="136"/>
      <c r="BG450" s="136"/>
      <c r="BJ450" s="136"/>
      <c r="BT450" s="136"/>
      <c r="CD450" s="136"/>
      <c r="CN450" s="136"/>
      <c r="CX450" s="136"/>
      <c r="DH450" s="136"/>
      <c r="DR450" s="136"/>
      <c r="EB450" s="136"/>
      <c r="EL450" s="136"/>
      <c r="EV450" s="136"/>
      <c r="FF450" s="136"/>
      <c r="FP450" s="136"/>
      <c r="FZ450" s="136"/>
      <c r="GJ450" s="136"/>
      <c r="GT450" s="136"/>
      <c r="HD450" s="136"/>
      <c r="HN450" s="136"/>
      <c r="HX450" s="136"/>
    </row>
    <row xmlns:x14ac="http://schemas.microsoft.com/office/spreadsheetml/2009/9/ac" r="451" s="3" customFormat="true" x14ac:dyDescent="0.25">
      <c r="A451" s="402"/>
      <c r="B451" s="136"/>
      <c r="L451" s="136"/>
      <c r="V451" s="136"/>
      <c r="AF451" s="136"/>
      <c r="AP451" s="136"/>
      <c r="AZ451" s="136"/>
      <c r="BA451" s="136"/>
      <c r="BB451" s="136"/>
      <c r="BC451" s="136"/>
      <c r="BD451" s="136"/>
      <c r="BE451" s="136"/>
      <c r="BF451" s="136"/>
      <c r="BG451" s="136"/>
      <c r="BJ451" s="136"/>
      <c r="BT451" s="136"/>
      <c r="CD451" s="136"/>
      <c r="CN451" s="136"/>
      <c r="CX451" s="136"/>
      <c r="DH451" s="136"/>
      <c r="DR451" s="136"/>
      <c r="EB451" s="136"/>
      <c r="EL451" s="136"/>
      <c r="EV451" s="136"/>
      <c r="FF451" s="136"/>
      <c r="FP451" s="136"/>
      <c r="FZ451" s="136"/>
      <c r="GJ451" s="136"/>
      <c r="GT451" s="136"/>
      <c r="HD451" s="136"/>
      <c r="HN451" s="136"/>
      <c r="HX451" s="136"/>
    </row>
    <row xmlns:x14ac="http://schemas.microsoft.com/office/spreadsheetml/2009/9/ac" r="452" s="3" customFormat="true" x14ac:dyDescent="0.25">
      <c r="A452" s="402"/>
      <c r="B452" s="136"/>
      <c r="L452" s="136"/>
      <c r="V452" s="136"/>
      <c r="AF452" s="136"/>
      <c r="AP452" s="136"/>
      <c r="AZ452" s="136"/>
      <c r="BA452" s="136"/>
      <c r="BB452" s="136"/>
      <c r="BC452" s="136"/>
      <c r="BD452" s="136"/>
      <c r="BE452" s="136"/>
      <c r="BF452" s="136"/>
      <c r="BG452" s="136"/>
      <c r="BJ452" s="136"/>
      <c r="BT452" s="136"/>
      <c r="CD452" s="136"/>
      <c r="CN452" s="136"/>
      <c r="CX452" s="136"/>
      <c r="DH452" s="136"/>
      <c r="DR452" s="136"/>
      <c r="EB452" s="136"/>
      <c r="EL452" s="136"/>
      <c r="EV452" s="136"/>
      <c r="FF452" s="136"/>
      <c r="FP452" s="136"/>
      <c r="FZ452" s="136"/>
      <c r="GJ452" s="136"/>
      <c r="GT452" s="136"/>
      <c r="HD452" s="136"/>
      <c r="HN452" s="136"/>
      <c r="HX452" s="136"/>
    </row>
    <row xmlns:x14ac="http://schemas.microsoft.com/office/spreadsheetml/2009/9/ac" r="453" s="3" customFormat="true" x14ac:dyDescent="0.25">
      <c r="A453" s="402"/>
      <c r="B453" s="136"/>
      <c r="L453" s="136"/>
      <c r="V453" s="136"/>
      <c r="AF453" s="136"/>
      <c r="AP453" s="136"/>
      <c r="AZ453" s="136"/>
      <c r="BA453" s="136"/>
      <c r="BB453" s="136"/>
      <c r="BC453" s="136"/>
      <c r="BD453" s="136"/>
      <c r="BE453" s="136"/>
      <c r="BF453" s="136"/>
      <c r="BG453" s="136"/>
      <c r="BJ453" s="136"/>
      <c r="BT453" s="136"/>
      <c r="CD453" s="136"/>
      <c r="CN453" s="136"/>
      <c r="CX453" s="136"/>
      <c r="DH453" s="136"/>
      <c r="DR453" s="136"/>
      <c r="EB453" s="136"/>
      <c r="EL453" s="136"/>
      <c r="EV453" s="136"/>
      <c r="FF453" s="136"/>
      <c r="FP453" s="136"/>
      <c r="FZ453" s="136"/>
      <c r="GJ453" s="136"/>
      <c r="GT453" s="136"/>
      <c r="HD453" s="136"/>
      <c r="HN453" s="136"/>
      <c r="HX453" s="136"/>
    </row>
    <row xmlns:x14ac="http://schemas.microsoft.com/office/spreadsheetml/2009/9/ac" r="454" s="3" customFormat="true" x14ac:dyDescent="0.25">
      <c r="A454" s="402"/>
      <c r="B454" s="136"/>
      <c r="L454" s="136"/>
      <c r="V454" s="136"/>
      <c r="AF454" s="136"/>
      <c r="AP454" s="136"/>
      <c r="AZ454" s="136"/>
      <c r="BA454" s="136"/>
      <c r="BB454" s="136"/>
      <c r="BC454" s="136"/>
      <c r="BD454" s="136"/>
      <c r="BE454" s="136"/>
      <c r="BF454" s="136"/>
      <c r="BG454" s="136"/>
      <c r="BJ454" s="136"/>
      <c r="BT454" s="136"/>
      <c r="CD454" s="136"/>
      <c r="CN454" s="136"/>
      <c r="CX454" s="136"/>
      <c r="DH454" s="136"/>
      <c r="DR454" s="136"/>
      <c r="EB454" s="136"/>
      <c r="EL454" s="136"/>
      <c r="EV454" s="136"/>
      <c r="FF454" s="136"/>
      <c r="FP454" s="136"/>
      <c r="FZ454" s="136"/>
      <c r="GJ454" s="136"/>
      <c r="GT454" s="136"/>
      <c r="HD454" s="136"/>
      <c r="HN454" s="136"/>
      <c r="HX454" s="136"/>
    </row>
    <row xmlns:x14ac="http://schemas.microsoft.com/office/spreadsheetml/2009/9/ac" r="455" s="3" customFormat="true" x14ac:dyDescent="0.25">
      <c r="A455" s="402"/>
      <c r="B455" s="136"/>
      <c r="L455" s="136"/>
      <c r="V455" s="136"/>
      <c r="AF455" s="136"/>
      <c r="AP455" s="136"/>
      <c r="AZ455" s="136"/>
      <c r="BA455" s="136"/>
      <c r="BB455" s="136"/>
      <c r="BC455" s="136"/>
      <c r="BD455" s="136"/>
      <c r="BE455" s="136"/>
      <c r="BF455" s="136"/>
      <c r="BG455" s="136"/>
      <c r="BJ455" s="136"/>
      <c r="BT455" s="136"/>
      <c r="CD455" s="136"/>
      <c r="CN455" s="136"/>
      <c r="CX455" s="136"/>
      <c r="DH455" s="136"/>
      <c r="DR455" s="136"/>
      <c r="EB455" s="136"/>
      <c r="EL455" s="136"/>
      <c r="EV455" s="136"/>
      <c r="FF455" s="136"/>
      <c r="FP455" s="136"/>
      <c r="FZ455" s="136"/>
      <c r="GJ455" s="136"/>
      <c r="GT455" s="136"/>
      <c r="HD455" s="136"/>
      <c r="HN455" s="136"/>
      <c r="HX455" s="136"/>
    </row>
    <row xmlns:x14ac="http://schemas.microsoft.com/office/spreadsheetml/2009/9/ac" r="456" s="3" customFormat="true" x14ac:dyDescent="0.25">
      <c r="A456" s="402"/>
      <c r="B456" s="136"/>
      <c r="L456" s="136"/>
      <c r="V456" s="136"/>
      <c r="AF456" s="136"/>
      <c r="AP456" s="136"/>
      <c r="AZ456" s="136"/>
      <c r="BA456" s="136"/>
      <c r="BB456" s="136"/>
      <c r="BC456" s="136"/>
      <c r="BD456" s="136"/>
      <c r="BE456" s="136"/>
      <c r="BF456" s="136"/>
      <c r="BG456" s="136"/>
      <c r="BJ456" s="136"/>
      <c r="BT456" s="136"/>
      <c r="CD456" s="136"/>
      <c r="CN456" s="136"/>
      <c r="CX456" s="136"/>
      <c r="DH456" s="136"/>
      <c r="DR456" s="136"/>
      <c r="EB456" s="136"/>
      <c r="EL456" s="136"/>
      <c r="EV456" s="136"/>
      <c r="FF456" s="136"/>
      <c r="FP456" s="136"/>
      <c r="FZ456" s="136"/>
      <c r="GJ456" s="136"/>
      <c r="GT456" s="136"/>
      <c r="HD456" s="136"/>
      <c r="HN456" s="136"/>
      <c r="HX456" s="136"/>
    </row>
    <row xmlns:x14ac="http://schemas.microsoft.com/office/spreadsheetml/2009/9/ac" r="457" s="3" customFormat="true" x14ac:dyDescent="0.25">
      <c r="A457" s="402"/>
      <c r="B457" s="136"/>
      <c r="L457" s="136"/>
      <c r="V457" s="136"/>
      <c r="AF457" s="136"/>
      <c r="AP457" s="136"/>
      <c r="AZ457" s="136"/>
      <c r="BA457" s="136"/>
      <c r="BB457" s="136"/>
      <c r="BC457" s="136"/>
      <c r="BD457" s="136"/>
      <c r="BE457" s="136"/>
      <c r="BF457" s="136"/>
      <c r="BG457" s="136"/>
      <c r="BJ457" s="136"/>
      <c r="BT457" s="136"/>
      <c r="CD457" s="136"/>
      <c r="CN457" s="136"/>
      <c r="CX457" s="136"/>
      <c r="DH457" s="136"/>
      <c r="DR457" s="136"/>
      <c r="EB457" s="136"/>
      <c r="EL457" s="136"/>
      <c r="EV457" s="136"/>
      <c r="FF457" s="136"/>
      <c r="FP457" s="136"/>
      <c r="FZ457" s="136"/>
      <c r="GJ457" s="136"/>
      <c r="GT457" s="136"/>
      <c r="HD457" s="136"/>
      <c r="HN457" s="136"/>
      <c r="HX457" s="136"/>
    </row>
    <row xmlns:x14ac="http://schemas.microsoft.com/office/spreadsheetml/2009/9/ac" r="458" s="3" customFormat="true" x14ac:dyDescent="0.25">
      <c r="A458" s="402"/>
      <c r="B458" s="136"/>
      <c r="L458" s="136"/>
      <c r="V458" s="136"/>
      <c r="AF458" s="136"/>
      <c r="AP458" s="136"/>
      <c r="AZ458" s="136"/>
      <c r="BA458" s="136"/>
      <c r="BB458" s="136"/>
      <c r="BC458" s="136"/>
      <c r="BD458" s="136"/>
      <c r="BE458" s="136"/>
      <c r="BF458" s="136"/>
      <c r="BG458" s="136"/>
      <c r="BJ458" s="136"/>
      <c r="BT458" s="136"/>
      <c r="CD458" s="136"/>
      <c r="CN458" s="136"/>
      <c r="CX458" s="136"/>
      <c r="DH458" s="136"/>
      <c r="DR458" s="136"/>
      <c r="EB458" s="136"/>
      <c r="EL458" s="136"/>
      <c r="EV458" s="136"/>
      <c r="FF458" s="136"/>
      <c r="FP458" s="136"/>
      <c r="FZ458" s="136"/>
      <c r="GJ458" s="136"/>
      <c r="GT458" s="136"/>
      <c r="HD458" s="136"/>
      <c r="HN458" s="136"/>
      <c r="HX458" s="136"/>
    </row>
    <row xmlns:x14ac="http://schemas.microsoft.com/office/spreadsheetml/2009/9/ac" r="459" s="3" customFormat="true" x14ac:dyDescent="0.25">
      <c r="A459" s="402"/>
      <c r="B459" s="136"/>
      <c r="L459" s="136"/>
      <c r="V459" s="136"/>
      <c r="AF459" s="136"/>
      <c r="AP459" s="136"/>
      <c r="AZ459" s="136"/>
      <c r="BA459" s="136"/>
      <c r="BB459" s="136"/>
      <c r="BC459" s="136"/>
      <c r="BD459" s="136"/>
      <c r="BE459" s="136"/>
      <c r="BF459" s="136"/>
      <c r="BG459" s="136"/>
      <c r="BJ459" s="136"/>
      <c r="BT459" s="136"/>
      <c r="CD459" s="136"/>
      <c r="CN459" s="136"/>
      <c r="CX459" s="136"/>
      <c r="DH459" s="136"/>
      <c r="DR459" s="136"/>
      <c r="EB459" s="136"/>
      <c r="EL459" s="136"/>
      <c r="EV459" s="136"/>
      <c r="FF459" s="136"/>
      <c r="FP459" s="136"/>
      <c r="FZ459" s="136"/>
      <c r="GJ459" s="136"/>
      <c r="GT459" s="136"/>
      <c r="HD459" s="136"/>
      <c r="HN459" s="136"/>
      <c r="HX459" s="136"/>
    </row>
    <row xmlns:x14ac="http://schemas.microsoft.com/office/spreadsheetml/2009/9/ac" r="460" s="3" customFormat="true" x14ac:dyDescent="0.25">
      <c r="A460" s="402"/>
      <c r="B460" s="136"/>
      <c r="L460" s="136"/>
      <c r="V460" s="136"/>
      <c r="AF460" s="136"/>
      <c r="AP460" s="136"/>
      <c r="AZ460" s="136"/>
      <c r="BA460" s="136"/>
      <c r="BB460" s="136"/>
      <c r="BC460" s="136"/>
      <c r="BD460" s="136"/>
      <c r="BE460" s="136"/>
      <c r="BF460" s="136"/>
      <c r="BG460" s="136"/>
      <c r="BJ460" s="136"/>
      <c r="BT460" s="136"/>
      <c r="CD460" s="136"/>
      <c r="CN460" s="136"/>
      <c r="CX460" s="136"/>
      <c r="DH460" s="136"/>
      <c r="DR460" s="136"/>
      <c r="EB460" s="136"/>
      <c r="EL460" s="136"/>
      <c r="EV460" s="136"/>
      <c r="FF460" s="136"/>
      <c r="FP460" s="136"/>
      <c r="FZ460" s="136"/>
      <c r="GJ460" s="136"/>
      <c r="GT460" s="136"/>
      <c r="HD460" s="136"/>
      <c r="HN460" s="136"/>
      <c r="HX460" s="136"/>
    </row>
    <row xmlns:x14ac="http://schemas.microsoft.com/office/spreadsheetml/2009/9/ac" r="461" s="3" customFormat="true" x14ac:dyDescent="0.25">
      <c r="A461" s="402"/>
      <c r="B461" s="136"/>
      <c r="L461" s="136"/>
      <c r="V461" s="136"/>
      <c r="AF461" s="136"/>
      <c r="AP461" s="136"/>
      <c r="AZ461" s="136"/>
      <c r="BA461" s="136"/>
      <c r="BB461" s="136"/>
      <c r="BC461" s="136"/>
      <c r="BD461" s="136"/>
      <c r="BE461" s="136"/>
      <c r="BF461" s="136"/>
      <c r="BG461" s="136"/>
      <c r="BJ461" s="136"/>
      <c r="BT461" s="136"/>
      <c r="CD461" s="136"/>
      <c r="CN461" s="136"/>
      <c r="CX461" s="136"/>
      <c r="DH461" s="136"/>
      <c r="DR461" s="136"/>
      <c r="EB461" s="136"/>
      <c r="EL461" s="136"/>
      <c r="EV461" s="136"/>
      <c r="FF461" s="136"/>
      <c r="FP461" s="136"/>
      <c r="FZ461" s="136"/>
      <c r="GJ461" s="136"/>
      <c r="GT461" s="136"/>
      <c r="HD461" s="136"/>
      <c r="HN461" s="136"/>
      <c r="HX461" s="136"/>
    </row>
    <row xmlns:x14ac="http://schemas.microsoft.com/office/spreadsheetml/2009/9/ac" r="462" s="3" customFormat="true" x14ac:dyDescent="0.25">
      <c r="A462" s="402"/>
      <c r="B462" s="136"/>
      <c r="L462" s="136"/>
      <c r="V462" s="136"/>
      <c r="AF462" s="136"/>
      <c r="AP462" s="136"/>
      <c r="AZ462" s="136"/>
      <c r="BA462" s="136"/>
      <c r="BB462" s="136"/>
      <c r="BC462" s="136"/>
      <c r="BD462" s="136"/>
      <c r="BE462" s="136"/>
      <c r="BF462" s="136"/>
      <c r="BG462" s="136"/>
      <c r="BJ462" s="136"/>
      <c r="BT462" s="136"/>
      <c r="CD462" s="136"/>
      <c r="CN462" s="136"/>
      <c r="CX462" s="136"/>
      <c r="DH462" s="136"/>
      <c r="DR462" s="136"/>
      <c r="EB462" s="136"/>
      <c r="EL462" s="136"/>
      <c r="EV462" s="136"/>
      <c r="FF462" s="136"/>
      <c r="FP462" s="136"/>
      <c r="FZ462" s="136"/>
      <c r="GJ462" s="136"/>
      <c r="GT462" s="136"/>
      <c r="HD462" s="136"/>
      <c r="HN462" s="136"/>
      <c r="HX462" s="136"/>
    </row>
    <row xmlns:x14ac="http://schemas.microsoft.com/office/spreadsheetml/2009/9/ac" r="463" s="3" customFormat="true" x14ac:dyDescent="0.25">
      <c r="A463" s="402"/>
      <c r="B463" s="136"/>
      <c r="L463" s="136"/>
      <c r="V463" s="136"/>
      <c r="AF463" s="136"/>
      <c r="AP463" s="136"/>
      <c r="AZ463" s="136"/>
      <c r="BA463" s="136"/>
      <c r="BB463" s="136"/>
      <c r="BC463" s="136"/>
      <c r="BD463" s="136"/>
      <c r="BE463" s="136"/>
      <c r="BF463" s="136"/>
      <c r="BG463" s="136"/>
      <c r="BJ463" s="136"/>
      <c r="BT463" s="136"/>
      <c r="CD463" s="136"/>
      <c r="CN463" s="136"/>
      <c r="CX463" s="136"/>
      <c r="DH463" s="136"/>
      <c r="DR463" s="136"/>
      <c r="EB463" s="136"/>
      <c r="EL463" s="136"/>
      <c r="EV463" s="136"/>
      <c r="FF463" s="136"/>
      <c r="FP463" s="136"/>
      <c r="FZ463" s="136"/>
      <c r="GJ463" s="136"/>
      <c r="GT463" s="136"/>
      <c r="HD463" s="136"/>
      <c r="HN463" s="136"/>
      <c r="HX463" s="136"/>
    </row>
    <row xmlns:x14ac="http://schemas.microsoft.com/office/spreadsheetml/2009/9/ac" r="464" s="3" customFormat="true" x14ac:dyDescent="0.25">
      <c r="A464" s="402"/>
      <c r="B464" s="136"/>
      <c r="L464" s="136"/>
      <c r="V464" s="136"/>
      <c r="AF464" s="136"/>
      <c r="AP464" s="136"/>
      <c r="AZ464" s="136"/>
      <c r="BA464" s="136"/>
      <c r="BB464" s="136"/>
      <c r="BC464" s="136"/>
      <c r="BD464" s="136"/>
      <c r="BE464" s="136"/>
      <c r="BF464" s="136"/>
      <c r="BG464" s="136"/>
      <c r="BJ464" s="136"/>
      <c r="BT464" s="136"/>
      <c r="CD464" s="136"/>
      <c r="CN464" s="136"/>
      <c r="CX464" s="136"/>
      <c r="DH464" s="136"/>
      <c r="DR464" s="136"/>
      <c r="EB464" s="136"/>
      <c r="EL464" s="136"/>
      <c r="EV464" s="136"/>
      <c r="FF464" s="136"/>
      <c r="FP464" s="136"/>
      <c r="FZ464" s="136"/>
      <c r="GJ464" s="136"/>
      <c r="GT464" s="136"/>
      <c r="HD464" s="136"/>
      <c r="HN464" s="136"/>
      <c r="HX464" s="136"/>
    </row>
    <row xmlns:x14ac="http://schemas.microsoft.com/office/spreadsheetml/2009/9/ac" r="465" s="3" customFormat="true" x14ac:dyDescent="0.25">
      <c r="A465" s="402"/>
      <c r="B465" s="136"/>
      <c r="L465" s="136"/>
      <c r="V465" s="136"/>
      <c r="AF465" s="136"/>
      <c r="AP465" s="136"/>
      <c r="AZ465" s="136"/>
      <c r="BA465" s="136"/>
      <c r="BB465" s="136"/>
      <c r="BC465" s="136"/>
      <c r="BD465" s="136"/>
      <c r="BE465" s="136"/>
      <c r="BF465" s="136"/>
      <c r="BG465" s="136"/>
      <c r="BJ465" s="136"/>
      <c r="BT465" s="136"/>
      <c r="CD465" s="136"/>
      <c r="CN465" s="136"/>
      <c r="CX465" s="136"/>
      <c r="DH465" s="136"/>
      <c r="DR465" s="136"/>
      <c r="EB465" s="136"/>
      <c r="EL465" s="136"/>
      <c r="EV465" s="136"/>
      <c r="FF465" s="136"/>
      <c r="FP465" s="136"/>
      <c r="FZ465" s="136"/>
      <c r="GJ465" s="136"/>
      <c r="GT465" s="136"/>
      <c r="HD465" s="136"/>
      <c r="HN465" s="136"/>
      <c r="HX465" s="136"/>
    </row>
    <row xmlns:x14ac="http://schemas.microsoft.com/office/spreadsheetml/2009/9/ac" r="466" s="3" customFormat="true" x14ac:dyDescent="0.25">
      <c r="A466" s="402"/>
      <c r="B466" s="136"/>
      <c r="L466" s="136"/>
      <c r="V466" s="136"/>
      <c r="AF466" s="136"/>
      <c r="AP466" s="136"/>
      <c r="AZ466" s="136"/>
      <c r="BA466" s="136"/>
      <c r="BB466" s="136"/>
      <c r="BC466" s="136"/>
      <c r="BD466" s="136"/>
      <c r="BE466" s="136"/>
      <c r="BF466" s="136"/>
      <c r="BG466" s="136"/>
      <c r="BJ466" s="136"/>
      <c r="BT466" s="136"/>
      <c r="CD466" s="136"/>
      <c r="CN466" s="136"/>
      <c r="CX466" s="136"/>
      <c r="DH466" s="136"/>
      <c r="DR466" s="136"/>
      <c r="EB466" s="136"/>
      <c r="EL466" s="136"/>
      <c r="EV466" s="136"/>
      <c r="FF466" s="136"/>
      <c r="FP466" s="136"/>
      <c r="FZ466" s="136"/>
      <c r="GJ466" s="136"/>
      <c r="GT466" s="136"/>
      <c r="HD466" s="136"/>
      <c r="HN466" s="136"/>
      <c r="HX466" s="136"/>
    </row>
    <row xmlns:x14ac="http://schemas.microsoft.com/office/spreadsheetml/2009/9/ac" r="467" s="3" customFormat="true" x14ac:dyDescent="0.25">
      <c r="A467" s="402"/>
      <c r="B467" s="136"/>
      <c r="L467" s="136"/>
      <c r="V467" s="136"/>
      <c r="AF467" s="136"/>
      <c r="AP467" s="136"/>
      <c r="AZ467" s="136"/>
      <c r="BA467" s="136"/>
      <c r="BB467" s="136"/>
      <c r="BC467" s="136"/>
      <c r="BD467" s="136"/>
      <c r="BE467" s="136"/>
      <c r="BF467" s="136"/>
      <c r="BG467" s="136"/>
      <c r="BJ467" s="136"/>
      <c r="BT467" s="136"/>
      <c r="CD467" s="136"/>
      <c r="CN467" s="136"/>
      <c r="CX467" s="136"/>
      <c r="DH467" s="136"/>
      <c r="DR467" s="136"/>
      <c r="EB467" s="136"/>
      <c r="EL467" s="136"/>
      <c r="EV467" s="136"/>
      <c r="FF467" s="136"/>
      <c r="FP467" s="136"/>
      <c r="FZ467" s="136"/>
      <c r="GJ467" s="136"/>
      <c r="GT467" s="136"/>
      <c r="HD467" s="136"/>
      <c r="HN467" s="136"/>
      <c r="HX467" s="136"/>
    </row>
    <row xmlns:x14ac="http://schemas.microsoft.com/office/spreadsheetml/2009/9/ac" r="468" s="3" customFormat="true" x14ac:dyDescent="0.25">
      <c r="A468" s="402"/>
      <c r="B468" s="136"/>
      <c r="L468" s="136"/>
      <c r="V468" s="136"/>
      <c r="AF468" s="136"/>
      <c r="AP468" s="136"/>
      <c r="AZ468" s="136"/>
      <c r="BA468" s="136"/>
      <c r="BB468" s="136"/>
      <c r="BC468" s="136"/>
      <c r="BD468" s="136"/>
      <c r="BE468" s="136"/>
      <c r="BF468" s="136"/>
      <c r="BG468" s="136"/>
      <c r="BJ468" s="136"/>
      <c r="BT468" s="136"/>
      <c r="CD468" s="136"/>
      <c r="CN468" s="136"/>
      <c r="CX468" s="136"/>
      <c r="DH468" s="136"/>
      <c r="DR468" s="136"/>
      <c r="EB468" s="136"/>
      <c r="EL468" s="136"/>
      <c r="EV468" s="136"/>
      <c r="FF468" s="136"/>
      <c r="FP468" s="136"/>
      <c r="FZ468" s="136"/>
      <c r="GJ468" s="136"/>
      <c r="GT468" s="136"/>
      <c r="HD468" s="136"/>
      <c r="HN468" s="136"/>
      <c r="HX468" s="136"/>
    </row>
    <row xmlns:x14ac="http://schemas.microsoft.com/office/spreadsheetml/2009/9/ac" r="469" s="3" customFormat="true" x14ac:dyDescent="0.25">
      <c r="A469" s="402"/>
      <c r="B469" s="136"/>
      <c r="L469" s="136"/>
      <c r="V469" s="136"/>
      <c r="AF469" s="136"/>
      <c r="AP469" s="136"/>
      <c r="AZ469" s="136"/>
      <c r="BA469" s="136"/>
      <c r="BB469" s="136"/>
      <c r="BC469" s="136"/>
      <c r="BD469" s="136"/>
      <c r="BE469" s="136"/>
      <c r="BF469" s="136"/>
      <c r="BG469" s="136"/>
      <c r="BJ469" s="136"/>
      <c r="BT469" s="136"/>
      <c r="CD469" s="136"/>
      <c r="CN469" s="136"/>
      <c r="CX469" s="136"/>
      <c r="DH469" s="136"/>
      <c r="DR469" s="136"/>
      <c r="EB469" s="136"/>
      <c r="EL469" s="136"/>
      <c r="EV469" s="136"/>
      <c r="FF469" s="136"/>
      <c r="FP469" s="136"/>
      <c r="FZ469" s="136"/>
      <c r="GJ469" s="136"/>
      <c r="GT469" s="136"/>
      <c r="HD469" s="136"/>
      <c r="HN469" s="136"/>
      <c r="HX469" s="136"/>
    </row>
    <row xmlns:x14ac="http://schemas.microsoft.com/office/spreadsheetml/2009/9/ac" r="470" s="3" customFormat="true" x14ac:dyDescent="0.25">
      <c r="A470" s="402"/>
      <c r="B470" s="136"/>
      <c r="L470" s="136"/>
      <c r="V470" s="136"/>
      <c r="AF470" s="136"/>
      <c r="AP470" s="136"/>
      <c r="AZ470" s="136"/>
      <c r="BA470" s="136"/>
      <c r="BB470" s="136"/>
      <c r="BC470" s="136"/>
      <c r="BD470" s="136"/>
      <c r="BE470" s="136"/>
      <c r="BF470" s="136"/>
      <c r="BG470" s="136"/>
      <c r="BJ470" s="136"/>
      <c r="BT470" s="136"/>
      <c r="CD470" s="136"/>
      <c r="CN470" s="136"/>
      <c r="CX470" s="136"/>
      <c r="DH470" s="136"/>
      <c r="DR470" s="136"/>
      <c r="EB470" s="136"/>
      <c r="EL470" s="136"/>
      <c r="EV470" s="136"/>
      <c r="FF470" s="136"/>
      <c r="FP470" s="136"/>
      <c r="FZ470" s="136"/>
      <c r="GJ470" s="136"/>
      <c r="GT470" s="136"/>
      <c r="HD470" s="136"/>
      <c r="HN470" s="136"/>
      <c r="HX470" s="136"/>
    </row>
    <row xmlns:x14ac="http://schemas.microsoft.com/office/spreadsheetml/2009/9/ac" r="471" s="3" customFormat="true" x14ac:dyDescent="0.25">
      <c r="A471" s="402"/>
      <c r="B471" s="136"/>
      <c r="L471" s="136"/>
      <c r="V471" s="136"/>
      <c r="AF471" s="136"/>
      <c r="AP471" s="136"/>
      <c r="AZ471" s="136"/>
      <c r="BA471" s="136"/>
      <c r="BB471" s="136"/>
      <c r="BC471" s="136"/>
      <c r="BD471" s="136"/>
      <c r="BE471" s="136"/>
      <c r="BF471" s="136"/>
      <c r="BG471" s="136"/>
      <c r="BJ471" s="136"/>
      <c r="BT471" s="136"/>
      <c r="CD471" s="136"/>
      <c r="CN471" s="136"/>
      <c r="CX471" s="136"/>
      <c r="DH471" s="136"/>
      <c r="DR471" s="136"/>
      <c r="EB471" s="136"/>
      <c r="EL471" s="136"/>
      <c r="EV471" s="136"/>
      <c r="FF471" s="136"/>
      <c r="FP471" s="136"/>
      <c r="FZ471" s="136"/>
      <c r="GJ471" s="136"/>
      <c r="GT471" s="136"/>
      <c r="HD471" s="136"/>
      <c r="HN471" s="136"/>
      <c r="HX471" s="136"/>
    </row>
    <row xmlns:x14ac="http://schemas.microsoft.com/office/spreadsheetml/2009/9/ac" r="472" s="3" customFormat="true" x14ac:dyDescent="0.25">
      <c r="A472" s="402"/>
      <c r="B472" s="136"/>
      <c r="L472" s="136"/>
      <c r="V472" s="136"/>
      <c r="AF472" s="136"/>
      <c r="AP472" s="136"/>
      <c r="AZ472" s="136"/>
      <c r="BA472" s="136"/>
      <c r="BB472" s="136"/>
      <c r="BC472" s="136"/>
      <c r="BD472" s="136"/>
      <c r="BE472" s="136"/>
      <c r="BF472" s="136"/>
      <c r="BG472" s="136"/>
      <c r="BJ472" s="136"/>
      <c r="BT472" s="136"/>
      <c r="CD472" s="136"/>
      <c r="CN472" s="136"/>
      <c r="CX472" s="136"/>
      <c r="DH472" s="136"/>
      <c r="DR472" s="136"/>
      <c r="EB472" s="136"/>
      <c r="EL472" s="136"/>
      <c r="EV472" s="136"/>
      <c r="FF472" s="136"/>
      <c r="FP472" s="136"/>
      <c r="FZ472" s="136"/>
      <c r="GJ472" s="136"/>
      <c r="GT472" s="136"/>
      <c r="HD472" s="136"/>
      <c r="HN472" s="136"/>
      <c r="HX472" s="136"/>
    </row>
    <row xmlns:x14ac="http://schemas.microsoft.com/office/spreadsheetml/2009/9/ac" r="473" s="3" customFormat="true" x14ac:dyDescent="0.25">
      <c r="A473" s="402"/>
      <c r="B473" s="136"/>
      <c r="L473" s="136"/>
      <c r="V473" s="136"/>
      <c r="AF473" s="136"/>
      <c r="AP473" s="136"/>
      <c r="AZ473" s="136"/>
      <c r="BA473" s="136"/>
      <c r="BB473" s="136"/>
      <c r="BC473" s="136"/>
      <c r="BD473" s="136"/>
      <c r="BE473" s="136"/>
      <c r="BF473" s="136"/>
      <c r="BG473" s="136"/>
      <c r="BJ473" s="136"/>
      <c r="BT473" s="136"/>
      <c r="CD473" s="136"/>
      <c r="CN473" s="136"/>
      <c r="CX473" s="136"/>
      <c r="DH473" s="136"/>
      <c r="DR473" s="136"/>
      <c r="EB473" s="136"/>
      <c r="EL473" s="136"/>
      <c r="EV473" s="136"/>
      <c r="FF473" s="136"/>
      <c r="FP473" s="136"/>
      <c r="FZ473" s="136"/>
      <c r="GJ473" s="136"/>
      <c r="GT473" s="136"/>
      <c r="HD473" s="136"/>
      <c r="HN473" s="136"/>
      <c r="HX473" s="136"/>
    </row>
    <row xmlns:x14ac="http://schemas.microsoft.com/office/spreadsheetml/2009/9/ac" r="474" s="3" customFormat="true" x14ac:dyDescent="0.25">
      <c r="A474" s="402"/>
      <c r="B474" s="136"/>
      <c r="L474" s="136"/>
      <c r="V474" s="136"/>
      <c r="AF474" s="136"/>
      <c r="AP474" s="136"/>
      <c r="AZ474" s="136"/>
      <c r="BA474" s="136"/>
      <c r="BB474" s="136"/>
      <c r="BC474" s="136"/>
      <c r="BD474" s="136"/>
      <c r="BE474" s="136"/>
      <c r="BF474" s="136"/>
      <c r="BG474" s="136"/>
      <c r="BJ474" s="136"/>
      <c r="BT474" s="136"/>
      <c r="CD474" s="136"/>
      <c r="CN474" s="136"/>
      <c r="CX474" s="136"/>
      <c r="DH474" s="136"/>
      <c r="DR474" s="136"/>
      <c r="EB474" s="136"/>
      <c r="EL474" s="136"/>
      <c r="EV474" s="136"/>
      <c r="FF474" s="136"/>
      <c r="FP474" s="136"/>
      <c r="FZ474" s="136"/>
      <c r="GJ474" s="136"/>
      <c r="GT474" s="136"/>
      <c r="HD474" s="136"/>
      <c r="HN474" s="136"/>
      <c r="HX474" s="136"/>
    </row>
    <row xmlns:x14ac="http://schemas.microsoft.com/office/spreadsheetml/2009/9/ac" r="475" s="3" customFormat="true" x14ac:dyDescent="0.25">
      <c r="A475" s="402"/>
      <c r="B475" s="136"/>
      <c r="L475" s="136"/>
      <c r="V475" s="136"/>
      <c r="AF475" s="136"/>
      <c r="AP475" s="136"/>
      <c r="AZ475" s="136"/>
      <c r="BA475" s="136"/>
      <c r="BB475" s="136"/>
      <c r="BC475" s="136"/>
      <c r="BD475" s="136"/>
      <c r="BE475" s="136"/>
      <c r="BF475" s="136"/>
      <c r="BG475" s="136"/>
      <c r="BJ475" s="136"/>
      <c r="BT475" s="136"/>
      <c r="CD475" s="136"/>
      <c r="CN475" s="136"/>
      <c r="CX475" s="136"/>
      <c r="DH475" s="136"/>
      <c r="DR475" s="136"/>
      <c r="EB475" s="136"/>
      <c r="EL475" s="136"/>
      <c r="EV475" s="136"/>
      <c r="FF475" s="136"/>
      <c r="FP475" s="136"/>
      <c r="FZ475" s="136"/>
      <c r="GJ475" s="136"/>
      <c r="GT475" s="136"/>
      <c r="HD475" s="136"/>
      <c r="HN475" s="136"/>
      <c r="HX475" s="136"/>
    </row>
    <row xmlns:x14ac="http://schemas.microsoft.com/office/spreadsheetml/2009/9/ac" r="476" s="3" customFormat="true" x14ac:dyDescent="0.25">
      <c r="A476" s="402"/>
      <c r="B476" s="136"/>
      <c r="L476" s="136"/>
      <c r="V476" s="136"/>
      <c r="AF476" s="136"/>
      <c r="AP476" s="136"/>
      <c r="AZ476" s="136"/>
      <c r="BA476" s="136"/>
      <c r="BB476" s="136"/>
      <c r="BC476" s="136"/>
      <c r="BD476" s="136"/>
      <c r="BE476" s="136"/>
      <c r="BF476" s="136"/>
      <c r="BG476" s="136"/>
      <c r="BJ476" s="136"/>
      <c r="BT476" s="136"/>
      <c r="CD476" s="136"/>
      <c r="CN476" s="136"/>
      <c r="CX476" s="136"/>
      <c r="DH476" s="136"/>
      <c r="DR476" s="136"/>
      <c r="EB476" s="136"/>
      <c r="EL476" s="136"/>
      <c r="EV476" s="136"/>
      <c r="FF476" s="136"/>
      <c r="FP476" s="136"/>
      <c r="FZ476" s="136"/>
      <c r="GJ476" s="136"/>
      <c r="GT476" s="136"/>
      <c r="HD476" s="136"/>
      <c r="HN476" s="136"/>
      <c r="HX476" s="136"/>
    </row>
    <row xmlns:x14ac="http://schemas.microsoft.com/office/spreadsheetml/2009/9/ac" r="477" s="3" customFormat="true" x14ac:dyDescent="0.25">
      <c r="A477" s="402"/>
      <c r="B477" s="136"/>
      <c r="L477" s="136"/>
      <c r="V477" s="136"/>
      <c r="AF477" s="136"/>
      <c r="AP477" s="136"/>
      <c r="AZ477" s="136"/>
      <c r="BA477" s="136"/>
      <c r="BB477" s="136"/>
      <c r="BC477" s="136"/>
      <c r="BD477" s="136"/>
      <c r="BE477" s="136"/>
      <c r="BF477" s="136"/>
      <c r="BG477" s="136"/>
      <c r="BJ477" s="136"/>
      <c r="BT477" s="136"/>
      <c r="CD477" s="136"/>
      <c r="CN477" s="136"/>
      <c r="CX477" s="136"/>
      <c r="DH477" s="136"/>
      <c r="DR477" s="136"/>
      <c r="EB477" s="136"/>
      <c r="EL477" s="136"/>
      <c r="EV477" s="136"/>
      <c r="FF477" s="136"/>
      <c r="FP477" s="136"/>
      <c r="FZ477" s="136"/>
      <c r="GJ477" s="136"/>
      <c r="GT477" s="136"/>
      <c r="HD477" s="136"/>
      <c r="HN477" s="136"/>
      <c r="HX477" s="136"/>
    </row>
    <row xmlns:x14ac="http://schemas.microsoft.com/office/spreadsheetml/2009/9/ac" r="478" s="3" customFormat="true" x14ac:dyDescent="0.25">
      <c r="A478" s="402"/>
      <c r="B478" s="136"/>
      <c r="L478" s="136"/>
      <c r="V478" s="136"/>
      <c r="AF478" s="136"/>
      <c r="AP478" s="136"/>
      <c r="AZ478" s="136"/>
      <c r="BA478" s="136"/>
      <c r="BB478" s="136"/>
      <c r="BC478" s="136"/>
      <c r="BD478" s="136"/>
      <c r="BE478" s="136"/>
      <c r="BF478" s="136"/>
      <c r="BG478" s="136"/>
      <c r="BJ478" s="136"/>
      <c r="BT478" s="136"/>
      <c r="CD478" s="136"/>
      <c r="CN478" s="136"/>
      <c r="CX478" s="136"/>
      <c r="DH478" s="136"/>
      <c r="DR478" s="136"/>
      <c r="EB478" s="136"/>
      <c r="EL478" s="136"/>
      <c r="EV478" s="136"/>
      <c r="FF478" s="136"/>
      <c r="FP478" s="136"/>
      <c r="FZ478" s="136"/>
      <c r="GJ478" s="136"/>
      <c r="GT478" s="136"/>
      <c r="HD478" s="136"/>
      <c r="HN478" s="136"/>
      <c r="HX478" s="136"/>
    </row>
    <row xmlns:x14ac="http://schemas.microsoft.com/office/spreadsheetml/2009/9/ac" r="479" s="3" customFormat="true" x14ac:dyDescent="0.25">
      <c r="A479" s="402"/>
      <c r="B479" s="136"/>
      <c r="L479" s="136"/>
      <c r="V479" s="136"/>
      <c r="AF479" s="136"/>
      <c r="AP479" s="136"/>
      <c r="AZ479" s="136"/>
      <c r="BA479" s="136"/>
      <c r="BB479" s="136"/>
      <c r="BC479" s="136"/>
      <c r="BD479" s="136"/>
      <c r="BE479" s="136"/>
      <c r="BF479" s="136"/>
      <c r="BG479" s="136"/>
      <c r="BJ479" s="136"/>
      <c r="BT479" s="136"/>
      <c r="CD479" s="136"/>
      <c r="CN479" s="136"/>
      <c r="CX479" s="136"/>
      <c r="DH479" s="136"/>
      <c r="DR479" s="136"/>
      <c r="EB479" s="136"/>
      <c r="EL479" s="136"/>
      <c r="EV479" s="136"/>
      <c r="FF479" s="136"/>
      <c r="FP479" s="136"/>
      <c r="FZ479" s="136"/>
      <c r="GJ479" s="136"/>
      <c r="GT479" s="136"/>
      <c r="HD479" s="136"/>
      <c r="HN479" s="136"/>
      <c r="HX479" s="136"/>
    </row>
    <row xmlns:x14ac="http://schemas.microsoft.com/office/spreadsheetml/2009/9/ac" r="480" s="3" customFormat="true" x14ac:dyDescent="0.25">
      <c r="A480" s="402"/>
      <c r="B480" s="136"/>
      <c r="L480" s="136"/>
      <c r="V480" s="136"/>
      <c r="AF480" s="136"/>
      <c r="AP480" s="136"/>
      <c r="AZ480" s="136"/>
      <c r="BA480" s="136"/>
      <c r="BB480" s="136"/>
      <c r="BC480" s="136"/>
      <c r="BD480" s="136"/>
      <c r="BE480" s="136"/>
      <c r="BF480" s="136"/>
      <c r="BG480" s="136"/>
      <c r="BJ480" s="136"/>
      <c r="BT480" s="136"/>
      <c r="CD480" s="136"/>
      <c r="CN480" s="136"/>
      <c r="CX480" s="136"/>
      <c r="DH480" s="136"/>
      <c r="DR480" s="136"/>
      <c r="EB480" s="136"/>
      <c r="EL480" s="136"/>
      <c r="EV480" s="136"/>
      <c r="FF480" s="136"/>
      <c r="FP480" s="136"/>
      <c r="FZ480" s="136"/>
      <c r="GJ480" s="136"/>
      <c r="GT480" s="136"/>
      <c r="HD480" s="136"/>
      <c r="HN480" s="136"/>
      <c r="HX480" s="136"/>
    </row>
    <row xmlns:x14ac="http://schemas.microsoft.com/office/spreadsheetml/2009/9/ac" r="481" s="3" customFormat="true" x14ac:dyDescent="0.25">
      <c r="A481" s="402"/>
      <c r="B481" s="136"/>
      <c r="L481" s="136"/>
      <c r="V481" s="136"/>
      <c r="AF481" s="136"/>
      <c r="AP481" s="136"/>
      <c r="AZ481" s="136"/>
      <c r="BA481" s="136"/>
      <c r="BB481" s="136"/>
      <c r="BC481" s="136"/>
      <c r="BD481" s="136"/>
      <c r="BE481" s="136"/>
      <c r="BF481" s="136"/>
      <c r="BG481" s="136"/>
      <c r="BJ481" s="136"/>
      <c r="BT481" s="136"/>
      <c r="CD481" s="136"/>
      <c r="CN481" s="136"/>
      <c r="CX481" s="136"/>
      <c r="DH481" s="136"/>
      <c r="DR481" s="136"/>
      <c r="EB481" s="136"/>
      <c r="EL481" s="136"/>
      <c r="EV481" s="136"/>
      <c r="FF481" s="136"/>
      <c r="FP481" s="136"/>
      <c r="FZ481" s="136"/>
      <c r="GJ481" s="136"/>
      <c r="GT481" s="136"/>
      <c r="HD481" s="136"/>
      <c r="HN481" s="136"/>
      <c r="HX481" s="136"/>
    </row>
    <row xmlns:x14ac="http://schemas.microsoft.com/office/spreadsheetml/2009/9/ac" r="482" s="3" customFormat="true" x14ac:dyDescent="0.25">
      <c r="A482" s="402"/>
      <c r="B482" s="136"/>
      <c r="L482" s="136"/>
      <c r="V482" s="136"/>
      <c r="AF482" s="136"/>
      <c r="AP482" s="136"/>
      <c r="AZ482" s="136"/>
      <c r="BA482" s="136"/>
      <c r="BB482" s="136"/>
      <c r="BC482" s="136"/>
      <c r="BD482" s="136"/>
      <c r="BE482" s="136"/>
      <c r="BF482" s="136"/>
      <c r="BG482" s="136"/>
      <c r="BJ482" s="136"/>
      <c r="BT482" s="136"/>
      <c r="CD482" s="136"/>
      <c r="CN482" s="136"/>
      <c r="CX482" s="136"/>
      <c r="DH482" s="136"/>
      <c r="DR482" s="136"/>
      <c r="EB482" s="136"/>
      <c r="EL482" s="136"/>
      <c r="EV482" s="136"/>
      <c r="FF482" s="136"/>
      <c r="FP482" s="136"/>
      <c r="FZ482" s="136"/>
      <c r="GJ482" s="136"/>
      <c r="GT482" s="136"/>
      <c r="HD482" s="136"/>
      <c r="HN482" s="136"/>
      <c r="HX482" s="136"/>
    </row>
    <row xmlns:x14ac="http://schemas.microsoft.com/office/spreadsheetml/2009/9/ac" r="483" s="3" customFormat="true" x14ac:dyDescent="0.25">
      <c r="A483" s="402"/>
      <c r="B483" s="136"/>
      <c r="L483" s="136"/>
      <c r="V483" s="136"/>
      <c r="AF483" s="136"/>
      <c r="AP483" s="136"/>
      <c r="AZ483" s="136"/>
      <c r="BA483" s="136"/>
      <c r="BB483" s="136"/>
      <c r="BC483" s="136"/>
      <c r="BD483" s="136"/>
      <c r="BE483" s="136"/>
      <c r="BF483" s="136"/>
      <c r="BG483" s="136"/>
      <c r="BJ483" s="136"/>
      <c r="BT483" s="136"/>
      <c r="CD483" s="136"/>
      <c r="CN483" s="136"/>
      <c r="CX483" s="136"/>
      <c r="DH483" s="136"/>
      <c r="DR483" s="136"/>
      <c r="EB483" s="136"/>
      <c r="EL483" s="136"/>
      <c r="EV483" s="136"/>
      <c r="FF483" s="136"/>
      <c r="FP483" s="136"/>
      <c r="FZ483" s="136"/>
      <c r="GJ483" s="136"/>
      <c r="GT483" s="136"/>
      <c r="HD483" s="136"/>
      <c r="HN483" s="136"/>
      <c r="HX483" s="136"/>
    </row>
    <row xmlns:x14ac="http://schemas.microsoft.com/office/spreadsheetml/2009/9/ac" r="484" s="3" customFormat="true" x14ac:dyDescent="0.25">
      <c r="A484" s="402"/>
      <c r="B484" s="136"/>
      <c r="L484" s="136"/>
      <c r="V484" s="136"/>
      <c r="AF484" s="136"/>
      <c r="AP484" s="136"/>
      <c r="AZ484" s="136"/>
      <c r="BA484" s="136"/>
      <c r="BB484" s="136"/>
      <c r="BC484" s="136"/>
      <c r="BD484" s="136"/>
      <c r="BE484" s="136"/>
      <c r="BF484" s="136"/>
      <c r="BG484" s="136"/>
      <c r="BJ484" s="136"/>
      <c r="BT484" s="136"/>
      <c r="CD484" s="136"/>
      <c r="CN484" s="136"/>
      <c r="CX484" s="136"/>
      <c r="DH484" s="136"/>
      <c r="DR484" s="136"/>
      <c r="EB484" s="136"/>
      <c r="EL484" s="136"/>
      <c r="EV484" s="136"/>
      <c r="FF484" s="136"/>
      <c r="FP484" s="136"/>
      <c r="FZ484" s="136"/>
      <c r="GJ484" s="136"/>
      <c r="GT484" s="136"/>
      <c r="HD484" s="136"/>
      <c r="HN484" s="136"/>
      <c r="HX484" s="136"/>
    </row>
    <row xmlns:x14ac="http://schemas.microsoft.com/office/spreadsheetml/2009/9/ac" r="485" s="3" customFormat="true" x14ac:dyDescent="0.25">
      <c r="A485" s="402"/>
      <c r="B485" s="136"/>
      <c r="L485" s="136"/>
      <c r="V485" s="136"/>
      <c r="AF485" s="136"/>
      <c r="AP485" s="136"/>
      <c r="AZ485" s="136"/>
      <c r="BA485" s="136"/>
      <c r="BB485" s="136"/>
      <c r="BC485" s="136"/>
      <c r="BD485" s="136"/>
      <c r="BE485" s="136"/>
      <c r="BF485" s="136"/>
      <c r="BG485" s="136"/>
      <c r="BJ485" s="136"/>
      <c r="BT485" s="136"/>
      <c r="CD485" s="136"/>
      <c r="CN485" s="136"/>
      <c r="CX485" s="136"/>
      <c r="DH485" s="136"/>
      <c r="DR485" s="136"/>
      <c r="EB485" s="136"/>
      <c r="EL485" s="136"/>
      <c r="EV485" s="136"/>
      <c r="FF485" s="136"/>
      <c r="FP485" s="136"/>
      <c r="FZ485" s="136"/>
      <c r="GJ485" s="136"/>
      <c r="GT485" s="136"/>
      <c r="HD485" s="136"/>
      <c r="HN485" s="136"/>
      <c r="HX485" s="136"/>
    </row>
    <row xmlns:x14ac="http://schemas.microsoft.com/office/spreadsheetml/2009/9/ac" r="486" s="3" customFormat="true" x14ac:dyDescent="0.25">
      <c r="A486" s="402"/>
      <c r="B486" s="136"/>
      <c r="L486" s="136"/>
      <c r="V486" s="136"/>
      <c r="AF486" s="136"/>
      <c r="AP486" s="136"/>
      <c r="AZ486" s="136"/>
      <c r="BA486" s="136"/>
      <c r="BB486" s="136"/>
      <c r="BC486" s="136"/>
      <c r="BD486" s="136"/>
      <c r="BE486" s="136"/>
      <c r="BF486" s="136"/>
      <c r="BG486" s="136"/>
      <c r="BJ486" s="136"/>
      <c r="BT486" s="136"/>
      <c r="CD486" s="136"/>
      <c r="CN486" s="136"/>
      <c r="CX486" s="136"/>
      <c r="DH486" s="136"/>
      <c r="DR486" s="136"/>
      <c r="EB486" s="136"/>
      <c r="EL486" s="136"/>
      <c r="EV486" s="136"/>
      <c r="FF486" s="136"/>
      <c r="FP486" s="136"/>
      <c r="FZ486" s="136"/>
      <c r="GJ486" s="136"/>
      <c r="GT486" s="136"/>
      <c r="HD486" s="136"/>
      <c r="HN486" s="136"/>
      <c r="HX486" s="136"/>
    </row>
    <row xmlns:x14ac="http://schemas.microsoft.com/office/spreadsheetml/2009/9/ac" r="487" s="3" customFormat="true" x14ac:dyDescent="0.25">
      <c r="A487" s="402"/>
      <c r="B487" s="136"/>
      <c r="L487" s="136"/>
      <c r="V487" s="136"/>
      <c r="AF487" s="136"/>
      <c r="AP487" s="136"/>
      <c r="AZ487" s="136"/>
      <c r="BA487" s="136"/>
      <c r="BB487" s="136"/>
      <c r="BC487" s="136"/>
      <c r="BD487" s="136"/>
      <c r="BE487" s="136"/>
      <c r="BF487" s="136"/>
      <c r="BG487" s="136"/>
      <c r="BJ487" s="136"/>
      <c r="BT487" s="136"/>
      <c r="CD487" s="136"/>
      <c r="CN487" s="136"/>
      <c r="CX487" s="136"/>
      <c r="DH487" s="136"/>
      <c r="DR487" s="136"/>
      <c r="EB487" s="136"/>
      <c r="EL487" s="136"/>
      <c r="EV487" s="136"/>
      <c r="FF487" s="136"/>
      <c r="FP487" s="136"/>
      <c r="FZ487" s="136"/>
      <c r="GJ487" s="136"/>
      <c r="GT487" s="136"/>
      <c r="HD487" s="136"/>
      <c r="HN487" s="136"/>
      <c r="HX487" s="136"/>
    </row>
    <row xmlns:x14ac="http://schemas.microsoft.com/office/spreadsheetml/2009/9/ac" r="488" s="3" customFormat="true" x14ac:dyDescent="0.25">
      <c r="A488" s="402"/>
      <c r="B488" s="136"/>
      <c r="L488" s="136"/>
      <c r="V488" s="136"/>
      <c r="AF488" s="136"/>
      <c r="AP488" s="136"/>
      <c r="AZ488" s="136"/>
      <c r="BA488" s="136"/>
      <c r="BB488" s="136"/>
      <c r="BC488" s="136"/>
      <c r="BD488" s="136"/>
      <c r="BE488" s="136"/>
      <c r="BF488" s="136"/>
      <c r="BG488" s="136"/>
      <c r="BJ488" s="136"/>
      <c r="BT488" s="136"/>
      <c r="CD488" s="136"/>
      <c r="CN488" s="136"/>
      <c r="CX488" s="136"/>
      <c r="DH488" s="136"/>
      <c r="DR488" s="136"/>
      <c r="EB488" s="136"/>
      <c r="EL488" s="136"/>
      <c r="EV488" s="136"/>
      <c r="FF488" s="136"/>
      <c r="FP488" s="136"/>
      <c r="FZ488" s="136"/>
      <c r="GJ488" s="136"/>
      <c r="GT488" s="136"/>
      <c r="HD488" s="136"/>
      <c r="HN488" s="136"/>
      <c r="HX488" s="136"/>
    </row>
    <row xmlns:x14ac="http://schemas.microsoft.com/office/spreadsheetml/2009/9/ac" r="489" s="3" customFormat="true" x14ac:dyDescent="0.25">
      <c r="A489" s="402"/>
      <c r="B489" s="136"/>
      <c r="L489" s="136"/>
      <c r="V489" s="136"/>
      <c r="AF489" s="136"/>
      <c r="AP489" s="136"/>
      <c r="AZ489" s="136"/>
      <c r="BA489" s="136"/>
      <c r="BB489" s="136"/>
      <c r="BC489" s="136"/>
      <c r="BD489" s="136"/>
      <c r="BE489" s="136"/>
      <c r="BF489" s="136"/>
      <c r="BG489" s="136"/>
      <c r="BJ489" s="136"/>
      <c r="BT489" s="136"/>
      <c r="CD489" s="136"/>
      <c r="CN489" s="136"/>
      <c r="CX489" s="136"/>
      <c r="DH489" s="136"/>
      <c r="DR489" s="136"/>
      <c r="EB489" s="136"/>
      <c r="EL489" s="136"/>
      <c r="EV489" s="136"/>
      <c r="FF489" s="136"/>
      <c r="FP489" s="136"/>
      <c r="FZ489" s="136"/>
      <c r="GJ489" s="136"/>
      <c r="GT489" s="136"/>
      <c r="HD489" s="136"/>
      <c r="HN489" s="136"/>
      <c r="HX489" s="136"/>
    </row>
    <row xmlns:x14ac="http://schemas.microsoft.com/office/spreadsheetml/2009/9/ac" r="490" s="3" customFormat="true" x14ac:dyDescent="0.25">
      <c r="A490" s="402"/>
      <c r="B490" s="136"/>
      <c r="L490" s="136"/>
      <c r="V490" s="136"/>
      <c r="AF490" s="136"/>
      <c r="AP490" s="136"/>
      <c r="AZ490" s="136"/>
      <c r="BA490" s="136"/>
      <c r="BB490" s="136"/>
      <c r="BC490" s="136"/>
      <c r="BD490" s="136"/>
      <c r="BE490" s="136"/>
      <c r="BF490" s="136"/>
      <c r="BG490" s="136"/>
      <c r="BJ490" s="136"/>
      <c r="BT490" s="136"/>
      <c r="CD490" s="136"/>
      <c r="CN490" s="136"/>
      <c r="CX490" s="136"/>
      <c r="DH490" s="136"/>
      <c r="DR490" s="136"/>
      <c r="EB490" s="136"/>
      <c r="EL490" s="136"/>
      <c r="EV490" s="136"/>
      <c r="FF490" s="136"/>
      <c r="FP490" s="136"/>
      <c r="FZ490" s="136"/>
      <c r="GJ490" s="136"/>
      <c r="GT490" s="136"/>
      <c r="HD490" s="136"/>
      <c r="HN490" s="136"/>
      <c r="HX490" s="136"/>
    </row>
    <row xmlns:x14ac="http://schemas.microsoft.com/office/spreadsheetml/2009/9/ac" r="491" s="3" customFormat="true" x14ac:dyDescent="0.25">
      <c r="A491" s="402"/>
      <c r="B491" s="136"/>
      <c r="L491" s="136"/>
      <c r="V491" s="136"/>
      <c r="AF491" s="136"/>
      <c r="AP491" s="136"/>
      <c r="AZ491" s="136"/>
      <c r="BA491" s="136"/>
      <c r="BB491" s="136"/>
      <c r="BC491" s="136"/>
      <c r="BD491" s="136"/>
      <c r="BE491" s="136"/>
      <c r="BF491" s="136"/>
      <c r="BG491" s="136"/>
      <c r="BJ491" s="136"/>
      <c r="BT491" s="136"/>
      <c r="CD491" s="136"/>
      <c r="CN491" s="136"/>
      <c r="CX491" s="136"/>
      <c r="DH491" s="136"/>
      <c r="DR491" s="136"/>
      <c r="EB491" s="136"/>
      <c r="EL491" s="136"/>
      <c r="EV491" s="136"/>
      <c r="FF491" s="136"/>
      <c r="FP491" s="136"/>
      <c r="FZ491" s="136"/>
      <c r="GJ491" s="136"/>
      <c r="GT491" s="136"/>
      <c r="HD491" s="136"/>
      <c r="HN491" s="136"/>
      <c r="HX491" s="136"/>
    </row>
    <row xmlns:x14ac="http://schemas.microsoft.com/office/spreadsheetml/2009/9/ac" r="492" s="3" customFormat="true" x14ac:dyDescent="0.25">
      <c r="A492" s="402"/>
      <c r="B492" s="136"/>
      <c r="L492" s="136"/>
      <c r="V492" s="136"/>
      <c r="AF492" s="136"/>
      <c r="AP492" s="136"/>
      <c r="AZ492" s="136"/>
      <c r="BA492" s="136"/>
      <c r="BB492" s="136"/>
      <c r="BC492" s="136"/>
      <c r="BD492" s="136"/>
      <c r="BE492" s="136"/>
      <c r="BF492" s="136"/>
      <c r="BG492" s="136"/>
      <c r="BJ492" s="136"/>
      <c r="BT492" s="136"/>
      <c r="CD492" s="136"/>
      <c r="CN492" s="136"/>
      <c r="CX492" s="136"/>
      <c r="DH492" s="136"/>
      <c r="DR492" s="136"/>
      <c r="EB492" s="136"/>
      <c r="EL492" s="136"/>
      <c r="EV492" s="136"/>
      <c r="FF492" s="136"/>
      <c r="FP492" s="136"/>
      <c r="FZ492" s="136"/>
      <c r="GJ492" s="136"/>
      <c r="GT492" s="136"/>
      <c r="HD492" s="136"/>
      <c r="HN492" s="136"/>
      <c r="HX492" s="136"/>
    </row>
    <row xmlns:x14ac="http://schemas.microsoft.com/office/spreadsheetml/2009/9/ac" r="493" s="3" customFormat="true" x14ac:dyDescent="0.25">
      <c r="A493" s="402"/>
      <c r="B493" s="136"/>
      <c r="L493" s="136"/>
      <c r="V493" s="136"/>
      <c r="AF493" s="136"/>
      <c r="AP493" s="136"/>
      <c r="AZ493" s="136"/>
      <c r="BA493" s="136"/>
      <c r="BB493" s="136"/>
      <c r="BC493" s="136"/>
      <c r="BD493" s="136"/>
      <c r="BE493" s="136"/>
      <c r="BF493" s="136"/>
      <c r="BG493" s="136"/>
      <c r="BJ493" s="136"/>
      <c r="BT493" s="136"/>
      <c r="CD493" s="136"/>
      <c r="CN493" s="136"/>
      <c r="CX493" s="136"/>
      <c r="DH493" s="136"/>
      <c r="DR493" s="136"/>
      <c r="EB493" s="136"/>
      <c r="EL493" s="136"/>
      <c r="EV493" s="136"/>
      <c r="FF493" s="136"/>
      <c r="FP493" s="136"/>
      <c r="FZ493" s="136"/>
      <c r="GJ493" s="136"/>
      <c r="GT493" s="136"/>
      <c r="HD493" s="136"/>
      <c r="HN493" s="136"/>
      <c r="HX493" s="136"/>
    </row>
    <row xmlns:x14ac="http://schemas.microsoft.com/office/spreadsheetml/2009/9/ac" r="494" s="3" customFormat="true" x14ac:dyDescent="0.25">
      <c r="A494" s="402"/>
      <c r="B494" s="136"/>
      <c r="L494" s="136"/>
      <c r="V494" s="136"/>
      <c r="AF494" s="136"/>
      <c r="AP494" s="136"/>
      <c r="AZ494" s="136"/>
      <c r="BA494" s="136"/>
      <c r="BB494" s="136"/>
      <c r="BC494" s="136"/>
      <c r="BD494" s="136"/>
      <c r="BE494" s="136"/>
      <c r="BF494" s="136"/>
      <c r="BG494" s="136"/>
      <c r="BJ494" s="136"/>
      <c r="BT494" s="136"/>
      <c r="CD494" s="136"/>
      <c r="CN494" s="136"/>
      <c r="CX494" s="136"/>
      <c r="DH494" s="136"/>
      <c r="DR494" s="136"/>
      <c r="EB494" s="136"/>
      <c r="EL494" s="136"/>
      <c r="EV494" s="136"/>
      <c r="FF494" s="136"/>
      <c r="FP494" s="136"/>
      <c r="FZ494" s="136"/>
      <c r="GJ494" s="136"/>
      <c r="GT494" s="136"/>
      <c r="HD494" s="136"/>
      <c r="HN494" s="136"/>
      <c r="HX494" s="136"/>
    </row>
    <row xmlns:x14ac="http://schemas.microsoft.com/office/spreadsheetml/2009/9/ac" r="495" s="3" customFormat="true" x14ac:dyDescent="0.25">
      <c r="A495" s="402"/>
      <c r="B495" s="136"/>
      <c r="L495" s="136"/>
      <c r="V495" s="136"/>
      <c r="AF495" s="136"/>
      <c r="AP495" s="136"/>
      <c r="AZ495" s="136"/>
      <c r="BA495" s="136"/>
      <c r="BB495" s="136"/>
      <c r="BC495" s="136"/>
      <c r="BD495" s="136"/>
      <c r="BE495" s="136"/>
      <c r="BF495" s="136"/>
      <c r="BG495" s="136"/>
      <c r="BJ495" s="136"/>
      <c r="BT495" s="136"/>
      <c r="CD495" s="136"/>
      <c r="CN495" s="136"/>
      <c r="CX495" s="136"/>
      <c r="DH495" s="136"/>
      <c r="DR495" s="136"/>
      <c r="EB495" s="136"/>
      <c r="EL495" s="136"/>
      <c r="EV495" s="136"/>
      <c r="FF495" s="136"/>
      <c r="FP495" s="136"/>
      <c r="FZ495" s="136"/>
      <c r="GJ495" s="136"/>
      <c r="GT495" s="136"/>
      <c r="HD495" s="136"/>
      <c r="HN495" s="136"/>
      <c r="HX495" s="136"/>
    </row>
    <row xmlns:x14ac="http://schemas.microsoft.com/office/spreadsheetml/2009/9/ac" r="496" s="3" customFormat="true" x14ac:dyDescent="0.25">
      <c r="A496" s="402"/>
      <c r="B496" s="136"/>
      <c r="L496" s="136"/>
      <c r="V496" s="136"/>
      <c r="AF496" s="136"/>
      <c r="AP496" s="136"/>
      <c r="AZ496" s="136"/>
      <c r="BA496" s="136"/>
      <c r="BB496" s="136"/>
      <c r="BC496" s="136"/>
      <c r="BD496" s="136"/>
      <c r="BE496" s="136"/>
      <c r="BF496" s="136"/>
      <c r="BG496" s="136"/>
      <c r="BJ496" s="136"/>
      <c r="BT496" s="136"/>
      <c r="CD496" s="136"/>
      <c r="CN496" s="136"/>
      <c r="CX496" s="136"/>
      <c r="DH496" s="136"/>
      <c r="DR496" s="136"/>
      <c r="EB496" s="136"/>
      <c r="EL496" s="136"/>
      <c r="EV496" s="136"/>
      <c r="FF496" s="136"/>
      <c r="FP496" s="136"/>
      <c r="FZ496" s="136"/>
      <c r="GJ496" s="136"/>
      <c r="GT496" s="136"/>
      <c r="HD496" s="136"/>
      <c r="HN496" s="136"/>
      <c r="HX496" s="136"/>
    </row>
    <row xmlns:x14ac="http://schemas.microsoft.com/office/spreadsheetml/2009/9/ac" r="497" s="3" customFormat="true" x14ac:dyDescent="0.25">
      <c r="A497" s="402"/>
      <c r="B497" s="136"/>
      <c r="L497" s="136"/>
      <c r="V497" s="136"/>
      <c r="AF497" s="136"/>
      <c r="AP497" s="136"/>
      <c r="AZ497" s="136"/>
      <c r="BA497" s="136"/>
      <c r="BB497" s="136"/>
      <c r="BC497" s="136"/>
      <c r="BD497" s="136"/>
      <c r="BE497" s="136"/>
      <c r="BF497" s="136"/>
      <c r="BG497" s="136"/>
      <c r="BJ497" s="136"/>
      <c r="BT497" s="136"/>
      <c r="CD497" s="136"/>
      <c r="CN497" s="136"/>
      <c r="CX497" s="136"/>
      <c r="DH497" s="136"/>
      <c r="DR497" s="136"/>
      <c r="EB497" s="136"/>
      <c r="EL497" s="136"/>
      <c r="EV497" s="136"/>
      <c r="FF497" s="136"/>
      <c r="FP497" s="136"/>
      <c r="FZ497" s="136"/>
      <c r="GJ497" s="136"/>
      <c r="GT497" s="136"/>
      <c r="HD497" s="136"/>
      <c r="HN497" s="136"/>
      <c r="HX497" s="136"/>
    </row>
    <row xmlns:x14ac="http://schemas.microsoft.com/office/spreadsheetml/2009/9/ac" r="498" s="3" customFormat="true" x14ac:dyDescent="0.25">
      <c r="A498" s="402"/>
      <c r="B498" s="136"/>
      <c r="L498" s="136"/>
      <c r="V498" s="136"/>
      <c r="AF498" s="136"/>
      <c r="AP498" s="136"/>
      <c r="AZ498" s="136"/>
      <c r="BA498" s="136"/>
      <c r="BB498" s="136"/>
      <c r="BC498" s="136"/>
      <c r="BD498" s="136"/>
      <c r="BE498" s="136"/>
      <c r="BF498" s="136"/>
      <c r="BG498" s="136"/>
      <c r="BJ498" s="136"/>
      <c r="BT498" s="136"/>
      <c r="CD498" s="136"/>
      <c r="CN498" s="136"/>
      <c r="CX498" s="136"/>
      <c r="DH498" s="136"/>
      <c r="DR498" s="136"/>
      <c r="EB498" s="136"/>
      <c r="EL498" s="136"/>
      <c r="EV498" s="136"/>
      <c r="FF498" s="136"/>
      <c r="FP498" s="136"/>
      <c r="FZ498" s="136"/>
      <c r="GJ498" s="136"/>
      <c r="GT498" s="136"/>
      <c r="HD498" s="136"/>
      <c r="HN498" s="136"/>
      <c r="HX498" s="136"/>
    </row>
    <row xmlns:x14ac="http://schemas.microsoft.com/office/spreadsheetml/2009/9/ac" r="499" s="3" customFormat="true" x14ac:dyDescent="0.25">
      <c r="A499" s="402"/>
      <c r="B499" s="136"/>
      <c r="L499" s="136"/>
      <c r="V499" s="136"/>
      <c r="AF499" s="136"/>
      <c r="AP499" s="136"/>
      <c r="AZ499" s="136"/>
      <c r="BA499" s="136"/>
      <c r="BB499" s="136"/>
      <c r="BC499" s="136"/>
      <c r="BD499" s="136"/>
      <c r="BE499" s="136"/>
      <c r="BF499" s="136"/>
      <c r="BG499" s="136"/>
      <c r="BJ499" s="136"/>
      <c r="BT499" s="136"/>
      <c r="CD499" s="136"/>
      <c r="CN499" s="136"/>
      <c r="CX499" s="136"/>
      <c r="DH499" s="136"/>
      <c r="DR499" s="136"/>
      <c r="EB499" s="136"/>
      <c r="EL499" s="136"/>
      <c r="EV499" s="136"/>
      <c r="FF499" s="136"/>
      <c r="FP499" s="136"/>
      <c r="FZ499" s="136"/>
      <c r="GJ499" s="136"/>
      <c r="GT499" s="136"/>
      <c r="HD499" s="136"/>
      <c r="HN499" s="136"/>
      <c r="HX499" s="136"/>
    </row>
    <row xmlns:x14ac="http://schemas.microsoft.com/office/spreadsheetml/2009/9/ac" r="500" s="3" customFormat="true" x14ac:dyDescent="0.25">
      <c r="A500" s="402"/>
      <c r="B500" s="136"/>
      <c r="L500" s="136"/>
      <c r="V500" s="136"/>
      <c r="AF500" s="136"/>
      <c r="AP500" s="136"/>
      <c r="AZ500" s="136"/>
      <c r="BA500" s="136"/>
      <c r="BB500" s="136"/>
      <c r="BC500" s="136"/>
      <c r="BD500" s="136"/>
      <c r="BE500" s="136"/>
      <c r="BF500" s="136"/>
      <c r="BG500" s="136"/>
      <c r="BJ500" s="136"/>
      <c r="BT500" s="136"/>
      <c r="CD500" s="136"/>
      <c r="CN500" s="136"/>
      <c r="CX500" s="136"/>
      <c r="DH500" s="136"/>
      <c r="DR500" s="136"/>
      <c r="EB500" s="136"/>
      <c r="EL500" s="136"/>
      <c r="EV500" s="136"/>
      <c r="FF500" s="136"/>
      <c r="FP500" s="136"/>
      <c r="FZ500" s="136"/>
      <c r="GJ500" s="136"/>
      <c r="GT500" s="136"/>
      <c r="HD500" s="136"/>
      <c r="HN500" s="136"/>
      <c r="HX500" s="136"/>
    </row>
    <row xmlns:x14ac="http://schemas.microsoft.com/office/spreadsheetml/2009/9/ac" r="501" s="3" customFormat="true" x14ac:dyDescent="0.25">
      <c r="A501" s="402"/>
      <c r="B501" s="136"/>
      <c r="L501" s="136"/>
      <c r="V501" s="136"/>
      <c r="AF501" s="136"/>
      <c r="AP501" s="136"/>
      <c r="AZ501" s="136"/>
      <c r="BA501" s="136"/>
      <c r="BB501" s="136"/>
      <c r="BC501" s="136"/>
      <c r="BD501" s="136"/>
      <c r="BE501" s="136"/>
      <c r="BF501" s="136"/>
      <c r="BG501" s="136"/>
      <c r="BJ501" s="136"/>
      <c r="BT501" s="136"/>
      <c r="CD501" s="136"/>
      <c r="CN501" s="136"/>
      <c r="CX501" s="136"/>
      <c r="DH501" s="136"/>
      <c r="DR501" s="136"/>
      <c r="EB501" s="136"/>
      <c r="EL501" s="136"/>
      <c r="EV501" s="136"/>
      <c r="FF501" s="136"/>
      <c r="FP501" s="136"/>
      <c r="FZ501" s="136"/>
      <c r="GJ501" s="136"/>
      <c r="GT501" s="136"/>
      <c r="HD501" s="136"/>
      <c r="HN501" s="136"/>
      <c r="HX501" s="136"/>
    </row>
    <row xmlns:x14ac="http://schemas.microsoft.com/office/spreadsheetml/2009/9/ac" r="502" s="3" customFormat="true" x14ac:dyDescent="0.25">
      <c r="A502" s="402"/>
      <c r="B502" s="136"/>
      <c r="L502" s="136"/>
      <c r="V502" s="136"/>
      <c r="AF502" s="136"/>
      <c r="AP502" s="136"/>
      <c r="AZ502" s="136"/>
      <c r="BA502" s="136"/>
      <c r="BB502" s="136"/>
      <c r="BC502" s="136"/>
      <c r="BD502" s="136"/>
      <c r="BE502" s="136"/>
      <c r="BF502" s="136"/>
      <c r="BG502" s="136"/>
      <c r="BJ502" s="136"/>
      <c r="BT502" s="136"/>
      <c r="CD502" s="136"/>
      <c r="CN502" s="136"/>
      <c r="CX502" s="136"/>
      <c r="DH502" s="136"/>
      <c r="DR502" s="136"/>
      <c r="EB502" s="136"/>
      <c r="EL502" s="136"/>
      <c r="EV502" s="136"/>
      <c r="FF502" s="136"/>
      <c r="FP502" s="136"/>
      <c r="FZ502" s="136"/>
      <c r="GJ502" s="136"/>
      <c r="GT502" s="136"/>
      <c r="HD502" s="136"/>
      <c r="HN502" s="136"/>
      <c r="HX502" s="136"/>
    </row>
    <row xmlns:x14ac="http://schemas.microsoft.com/office/spreadsheetml/2009/9/ac" r="503" s="3" customFormat="true" x14ac:dyDescent="0.25">
      <c r="A503" s="402"/>
      <c r="B503" s="136"/>
      <c r="L503" s="136"/>
      <c r="V503" s="136"/>
      <c r="AF503" s="136"/>
      <c r="AP503" s="136"/>
      <c r="AZ503" s="136"/>
      <c r="BA503" s="136"/>
      <c r="BB503" s="136"/>
      <c r="BC503" s="136"/>
      <c r="BD503" s="136"/>
      <c r="BE503" s="136"/>
      <c r="BF503" s="136"/>
      <c r="BG503" s="136"/>
      <c r="BJ503" s="136"/>
      <c r="BT503" s="136"/>
      <c r="CD503" s="136"/>
      <c r="CN503" s="136"/>
      <c r="CX503" s="136"/>
      <c r="DH503" s="136"/>
      <c r="DR503" s="136"/>
      <c r="EB503" s="136"/>
      <c r="EL503" s="136"/>
      <c r="EV503" s="136"/>
      <c r="FF503" s="136"/>
      <c r="FP503" s="136"/>
      <c r="FZ503" s="136"/>
      <c r="GJ503" s="136"/>
      <c r="GT503" s="136"/>
      <c r="HD503" s="136"/>
      <c r="HN503" s="136"/>
      <c r="HX503" s="136"/>
    </row>
    <row xmlns:x14ac="http://schemas.microsoft.com/office/spreadsheetml/2009/9/ac" r="504" s="3" customFormat="true" x14ac:dyDescent="0.25">
      <c r="A504" s="402"/>
      <c r="B504" s="136"/>
      <c r="L504" s="136"/>
      <c r="V504" s="136"/>
      <c r="AF504" s="136"/>
      <c r="AP504" s="136"/>
      <c r="AZ504" s="136"/>
      <c r="BA504" s="136"/>
      <c r="BB504" s="136"/>
      <c r="BC504" s="136"/>
      <c r="BD504" s="136"/>
      <c r="BE504" s="136"/>
      <c r="BF504" s="136"/>
      <c r="BG504" s="136"/>
      <c r="BJ504" s="136"/>
      <c r="BT504" s="136"/>
      <c r="CD504" s="136"/>
      <c r="CN504" s="136"/>
      <c r="CX504" s="136"/>
      <c r="DH504" s="136"/>
      <c r="DR504" s="136"/>
      <c r="EB504" s="136"/>
      <c r="EL504" s="136"/>
      <c r="EV504" s="136"/>
      <c r="FF504" s="136"/>
      <c r="FP504" s="136"/>
      <c r="FZ504" s="136"/>
      <c r="GJ504" s="136"/>
      <c r="GT504" s="136"/>
      <c r="HD504" s="136"/>
      <c r="HN504" s="136"/>
      <c r="HX504" s="136"/>
    </row>
    <row xmlns:x14ac="http://schemas.microsoft.com/office/spreadsheetml/2009/9/ac" r="505" s="3" customFormat="true" x14ac:dyDescent="0.25">
      <c r="A505" s="402"/>
      <c r="B505" s="136"/>
      <c r="L505" s="136"/>
      <c r="V505" s="136"/>
      <c r="AF505" s="136"/>
      <c r="AP505" s="136"/>
      <c r="AZ505" s="136"/>
      <c r="BA505" s="136"/>
      <c r="BB505" s="136"/>
      <c r="BC505" s="136"/>
      <c r="BD505" s="136"/>
      <c r="BE505" s="136"/>
      <c r="BF505" s="136"/>
      <c r="BG505" s="136"/>
      <c r="BJ505" s="136"/>
      <c r="BT505" s="136"/>
      <c r="CD505" s="136"/>
      <c r="CN505" s="136"/>
      <c r="CX505" s="136"/>
      <c r="DH505" s="136"/>
      <c r="DR505" s="136"/>
      <c r="EB505" s="136"/>
      <c r="EL505" s="136"/>
      <c r="EV505" s="136"/>
      <c r="FF505" s="136"/>
      <c r="FP505" s="136"/>
      <c r="FZ505" s="136"/>
      <c r="GJ505" s="136"/>
      <c r="GT505" s="136"/>
      <c r="HD505" s="136"/>
      <c r="HN505" s="136"/>
      <c r="HX505" s="136"/>
    </row>
    <row xmlns:x14ac="http://schemas.microsoft.com/office/spreadsheetml/2009/9/ac" r="506" s="3" customFormat="true" x14ac:dyDescent="0.25">
      <c r="A506" s="402"/>
      <c r="B506" s="136"/>
      <c r="L506" s="136"/>
      <c r="V506" s="136"/>
      <c r="AF506" s="136"/>
      <c r="AP506" s="136"/>
      <c r="AZ506" s="136"/>
      <c r="BA506" s="136"/>
      <c r="BB506" s="136"/>
      <c r="BC506" s="136"/>
      <c r="BD506" s="136"/>
      <c r="BE506" s="136"/>
      <c r="BF506" s="136"/>
      <c r="BG506" s="136"/>
      <c r="BJ506" s="136"/>
      <c r="BT506" s="136"/>
      <c r="CD506" s="136"/>
      <c r="CN506" s="136"/>
      <c r="CX506" s="136"/>
      <c r="DH506" s="136"/>
      <c r="DR506" s="136"/>
      <c r="EB506" s="136"/>
      <c r="EL506" s="136"/>
      <c r="EV506" s="136"/>
      <c r="FF506" s="136"/>
      <c r="FP506" s="136"/>
      <c r="FZ506" s="136"/>
      <c r="GJ506" s="136"/>
      <c r="GT506" s="136"/>
      <c r="HD506" s="136"/>
      <c r="HN506" s="136"/>
      <c r="HX506" s="136"/>
    </row>
    <row xmlns:x14ac="http://schemas.microsoft.com/office/spreadsheetml/2009/9/ac" r="507" s="3" customFormat="true" x14ac:dyDescent="0.25">
      <c r="A507" s="402"/>
      <c r="B507" s="136"/>
      <c r="L507" s="136"/>
      <c r="V507" s="136"/>
      <c r="AF507" s="136"/>
      <c r="AP507" s="136"/>
      <c r="AZ507" s="136"/>
      <c r="BA507" s="136"/>
      <c r="BB507" s="136"/>
      <c r="BC507" s="136"/>
      <c r="BD507" s="136"/>
      <c r="BE507" s="136"/>
      <c r="BF507" s="136"/>
      <c r="BG507" s="136"/>
      <c r="BJ507" s="136"/>
      <c r="BT507" s="136"/>
      <c r="CD507" s="136"/>
      <c r="CN507" s="136"/>
      <c r="CX507" s="136"/>
      <c r="DH507" s="136"/>
      <c r="DR507" s="136"/>
      <c r="EB507" s="136"/>
      <c r="EL507" s="136"/>
      <c r="EV507" s="136"/>
      <c r="FF507" s="136"/>
      <c r="FP507" s="136"/>
      <c r="FZ507" s="136"/>
      <c r="GJ507" s="136"/>
      <c r="GT507" s="136"/>
      <c r="HD507" s="136"/>
      <c r="HN507" s="136"/>
      <c r="HX507" s="136"/>
    </row>
    <row xmlns:x14ac="http://schemas.microsoft.com/office/spreadsheetml/2009/9/ac" r="508" s="3" customFormat="true" x14ac:dyDescent="0.25">
      <c r="A508" s="402"/>
      <c r="B508" s="136"/>
      <c r="L508" s="136"/>
      <c r="V508" s="136"/>
      <c r="AF508" s="136"/>
      <c r="AP508" s="136"/>
      <c r="AZ508" s="136"/>
      <c r="BA508" s="136"/>
      <c r="BB508" s="136"/>
      <c r="BC508" s="136"/>
      <c r="BD508" s="136"/>
      <c r="BE508" s="136"/>
      <c r="BF508" s="136"/>
      <c r="BG508" s="136"/>
      <c r="BJ508" s="136"/>
      <c r="BT508" s="136"/>
      <c r="CD508" s="136"/>
      <c r="CN508" s="136"/>
      <c r="CX508" s="136"/>
      <c r="DH508" s="136"/>
      <c r="DR508" s="136"/>
      <c r="EB508" s="136"/>
      <c r="EL508" s="136"/>
      <c r="EV508" s="136"/>
      <c r="FF508" s="136"/>
      <c r="FP508" s="136"/>
      <c r="FZ508" s="136"/>
      <c r="GJ508" s="136"/>
      <c r="GT508" s="136"/>
      <c r="HD508" s="136"/>
      <c r="HN508" s="136"/>
      <c r="HX508" s="136"/>
    </row>
    <row xmlns:x14ac="http://schemas.microsoft.com/office/spreadsheetml/2009/9/ac" r="509" s="3" customFormat="true" x14ac:dyDescent="0.25">
      <c r="A509" s="402"/>
      <c r="B509" s="136"/>
      <c r="L509" s="136"/>
      <c r="V509" s="136"/>
      <c r="AF509" s="136"/>
      <c r="AP509" s="136"/>
      <c r="AZ509" s="136"/>
      <c r="BA509" s="136"/>
      <c r="BB509" s="136"/>
      <c r="BC509" s="136"/>
      <c r="BD509" s="136"/>
      <c r="BE509" s="136"/>
      <c r="BF509" s="136"/>
      <c r="BG509" s="136"/>
      <c r="BJ509" s="136"/>
      <c r="BT509" s="136"/>
      <c r="CD509" s="136"/>
      <c r="CN509" s="136"/>
      <c r="CX509" s="136"/>
      <c r="DH509" s="136"/>
      <c r="DR509" s="136"/>
      <c r="EB509" s="136"/>
      <c r="EL509" s="136"/>
      <c r="EV509" s="136"/>
      <c r="FF509" s="136"/>
      <c r="FP509" s="136"/>
      <c r="FZ509" s="136"/>
      <c r="GJ509" s="136"/>
      <c r="GT509" s="136"/>
      <c r="HD509" s="136"/>
      <c r="HN509" s="136"/>
      <c r="HX509" s="136"/>
    </row>
    <row xmlns:x14ac="http://schemas.microsoft.com/office/spreadsheetml/2009/9/ac" r="510" s="3" customFormat="true" x14ac:dyDescent="0.25">
      <c r="A510" s="402"/>
      <c r="B510" s="136"/>
      <c r="L510" s="136"/>
      <c r="V510" s="136"/>
      <c r="AF510" s="136"/>
      <c r="AP510" s="136"/>
      <c r="AZ510" s="136"/>
      <c r="BA510" s="136"/>
      <c r="BB510" s="136"/>
      <c r="BC510" s="136"/>
      <c r="BD510" s="136"/>
      <c r="BE510" s="136"/>
      <c r="BF510" s="136"/>
      <c r="BG510" s="136"/>
      <c r="BJ510" s="136"/>
      <c r="BT510" s="136"/>
      <c r="CD510" s="136"/>
      <c r="CN510" s="136"/>
      <c r="CX510" s="136"/>
      <c r="DH510" s="136"/>
      <c r="DR510" s="136"/>
      <c r="EB510" s="136"/>
      <c r="EL510" s="136"/>
      <c r="EV510" s="136"/>
      <c r="FF510" s="136"/>
      <c r="FP510" s="136"/>
      <c r="FZ510" s="136"/>
      <c r="GJ510" s="136"/>
      <c r="GT510" s="136"/>
      <c r="HD510" s="136"/>
      <c r="HN510" s="136"/>
      <c r="HX510" s="136"/>
    </row>
    <row xmlns:x14ac="http://schemas.microsoft.com/office/spreadsheetml/2009/9/ac" r="511" s="3" customFormat="true" x14ac:dyDescent="0.25">
      <c r="A511" s="402"/>
      <c r="B511" s="136"/>
      <c r="L511" s="136"/>
      <c r="V511" s="136"/>
      <c r="AF511" s="136"/>
      <c r="AP511" s="136"/>
      <c r="AZ511" s="136"/>
      <c r="BA511" s="136"/>
      <c r="BB511" s="136"/>
      <c r="BC511" s="136"/>
      <c r="BD511" s="136"/>
      <c r="BE511" s="136"/>
      <c r="BF511" s="136"/>
      <c r="BG511" s="136"/>
      <c r="BJ511" s="136"/>
      <c r="BT511" s="136"/>
      <c r="CD511" s="136"/>
      <c r="CN511" s="136"/>
      <c r="CX511" s="136"/>
      <c r="DH511" s="136"/>
      <c r="DR511" s="136"/>
      <c r="EB511" s="136"/>
      <c r="EL511" s="136"/>
      <c r="EV511" s="136"/>
      <c r="FF511" s="136"/>
      <c r="FP511" s="136"/>
      <c r="FZ511" s="136"/>
      <c r="GJ511" s="136"/>
      <c r="GT511" s="136"/>
      <c r="HD511" s="136"/>
      <c r="HN511" s="136"/>
      <c r="HX511" s="136"/>
    </row>
    <row xmlns:x14ac="http://schemas.microsoft.com/office/spreadsheetml/2009/9/ac" r="512" s="3" customFormat="true" x14ac:dyDescent="0.25">
      <c r="A512" s="402"/>
      <c r="B512" s="136"/>
      <c r="L512" s="136"/>
      <c r="V512" s="136"/>
      <c r="AF512" s="136"/>
      <c r="AP512" s="136"/>
      <c r="AZ512" s="136"/>
      <c r="BA512" s="136"/>
      <c r="BB512" s="136"/>
      <c r="BC512" s="136"/>
      <c r="BD512" s="136"/>
      <c r="BE512" s="136"/>
      <c r="BF512" s="136"/>
      <c r="BG512" s="136"/>
      <c r="BJ512" s="136"/>
      <c r="BT512" s="136"/>
      <c r="CD512" s="136"/>
      <c r="CN512" s="136"/>
      <c r="CX512" s="136"/>
      <c r="DH512" s="136"/>
      <c r="DR512" s="136"/>
      <c r="EB512" s="136"/>
      <c r="EL512" s="136"/>
      <c r="EV512" s="136"/>
      <c r="FF512" s="136"/>
      <c r="FP512" s="136"/>
      <c r="FZ512" s="136"/>
      <c r="GJ512" s="136"/>
      <c r="GT512" s="136"/>
      <c r="HD512" s="136"/>
      <c r="HN512" s="136"/>
      <c r="HX512" s="136"/>
    </row>
    <row xmlns:x14ac="http://schemas.microsoft.com/office/spreadsheetml/2009/9/ac" r="513" s="3" customFormat="true" x14ac:dyDescent="0.25">
      <c r="A513" s="402"/>
      <c r="B513" s="136"/>
      <c r="L513" s="136"/>
      <c r="V513" s="136"/>
      <c r="AF513" s="136"/>
      <c r="AP513" s="136"/>
      <c r="AZ513" s="136"/>
      <c r="BA513" s="136"/>
      <c r="BB513" s="136"/>
      <c r="BC513" s="136"/>
      <c r="BD513" s="136"/>
      <c r="BE513" s="136"/>
      <c r="BF513" s="136"/>
      <c r="BG513" s="136"/>
      <c r="BJ513" s="136"/>
      <c r="BT513" s="136"/>
      <c r="CD513" s="136"/>
      <c r="CN513" s="136"/>
      <c r="CX513" s="136"/>
      <c r="DH513" s="136"/>
      <c r="DR513" s="136"/>
      <c r="EB513" s="136"/>
      <c r="EL513" s="136"/>
      <c r="EV513" s="136"/>
      <c r="FF513" s="136"/>
      <c r="FP513" s="136"/>
      <c r="FZ513" s="136"/>
      <c r="GJ513" s="136"/>
      <c r="GT513" s="136"/>
      <c r="HD513" s="136"/>
      <c r="HN513" s="136"/>
      <c r="HX513" s="136"/>
    </row>
    <row xmlns:x14ac="http://schemas.microsoft.com/office/spreadsheetml/2009/9/ac" r="514" s="3" customFormat="true" x14ac:dyDescent="0.25">
      <c r="A514" s="402"/>
      <c r="B514" s="136"/>
      <c r="L514" s="136"/>
      <c r="V514" s="136"/>
      <c r="AF514" s="136"/>
      <c r="AP514" s="136"/>
      <c r="AZ514" s="136"/>
      <c r="BA514" s="136"/>
      <c r="BB514" s="136"/>
      <c r="BC514" s="136"/>
      <c r="BD514" s="136"/>
      <c r="BE514" s="136"/>
      <c r="BF514" s="136"/>
      <c r="BG514" s="136"/>
      <c r="BJ514" s="136"/>
      <c r="BT514" s="136"/>
      <c r="CD514" s="136"/>
      <c r="CN514" s="136"/>
      <c r="CX514" s="136"/>
      <c r="DH514" s="136"/>
      <c r="DR514" s="136"/>
      <c r="EB514" s="136"/>
      <c r="EL514" s="136"/>
      <c r="EV514" s="136"/>
      <c r="FF514" s="136"/>
      <c r="FP514" s="136"/>
      <c r="FZ514" s="136"/>
      <c r="GJ514" s="136"/>
      <c r="GT514" s="136"/>
      <c r="HD514" s="136"/>
      <c r="HN514" s="136"/>
      <c r="HX514" s="136"/>
    </row>
    <row xmlns:x14ac="http://schemas.microsoft.com/office/spreadsheetml/2009/9/ac" r="515" s="3" customFormat="true" x14ac:dyDescent="0.25">
      <c r="A515" s="402"/>
      <c r="B515" s="136"/>
      <c r="L515" s="136"/>
      <c r="V515" s="136"/>
      <c r="AF515" s="136"/>
      <c r="AP515" s="136"/>
      <c r="AZ515" s="136"/>
      <c r="BA515" s="136"/>
      <c r="BB515" s="136"/>
      <c r="BC515" s="136"/>
      <c r="BD515" s="136"/>
      <c r="BE515" s="136"/>
      <c r="BF515" s="136"/>
      <c r="BG515" s="136"/>
      <c r="BJ515" s="136"/>
      <c r="BT515" s="136"/>
      <c r="CD515" s="136"/>
      <c r="CN515" s="136"/>
      <c r="CX515" s="136"/>
      <c r="DH515" s="136"/>
      <c r="DR515" s="136"/>
      <c r="EB515" s="136"/>
      <c r="EL515" s="136"/>
      <c r="EV515" s="136"/>
      <c r="FF515" s="136"/>
      <c r="FP515" s="136"/>
      <c r="FZ515" s="136"/>
      <c r="GJ515" s="136"/>
      <c r="GT515" s="136"/>
      <c r="HD515" s="136"/>
      <c r="HN515" s="136"/>
      <c r="HX515" s="136"/>
    </row>
    <row xmlns:x14ac="http://schemas.microsoft.com/office/spreadsheetml/2009/9/ac" r="516" s="3" customFormat="true" x14ac:dyDescent="0.25">
      <c r="A516" s="402"/>
      <c r="B516" s="136"/>
      <c r="L516" s="136"/>
      <c r="V516" s="136"/>
      <c r="AF516" s="136"/>
      <c r="AP516" s="136"/>
      <c r="AZ516" s="136"/>
      <c r="BA516" s="136"/>
      <c r="BB516" s="136"/>
      <c r="BC516" s="136"/>
      <c r="BD516" s="136"/>
      <c r="BE516" s="136"/>
      <c r="BF516" s="136"/>
      <c r="BG516" s="136"/>
      <c r="BJ516" s="136"/>
      <c r="BT516" s="136"/>
      <c r="CD516" s="136"/>
      <c r="CN516" s="136"/>
      <c r="CX516" s="136"/>
      <c r="DH516" s="136"/>
      <c r="DR516" s="136"/>
      <c r="EB516" s="136"/>
      <c r="EL516" s="136"/>
      <c r="EV516" s="136"/>
      <c r="FF516" s="136"/>
      <c r="FP516" s="136"/>
      <c r="FZ516" s="136"/>
      <c r="GJ516" s="136"/>
      <c r="GT516" s="136"/>
      <c r="HD516" s="136"/>
      <c r="HN516" s="136"/>
      <c r="HX516" s="136"/>
    </row>
    <row xmlns:x14ac="http://schemas.microsoft.com/office/spreadsheetml/2009/9/ac" r="517" s="3" customFormat="true" x14ac:dyDescent="0.25">
      <c r="A517" s="402"/>
      <c r="B517" s="136"/>
      <c r="L517" s="136"/>
      <c r="V517" s="136"/>
      <c r="AF517" s="136"/>
      <c r="AP517" s="136"/>
      <c r="AZ517" s="136"/>
      <c r="BA517" s="136"/>
      <c r="BB517" s="136"/>
      <c r="BC517" s="136"/>
      <c r="BD517" s="136"/>
      <c r="BE517" s="136"/>
      <c r="BF517" s="136"/>
      <c r="BG517" s="136"/>
      <c r="BJ517" s="136"/>
      <c r="BT517" s="136"/>
      <c r="CD517" s="136"/>
      <c r="CN517" s="136"/>
      <c r="CX517" s="136"/>
      <c r="DH517" s="136"/>
      <c r="DR517" s="136"/>
      <c r="EB517" s="136"/>
      <c r="EL517" s="136"/>
      <c r="EV517" s="136"/>
      <c r="FF517" s="136"/>
      <c r="FP517" s="136"/>
      <c r="FZ517" s="136"/>
      <c r="GJ517" s="136"/>
      <c r="GT517" s="136"/>
      <c r="HD517" s="136"/>
      <c r="HN517" s="136"/>
      <c r="HX517" s="136"/>
    </row>
    <row xmlns:x14ac="http://schemas.microsoft.com/office/spreadsheetml/2009/9/ac" r="518" s="3" customFormat="true" x14ac:dyDescent="0.25">
      <c r="A518" s="402"/>
      <c r="B518" s="136"/>
      <c r="L518" s="136"/>
      <c r="V518" s="136"/>
      <c r="AF518" s="136"/>
      <c r="AP518" s="136"/>
      <c r="AZ518" s="136"/>
      <c r="BA518" s="136"/>
      <c r="BB518" s="136"/>
      <c r="BC518" s="136"/>
      <c r="BD518" s="136"/>
      <c r="BE518" s="136"/>
      <c r="BF518" s="136"/>
      <c r="BG518" s="136"/>
      <c r="BJ518" s="136"/>
      <c r="BT518" s="136"/>
      <c r="CD518" s="136"/>
      <c r="CN518" s="136"/>
      <c r="CX518" s="136"/>
      <c r="DH518" s="136"/>
      <c r="DR518" s="136"/>
      <c r="EB518" s="136"/>
      <c r="EL518" s="136"/>
      <c r="EV518" s="136"/>
      <c r="FF518" s="136"/>
      <c r="FP518" s="136"/>
      <c r="FZ518" s="136"/>
      <c r="GJ518" s="136"/>
      <c r="GT518" s="136"/>
      <c r="HD518" s="136"/>
      <c r="HN518" s="136"/>
      <c r="HX518" s="136"/>
    </row>
    <row xmlns:x14ac="http://schemas.microsoft.com/office/spreadsheetml/2009/9/ac" r="519" s="3" customFormat="true" x14ac:dyDescent="0.25">
      <c r="A519" s="402"/>
      <c r="B519" s="136"/>
      <c r="L519" s="136"/>
      <c r="V519" s="136"/>
      <c r="AF519" s="136"/>
      <c r="AP519" s="136"/>
      <c r="AZ519" s="136"/>
      <c r="BA519" s="136"/>
      <c r="BB519" s="136"/>
      <c r="BC519" s="136"/>
      <c r="BD519" s="136"/>
      <c r="BE519" s="136"/>
      <c r="BF519" s="136"/>
      <c r="BG519" s="136"/>
      <c r="BJ519" s="136"/>
      <c r="BT519" s="136"/>
      <c r="CD519" s="136"/>
      <c r="CN519" s="136"/>
      <c r="CX519" s="136"/>
      <c r="DH519" s="136"/>
      <c r="DR519" s="136"/>
      <c r="EB519" s="136"/>
      <c r="EL519" s="136"/>
      <c r="EV519" s="136"/>
      <c r="FF519" s="136"/>
      <c r="FP519" s="136"/>
      <c r="FZ519" s="136"/>
      <c r="GJ519" s="136"/>
      <c r="GT519" s="136"/>
      <c r="HD519" s="136"/>
      <c r="HN519" s="136"/>
      <c r="HX519" s="136"/>
    </row>
    <row xmlns:x14ac="http://schemas.microsoft.com/office/spreadsheetml/2009/9/ac" r="520" s="3" customFormat="true" x14ac:dyDescent="0.25">
      <c r="A520" s="402"/>
      <c r="B520" s="136"/>
      <c r="L520" s="136"/>
      <c r="V520" s="136"/>
      <c r="AF520" s="136"/>
      <c r="AP520" s="136"/>
      <c r="AZ520" s="136"/>
      <c r="BA520" s="136"/>
      <c r="BB520" s="136"/>
      <c r="BC520" s="136"/>
      <c r="BD520" s="136"/>
      <c r="BE520" s="136"/>
      <c r="BF520" s="136"/>
      <c r="BG520" s="136"/>
      <c r="BJ520" s="136"/>
      <c r="BT520" s="136"/>
      <c r="CD520" s="136"/>
      <c r="CN520" s="136"/>
      <c r="CX520" s="136"/>
      <c r="DH520" s="136"/>
      <c r="DR520" s="136"/>
      <c r="EB520" s="136"/>
      <c r="EL520" s="136"/>
      <c r="EV520" s="136"/>
      <c r="FF520" s="136"/>
      <c r="FP520" s="136"/>
      <c r="FZ520" s="136"/>
      <c r="GJ520" s="136"/>
      <c r="GT520" s="136"/>
      <c r="HD520" s="136"/>
      <c r="HN520" s="136"/>
      <c r="HX520" s="136"/>
    </row>
    <row xmlns:x14ac="http://schemas.microsoft.com/office/spreadsheetml/2009/9/ac" r="521" s="3" customFormat="true" x14ac:dyDescent="0.25">
      <c r="A521" s="402"/>
      <c r="B521" s="136"/>
      <c r="L521" s="136"/>
      <c r="V521" s="136"/>
      <c r="AF521" s="136"/>
      <c r="AP521" s="136"/>
      <c r="AZ521" s="136"/>
      <c r="BA521" s="136"/>
      <c r="BB521" s="136"/>
      <c r="BC521" s="136"/>
      <c r="BD521" s="136"/>
      <c r="BE521" s="136"/>
      <c r="BF521" s="136"/>
      <c r="BG521" s="136"/>
      <c r="BJ521" s="136"/>
      <c r="BT521" s="136"/>
      <c r="CD521" s="136"/>
      <c r="CN521" s="136"/>
      <c r="CX521" s="136"/>
      <c r="DH521" s="136"/>
      <c r="DR521" s="136"/>
      <c r="EB521" s="136"/>
      <c r="EL521" s="136"/>
      <c r="EV521" s="136"/>
      <c r="FF521" s="136"/>
      <c r="FP521" s="136"/>
      <c r="FZ521" s="136"/>
      <c r="GJ521" s="136"/>
      <c r="GT521" s="136"/>
      <c r="HD521" s="136"/>
      <c r="HN521" s="136"/>
      <c r="HX521" s="136"/>
    </row>
    <row xmlns:x14ac="http://schemas.microsoft.com/office/spreadsheetml/2009/9/ac" r="522" s="3" customFormat="true" x14ac:dyDescent="0.25">
      <c r="A522" s="402"/>
      <c r="B522" s="136"/>
      <c r="L522" s="136"/>
      <c r="V522" s="136"/>
      <c r="AF522" s="136"/>
      <c r="AP522" s="136"/>
      <c r="AZ522" s="136"/>
      <c r="BA522" s="136"/>
      <c r="BB522" s="136"/>
      <c r="BC522" s="136"/>
      <c r="BD522" s="136"/>
      <c r="BE522" s="136"/>
      <c r="BF522" s="136"/>
      <c r="BG522" s="136"/>
      <c r="BJ522" s="136"/>
      <c r="BT522" s="136"/>
      <c r="CD522" s="136"/>
      <c r="CN522" s="136"/>
      <c r="CX522" s="136"/>
      <c r="DH522" s="136"/>
      <c r="DR522" s="136"/>
      <c r="EB522" s="136"/>
      <c r="EL522" s="136"/>
      <c r="EV522" s="136"/>
      <c r="FF522" s="136"/>
      <c r="FP522" s="136"/>
      <c r="FZ522" s="136"/>
      <c r="GJ522" s="136"/>
      <c r="GT522" s="136"/>
      <c r="HD522" s="136"/>
      <c r="HN522" s="136"/>
      <c r="HX522" s="136"/>
    </row>
    <row xmlns:x14ac="http://schemas.microsoft.com/office/spreadsheetml/2009/9/ac" r="523" s="3" customFormat="true" x14ac:dyDescent="0.25">
      <c r="A523" s="402"/>
      <c r="B523" s="136"/>
      <c r="L523" s="136"/>
      <c r="V523" s="136"/>
      <c r="AF523" s="136"/>
      <c r="AP523" s="136"/>
      <c r="AZ523" s="136"/>
      <c r="BA523" s="136"/>
      <c r="BB523" s="136"/>
      <c r="BC523" s="136"/>
      <c r="BD523" s="136"/>
      <c r="BE523" s="136"/>
      <c r="BF523" s="136"/>
      <c r="BG523" s="136"/>
      <c r="BJ523" s="136"/>
      <c r="BT523" s="136"/>
      <c r="CD523" s="136"/>
      <c r="CN523" s="136"/>
      <c r="CX523" s="136"/>
      <c r="DH523" s="136"/>
      <c r="DR523" s="136"/>
      <c r="EB523" s="136"/>
      <c r="EL523" s="136"/>
      <c r="EV523" s="136"/>
      <c r="FF523" s="136"/>
      <c r="FP523" s="136"/>
      <c r="FZ523" s="136"/>
      <c r="GJ523" s="136"/>
      <c r="GT523" s="136"/>
      <c r="HD523" s="136"/>
      <c r="HN523" s="136"/>
      <c r="HX523" s="136"/>
    </row>
    <row xmlns:x14ac="http://schemas.microsoft.com/office/spreadsheetml/2009/9/ac" r="524" s="3" customFormat="true" x14ac:dyDescent="0.25">
      <c r="A524" s="402"/>
      <c r="B524" s="136"/>
      <c r="L524" s="136"/>
      <c r="V524" s="136"/>
      <c r="AF524" s="136"/>
      <c r="AP524" s="136"/>
      <c r="AZ524" s="136"/>
      <c r="BA524" s="136"/>
      <c r="BB524" s="136"/>
      <c r="BC524" s="136"/>
      <c r="BD524" s="136"/>
      <c r="BE524" s="136"/>
      <c r="BF524" s="136"/>
      <c r="BG524" s="136"/>
      <c r="BJ524" s="136"/>
      <c r="BT524" s="136"/>
      <c r="CD524" s="136"/>
      <c r="CN524" s="136"/>
      <c r="CX524" s="136"/>
      <c r="DH524" s="136"/>
      <c r="DR524" s="136"/>
      <c r="EB524" s="136"/>
      <c r="EL524" s="136"/>
      <c r="EV524" s="136"/>
      <c r="FF524" s="136"/>
      <c r="FP524" s="136"/>
      <c r="FZ524" s="136"/>
      <c r="GJ524" s="136"/>
      <c r="GT524" s="136"/>
      <c r="HD524" s="136"/>
      <c r="HN524" s="136"/>
      <c r="HX524" s="136"/>
    </row>
    <row xmlns:x14ac="http://schemas.microsoft.com/office/spreadsheetml/2009/9/ac" r="525" s="3" customFormat="true" x14ac:dyDescent="0.25">
      <c r="A525" s="402"/>
      <c r="B525" s="136"/>
      <c r="L525" s="136"/>
      <c r="V525" s="136"/>
      <c r="AF525" s="136"/>
      <c r="AP525" s="136"/>
      <c r="AZ525" s="136"/>
      <c r="BA525" s="136"/>
      <c r="BB525" s="136"/>
      <c r="BC525" s="136"/>
      <c r="BD525" s="136"/>
      <c r="BE525" s="136"/>
      <c r="BF525" s="136"/>
      <c r="BG525" s="136"/>
      <c r="BJ525" s="136"/>
      <c r="BT525" s="136"/>
      <c r="CD525" s="136"/>
      <c r="CN525" s="136"/>
      <c r="CX525" s="136"/>
      <c r="DH525" s="136"/>
      <c r="DR525" s="136"/>
      <c r="EB525" s="136"/>
      <c r="EL525" s="136"/>
      <c r="EV525" s="136"/>
      <c r="FF525" s="136"/>
      <c r="FP525" s="136"/>
      <c r="FZ525" s="136"/>
      <c r="GJ525" s="136"/>
      <c r="GT525" s="136"/>
      <c r="HD525" s="136"/>
      <c r="HN525" s="136"/>
      <c r="HX525" s="136"/>
    </row>
    <row xmlns:x14ac="http://schemas.microsoft.com/office/spreadsheetml/2009/9/ac" r="526" s="3" customFormat="true" x14ac:dyDescent="0.25">
      <c r="A526" s="402"/>
      <c r="B526" s="136"/>
      <c r="L526" s="136"/>
      <c r="V526" s="136"/>
      <c r="AF526" s="136"/>
      <c r="AP526" s="136"/>
      <c r="AZ526" s="136"/>
      <c r="BA526" s="136"/>
      <c r="BB526" s="136"/>
      <c r="BC526" s="136"/>
      <c r="BD526" s="136"/>
      <c r="BE526" s="136"/>
      <c r="BF526" s="136"/>
      <c r="BG526" s="136"/>
      <c r="BJ526" s="136"/>
      <c r="BT526" s="136"/>
      <c r="CD526" s="136"/>
      <c r="CN526" s="136"/>
      <c r="CX526" s="136"/>
      <c r="DH526" s="136"/>
      <c r="DR526" s="136"/>
      <c r="EB526" s="136"/>
      <c r="EL526" s="136"/>
      <c r="EV526" s="136"/>
      <c r="FF526" s="136"/>
      <c r="FP526" s="136"/>
      <c r="FZ526" s="136"/>
      <c r="GJ526" s="136"/>
      <c r="GT526" s="136"/>
      <c r="HD526" s="136"/>
      <c r="HN526" s="136"/>
      <c r="HX526" s="136"/>
    </row>
    <row xmlns:x14ac="http://schemas.microsoft.com/office/spreadsheetml/2009/9/ac" r="527" s="3" customFormat="true" x14ac:dyDescent="0.25">
      <c r="A527" s="402"/>
      <c r="B527" s="136"/>
      <c r="L527" s="136"/>
      <c r="V527" s="136"/>
      <c r="AF527" s="136"/>
      <c r="AP527" s="136"/>
      <c r="AZ527" s="136"/>
      <c r="BA527" s="136"/>
      <c r="BB527" s="136"/>
      <c r="BC527" s="136"/>
      <c r="BD527" s="136"/>
      <c r="BE527" s="136"/>
      <c r="BF527" s="136"/>
      <c r="BG527" s="136"/>
      <c r="BJ527" s="136"/>
      <c r="BT527" s="136"/>
      <c r="CD527" s="136"/>
      <c r="CN527" s="136"/>
      <c r="CX527" s="136"/>
      <c r="DH527" s="136"/>
      <c r="DR527" s="136"/>
      <c r="EB527" s="136"/>
      <c r="EL527" s="136"/>
      <c r="EV527" s="136"/>
      <c r="FF527" s="136"/>
      <c r="FP527" s="136"/>
      <c r="FZ527" s="136"/>
      <c r="GJ527" s="136"/>
      <c r="GT527" s="136"/>
      <c r="HD527" s="136"/>
      <c r="HN527" s="136"/>
      <c r="HX527" s="136"/>
    </row>
    <row xmlns:x14ac="http://schemas.microsoft.com/office/spreadsheetml/2009/9/ac" r="528" s="3" customFormat="true" x14ac:dyDescent="0.25">
      <c r="A528" s="402"/>
      <c r="B528" s="136"/>
      <c r="L528" s="136"/>
      <c r="V528" s="136"/>
      <c r="AF528" s="136"/>
      <c r="AP528" s="136"/>
      <c r="AZ528" s="136"/>
      <c r="BA528" s="136"/>
      <c r="BB528" s="136"/>
      <c r="BC528" s="136"/>
      <c r="BD528" s="136"/>
      <c r="BE528" s="136"/>
      <c r="BF528" s="136"/>
      <c r="BG528" s="136"/>
      <c r="BJ528" s="136"/>
      <c r="BT528" s="136"/>
      <c r="CD528" s="136"/>
      <c r="CN528" s="136"/>
      <c r="CX528" s="136"/>
      <c r="DH528" s="136"/>
      <c r="DR528" s="136"/>
      <c r="EB528" s="136"/>
      <c r="EL528" s="136"/>
      <c r="EV528" s="136"/>
      <c r="FF528" s="136"/>
      <c r="FP528" s="136"/>
      <c r="FZ528" s="136"/>
      <c r="GJ528" s="136"/>
      <c r="GT528" s="136"/>
      <c r="HD528" s="136"/>
      <c r="HN528" s="136"/>
      <c r="HX528" s="136"/>
    </row>
    <row xmlns:x14ac="http://schemas.microsoft.com/office/spreadsheetml/2009/9/ac" r="529" s="3" customFormat="true" x14ac:dyDescent="0.25">
      <c r="A529" s="402"/>
      <c r="B529" s="136"/>
      <c r="L529" s="136"/>
      <c r="V529" s="136"/>
      <c r="AF529" s="136"/>
      <c r="AP529" s="136"/>
      <c r="AZ529" s="136"/>
      <c r="BA529" s="136"/>
      <c r="BB529" s="136"/>
      <c r="BC529" s="136"/>
      <c r="BD529" s="136"/>
      <c r="BE529" s="136"/>
      <c r="BF529" s="136"/>
      <c r="BG529" s="136"/>
      <c r="BJ529" s="136"/>
      <c r="BT529" s="136"/>
      <c r="CD529" s="136"/>
      <c r="CN529" s="136"/>
      <c r="CX529" s="136"/>
      <c r="DH529" s="136"/>
      <c r="DR529" s="136"/>
      <c r="EB529" s="136"/>
      <c r="EL529" s="136"/>
      <c r="EV529" s="136"/>
      <c r="FF529" s="136"/>
      <c r="FP529" s="136"/>
      <c r="FZ529" s="136"/>
      <c r="GJ529" s="136"/>
      <c r="GT529" s="136"/>
      <c r="HD529" s="136"/>
      <c r="HN529" s="136"/>
      <c r="HX529" s="136"/>
    </row>
    <row xmlns:x14ac="http://schemas.microsoft.com/office/spreadsheetml/2009/9/ac" r="530" s="3" customFormat="true" x14ac:dyDescent="0.25">
      <c r="A530" s="402"/>
      <c r="B530" s="136"/>
      <c r="L530" s="136"/>
      <c r="V530" s="136"/>
      <c r="AF530" s="136"/>
      <c r="AP530" s="136"/>
      <c r="AZ530" s="136"/>
      <c r="BA530" s="136"/>
      <c r="BB530" s="136"/>
      <c r="BC530" s="136"/>
      <c r="BD530" s="136"/>
      <c r="BE530" s="136"/>
      <c r="BF530" s="136"/>
      <c r="BG530" s="136"/>
      <c r="BJ530" s="136"/>
      <c r="BT530" s="136"/>
      <c r="CD530" s="136"/>
      <c r="CN530" s="136"/>
      <c r="CX530" s="136"/>
      <c r="DH530" s="136"/>
      <c r="DR530" s="136"/>
      <c r="EB530" s="136"/>
      <c r="EL530" s="136"/>
      <c r="EV530" s="136"/>
      <c r="FF530" s="136"/>
      <c r="FP530" s="136"/>
      <c r="FZ530" s="136"/>
      <c r="GJ530" s="136"/>
      <c r="GT530" s="136"/>
      <c r="HD530" s="136"/>
      <c r="HN530" s="136"/>
      <c r="HX530" s="136"/>
    </row>
    <row xmlns:x14ac="http://schemas.microsoft.com/office/spreadsheetml/2009/9/ac" r="531" s="3" customFormat="true" x14ac:dyDescent="0.25">
      <c r="A531" s="402"/>
      <c r="B531" s="136"/>
      <c r="L531" s="136"/>
      <c r="V531" s="136"/>
      <c r="AF531" s="136"/>
      <c r="AP531" s="136"/>
      <c r="AZ531" s="136"/>
      <c r="BA531" s="136"/>
      <c r="BB531" s="136"/>
      <c r="BC531" s="136"/>
      <c r="BD531" s="136"/>
      <c r="BE531" s="136"/>
      <c r="BF531" s="136"/>
      <c r="BG531" s="136"/>
      <c r="BJ531" s="136"/>
      <c r="BT531" s="136"/>
      <c r="CD531" s="136"/>
      <c r="CN531" s="136"/>
      <c r="CX531" s="136"/>
      <c r="DH531" s="136"/>
      <c r="DR531" s="136"/>
      <c r="EB531" s="136"/>
      <c r="EL531" s="136"/>
      <c r="EV531" s="136"/>
      <c r="FF531" s="136"/>
      <c r="FP531" s="136"/>
      <c r="FZ531" s="136"/>
      <c r="GJ531" s="136"/>
      <c r="GT531" s="136"/>
      <c r="HD531" s="136"/>
      <c r="HN531" s="136"/>
      <c r="HX531" s="136"/>
    </row>
    <row xmlns:x14ac="http://schemas.microsoft.com/office/spreadsheetml/2009/9/ac" r="532" s="3" customFormat="true" x14ac:dyDescent="0.25">
      <c r="A532" s="402"/>
      <c r="B532" s="136"/>
      <c r="L532" s="136"/>
      <c r="V532" s="136"/>
      <c r="AF532" s="136"/>
      <c r="AP532" s="136"/>
      <c r="AZ532" s="136"/>
      <c r="BA532" s="136"/>
      <c r="BB532" s="136"/>
      <c r="BC532" s="136"/>
      <c r="BD532" s="136"/>
      <c r="BE532" s="136"/>
      <c r="BF532" s="136"/>
      <c r="BG532" s="136"/>
      <c r="BJ532" s="136"/>
      <c r="BT532" s="136"/>
      <c r="CD532" s="136"/>
      <c r="CN532" s="136"/>
      <c r="CX532" s="136"/>
      <c r="DH532" s="136"/>
      <c r="DR532" s="136"/>
      <c r="EB532" s="136"/>
      <c r="EL532" s="136"/>
      <c r="EV532" s="136"/>
      <c r="FF532" s="136"/>
      <c r="FP532" s="136"/>
      <c r="FZ532" s="136"/>
      <c r="GJ532" s="136"/>
      <c r="GT532" s="136"/>
      <c r="HD532" s="136"/>
      <c r="HN532" s="136"/>
      <c r="HX532" s="136"/>
    </row>
    <row xmlns:x14ac="http://schemas.microsoft.com/office/spreadsheetml/2009/9/ac" r="533" s="3" customFormat="true" x14ac:dyDescent="0.25">
      <c r="A533" s="402"/>
      <c r="B533" s="136"/>
      <c r="L533" s="136"/>
      <c r="V533" s="136"/>
      <c r="AF533" s="136"/>
      <c r="AP533" s="136"/>
      <c r="AZ533" s="136"/>
      <c r="BA533" s="136"/>
      <c r="BB533" s="136"/>
      <c r="BC533" s="136"/>
      <c r="BD533" s="136"/>
      <c r="BE533" s="136"/>
      <c r="BF533" s="136"/>
      <c r="BG533" s="136"/>
      <c r="BJ533" s="136"/>
      <c r="BT533" s="136"/>
      <c r="CD533" s="136"/>
      <c r="CN533" s="136"/>
      <c r="CX533" s="136"/>
      <c r="DH533" s="136"/>
      <c r="DR533" s="136"/>
      <c r="EB533" s="136"/>
      <c r="EL533" s="136"/>
      <c r="EV533" s="136"/>
      <c r="FF533" s="136"/>
      <c r="FP533" s="136"/>
      <c r="FZ533" s="136"/>
      <c r="GJ533" s="136"/>
      <c r="GT533" s="136"/>
      <c r="HD533" s="136"/>
      <c r="HN533" s="136"/>
      <c r="HX533" s="136"/>
    </row>
    <row xmlns:x14ac="http://schemas.microsoft.com/office/spreadsheetml/2009/9/ac" r="534" s="3" customFormat="true" x14ac:dyDescent="0.25">
      <c r="A534" s="402"/>
      <c r="B534" s="136"/>
      <c r="L534" s="136"/>
      <c r="V534" s="136"/>
      <c r="AF534" s="136"/>
      <c r="AP534" s="136"/>
      <c r="AZ534" s="136"/>
      <c r="BA534" s="136"/>
      <c r="BB534" s="136"/>
      <c r="BC534" s="136"/>
      <c r="BD534" s="136"/>
      <c r="BE534" s="136"/>
      <c r="BF534" s="136"/>
      <c r="BG534" s="136"/>
      <c r="BJ534" s="136"/>
      <c r="BT534" s="136"/>
      <c r="CD534" s="136"/>
      <c r="CN534" s="136"/>
      <c r="CX534" s="136"/>
      <c r="DH534" s="136"/>
      <c r="DR534" s="136"/>
      <c r="EB534" s="136"/>
      <c r="EL534" s="136"/>
      <c r="EV534" s="136"/>
      <c r="FF534" s="136"/>
      <c r="FP534" s="136"/>
      <c r="FZ534" s="136"/>
      <c r="GJ534" s="136"/>
      <c r="GT534" s="136"/>
      <c r="HD534" s="136"/>
      <c r="HN534" s="136"/>
      <c r="HX534" s="136"/>
    </row>
    <row xmlns:x14ac="http://schemas.microsoft.com/office/spreadsheetml/2009/9/ac" r="535" s="3" customFormat="true" x14ac:dyDescent="0.25">
      <c r="A535" s="402"/>
      <c r="B535" s="136"/>
      <c r="L535" s="136"/>
      <c r="V535" s="136"/>
      <c r="AF535" s="136"/>
      <c r="AP535" s="136"/>
      <c r="AZ535" s="136"/>
      <c r="BA535" s="136"/>
      <c r="BB535" s="136"/>
      <c r="BC535" s="136"/>
      <c r="BD535" s="136"/>
      <c r="BE535" s="136"/>
      <c r="BF535" s="136"/>
      <c r="BG535" s="136"/>
      <c r="BJ535" s="136"/>
      <c r="BT535" s="136"/>
      <c r="CD535" s="136"/>
      <c r="CN535" s="136"/>
      <c r="CX535" s="136"/>
      <c r="DH535" s="136"/>
      <c r="DR535" s="136"/>
      <c r="EB535" s="136"/>
      <c r="EL535" s="136"/>
      <c r="EV535" s="136"/>
      <c r="FF535" s="136"/>
      <c r="FP535" s="136"/>
      <c r="FZ535" s="136"/>
      <c r="GJ535" s="136"/>
      <c r="GT535" s="136"/>
      <c r="HD535" s="136"/>
      <c r="HN535" s="136"/>
      <c r="HX535" s="136"/>
    </row>
    <row xmlns:x14ac="http://schemas.microsoft.com/office/spreadsheetml/2009/9/ac" r="536" s="3" customFormat="true" x14ac:dyDescent="0.25">
      <c r="A536" s="402"/>
      <c r="B536" s="136"/>
      <c r="L536" s="136"/>
      <c r="V536" s="136"/>
      <c r="AF536" s="136"/>
      <c r="AP536" s="136"/>
      <c r="AZ536" s="136"/>
      <c r="BA536" s="136"/>
      <c r="BB536" s="136"/>
      <c r="BC536" s="136"/>
      <c r="BD536" s="136"/>
      <c r="BE536" s="136"/>
      <c r="BF536" s="136"/>
      <c r="BG536" s="136"/>
      <c r="BJ536" s="136"/>
      <c r="BT536" s="136"/>
      <c r="CD536" s="136"/>
      <c r="CN536" s="136"/>
      <c r="CX536" s="136"/>
      <c r="DH536" s="136"/>
      <c r="DR536" s="136"/>
      <c r="EB536" s="136"/>
      <c r="EL536" s="136"/>
      <c r="EV536" s="136"/>
      <c r="FF536" s="136"/>
      <c r="FP536" s="136"/>
      <c r="FZ536" s="136"/>
      <c r="GJ536" s="136"/>
      <c r="GT536" s="136"/>
      <c r="HD536" s="136"/>
      <c r="HN536" s="136"/>
      <c r="HX536" s="136"/>
    </row>
    <row xmlns:x14ac="http://schemas.microsoft.com/office/spreadsheetml/2009/9/ac" r="537" s="3" customFormat="true" x14ac:dyDescent="0.25">
      <c r="A537" s="402"/>
      <c r="B537" s="136"/>
      <c r="L537" s="136"/>
      <c r="V537" s="136"/>
      <c r="AF537" s="136"/>
      <c r="AP537" s="136"/>
      <c r="AZ537" s="136"/>
      <c r="BA537" s="136"/>
      <c r="BB537" s="136"/>
      <c r="BC537" s="136"/>
      <c r="BD537" s="136"/>
      <c r="BE537" s="136"/>
      <c r="BF537" s="136"/>
      <c r="BG537" s="136"/>
      <c r="BJ537" s="136"/>
      <c r="BT537" s="136"/>
      <c r="CD537" s="136"/>
      <c r="CN537" s="136"/>
      <c r="CX537" s="136"/>
      <c r="DH537" s="136"/>
      <c r="DR537" s="136"/>
      <c r="EB537" s="136"/>
      <c r="EL537" s="136"/>
      <c r="EV537" s="136"/>
      <c r="FF537" s="136"/>
      <c r="FP537" s="136"/>
      <c r="FZ537" s="136"/>
      <c r="GJ537" s="136"/>
      <c r="GT537" s="136"/>
      <c r="HD537" s="136"/>
      <c r="HN537" s="136"/>
      <c r="HX537" s="136"/>
    </row>
    <row xmlns:x14ac="http://schemas.microsoft.com/office/spreadsheetml/2009/9/ac" r="538" s="3" customFormat="true" x14ac:dyDescent="0.25">
      <c r="A538" s="402"/>
      <c r="B538" s="136"/>
      <c r="L538" s="136"/>
      <c r="V538" s="136"/>
      <c r="AF538" s="136"/>
      <c r="AP538" s="136"/>
      <c r="AZ538" s="136"/>
      <c r="BA538" s="136"/>
      <c r="BB538" s="136"/>
      <c r="BC538" s="136"/>
      <c r="BD538" s="136"/>
      <c r="BE538" s="136"/>
      <c r="BF538" s="136"/>
      <c r="BG538" s="136"/>
      <c r="BJ538" s="136"/>
      <c r="BT538" s="136"/>
      <c r="CD538" s="136"/>
      <c r="CN538" s="136"/>
      <c r="CX538" s="136"/>
      <c r="DH538" s="136"/>
      <c r="DR538" s="136"/>
      <c r="EB538" s="136"/>
      <c r="EL538" s="136"/>
      <c r="EV538" s="136"/>
      <c r="FF538" s="136"/>
      <c r="FP538" s="136"/>
      <c r="FZ538" s="136"/>
      <c r="GJ538" s="136"/>
      <c r="GT538" s="136"/>
      <c r="HD538" s="136"/>
      <c r="HN538" s="136"/>
      <c r="HX538" s="136"/>
    </row>
    <row xmlns:x14ac="http://schemas.microsoft.com/office/spreadsheetml/2009/9/ac" r="539" s="3" customFormat="true" x14ac:dyDescent="0.25">
      <c r="A539" s="402"/>
      <c r="B539" s="136"/>
      <c r="L539" s="136"/>
      <c r="V539" s="136"/>
      <c r="AF539" s="136"/>
      <c r="AP539" s="136"/>
      <c r="AZ539" s="136"/>
      <c r="BA539" s="136"/>
      <c r="BB539" s="136"/>
      <c r="BC539" s="136"/>
      <c r="BD539" s="136"/>
      <c r="BE539" s="136"/>
      <c r="BF539" s="136"/>
      <c r="BG539" s="136"/>
      <c r="BJ539" s="136"/>
      <c r="BT539" s="136"/>
      <c r="CD539" s="136"/>
      <c r="CN539" s="136"/>
      <c r="CX539" s="136"/>
      <c r="DH539" s="136"/>
      <c r="DR539" s="136"/>
      <c r="EB539" s="136"/>
      <c r="EL539" s="136"/>
      <c r="EV539" s="136"/>
      <c r="FF539" s="136"/>
      <c r="FP539" s="136"/>
      <c r="FZ539" s="136"/>
      <c r="GJ539" s="136"/>
      <c r="GT539" s="136"/>
      <c r="HD539" s="136"/>
      <c r="HN539" s="136"/>
      <c r="HX539" s="136"/>
    </row>
    <row xmlns:x14ac="http://schemas.microsoft.com/office/spreadsheetml/2009/9/ac" r="540" s="3" customFormat="true" x14ac:dyDescent="0.25">
      <c r="A540" s="402"/>
      <c r="B540" s="136"/>
      <c r="L540" s="136"/>
      <c r="V540" s="136"/>
      <c r="AF540" s="136"/>
      <c r="AP540" s="136"/>
      <c r="AZ540" s="136"/>
      <c r="BA540" s="136"/>
      <c r="BB540" s="136"/>
      <c r="BC540" s="136"/>
      <c r="BD540" s="136"/>
      <c r="BE540" s="136"/>
      <c r="BF540" s="136"/>
      <c r="BG540" s="136"/>
      <c r="BJ540" s="136"/>
      <c r="BT540" s="136"/>
      <c r="CD540" s="136"/>
      <c r="CN540" s="136"/>
      <c r="CX540" s="136"/>
      <c r="DH540" s="136"/>
      <c r="DR540" s="136"/>
      <c r="EB540" s="136"/>
      <c r="EL540" s="136"/>
      <c r="EV540" s="136"/>
      <c r="FF540" s="136"/>
      <c r="FP540" s="136"/>
      <c r="FZ540" s="136"/>
      <c r="GJ540" s="136"/>
      <c r="GT540" s="136"/>
      <c r="HD540" s="136"/>
      <c r="HN540" s="136"/>
      <c r="HX540" s="136"/>
    </row>
    <row xmlns:x14ac="http://schemas.microsoft.com/office/spreadsheetml/2009/9/ac" r="541" s="3" customFormat="true" x14ac:dyDescent="0.25">
      <c r="A541" s="402"/>
      <c r="B541" s="136"/>
      <c r="L541" s="136"/>
      <c r="V541" s="136"/>
      <c r="AF541" s="136"/>
      <c r="AP541" s="136"/>
      <c r="AZ541" s="136"/>
      <c r="BA541" s="136"/>
      <c r="BB541" s="136"/>
      <c r="BC541" s="136"/>
      <c r="BD541" s="136"/>
      <c r="BE541" s="136"/>
      <c r="BF541" s="136"/>
      <c r="BG541" s="136"/>
      <c r="BJ541" s="136"/>
      <c r="BT541" s="136"/>
      <c r="CD541" s="136"/>
      <c r="CN541" s="136"/>
      <c r="CX541" s="136"/>
      <c r="DH541" s="136"/>
      <c r="DR541" s="136"/>
      <c r="EB541" s="136"/>
      <c r="EL541" s="136"/>
      <c r="EV541" s="136"/>
      <c r="FF541" s="136"/>
      <c r="FP541" s="136"/>
      <c r="FZ541" s="136"/>
      <c r="GJ541" s="136"/>
      <c r="GT541" s="136"/>
      <c r="HD541" s="136"/>
      <c r="HN541" s="136"/>
      <c r="HX541" s="136"/>
    </row>
    <row xmlns:x14ac="http://schemas.microsoft.com/office/spreadsheetml/2009/9/ac" r="542" s="3" customFormat="true" x14ac:dyDescent="0.25">
      <c r="A542" s="402"/>
      <c r="B542" s="136"/>
      <c r="L542" s="136"/>
      <c r="V542" s="136"/>
      <c r="AF542" s="136"/>
      <c r="AP542" s="136"/>
      <c r="AZ542" s="136"/>
      <c r="BA542" s="136"/>
      <c r="BB542" s="136"/>
      <c r="BC542" s="136"/>
      <c r="BD542" s="136"/>
      <c r="BE542" s="136"/>
      <c r="BF542" s="136"/>
      <c r="BG542" s="136"/>
      <c r="BJ542" s="136"/>
      <c r="BT542" s="136"/>
      <c r="CD542" s="136"/>
      <c r="CN542" s="136"/>
      <c r="CX542" s="136"/>
      <c r="DH542" s="136"/>
      <c r="DR542" s="136"/>
      <c r="EB542" s="136"/>
      <c r="EL542" s="136"/>
      <c r="EV542" s="136"/>
      <c r="FF542" s="136"/>
      <c r="FP542" s="136"/>
      <c r="FZ542" s="136"/>
      <c r="GJ542" s="136"/>
      <c r="GT542" s="136"/>
      <c r="HD542" s="136"/>
      <c r="HN542" s="136"/>
      <c r="HX542" s="136"/>
    </row>
    <row xmlns:x14ac="http://schemas.microsoft.com/office/spreadsheetml/2009/9/ac" r="543" s="3" customFormat="true" x14ac:dyDescent="0.25">
      <c r="A543" s="402"/>
      <c r="B543" s="136"/>
      <c r="L543" s="136"/>
      <c r="V543" s="136"/>
      <c r="AF543" s="136"/>
      <c r="AP543" s="136"/>
      <c r="AZ543" s="136"/>
      <c r="BA543" s="136"/>
      <c r="BB543" s="136"/>
      <c r="BC543" s="136"/>
      <c r="BD543" s="136"/>
      <c r="BE543" s="136"/>
      <c r="BF543" s="136"/>
      <c r="BG543" s="136"/>
      <c r="BJ543" s="136"/>
      <c r="BT543" s="136"/>
      <c r="CD543" s="136"/>
      <c r="CN543" s="136"/>
      <c r="CX543" s="136"/>
      <c r="DH543" s="136"/>
      <c r="DR543" s="136"/>
      <c r="EB543" s="136"/>
      <c r="EL543" s="136"/>
      <c r="EV543" s="136"/>
      <c r="FF543" s="136"/>
      <c r="FP543" s="136"/>
      <c r="FZ543" s="136"/>
      <c r="GJ543" s="136"/>
      <c r="GT543" s="136"/>
      <c r="HD543" s="136"/>
      <c r="HN543" s="136"/>
      <c r="HX543" s="136"/>
    </row>
    <row xmlns:x14ac="http://schemas.microsoft.com/office/spreadsheetml/2009/9/ac" r="544" s="3" customFormat="true" x14ac:dyDescent="0.25">
      <c r="A544" s="402"/>
      <c r="B544" s="136"/>
      <c r="L544" s="136"/>
      <c r="V544" s="136"/>
      <c r="AF544" s="136"/>
      <c r="AP544" s="136"/>
      <c r="AZ544" s="136"/>
      <c r="BA544" s="136"/>
      <c r="BB544" s="136"/>
      <c r="BC544" s="136"/>
      <c r="BD544" s="136"/>
      <c r="BE544" s="136"/>
      <c r="BF544" s="136"/>
      <c r="BG544" s="136"/>
      <c r="BJ544" s="136"/>
      <c r="BT544" s="136"/>
      <c r="CD544" s="136"/>
      <c r="CN544" s="136"/>
      <c r="CX544" s="136"/>
      <c r="DH544" s="136"/>
      <c r="DR544" s="136"/>
      <c r="EB544" s="136"/>
      <c r="EL544" s="136"/>
      <c r="EV544" s="136"/>
      <c r="FF544" s="136"/>
      <c r="FP544" s="136"/>
      <c r="FZ544" s="136"/>
      <c r="GJ544" s="136"/>
      <c r="GT544" s="136"/>
      <c r="HD544" s="136"/>
      <c r="HN544" s="136"/>
      <c r="HX544" s="136"/>
    </row>
    <row xmlns:x14ac="http://schemas.microsoft.com/office/spreadsheetml/2009/9/ac" r="545" s="3" customFormat="true" x14ac:dyDescent="0.25">
      <c r="A545" s="402"/>
      <c r="B545" s="136"/>
      <c r="L545" s="136"/>
      <c r="V545" s="136"/>
      <c r="AF545" s="136"/>
      <c r="AP545" s="136"/>
      <c r="AZ545" s="136"/>
      <c r="BA545" s="136"/>
      <c r="BB545" s="136"/>
      <c r="BC545" s="136"/>
      <c r="BD545" s="136"/>
      <c r="BE545" s="136"/>
      <c r="BF545" s="136"/>
      <c r="BG545" s="136"/>
      <c r="BJ545" s="136"/>
      <c r="BT545" s="136"/>
      <c r="CD545" s="136"/>
      <c r="CN545" s="136"/>
      <c r="CX545" s="136"/>
      <c r="DH545" s="136"/>
      <c r="DR545" s="136"/>
      <c r="EB545" s="136"/>
      <c r="EL545" s="136"/>
      <c r="EV545" s="136"/>
      <c r="FF545" s="136"/>
      <c r="FP545" s="136"/>
      <c r="FZ545" s="136"/>
      <c r="GJ545" s="136"/>
      <c r="GT545" s="136"/>
      <c r="HD545" s="136"/>
      <c r="HN545" s="136"/>
      <c r="HX545" s="136"/>
    </row>
    <row xmlns:x14ac="http://schemas.microsoft.com/office/spreadsheetml/2009/9/ac" r="546" s="3" customFormat="true" x14ac:dyDescent="0.25">
      <c r="A546" s="402"/>
      <c r="B546" s="136"/>
      <c r="L546" s="136"/>
      <c r="V546" s="136"/>
      <c r="AF546" s="136"/>
      <c r="AP546" s="136"/>
      <c r="AZ546" s="136"/>
      <c r="BA546" s="136"/>
      <c r="BB546" s="136"/>
      <c r="BC546" s="136"/>
      <c r="BD546" s="136"/>
      <c r="BE546" s="136"/>
      <c r="BF546" s="136"/>
      <c r="BG546" s="136"/>
      <c r="BJ546" s="136"/>
      <c r="BT546" s="136"/>
      <c r="CD546" s="136"/>
      <c r="CN546" s="136"/>
      <c r="CX546" s="136"/>
      <c r="DH546" s="136"/>
      <c r="DR546" s="136"/>
      <c r="EB546" s="136"/>
      <c r="EL546" s="136"/>
      <c r="EV546" s="136"/>
      <c r="FF546" s="136"/>
      <c r="FP546" s="136"/>
      <c r="FZ546" s="136"/>
      <c r="GJ546" s="136"/>
      <c r="GT546" s="136"/>
      <c r="HD546" s="136"/>
      <c r="HN546" s="136"/>
      <c r="HX546" s="136"/>
    </row>
    <row xmlns:x14ac="http://schemas.microsoft.com/office/spreadsheetml/2009/9/ac" r="547" s="3" customFormat="true" x14ac:dyDescent="0.25">
      <c r="A547" s="402"/>
      <c r="B547" s="136"/>
      <c r="L547" s="136"/>
      <c r="V547" s="136"/>
      <c r="AF547" s="136"/>
      <c r="AP547" s="136"/>
      <c r="AZ547" s="136"/>
      <c r="BA547" s="136"/>
      <c r="BB547" s="136"/>
      <c r="BC547" s="136"/>
      <c r="BD547" s="136"/>
      <c r="BE547" s="136"/>
      <c r="BF547" s="136"/>
      <c r="BG547" s="136"/>
      <c r="BJ547" s="136"/>
      <c r="BT547" s="136"/>
      <c r="CD547" s="136"/>
      <c r="CN547" s="136"/>
      <c r="CX547" s="136"/>
      <c r="DH547" s="136"/>
      <c r="DR547" s="136"/>
      <c r="EB547" s="136"/>
      <c r="EL547" s="136"/>
      <c r="EV547" s="136"/>
      <c r="FF547" s="136"/>
      <c r="FP547" s="136"/>
      <c r="FZ547" s="136"/>
      <c r="GJ547" s="136"/>
      <c r="GT547" s="136"/>
      <c r="HD547" s="136"/>
      <c r="HN547" s="136"/>
      <c r="HX547" s="136"/>
    </row>
    <row xmlns:x14ac="http://schemas.microsoft.com/office/spreadsheetml/2009/9/ac" r="548" s="3" customFormat="true" x14ac:dyDescent="0.25">
      <c r="A548" s="402"/>
      <c r="B548" s="136"/>
      <c r="L548" s="136"/>
      <c r="V548" s="136"/>
      <c r="AF548" s="136"/>
      <c r="AP548" s="136"/>
      <c r="AZ548" s="136"/>
      <c r="BA548" s="136"/>
      <c r="BB548" s="136"/>
      <c r="BC548" s="136"/>
      <c r="BD548" s="136"/>
      <c r="BE548" s="136"/>
      <c r="BF548" s="136"/>
      <c r="BG548" s="136"/>
      <c r="BJ548" s="136"/>
      <c r="BT548" s="136"/>
      <c r="CD548" s="136"/>
      <c r="CN548" s="136"/>
      <c r="CX548" s="136"/>
      <c r="DH548" s="136"/>
      <c r="DR548" s="136"/>
      <c r="EB548" s="136"/>
      <c r="EL548" s="136"/>
      <c r="EV548" s="136"/>
      <c r="FF548" s="136"/>
      <c r="FP548" s="136"/>
      <c r="FZ548" s="136"/>
      <c r="GJ548" s="136"/>
      <c r="GT548" s="136"/>
      <c r="HD548" s="136"/>
      <c r="HN548" s="136"/>
      <c r="HX548" s="136"/>
    </row>
    <row xmlns:x14ac="http://schemas.microsoft.com/office/spreadsheetml/2009/9/ac" r="549" s="3" customFormat="true" x14ac:dyDescent="0.25">
      <c r="A549" s="402"/>
      <c r="B549" s="136"/>
      <c r="L549" s="136"/>
      <c r="V549" s="136"/>
      <c r="AF549" s="136"/>
      <c r="AP549" s="136"/>
      <c r="AZ549" s="136"/>
      <c r="BA549" s="136"/>
      <c r="BB549" s="136"/>
      <c r="BC549" s="136"/>
      <c r="BD549" s="136"/>
      <c r="BE549" s="136"/>
      <c r="BF549" s="136"/>
      <c r="BG549" s="136"/>
      <c r="BJ549" s="136"/>
      <c r="BT549" s="136"/>
      <c r="CD549" s="136"/>
      <c r="CN549" s="136"/>
      <c r="CX549" s="136"/>
      <c r="DH549" s="136"/>
      <c r="DR549" s="136"/>
      <c r="EB549" s="136"/>
      <c r="EL549" s="136"/>
      <c r="EV549" s="136"/>
      <c r="FF549" s="136"/>
      <c r="FP549" s="136"/>
      <c r="FZ549" s="136"/>
      <c r="GJ549" s="136"/>
      <c r="GT549" s="136"/>
      <c r="HD549" s="136"/>
      <c r="HN549" s="136"/>
      <c r="HX549" s="136"/>
    </row>
    <row xmlns:x14ac="http://schemas.microsoft.com/office/spreadsheetml/2009/9/ac" r="550" s="3" customFormat="true" x14ac:dyDescent="0.25">
      <c r="A550" s="402"/>
      <c r="B550" s="136"/>
      <c r="L550" s="136"/>
      <c r="V550" s="136"/>
      <c r="AF550" s="136"/>
      <c r="AP550" s="136"/>
      <c r="AZ550" s="136"/>
      <c r="BA550" s="136"/>
      <c r="BB550" s="136"/>
      <c r="BC550" s="136"/>
      <c r="BD550" s="136"/>
      <c r="BE550" s="136"/>
      <c r="BF550" s="136"/>
      <c r="BG550" s="136"/>
      <c r="BJ550" s="136"/>
      <c r="BT550" s="136"/>
      <c r="CD550" s="136"/>
      <c r="CN550" s="136"/>
      <c r="CX550" s="136"/>
      <c r="DH550" s="136"/>
      <c r="DR550" s="136"/>
      <c r="EB550" s="136"/>
      <c r="EL550" s="136"/>
      <c r="EV550" s="136"/>
      <c r="FF550" s="136"/>
      <c r="FP550" s="136"/>
      <c r="FZ550" s="136"/>
      <c r="GJ550" s="136"/>
      <c r="GT550" s="136"/>
      <c r="HD550" s="136"/>
      <c r="HN550" s="136"/>
      <c r="HX550" s="136"/>
    </row>
    <row xmlns:x14ac="http://schemas.microsoft.com/office/spreadsheetml/2009/9/ac" r="551" s="3" customFormat="true" x14ac:dyDescent="0.25">
      <c r="A551" s="402"/>
      <c r="B551" s="136"/>
      <c r="L551" s="136"/>
      <c r="V551" s="136"/>
      <c r="AF551" s="136"/>
      <c r="AP551" s="136"/>
      <c r="AZ551" s="136"/>
      <c r="BA551" s="136"/>
      <c r="BB551" s="136"/>
      <c r="BC551" s="136"/>
      <c r="BD551" s="136"/>
      <c r="BE551" s="136"/>
      <c r="BF551" s="136"/>
      <c r="BG551" s="136"/>
      <c r="BJ551" s="136"/>
      <c r="BT551" s="136"/>
      <c r="CD551" s="136"/>
      <c r="CN551" s="136"/>
      <c r="CX551" s="136"/>
      <c r="DH551" s="136"/>
      <c r="DR551" s="136"/>
      <c r="EB551" s="136"/>
      <c r="EL551" s="136"/>
      <c r="EV551" s="136"/>
      <c r="FF551" s="136"/>
      <c r="FP551" s="136"/>
      <c r="FZ551" s="136"/>
      <c r="GJ551" s="136"/>
      <c r="GT551" s="136"/>
      <c r="HD551" s="136"/>
      <c r="HN551" s="136"/>
      <c r="HX551" s="136"/>
    </row>
    <row xmlns:x14ac="http://schemas.microsoft.com/office/spreadsheetml/2009/9/ac" r="552" s="3" customFormat="true" x14ac:dyDescent="0.25">
      <c r="A552" s="402"/>
      <c r="B552" s="136"/>
      <c r="L552" s="136"/>
      <c r="V552" s="136"/>
      <c r="AF552" s="136"/>
      <c r="AP552" s="136"/>
      <c r="AZ552" s="136"/>
      <c r="BA552" s="136"/>
      <c r="BB552" s="136"/>
      <c r="BC552" s="136"/>
      <c r="BD552" s="136"/>
      <c r="BE552" s="136"/>
      <c r="BF552" s="136"/>
      <c r="BG552" s="136"/>
      <c r="BJ552" s="136"/>
      <c r="BT552" s="136"/>
      <c r="CD552" s="136"/>
      <c r="CN552" s="136"/>
      <c r="CX552" s="136"/>
      <c r="DH552" s="136"/>
      <c r="DR552" s="136"/>
      <c r="EB552" s="136"/>
      <c r="EL552" s="136"/>
      <c r="EV552" s="136"/>
      <c r="FF552" s="136"/>
      <c r="FP552" s="136"/>
      <c r="FZ552" s="136"/>
      <c r="GJ552" s="136"/>
      <c r="GT552" s="136"/>
      <c r="HD552" s="136"/>
      <c r="HN552" s="136"/>
      <c r="HX552" s="136"/>
    </row>
    <row xmlns:x14ac="http://schemas.microsoft.com/office/spreadsheetml/2009/9/ac" r="553" s="3" customFormat="true" x14ac:dyDescent="0.25">
      <c r="A553" s="402"/>
      <c r="B553" s="136"/>
      <c r="L553" s="136"/>
      <c r="V553" s="136"/>
      <c r="AF553" s="136"/>
      <c r="AP553" s="136"/>
      <c r="AZ553" s="136"/>
      <c r="BA553" s="136"/>
      <c r="BB553" s="136"/>
      <c r="BC553" s="136"/>
      <c r="BD553" s="136"/>
      <c r="BE553" s="136"/>
      <c r="BF553" s="136"/>
      <c r="BG553" s="136"/>
      <c r="BJ553" s="136"/>
      <c r="BT553" s="136"/>
      <c r="CD553" s="136"/>
      <c r="CN553" s="136"/>
      <c r="CX553" s="136"/>
      <c r="DH553" s="136"/>
      <c r="DR553" s="136"/>
      <c r="EB553" s="136"/>
      <c r="EL553" s="136"/>
      <c r="EV553" s="136"/>
      <c r="FF553" s="136"/>
      <c r="FP553" s="136"/>
      <c r="FZ553" s="136"/>
      <c r="GJ553" s="136"/>
      <c r="GT553" s="136"/>
      <c r="HD553" s="136"/>
      <c r="HN553" s="136"/>
      <c r="HX553" s="136"/>
    </row>
    <row xmlns:x14ac="http://schemas.microsoft.com/office/spreadsheetml/2009/9/ac" r="554" s="3" customFormat="true" x14ac:dyDescent="0.25">
      <c r="A554" s="402"/>
      <c r="B554" s="136"/>
      <c r="L554" s="136"/>
      <c r="V554" s="136"/>
      <c r="AF554" s="136"/>
      <c r="AP554" s="136"/>
      <c r="AZ554" s="136"/>
      <c r="BA554" s="136"/>
      <c r="BB554" s="136"/>
      <c r="BC554" s="136"/>
      <c r="BD554" s="136"/>
      <c r="BE554" s="136"/>
      <c r="BF554" s="136"/>
      <c r="BG554" s="136"/>
      <c r="BJ554" s="136"/>
      <c r="BT554" s="136"/>
      <c r="CD554" s="136"/>
      <c r="CN554" s="136"/>
      <c r="CX554" s="136"/>
      <c r="DH554" s="136"/>
      <c r="DR554" s="136"/>
      <c r="EB554" s="136"/>
      <c r="EL554" s="136"/>
      <c r="EV554" s="136"/>
      <c r="FF554" s="136"/>
      <c r="FP554" s="136"/>
      <c r="FZ554" s="136"/>
      <c r="GJ554" s="136"/>
      <c r="GT554" s="136"/>
      <c r="HD554" s="136"/>
      <c r="HN554" s="136"/>
      <c r="HX554" s="136"/>
    </row>
    <row xmlns:x14ac="http://schemas.microsoft.com/office/spreadsheetml/2009/9/ac" r="555" s="3" customFormat="true" x14ac:dyDescent="0.25">
      <c r="A555" s="402"/>
      <c r="B555" s="136"/>
      <c r="L555" s="136"/>
      <c r="V555" s="136"/>
      <c r="AF555" s="136"/>
      <c r="AP555" s="136"/>
      <c r="AZ555" s="136"/>
      <c r="BA555" s="136"/>
      <c r="BB555" s="136"/>
      <c r="BC555" s="136"/>
      <c r="BD555" s="136"/>
      <c r="BE555" s="136"/>
      <c r="BF555" s="136"/>
      <c r="BG555" s="136"/>
      <c r="BJ555" s="136"/>
      <c r="BT555" s="136"/>
      <c r="CD555" s="136"/>
      <c r="CN555" s="136"/>
      <c r="CX555" s="136"/>
      <c r="DH555" s="136"/>
      <c r="DR555" s="136"/>
      <c r="EB555" s="136"/>
      <c r="EL555" s="136"/>
      <c r="EV555" s="136"/>
      <c r="FF555" s="136"/>
      <c r="FP555" s="136"/>
      <c r="FZ555" s="136"/>
      <c r="GJ555" s="136"/>
      <c r="GT555" s="136"/>
      <c r="HD555" s="136"/>
      <c r="HN555" s="136"/>
      <c r="HX555" s="136"/>
    </row>
    <row xmlns:x14ac="http://schemas.microsoft.com/office/spreadsheetml/2009/9/ac" r="556" s="3" customFormat="true" x14ac:dyDescent="0.25">
      <c r="A556" s="402"/>
      <c r="B556" s="136"/>
      <c r="L556" s="136"/>
      <c r="V556" s="136"/>
      <c r="AF556" s="136"/>
      <c r="AP556" s="136"/>
      <c r="AZ556" s="136"/>
      <c r="BA556" s="136"/>
      <c r="BB556" s="136"/>
      <c r="BC556" s="136"/>
      <c r="BD556" s="136"/>
      <c r="BE556" s="136"/>
      <c r="BF556" s="136"/>
      <c r="BG556" s="136"/>
      <c r="BJ556" s="136"/>
      <c r="BT556" s="136"/>
      <c r="CD556" s="136"/>
      <c r="CN556" s="136"/>
      <c r="CX556" s="136"/>
      <c r="DH556" s="136"/>
      <c r="DR556" s="136"/>
      <c r="EB556" s="136"/>
      <c r="EL556" s="136"/>
      <c r="EV556" s="136"/>
      <c r="FF556" s="136"/>
      <c r="FP556" s="136"/>
      <c r="FZ556" s="136"/>
      <c r="GJ556" s="136"/>
      <c r="GT556" s="136"/>
      <c r="HD556" s="136"/>
      <c r="HN556" s="136"/>
      <c r="HX556" s="136"/>
    </row>
    <row xmlns:x14ac="http://schemas.microsoft.com/office/spreadsheetml/2009/9/ac" r="557" s="3" customFormat="true" x14ac:dyDescent="0.25">
      <c r="A557" s="402"/>
      <c r="B557" s="136"/>
      <c r="L557" s="136"/>
      <c r="V557" s="136"/>
      <c r="AF557" s="136"/>
      <c r="AP557" s="136"/>
      <c r="AZ557" s="136"/>
      <c r="BA557" s="136"/>
      <c r="BB557" s="136"/>
      <c r="BC557" s="136"/>
      <c r="BD557" s="136"/>
      <c r="BE557" s="136"/>
      <c r="BF557" s="136"/>
      <c r="BG557" s="136"/>
      <c r="BJ557" s="136"/>
      <c r="BT557" s="136"/>
      <c r="CD557" s="136"/>
      <c r="CN557" s="136"/>
      <c r="CX557" s="136"/>
      <c r="DH557" s="136"/>
      <c r="DR557" s="136"/>
      <c r="EB557" s="136"/>
      <c r="EL557" s="136"/>
      <c r="EV557" s="136"/>
      <c r="FF557" s="136"/>
      <c r="FP557" s="136"/>
      <c r="FZ557" s="136"/>
      <c r="GJ557" s="136"/>
      <c r="GT557" s="136"/>
      <c r="HD557" s="136"/>
      <c r="HN557" s="136"/>
      <c r="HX557" s="136"/>
    </row>
    <row xmlns:x14ac="http://schemas.microsoft.com/office/spreadsheetml/2009/9/ac" r="558" s="3" customFormat="true" x14ac:dyDescent="0.25">
      <c r="A558" s="402"/>
      <c r="B558" s="136"/>
      <c r="L558" s="136"/>
      <c r="V558" s="136"/>
      <c r="AF558" s="136"/>
      <c r="AP558" s="136"/>
      <c r="AZ558" s="136"/>
      <c r="BA558" s="136"/>
      <c r="BB558" s="136"/>
      <c r="BC558" s="136"/>
      <c r="BD558" s="136"/>
      <c r="BE558" s="136"/>
      <c r="BF558" s="136"/>
      <c r="BG558" s="136"/>
      <c r="BJ558" s="136"/>
      <c r="BT558" s="136"/>
      <c r="CD558" s="136"/>
      <c r="CN558" s="136"/>
      <c r="CX558" s="136"/>
      <c r="DH558" s="136"/>
      <c r="DR558" s="136"/>
      <c r="EB558" s="136"/>
      <c r="EL558" s="136"/>
      <c r="EV558" s="136"/>
      <c r="FF558" s="136"/>
      <c r="FP558" s="136"/>
      <c r="FZ558" s="136"/>
      <c r="GJ558" s="136"/>
      <c r="GT558" s="136"/>
      <c r="HD558" s="136"/>
      <c r="HN558" s="136"/>
      <c r="HX558" s="136"/>
    </row>
    <row xmlns:x14ac="http://schemas.microsoft.com/office/spreadsheetml/2009/9/ac" r="559" s="3" customFormat="true" x14ac:dyDescent="0.25">
      <c r="A559" s="402"/>
      <c r="B559" s="136"/>
      <c r="L559" s="136"/>
      <c r="V559" s="136"/>
      <c r="AF559" s="136"/>
      <c r="AP559" s="136"/>
      <c r="AZ559" s="136"/>
      <c r="BA559" s="136"/>
      <c r="BB559" s="136"/>
      <c r="BC559" s="136"/>
      <c r="BD559" s="136"/>
      <c r="BE559" s="136"/>
      <c r="BF559" s="136"/>
      <c r="BG559" s="136"/>
      <c r="BJ559" s="136"/>
      <c r="BT559" s="136"/>
      <c r="CD559" s="136"/>
      <c r="CN559" s="136"/>
      <c r="CX559" s="136"/>
      <c r="DH559" s="136"/>
      <c r="DR559" s="136"/>
      <c r="EB559" s="136"/>
      <c r="EL559" s="136"/>
      <c r="EV559" s="136"/>
      <c r="FF559" s="136"/>
      <c r="FP559" s="136"/>
      <c r="FZ559" s="136"/>
      <c r="GJ559" s="136"/>
      <c r="GT559" s="136"/>
      <c r="HD559" s="136"/>
      <c r="HN559" s="136"/>
      <c r="HX559" s="136"/>
    </row>
    <row xmlns:x14ac="http://schemas.microsoft.com/office/spreadsheetml/2009/9/ac" r="560" s="3" customFormat="true" x14ac:dyDescent="0.25">
      <c r="A560" s="402"/>
      <c r="B560" s="136"/>
      <c r="L560" s="136"/>
      <c r="V560" s="136"/>
      <c r="AF560" s="136"/>
      <c r="AP560" s="136"/>
      <c r="AZ560" s="136"/>
      <c r="BA560" s="136"/>
      <c r="BB560" s="136"/>
      <c r="BC560" s="136"/>
      <c r="BD560" s="136"/>
      <c r="BE560" s="136"/>
      <c r="BF560" s="136"/>
      <c r="BG560" s="136"/>
      <c r="BJ560" s="136"/>
      <c r="BT560" s="136"/>
      <c r="CD560" s="136"/>
      <c r="CN560" s="136"/>
      <c r="CX560" s="136"/>
      <c r="DH560" s="136"/>
      <c r="DR560" s="136"/>
      <c r="EB560" s="136"/>
      <c r="EL560" s="136"/>
      <c r="EV560" s="136"/>
      <c r="FF560" s="136"/>
      <c r="FP560" s="136"/>
      <c r="FZ560" s="136"/>
      <c r="GJ560" s="136"/>
      <c r="GT560" s="136"/>
      <c r="HD560" s="136"/>
      <c r="HN560" s="136"/>
      <c r="HX560" s="136"/>
    </row>
    <row xmlns:x14ac="http://schemas.microsoft.com/office/spreadsheetml/2009/9/ac" r="561" s="3" customFormat="true" x14ac:dyDescent="0.25">
      <c r="A561" s="402"/>
      <c r="B561" s="136"/>
      <c r="L561" s="136"/>
      <c r="V561" s="136"/>
      <c r="AF561" s="136"/>
      <c r="AP561" s="136"/>
      <c r="AZ561" s="136"/>
      <c r="BA561" s="136"/>
      <c r="BB561" s="136"/>
      <c r="BC561" s="136"/>
      <c r="BD561" s="136"/>
      <c r="BE561" s="136"/>
      <c r="BF561" s="136"/>
      <c r="BG561" s="136"/>
      <c r="BJ561" s="136"/>
      <c r="BT561" s="136"/>
      <c r="CD561" s="136"/>
      <c r="CN561" s="136"/>
      <c r="CX561" s="136"/>
      <c r="DH561" s="136"/>
      <c r="DR561" s="136"/>
      <c r="EB561" s="136"/>
      <c r="EL561" s="136"/>
      <c r="EV561" s="136"/>
      <c r="FF561" s="136"/>
      <c r="FP561" s="136"/>
      <c r="FZ561" s="136"/>
      <c r="GJ561" s="136"/>
      <c r="GT561" s="136"/>
      <c r="HD561" s="136"/>
      <c r="HN561" s="136"/>
      <c r="HX561" s="136"/>
    </row>
    <row xmlns:x14ac="http://schemas.microsoft.com/office/spreadsheetml/2009/9/ac" r="562" s="3" customFormat="true" x14ac:dyDescent="0.25">
      <c r="A562" s="402"/>
      <c r="B562" s="136"/>
      <c r="L562" s="136"/>
      <c r="V562" s="136"/>
      <c r="AF562" s="136"/>
      <c r="AP562" s="136"/>
      <c r="AZ562" s="136"/>
      <c r="BA562" s="136"/>
      <c r="BB562" s="136"/>
      <c r="BC562" s="136"/>
      <c r="BD562" s="136"/>
      <c r="BE562" s="136"/>
      <c r="BF562" s="136"/>
      <c r="BG562" s="136"/>
      <c r="BJ562" s="136"/>
      <c r="BT562" s="136"/>
      <c r="CD562" s="136"/>
      <c r="CN562" s="136"/>
      <c r="CX562" s="136"/>
      <c r="DH562" s="136"/>
      <c r="DR562" s="136"/>
      <c r="EB562" s="136"/>
      <c r="EL562" s="136"/>
      <c r="EV562" s="136"/>
      <c r="FF562" s="136"/>
      <c r="FP562" s="136"/>
      <c r="FZ562" s="136"/>
      <c r="GJ562" s="136"/>
      <c r="GT562" s="136"/>
      <c r="HD562" s="136"/>
      <c r="HN562" s="136"/>
      <c r="HX562" s="136"/>
    </row>
    <row xmlns:x14ac="http://schemas.microsoft.com/office/spreadsheetml/2009/9/ac" r="563" s="3" customFormat="true" x14ac:dyDescent="0.25">
      <c r="A563" s="402"/>
      <c r="B563" s="136"/>
      <c r="L563" s="136"/>
      <c r="V563" s="136"/>
      <c r="AF563" s="136"/>
      <c r="AP563" s="136"/>
      <c r="AZ563" s="136"/>
      <c r="BA563" s="136"/>
      <c r="BB563" s="136"/>
      <c r="BC563" s="136"/>
      <c r="BD563" s="136"/>
      <c r="BE563" s="136"/>
      <c r="BF563" s="136"/>
      <c r="BG563" s="136"/>
      <c r="BJ563" s="136"/>
      <c r="BT563" s="136"/>
      <c r="CD563" s="136"/>
      <c r="CN563" s="136"/>
      <c r="CX563" s="136"/>
      <c r="DH563" s="136"/>
      <c r="DR563" s="136"/>
      <c r="EB563" s="136"/>
      <c r="EL563" s="136"/>
      <c r="EV563" s="136"/>
      <c r="FF563" s="136"/>
      <c r="FP563" s="136"/>
      <c r="FZ563" s="136"/>
      <c r="GJ563" s="136"/>
      <c r="GT563" s="136"/>
      <c r="HD563" s="136"/>
      <c r="HN563" s="136"/>
      <c r="HX563" s="136"/>
    </row>
    <row xmlns:x14ac="http://schemas.microsoft.com/office/spreadsheetml/2009/9/ac" r="564" s="3" customFormat="true" x14ac:dyDescent="0.25">
      <c r="A564" s="402"/>
      <c r="B564" s="136"/>
      <c r="L564" s="136"/>
      <c r="V564" s="136"/>
      <c r="AF564" s="136"/>
      <c r="AP564" s="136"/>
      <c r="AZ564" s="136"/>
      <c r="BA564" s="136"/>
      <c r="BB564" s="136"/>
      <c r="BC564" s="136"/>
      <c r="BD564" s="136"/>
      <c r="BE564" s="136"/>
      <c r="BF564" s="136"/>
      <c r="BG564" s="136"/>
      <c r="BJ564" s="136"/>
      <c r="BT564" s="136"/>
      <c r="CD564" s="136"/>
      <c r="CN564" s="136"/>
      <c r="CX564" s="136"/>
      <c r="DH564" s="136"/>
      <c r="DR564" s="136"/>
      <c r="EB564" s="136"/>
      <c r="EL564" s="136"/>
      <c r="EV564" s="136"/>
      <c r="FF564" s="136"/>
      <c r="FP564" s="136"/>
      <c r="FZ564" s="136"/>
      <c r="GJ564" s="136"/>
      <c r="GT564" s="136"/>
      <c r="HD564" s="136"/>
      <c r="HN564" s="136"/>
      <c r="HX564" s="136"/>
    </row>
    <row xmlns:x14ac="http://schemas.microsoft.com/office/spreadsheetml/2009/9/ac" r="565" s="3" customFormat="true" x14ac:dyDescent="0.25">
      <c r="A565" s="402"/>
      <c r="B565" s="136"/>
      <c r="L565" s="136"/>
      <c r="V565" s="136"/>
      <c r="AF565" s="136"/>
      <c r="AP565" s="136"/>
      <c r="AZ565" s="136"/>
      <c r="BA565" s="136"/>
      <c r="BB565" s="136"/>
      <c r="BC565" s="136"/>
      <c r="BD565" s="136"/>
      <c r="BE565" s="136"/>
      <c r="BF565" s="136"/>
      <c r="BG565" s="136"/>
      <c r="BJ565" s="136"/>
      <c r="BT565" s="136"/>
      <c r="CD565" s="136"/>
      <c r="CN565" s="136"/>
      <c r="CX565" s="136"/>
      <c r="DH565" s="136"/>
      <c r="DR565" s="136"/>
      <c r="EB565" s="136"/>
      <c r="EL565" s="136"/>
      <c r="EV565" s="136"/>
      <c r="FF565" s="136"/>
      <c r="FP565" s="136"/>
      <c r="FZ565" s="136"/>
      <c r="GJ565" s="136"/>
      <c r="GT565" s="136"/>
      <c r="HD565" s="136"/>
      <c r="HN565" s="136"/>
      <c r="HX565" s="136"/>
    </row>
    <row xmlns:x14ac="http://schemas.microsoft.com/office/spreadsheetml/2009/9/ac" r="566" s="3" customFormat="true" x14ac:dyDescent="0.25">
      <c r="A566" s="402"/>
      <c r="B566" s="136"/>
      <c r="L566" s="136"/>
      <c r="V566" s="136"/>
      <c r="AF566" s="136"/>
      <c r="AP566" s="136"/>
      <c r="AZ566" s="136"/>
      <c r="BA566" s="136"/>
      <c r="BB566" s="136"/>
      <c r="BC566" s="136"/>
      <c r="BD566" s="136"/>
      <c r="BE566" s="136"/>
      <c r="BF566" s="136"/>
      <c r="BG566" s="136"/>
      <c r="BJ566" s="136"/>
      <c r="BT566" s="136"/>
      <c r="CD566" s="136"/>
      <c r="CN566" s="136"/>
      <c r="CX566" s="136"/>
      <c r="DH566" s="136"/>
      <c r="DR566" s="136"/>
      <c r="EB566" s="136"/>
      <c r="EL566" s="136"/>
      <c r="EV566" s="136"/>
      <c r="FF566" s="136"/>
      <c r="FP566" s="136"/>
      <c r="FZ566" s="136"/>
      <c r="GJ566" s="136"/>
      <c r="GT566" s="136"/>
      <c r="HD566" s="136"/>
      <c r="HN566" s="136"/>
      <c r="HX566" s="136"/>
    </row>
    <row xmlns:x14ac="http://schemas.microsoft.com/office/spreadsheetml/2009/9/ac" r="567" s="3" customFormat="true" x14ac:dyDescent="0.25">
      <c r="A567" s="402"/>
      <c r="B567" s="136"/>
      <c r="L567" s="136"/>
      <c r="V567" s="136"/>
      <c r="AF567" s="136"/>
      <c r="AP567" s="136"/>
      <c r="AZ567" s="136"/>
      <c r="BA567" s="136"/>
      <c r="BB567" s="136"/>
      <c r="BC567" s="136"/>
      <c r="BD567" s="136"/>
      <c r="BE567" s="136"/>
      <c r="BF567" s="136"/>
      <c r="BG567" s="136"/>
      <c r="BJ567" s="136"/>
      <c r="BT567" s="136"/>
      <c r="CD567" s="136"/>
      <c r="CN567" s="136"/>
      <c r="CX567" s="136"/>
      <c r="DH567" s="136"/>
      <c r="DR567" s="136"/>
      <c r="EB567" s="136"/>
      <c r="EL567" s="136"/>
      <c r="EV567" s="136"/>
      <c r="FF567" s="136"/>
      <c r="FP567" s="136"/>
      <c r="FZ567" s="136"/>
      <c r="GJ567" s="136"/>
      <c r="GT567" s="136"/>
      <c r="HD567" s="136"/>
      <c r="HN567" s="136"/>
      <c r="HX567" s="136"/>
    </row>
    <row xmlns:x14ac="http://schemas.microsoft.com/office/spreadsheetml/2009/9/ac" r="568" s="3" customFormat="true" x14ac:dyDescent="0.25">
      <c r="A568" s="402"/>
      <c r="B568" s="136"/>
      <c r="L568" s="136"/>
      <c r="V568" s="136"/>
      <c r="AF568" s="136"/>
      <c r="AP568" s="136"/>
      <c r="AZ568" s="136"/>
      <c r="BA568" s="136"/>
      <c r="BB568" s="136"/>
      <c r="BC568" s="136"/>
      <c r="BD568" s="136"/>
      <c r="BE568" s="136"/>
      <c r="BF568" s="136"/>
      <c r="BG568" s="136"/>
      <c r="BJ568" s="136"/>
      <c r="BT568" s="136"/>
      <c r="CD568" s="136"/>
      <c r="CN568" s="136"/>
      <c r="CX568" s="136"/>
      <c r="DH568" s="136"/>
      <c r="DR568" s="136"/>
      <c r="EB568" s="136"/>
      <c r="EL568" s="136"/>
      <c r="EV568" s="136"/>
      <c r="FF568" s="136"/>
      <c r="FP568" s="136"/>
      <c r="FZ568" s="136"/>
      <c r="GJ568" s="136"/>
      <c r="GT568" s="136"/>
      <c r="HD568" s="136"/>
      <c r="HN568" s="136"/>
      <c r="HX568" s="136"/>
    </row>
    <row xmlns:x14ac="http://schemas.microsoft.com/office/spreadsheetml/2009/9/ac" r="569" s="3" customFormat="true" x14ac:dyDescent="0.25">
      <c r="A569" s="402"/>
      <c r="B569" s="136"/>
      <c r="L569" s="136"/>
      <c r="V569" s="136"/>
      <c r="AF569" s="136"/>
      <c r="AP569" s="136"/>
      <c r="AZ569" s="136"/>
      <c r="BA569" s="136"/>
      <c r="BB569" s="136"/>
      <c r="BC569" s="136"/>
      <c r="BD569" s="136"/>
      <c r="BE569" s="136"/>
      <c r="BF569" s="136"/>
      <c r="BG569" s="136"/>
      <c r="BJ569" s="136"/>
      <c r="BT569" s="136"/>
      <c r="CD569" s="136"/>
      <c r="CN569" s="136"/>
      <c r="CX569" s="136"/>
      <c r="DH569" s="136"/>
      <c r="DR569" s="136"/>
      <c r="EB569" s="136"/>
      <c r="EL569" s="136"/>
      <c r="EV569" s="136"/>
      <c r="FF569" s="136"/>
      <c r="FP569" s="136"/>
      <c r="FZ569" s="136"/>
      <c r="GJ569" s="136"/>
      <c r="GT569" s="136"/>
      <c r="HD569" s="136"/>
      <c r="HN569" s="136"/>
      <c r="HX569" s="136"/>
    </row>
    <row xmlns:x14ac="http://schemas.microsoft.com/office/spreadsheetml/2009/9/ac" r="570" s="3" customFormat="true" x14ac:dyDescent="0.25">
      <c r="A570" s="402"/>
      <c r="B570" s="136"/>
      <c r="L570" s="136"/>
      <c r="V570" s="136"/>
      <c r="AF570" s="136"/>
      <c r="AP570" s="136"/>
      <c r="AZ570" s="136"/>
      <c r="BA570" s="136"/>
      <c r="BB570" s="136"/>
      <c r="BC570" s="136"/>
      <c r="BD570" s="136"/>
      <c r="BE570" s="136"/>
      <c r="BF570" s="136"/>
      <c r="BG570" s="136"/>
      <c r="BJ570" s="136"/>
      <c r="BT570" s="136"/>
      <c r="CD570" s="136"/>
      <c r="CN570" s="136"/>
      <c r="CX570" s="136"/>
      <c r="DH570" s="136"/>
      <c r="DR570" s="136"/>
      <c r="EB570" s="136"/>
      <c r="EL570" s="136"/>
      <c r="EV570" s="136"/>
      <c r="FF570" s="136"/>
      <c r="FP570" s="136"/>
      <c r="FZ570" s="136"/>
      <c r="GJ570" s="136"/>
      <c r="GT570" s="136"/>
      <c r="HD570" s="136"/>
      <c r="HN570" s="136"/>
      <c r="HX570" s="136"/>
    </row>
    <row xmlns:x14ac="http://schemas.microsoft.com/office/spreadsheetml/2009/9/ac" r="571" s="3" customFormat="true" x14ac:dyDescent="0.25">
      <c r="A571" s="402"/>
      <c r="B571" s="136"/>
      <c r="L571" s="136"/>
      <c r="V571" s="136"/>
      <c r="AF571" s="136"/>
      <c r="AP571" s="136"/>
      <c r="AZ571" s="136"/>
      <c r="BA571" s="136"/>
      <c r="BB571" s="136"/>
      <c r="BC571" s="136"/>
      <c r="BD571" s="136"/>
      <c r="BE571" s="136"/>
      <c r="BF571" s="136"/>
      <c r="BG571" s="136"/>
      <c r="BJ571" s="136"/>
      <c r="BT571" s="136"/>
      <c r="CD571" s="136"/>
      <c r="CN571" s="136"/>
      <c r="CX571" s="136"/>
      <c r="DH571" s="136"/>
      <c r="DR571" s="136"/>
      <c r="EB571" s="136"/>
      <c r="EL571" s="136"/>
      <c r="EV571" s="136"/>
      <c r="FF571" s="136"/>
      <c r="FP571" s="136"/>
      <c r="FZ571" s="136"/>
      <c r="GJ571" s="136"/>
      <c r="GT571" s="136"/>
      <c r="HD571" s="136"/>
      <c r="HN571" s="136"/>
      <c r="HX571" s="136"/>
    </row>
    <row xmlns:x14ac="http://schemas.microsoft.com/office/spreadsheetml/2009/9/ac" r="572" s="3" customFormat="true" x14ac:dyDescent="0.25">
      <c r="A572" s="402"/>
      <c r="B572" s="136"/>
      <c r="L572" s="136"/>
      <c r="V572" s="136"/>
      <c r="AF572" s="136"/>
      <c r="AP572" s="136"/>
      <c r="AZ572" s="136"/>
      <c r="BA572" s="136"/>
      <c r="BB572" s="136"/>
      <c r="BC572" s="136"/>
      <c r="BD572" s="136"/>
      <c r="BE572" s="136"/>
      <c r="BF572" s="136"/>
      <c r="BG572" s="136"/>
      <c r="BJ572" s="136"/>
      <c r="BT572" s="136"/>
      <c r="CD572" s="136"/>
      <c r="CN572" s="136"/>
      <c r="CX572" s="136"/>
      <c r="DH572" s="136"/>
      <c r="DR572" s="136"/>
      <c r="EB572" s="136"/>
      <c r="EL572" s="136"/>
      <c r="EV572" s="136"/>
      <c r="FF572" s="136"/>
      <c r="FP572" s="136"/>
      <c r="FZ572" s="136"/>
      <c r="GJ572" s="136"/>
      <c r="GT572" s="136"/>
      <c r="HD572" s="136"/>
      <c r="HN572" s="136"/>
      <c r="HX572" s="136"/>
    </row>
    <row xmlns:x14ac="http://schemas.microsoft.com/office/spreadsheetml/2009/9/ac" r="573" s="3" customFormat="true" x14ac:dyDescent="0.25">
      <c r="A573" s="402"/>
      <c r="B573" s="136"/>
      <c r="L573" s="136"/>
      <c r="V573" s="136"/>
      <c r="AF573" s="136"/>
      <c r="AP573" s="136"/>
      <c r="AZ573" s="136"/>
      <c r="BA573" s="136"/>
      <c r="BB573" s="136"/>
      <c r="BC573" s="136"/>
      <c r="BD573" s="136"/>
      <c r="BE573" s="136"/>
      <c r="BF573" s="136"/>
      <c r="BG573" s="136"/>
      <c r="BJ573" s="136"/>
      <c r="BT573" s="136"/>
      <c r="CD573" s="136"/>
      <c r="CN573" s="136"/>
      <c r="CX573" s="136"/>
      <c r="DH573" s="136"/>
      <c r="DR573" s="136"/>
      <c r="EB573" s="136"/>
      <c r="EL573" s="136"/>
      <c r="EV573" s="136"/>
      <c r="FF573" s="136"/>
      <c r="FP573" s="136"/>
      <c r="FZ573" s="136"/>
      <c r="GJ573" s="136"/>
      <c r="GT573" s="136"/>
      <c r="HD573" s="136"/>
      <c r="HN573" s="136"/>
      <c r="HX573" s="136"/>
    </row>
    <row xmlns:x14ac="http://schemas.microsoft.com/office/spreadsheetml/2009/9/ac" r="574" s="3" customFormat="true" x14ac:dyDescent="0.25">
      <c r="A574" s="402"/>
      <c r="B574" s="136"/>
      <c r="L574" s="136"/>
      <c r="V574" s="136"/>
      <c r="AF574" s="136"/>
      <c r="AP574" s="136"/>
      <c r="AZ574" s="136"/>
      <c r="BA574" s="136"/>
      <c r="BB574" s="136"/>
      <c r="BC574" s="136"/>
      <c r="BD574" s="136"/>
      <c r="BE574" s="136"/>
      <c r="BF574" s="136"/>
      <c r="BG574" s="136"/>
      <c r="BJ574" s="136"/>
      <c r="BT574" s="136"/>
      <c r="CD574" s="136"/>
      <c r="CN574" s="136"/>
      <c r="CX574" s="136"/>
      <c r="DH574" s="136"/>
      <c r="DR574" s="136"/>
      <c r="EB574" s="136"/>
      <c r="EL574" s="136"/>
      <c r="EV574" s="136"/>
      <c r="FF574" s="136"/>
      <c r="FP574" s="136"/>
      <c r="FZ574" s="136"/>
      <c r="GJ574" s="136"/>
      <c r="GT574" s="136"/>
      <c r="HD574" s="136"/>
      <c r="HN574" s="136"/>
      <c r="HX574" s="136"/>
    </row>
    <row xmlns:x14ac="http://schemas.microsoft.com/office/spreadsheetml/2009/9/ac" r="575" s="3" customFormat="true" x14ac:dyDescent="0.25">
      <c r="A575" s="402"/>
      <c r="B575" s="136"/>
      <c r="L575" s="136"/>
      <c r="V575" s="136"/>
      <c r="AF575" s="136"/>
      <c r="AP575" s="136"/>
      <c r="AZ575" s="136"/>
      <c r="BA575" s="136"/>
      <c r="BB575" s="136"/>
      <c r="BC575" s="136"/>
      <c r="BD575" s="136"/>
      <c r="BE575" s="136"/>
      <c r="BF575" s="136"/>
      <c r="BG575" s="136"/>
      <c r="BJ575" s="136"/>
      <c r="BT575" s="136"/>
      <c r="CD575" s="136"/>
      <c r="CN575" s="136"/>
      <c r="CX575" s="136"/>
      <c r="DH575" s="136"/>
      <c r="DR575" s="136"/>
      <c r="EB575" s="136"/>
      <c r="EL575" s="136"/>
      <c r="EV575" s="136"/>
      <c r="FF575" s="136"/>
      <c r="FP575" s="136"/>
      <c r="FZ575" s="136"/>
      <c r="GJ575" s="136"/>
      <c r="GT575" s="136"/>
      <c r="HD575" s="136"/>
      <c r="HN575" s="136"/>
      <c r="HX575" s="136"/>
    </row>
    <row xmlns:x14ac="http://schemas.microsoft.com/office/spreadsheetml/2009/9/ac" r="576" s="3" customFormat="true" x14ac:dyDescent="0.25">
      <c r="A576" s="402"/>
      <c r="B576" s="136"/>
      <c r="L576" s="136"/>
      <c r="V576" s="136"/>
      <c r="AF576" s="136"/>
      <c r="AP576" s="136"/>
      <c r="AZ576" s="136"/>
      <c r="BA576" s="136"/>
      <c r="BB576" s="136"/>
      <c r="BC576" s="136"/>
      <c r="BD576" s="136"/>
      <c r="BE576" s="136"/>
      <c r="BF576" s="136"/>
      <c r="BG576" s="136"/>
      <c r="BJ576" s="136"/>
      <c r="BT576" s="136"/>
      <c r="CD576" s="136"/>
      <c r="CN576" s="136"/>
      <c r="CX576" s="136"/>
      <c r="DH576" s="136"/>
      <c r="DR576" s="136"/>
      <c r="EB576" s="136"/>
      <c r="EL576" s="136"/>
      <c r="EV576" s="136"/>
      <c r="FF576" s="136"/>
      <c r="FP576" s="136"/>
      <c r="FZ576" s="136"/>
      <c r="GJ576" s="136"/>
      <c r="GT576" s="136"/>
      <c r="HD576" s="136"/>
      <c r="HN576" s="136"/>
      <c r="HX576" s="136"/>
    </row>
    <row xmlns:x14ac="http://schemas.microsoft.com/office/spreadsheetml/2009/9/ac" r="577" s="3" customFormat="true" x14ac:dyDescent="0.25">
      <c r="A577" s="402"/>
      <c r="B577" s="136"/>
      <c r="L577" s="136"/>
      <c r="V577" s="136"/>
      <c r="AF577" s="136"/>
      <c r="AP577" s="136"/>
      <c r="AZ577" s="136"/>
      <c r="BA577" s="136"/>
      <c r="BB577" s="136"/>
      <c r="BC577" s="136"/>
      <c r="BD577" s="136"/>
      <c r="BE577" s="136"/>
      <c r="BF577" s="136"/>
      <c r="BG577" s="136"/>
      <c r="BJ577" s="136"/>
      <c r="BT577" s="136"/>
      <c r="CD577" s="136"/>
      <c r="CN577" s="136"/>
      <c r="CX577" s="136"/>
      <c r="DH577" s="136"/>
      <c r="DR577" s="136"/>
      <c r="EB577" s="136"/>
      <c r="EL577" s="136"/>
      <c r="EV577" s="136"/>
      <c r="FF577" s="136"/>
      <c r="FP577" s="136"/>
      <c r="FZ577" s="136"/>
      <c r="GJ577" s="136"/>
      <c r="GT577" s="136"/>
      <c r="HD577" s="136"/>
      <c r="HN577" s="136"/>
      <c r="HX577" s="136"/>
    </row>
    <row xmlns:x14ac="http://schemas.microsoft.com/office/spreadsheetml/2009/9/ac" r="578" s="3" customFormat="true" x14ac:dyDescent="0.25">
      <c r="A578" s="402"/>
      <c r="B578" s="136"/>
      <c r="L578" s="136"/>
      <c r="V578" s="136"/>
      <c r="AF578" s="136"/>
      <c r="AP578" s="136"/>
      <c r="AZ578" s="136"/>
      <c r="BA578" s="136"/>
      <c r="BB578" s="136"/>
      <c r="BC578" s="136"/>
      <c r="BD578" s="136"/>
      <c r="BE578" s="136"/>
      <c r="BF578" s="136"/>
      <c r="BG578" s="136"/>
      <c r="BJ578" s="136"/>
      <c r="BT578" s="136"/>
      <c r="CD578" s="136"/>
      <c r="CN578" s="136"/>
      <c r="CX578" s="136"/>
      <c r="DH578" s="136"/>
      <c r="DR578" s="136"/>
      <c r="EB578" s="136"/>
      <c r="EL578" s="136"/>
      <c r="EV578" s="136"/>
      <c r="FF578" s="136"/>
      <c r="FP578" s="136"/>
      <c r="FZ578" s="136"/>
      <c r="GJ578" s="136"/>
      <c r="GT578" s="136"/>
      <c r="HD578" s="136"/>
      <c r="HN578" s="136"/>
      <c r="HX578" s="136"/>
    </row>
    <row xmlns:x14ac="http://schemas.microsoft.com/office/spreadsheetml/2009/9/ac" r="579" s="3" customFormat="true" x14ac:dyDescent="0.25">
      <c r="A579" s="402"/>
      <c r="B579" s="136"/>
      <c r="L579" s="136"/>
      <c r="V579" s="136"/>
      <c r="AF579" s="136"/>
      <c r="AP579" s="136"/>
      <c r="AZ579" s="136"/>
      <c r="BA579" s="136"/>
      <c r="BB579" s="136"/>
      <c r="BC579" s="136"/>
      <c r="BD579" s="136"/>
      <c r="BE579" s="136"/>
      <c r="BF579" s="136"/>
      <c r="BG579" s="136"/>
      <c r="BJ579" s="136"/>
      <c r="BT579" s="136"/>
      <c r="CD579" s="136"/>
      <c r="CN579" s="136"/>
      <c r="CX579" s="136"/>
      <c r="DH579" s="136"/>
      <c r="DR579" s="136"/>
      <c r="EB579" s="136"/>
      <c r="EL579" s="136"/>
      <c r="EV579" s="136"/>
      <c r="FF579" s="136"/>
      <c r="FP579" s="136"/>
      <c r="FZ579" s="136"/>
      <c r="GJ579" s="136"/>
      <c r="GT579" s="136"/>
      <c r="HD579" s="136"/>
      <c r="HN579" s="136"/>
      <c r="HX579" s="136"/>
    </row>
    <row xmlns:x14ac="http://schemas.microsoft.com/office/spreadsheetml/2009/9/ac" r="580" s="3" customFormat="true" x14ac:dyDescent="0.25">
      <c r="A580" s="402"/>
      <c r="B580" s="136"/>
      <c r="L580" s="136"/>
      <c r="V580" s="136"/>
      <c r="AF580" s="136"/>
      <c r="AP580" s="136"/>
      <c r="AZ580" s="136"/>
      <c r="BA580" s="136"/>
      <c r="BB580" s="136"/>
      <c r="BC580" s="136"/>
      <c r="BD580" s="136"/>
      <c r="BE580" s="136"/>
      <c r="BF580" s="136"/>
      <c r="BG580" s="136"/>
      <c r="BJ580" s="136"/>
      <c r="BT580" s="136"/>
      <c r="CD580" s="136"/>
      <c r="CN580" s="136"/>
      <c r="CX580" s="136"/>
      <c r="DH580" s="136"/>
      <c r="DR580" s="136"/>
      <c r="EB580" s="136"/>
      <c r="EL580" s="136"/>
      <c r="EV580" s="136"/>
      <c r="FF580" s="136"/>
      <c r="FP580" s="136"/>
      <c r="FZ580" s="136"/>
      <c r="GJ580" s="136"/>
      <c r="GT580" s="136"/>
      <c r="HD580" s="136"/>
      <c r="HN580" s="136"/>
      <c r="HX580" s="136"/>
    </row>
    <row xmlns:x14ac="http://schemas.microsoft.com/office/spreadsheetml/2009/9/ac" r="581" s="3" customFormat="true" x14ac:dyDescent="0.25">
      <c r="A581" s="402"/>
      <c r="B581" s="136"/>
      <c r="L581" s="136"/>
      <c r="V581" s="136"/>
      <c r="AF581" s="136"/>
      <c r="AP581" s="136"/>
      <c r="AZ581" s="136"/>
      <c r="BA581" s="136"/>
      <c r="BB581" s="136"/>
      <c r="BC581" s="136"/>
      <c r="BD581" s="136"/>
      <c r="BE581" s="136"/>
      <c r="BF581" s="136"/>
      <c r="BG581" s="136"/>
      <c r="BJ581" s="136"/>
      <c r="BT581" s="136"/>
      <c r="CD581" s="136"/>
      <c r="CN581" s="136"/>
      <c r="CX581" s="136"/>
      <c r="DH581" s="136"/>
      <c r="DR581" s="136"/>
      <c r="EB581" s="136"/>
      <c r="EL581" s="136"/>
      <c r="EV581" s="136"/>
      <c r="FF581" s="136"/>
      <c r="FP581" s="136"/>
      <c r="FZ581" s="136"/>
      <c r="GJ581" s="136"/>
      <c r="GT581" s="136"/>
      <c r="HD581" s="136"/>
      <c r="HN581" s="136"/>
      <c r="HX581" s="136"/>
    </row>
    <row xmlns:x14ac="http://schemas.microsoft.com/office/spreadsheetml/2009/9/ac" r="582" s="3" customFormat="true" x14ac:dyDescent="0.25">
      <c r="A582" s="402"/>
      <c r="B582" s="136"/>
      <c r="L582" s="136"/>
      <c r="V582" s="136"/>
      <c r="AF582" s="136"/>
      <c r="AP582" s="136"/>
      <c r="AZ582" s="136"/>
      <c r="BA582" s="136"/>
      <c r="BB582" s="136"/>
      <c r="BC582" s="136"/>
      <c r="BD582" s="136"/>
      <c r="BE582" s="136"/>
      <c r="BF582" s="136"/>
      <c r="BG582" s="136"/>
      <c r="BJ582" s="136"/>
      <c r="BT582" s="136"/>
      <c r="CD582" s="136"/>
      <c r="CN582" s="136"/>
      <c r="CX582" s="136"/>
      <c r="DH582" s="136"/>
      <c r="DR582" s="136"/>
      <c r="EB582" s="136"/>
      <c r="EL582" s="136"/>
      <c r="EV582" s="136"/>
      <c r="FF582" s="136"/>
      <c r="FP582" s="136"/>
      <c r="FZ582" s="136"/>
      <c r="GJ582" s="136"/>
      <c r="GT582" s="136"/>
      <c r="HD582" s="136"/>
      <c r="HN582" s="136"/>
      <c r="HX582" s="136"/>
    </row>
    <row xmlns:x14ac="http://schemas.microsoft.com/office/spreadsheetml/2009/9/ac" r="583" s="3" customFormat="true" x14ac:dyDescent="0.25">
      <c r="A583" s="402"/>
      <c r="B583" s="136"/>
      <c r="L583" s="136"/>
      <c r="V583" s="136"/>
      <c r="AF583" s="136"/>
      <c r="AP583" s="136"/>
      <c r="AZ583" s="136"/>
      <c r="BA583" s="136"/>
      <c r="BB583" s="136"/>
      <c r="BC583" s="136"/>
      <c r="BD583" s="136"/>
      <c r="BE583" s="136"/>
      <c r="BF583" s="136"/>
      <c r="BG583" s="136"/>
      <c r="BJ583" s="136"/>
      <c r="BT583" s="136"/>
      <c r="CD583" s="136"/>
      <c r="CN583" s="136"/>
      <c r="CX583" s="136"/>
      <c r="DH583" s="136"/>
      <c r="DR583" s="136"/>
      <c r="EB583" s="136"/>
      <c r="EL583" s="136"/>
      <c r="EV583" s="136"/>
      <c r="FF583" s="136"/>
      <c r="FP583" s="136"/>
      <c r="FZ583" s="136"/>
      <c r="GJ583" s="136"/>
      <c r="GT583" s="136"/>
      <c r="HD583" s="136"/>
      <c r="HN583" s="136"/>
      <c r="HX583" s="136"/>
    </row>
    <row xmlns:x14ac="http://schemas.microsoft.com/office/spreadsheetml/2009/9/ac" r="584" s="3" customFormat="true" x14ac:dyDescent="0.25">
      <c r="A584" s="402"/>
      <c r="B584" s="136"/>
      <c r="L584" s="136"/>
      <c r="V584" s="136"/>
      <c r="AF584" s="136"/>
      <c r="AP584" s="136"/>
      <c r="AZ584" s="136"/>
      <c r="BA584" s="136"/>
      <c r="BB584" s="136"/>
      <c r="BC584" s="136"/>
      <c r="BD584" s="136"/>
      <c r="BE584" s="136"/>
      <c r="BF584" s="136"/>
      <c r="BG584" s="136"/>
      <c r="BJ584" s="136"/>
      <c r="BT584" s="136"/>
      <c r="CD584" s="136"/>
      <c r="CN584" s="136"/>
      <c r="CX584" s="136"/>
      <c r="DH584" s="136"/>
      <c r="DR584" s="136"/>
      <c r="EB584" s="136"/>
      <c r="EL584" s="136"/>
      <c r="EV584" s="136"/>
      <c r="FF584" s="136"/>
      <c r="FP584" s="136"/>
      <c r="FZ584" s="136"/>
      <c r="GJ584" s="136"/>
      <c r="GT584" s="136"/>
      <c r="HD584" s="136"/>
      <c r="HN584" s="136"/>
      <c r="HX584" s="136"/>
    </row>
    <row xmlns:x14ac="http://schemas.microsoft.com/office/spreadsheetml/2009/9/ac" r="585" s="3" customFormat="true" x14ac:dyDescent="0.25">
      <c r="A585" s="402"/>
      <c r="B585" s="136"/>
      <c r="L585" s="136"/>
      <c r="V585" s="136"/>
      <c r="AF585" s="136"/>
      <c r="AP585" s="136"/>
      <c r="AZ585" s="136"/>
      <c r="BA585" s="136"/>
      <c r="BB585" s="136"/>
      <c r="BC585" s="136"/>
      <c r="BD585" s="136"/>
      <c r="BE585" s="136"/>
      <c r="BF585" s="136"/>
      <c r="BG585" s="136"/>
      <c r="BJ585" s="136"/>
      <c r="BT585" s="136"/>
      <c r="CD585" s="136"/>
      <c r="CN585" s="136"/>
      <c r="CX585" s="136"/>
      <c r="DH585" s="136"/>
      <c r="DR585" s="136"/>
      <c r="EB585" s="136"/>
      <c r="EL585" s="136"/>
      <c r="EV585" s="136"/>
      <c r="FF585" s="136"/>
      <c r="FP585" s="136"/>
      <c r="FZ585" s="136"/>
      <c r="GJ585" s="136"/>
      <c r="GT585" s="136"/>
      <c r="HD585" s="136"/>
      <c r="HN585" s="136"/>
      <c r="HX585" s="136"/>
    </row>
    <row xmlns:x14ac="http://schemas.microsoft.com/office/spreadsheetml/2009/9/ac" r="586" s="3" customFormat="true" x14ac:dyDescent="0.25">
      <c r="A586" s="402"/>
      <c r="B586" s="136"/>
      <c r="L586" s="136"/>
      <c r="V586" s="136"/>
      <c r="AF586" s="136"/>
      <c r="AP586" s="136"/>
      <c r="AZ586" s="136"/>
      <c r="BA586" s="136"/>
      <c r="BB586" s="136"/>
      <c r="BC586" s="136"/>
      <c r="BD586" s="136"/>
      <c r="BE586" s="136"/>
      <c r="BF586" s="136"/>
      <c r="BG586" s="136"/>
      <c r="BJ586" s="136"/>
      <c r="BT586" s="136"/>
      <c r="CD586" s="136"/>
      <c r="CN586" s="136"/>
      <c r="CX586" s="136"/>
      <c r="DH586" s="136"/>
      <c r="DR586" s="136"/>
      <c r="EB586" s="136"/>
      <c r="EL586" s="136"/>
      <c r="EV586" s="136"/>
      <c r="FF586" s="136"/>
      <c r="FP586" s="136"/>
      <c r="FZ586" s="136"/>
      <c r="GJ586" s="136"/>
      <c r="GT586" s="136"/>
      <c r="HD586" s="136"/>
      <c r="HN586" s="136"/>
      <c r="HX586" s="136"/>
    </row>
    <row xmlns:x14ac="http://schemas.microsoft.com/office/spreadsheetml/2009/9/ac" r="587" s="3" customFormat="true" x14ac:dyDescent="0.25">
      <c r="A587" s="402"/>
      <c r="B587" s="136"/>
      <c r="L587" s="136"/>
      <c r="V587" s="136"/>
      <c r="AF587" s="136"/>
      <c r="AP587" s="136"/>
      <c r="AZ587" s="136"/>
      <c r="BA587" s="136"/>
      <c r="BB587" s="136"/>
      <c r="BC587" s="136"/>
      <c r="BD587" s="136"/>
      <c r="BE587" s="136"/>
      <c r="BF587" s="136"/>
      <c r="BG587" s="136"/>
      <c r="BJ587" s="136"/>
      <c r="BT587" s="136"/>
      <c r="CD587" s="136"/>
      <c r="CN587" s="136"/>
      <c r="CX587" s="136"/>
      <c r="DH587" s="136"/>
      <c r="DR587" s="136"/>
      <c r="EB587" s="136"/>
      <c r="EL587" s="136"/>
      <c r="EV587" s="136"/>
      <c r="FF587" s="136"/>
      <c r="FP587" s="136"/>
      <c r="FZ587" s="136"/>
      <c r="GJ587" s="136"/>
      <c r="GT587" s="136"/>
      <c r="HD587" s="136"/>
      <c r="HN587" s="136"/>
      <c r="HX587" s="136"/>
    </row>
    <row xmlns:x14ac="http://schemas.microsoft.com/office/spreadsheetml/2009/9/ac" r="588" s="3" customFormat="true" x14ac:dyDescent="0.25">
      <c r="A588" s="402"/>
      <c r="B588" s="136"/>
      <c r="L588" s="136"/>
      <c r="V588" s="136"/>
      <c r="AF588" s="136"/>
      <c r="AP588" s="136"/>
      <c r="AZ588" s="136"/>
      <c r="BA588" s="136"/>
      <c r="BB588" s="136"/>
      <c r="BC588" s="136"/>
      <c r="BD588" s="136"/>
      <c r="BE588" s="136"/>
      <c r="BF588" s="136"/>
      <c r="BG588" s="136"/>
      <c r="BJ588" s="136"/>
      <c r="BT588" s="136"/>
      <c r="CD588" s="136"/>
      <c r="CN588" s="136"/>
      <c r="CX588" s="136"/>
      <c r="DH588" s="136"/>
      <c r="DR588" s="136"/>
      <c r="EB588" s="136"/>
      <c r="EL588" s="136"/>
      <c r="EV588" s="136"/>
      <c r="FF588" s="136"/>
      <c r="FP588" s="136"/>
      <c r="FZ588" s="136"/>
      <c r="GJ588" s="136"/>
      <c r="GT588" s="136"/>
      <c r="HD588" s="136"/>
      <c r="HN588" s="136"/>
      <c r="HX588" s="136"/>
    </row>
    <row xmlns:x14ac="http://schemas.microsoft.com/office/spreadsheetml/2009/9/ac" r="589" s="3" customFormat="true" x14ac:dyDescent="0.25">
      <c r="A589" s="402"/>
      <c r="B589" s="136"/>
      <c r="L589" s="136"/>
      <c r="V589" s="136"/>
      <c r="AF589" s="136"/>
      <c r="AP589" s="136"/>
      <c r="AZ589" s="136"/>
      <c r="BA589" s="136"/>
      <c r="BB589" s="136"/>
      <c r="BC589" s="136"/>
      <c r="BD589" s="136"/>
      <c r="BE589" s="136"/>
      <c r="BF589" s="136"/>
      <c r="BG589" s="136"/>
      <c r="BJ589" s="136"/>
      <c r="BT589" s="136"/>
      <c r="CD589" s="136"/>
      <c r="CN589" s="136"/>
      <c r="CX589" s="136"/>
      <c r="DH589" s="136"/>
      <c r="DR589" s="136"/>
      <c r="EB589" s="136"/>
      <c r="EL589" s="136"/>
      <c r="EV589" s="136"/>
      <c r="FF589" s="136"/>
      <c r="FP589" s="136"/>
      <c r="FZ589" s="136"/>
      <c r="GJ589" s="136"/>
      <c r="GT589" s="136"/>
      <c r="HD589" s="136"/>
      <c r="HN589" s="136"/>
      <c r="HX589" s="136"/>
    </row>
    <row xmlns:x14ac="http://schemas.microsoft.com/office/spreadsheetml/2009/9/ac" r="590" s="3" customFormat="true" x14ac:dyDescent="0.25">
      <c r="A590" s="402"/>
      <c r="B590" s="136"/>
      <c r="L590" s="136"/>
      <c r="V590" s="136"/>
      <c r="AF590" s="136"/>
      <c r="AP590" s="136"/>
      <c r="AZ590" s="136"/>
      <c r="BA590" s="136"/>
      <c r="BB590" s="136"/>
      <c r="BC590" s="136"/>
      <c r="BD590" s="136"/>
      <c r="BE590" s="136"/>
      <c r="BF590" s="136"/>
      <c r="BG590" s="136"/>
      <c r="BJ590" s="136"/>
      <c r="BT590" s="136"/>
      <c r="CD590" s="136"/>
      <c r="CN590" s="136"/>
      <c r="CX590" s="136"/>
      <c r="DH590" s="136"/>
      <c r="DR590" s="136"/>
      <c r="EB590" s="136"/>
      <c r="EL590" s="136"/>
      <c r="EV590" s="136"/>
      <c r="FF590" s="136"/>
      <c r="FP590" s="136"/>
      <c r="FZ590" s="136"/>
      <c r="GJ590" s="136"/>
      <c r="GT590" s="136"/>
      <c r="HD590" s="136"/>
      <c r="HN590" s="136"/>
      <c r="HX590" s="136"/>
    </row>
    <row xmlns:x14ac="http://schemas.microsoft.com/office/spreadsheetml/2009/9/ac" r="591" s="3" customFormat="true" x14ac:dyDescent="0.25">
      <c r="A591" s="402"/>
      <c r="B591" s="136"/>
      <c r="L591" s="136"/>
      <c r="V591" s="136"/>
      <c r="AF591" s="136"/>
      <c r="AP591" s="136"/>
      <c r="AZ591" s="136"/>
      <c r="BA591" s="136"/>
      <c r="BB591" s="136"/>
      <c r="BC591" s="136"/>
      <c r="BD591" s="136"/>
      <c r="BE591" s="136"/>
      <c r="BF591" s="136"/>
      <c r="BG591" s="136"/>
      <c r="BJ591" s="136"/>
      <c r="BT591" s="136"/>
      <c r="CD591" s="136"/>
      <c r="CN591" s="136"/>
      <c r="CX591" s="136"/>
      <c r="DH591" s="136"/>
      <c r="DR591" s="136"/>
      <c r="EB591" s="136"/>
      <c r="EL591" s="136"/>
      <c r="EV591" s="136"/>
      <c r="FF591" s="136"/>
      <c r="FP591" s="136"/>
      <c r="FZ591" s="136"/>
      <c r="GJ591" s="136"/>
      <c r="GT591" s="136"/>
      <c r="HD591" s="136"/>
      <c r="HN591" s="136"/>
      <c r="HX591" s="136"/>
    </row>
    <row xmlns:x14ac="http://schemas.microsoft.com/office/spreadsheetml/2009/9/ac" r="592" s="3" customFormat="true" x14ac:dyDescent="0.25">
      <c r="A592" s="402"/>
      <c r="B592" s="136"/>
      <c r="L592" s="136"/>
      <c r="V592" s="136"/>
      <c r="AF592" s="136"/>
      <c r="AP592" s="136"/>
      <c r="AZ592" s="136"/>
      <c r="BA592" s="136"/>
      <c r="BB592" s="136"/>
      <c r="BC592" s="136"/>
      <c r="BD592" s="136"/>
      <c r="BE592" s="136"/>
      <c r="BF592" s="136"/>
      <c r="BG592" s="136"/>
      <c r="BJ592" s="136"/>
      <c r="BT592" s="136"/>
      <c r="CD592" s="136"/>
      <c r="CN592" s="136"/>
      <c r="CX592" s="136"/>
      <c r="DH592" s="136"/>
      <c r="DR592" s="136"/>
      <c r="EB592" s="136"/>
      <c r="EL592" s="136"/>
      <c r="EV592" s="136"/>
      <c r="FF592" s="136"/>
      <c r="FP592" s="136"/>
      <c r="FZ592" s="136"/>
      <c r="GJ592" s="136"/>
      <c r="GT592" s="136"/>
      <c r="HD592" s="136"/>
      <c r="HN592" s="136"/>
      <c r="HX592" s="136"/>
    </row>
    <row xmlns:x14ac="http://schemas.microsoft.com/office/spreadsheetml/2009/9/ac" r="593" s="3" customFormat="true" x14ac:dyDescent="0.25">
      <c r="A593" s="402"/>
      <c r="B593" s="136"/>
      <c r="L593" s="136"/>
      <c r="V593" s="136"/>
      <c r="AF593" s="136"/>
      <c r="AP593" s="136"/>
      <c r="AZ593" s="136"/>
      <c r="BA593" s="136"/>
      <c r="BB593" s="136"/>
      <c r="BC593" s="136"/>
      <c r="BD593" s="136"/>
      <c r="BE593" s="136"/>
      <c r="BF593" s="136"/>
      <c r="BG593" s="136"/>
      <c r="BJ593" s="136"/>
      <c r="BT593" s="136"/>
      <c r="CD593" s="136"/>
      <c r="CN593" s="136"/>
      <c r="CX593" s="136"/>
      <c r="DH593" s="136"/>
      <c r="DR593" s="136"/>
      <c r="EB593" s="136"/>
      <c r="EL593" s="136"/>
      <c r="EV593" s="136"/>
      <c r="FF593" s="136"/>
      <c r="FP593" s="136"/>
      <c r="FZ593" s="136"/>
      <c r="GJ593" s="136"/>
      <c r="GT593" s="136"/>
      <c r="HD593" s="136"/>
      <c r="HN593" s="136"/>
      <c r="HX593" s="136"/>
    </row>
    <row xmlns:x14ac="http://schemas.microsoft.com/office/spreadsheetml/2009/9/ac" r="594" s="3" customFormat="true" x14ac:dyDescent="0.25">
      <c r="A594" s="402"/>
      <c r="B594" s="136"/>
      <c r="L594" s="136"/>
      <c r="V594" s="136"/>
      <c r="AF594" s="136"/>
      <c r="AP594" s="136"/>
      <c r="AZ594" s="136"/>
      <c r="BA594" s="136"/>
      <c r="BB594" s="136"/>
      <c r="BC594" s="136"/>
      <c r="BD594" s="136"/>
      <c r="BE594" s="136"/>
      <c r="BF594" s="136"/>
      <c r="BG594" s="136"/>
      <c r="BJ594" s="136"/>
      <c r="BT594" s="136"/>
      <c r="CD594" s="136"/>
      <c r="CN594" s="136"/>
      <c r="CX594" s="136"/>
      <c r="DH594" s="136"/>
      <c r="DR594" s="136"/>
      <c r="EB594" s="136"/>
      <c r="EL594" s="136"/>
      <c r="EV594" s="136"/>
      <c r="FF594" s="136"/>
      <c r="FP594" s="136"/>
      <c r="FZ594" s="136"/>
      <c r="GJ594" s="136"/>
      <c r="GT594" s="136"/>
      <c r="HD594" s="136"/>
      <c r="HN594" s="136"/>
      <c r="HX594" s="136"/>
    </row>
    <row xmlns:x14ac="http://schemas.microsoft.com/office/spreadsheetml/2009/9/ac" r="595" s="3" customFormat="true" x14ac:dyDescent="0.25">
      <c r="A595" s="402"/>
      <c r="B595" s="136"/>
      <c r="L595" s="136"/>
      <c r="V595" s="136"/>
      <c r="AF595" s="136"/>
      <c r="AP595" s="136"/>
      <c r="AZ595" s="136"/>
      <c r="BA595" s="136"/>
      <c r="BB595" s="136"/>
      <c r="BC595" s="136"/>
      <c r="BD595" s="136"/>
      <c r="BE595" s="136"/>
      <c r="BF595" s="136"/>
      <c r="BG595" s="136"/>
      <c r="BJ595" s="136"/>
      <c r="BT595" s="136"/>
      <c r="CD595" s="136"/>
      <c r="CN595" s="136"/>
      <c r="CX595" s="136"/>
      <c r="DH595" s="136"/>
      <c r="DR595" s="136"/>
      <c r="EB595" s="136"/>
      <c r="EL595" s="136"/>
      <c r="EV595" s="136"/>
      <c r="FF595" s="136"/>
      <c r="FP595" s="136"/>
      <c r="FZ595" s="136"/>
      <c r="GJ595" s="136"/>
      <c r="GT595" s="136"/>
      <c r="HD595" s="136"/>
      <c r="HN595" s="136"/>
      <c r="HX595" s="136"/>
    </row>
    <row xmlns:x14ac="http://schemas.microsoft.com/office/spreadsheetml/2009/9/ac" r="596" s="3" customFormat="true" x14ac:dyDescent="0.25">
      <c r="A596" s="402"/>
      <c r="B596" s="136"/>
      <c r="L596" s="136"/>
      <c r="V596" s="136"/>
      <c r="AF596" s="136"/>
      <c r="AP596" s="136"/>
      <c r="AZ596" s="136"/>
      <c r="BA596" s="136"/>
      <c r="BB596" s="136"/>
      <c r="BC596" s="136"/>
      <c r="BD596" s="136"/>
      <c r="BE596" s="136"/>
      <c r="BF596" s="136"/>
      <c r="BG596" s="136"/>
      <c r="BJ596" s="136"/>
      <c r="BT596" s="136"/>
      <c r="CD596" s="136"/>
      <c r="CN596" s="136"/>
      <c r="CX596" s="136"/>
      <c r="DH596" s="136"/>
      <c r="DR596" s="136"/>
      <c r="EB596" s="136"/>
      <c r="EL596" s="136"/>
      <c r="EV596" s="136"/>
      <c r="FF596" s="136"/>
      <c r="FP596" s="136"/>
      <c r="FZ596" s="136"/>
      <c r="GJ596" s="136"/>
      <c r="GT596" s="136"/>
      <c r="HD596" s="136"/>
      <c r="HN596" s="136"/>
      <c r="HX596" s="136"/>
    </row>
    <row xmlns:x14ac="http://schemas.microsoft.com/office/spreadsheetml/2009/9/ac" r="597" s="3" customFormat="true" x14ac:dyDescent="0.25">
      <c r="A597" s="402"/>
      <c r="B597" s="136"/>
      <c r="L597" s="136"/>
      <c r="V597" s="136"/>
      <c r="AF597" s="136"/>
      <c r="AP597" s="136"/>
      <c r="AZ597" s="136"/>
      <c r="BA597" s="136"/>
      <c r="BB597" s="136"/>
      <c r="BC597" s="136"/>
      <c r="BD597" s="136"/>
      <c r="BE597" s="136"/>
      <c r="BF597" s="136"/>
      <c r="BG597" s="136"/>
      <c r="BJ597" s="136"/>
      <c r="BT597" s="136"/>
      <c r="CD597" s="136"/>
      <c r="CN597" s="136"/>
      <c r="CX597" s="136"/>
      <c r="DH597" s="136"/>
      <c r="DR597" s="136"/>
      <c r="EB597" s="136"/>
      <c r="EL597" s="136"/>
      <c r="EV597" s="136"/>
      <c r="FF597" s="136"/>
      <c r="FP597" s="136"/>
      <c r="FZ597" s="136"/>
      <c r="GJ597" s="136"/>
      <c r="GT597" s="136"/>
      <c r="HD597" s="136"/>
      <c r="HN597" s="136"/>
      <c r="HX597" s="136"/>
    </row>
    <row xmlns:x14ac="http://schemas.microsoft.com/office/spreadsheetml/2009/9/ac" r="598" s="3" customFormat="true" x14ac:dyDescent="0.25">
      <c r="A598" s="402"/>
      <c r="B598" s="136"/>
      <c r="L598" s="136"/>
      <c r="V598" s="136"/>
      <c r="AF598" s="136"/>
      <c r="AP598" s="136"/>
      <c r="AZ598" s="136"/>
      <c r="BA598" s="136"/>
      <c r="BB598" s="136"/>
      <c r="BC598" s="136"/>
      <c r="BD598" s="136"/>
      <c r="BE598" s="136"/>
      <c r="BF598" s="136"/>
      <c r="BG598" s="136"/>
      <c r="BJ598" s="136"/>
      <c r="BT598" s="136"/>
      <c r="CD598" s="136"/>
      <c r="CN598" s="136"/>
      <c r="CX598" s="136"/>
      <c r="DH598" s="136"/>
      <c r="DR598" s="136"/>
      <c r="EB598" s="136"/>
      <c r="EL598" s="136"/>
      <c r="EV598" s="136"/>
      <c r="FF598" s="136"/>
      <c r="FP598" s="136"/>
      <c r="FZ598" s="136"/>
      <c r="GJ598" s="136"/>
      <c r="GT598" s="136"/>
      <c r="HD598" s="136"/>
      <c r="HN598" s="136"/>
      <c r="HX598" s="136"/>
    </row>
    <row xmlns:x14ac="http://schemas.microsoft.com/office/spreadsheetml/2009/9/ac" r="599" s="3" customFormat="true" x14ac:dyDescent="0.25">
      <c r="A599" s="402"/>
      <c r="B599" s="136"/>
      <c r="L599" s="136"/>
      <c r="V599" s="136"/>
      <c r="AF599" s="136"/>
      <c r="AP599" s="136"/>
      <c r="AZ599" s="136"/>
      <c r="BA599" s="136"/>
      <c r="BB599" s="136"/>
      <c r="BC599" s="136"/>
      <c r="BD599" s="136"/>
      <c r="BE599" s="136"/>
      <c r="BF599" s="136"/>
      <c r="BG599" s="136"/>
      <c r="BJ599" s="136"/>
      <c r="BT599" s="136"/>
      <c r="CD599" s="136"/>
      <c r="CN599" s="136"/>
      <c r="CX599" s="136"/>
      <c r="DH599" s="136"/>
      <c r="DR599" s="136"/>
      <c r="EB599" s="136"/>
      <c r="EL599" s="136"/>
      <c r="EV599" s="136"/>
      <c r="FF599" s="136"/>
      <c r="FP599" s="136"/>
      <c r="FZ599" s="136"/>
      <c r="GJ599" s="136"/>
      <c r="GT599" s="136"/>
      <c r="HD599" s="136"/>
      <c r="HN599" s="136"/>
      <c r="HX599" s="136"/>
    </row>
    <row xmlns:x14ac="http://schemas.microsoft.com/office/spreadsheetml/2009/9/ac" r="600" s="3" customFormat="true" x14ac:dyDescent="0.25">
      <c r="A600" s="402"/>
      <c r="B600" s="136"/>
      <c r="L600" s="136"/>
      <c r="V600" s="136"/>
      <c r="AF600" s="136"/>
      <c r="AP600" s="136"/>
      <c r="AZ600" s="136"/>
      <c r="BA600" s="136"/>
      <c r="BB600" s="136"/>
      <c r="BC600" s="136"/>
      <c r="BD600" s="136"/>
      <c r="BE600" s="136"/>
      <c r="BF600" s="136"/>
      <c r="BG600" s="136"/>
      <c r="BJ600" s="136"/>
      <c r="BT600" s="136"/>
      <c r="CD600" s="136"/>
      <c r="CN600" s="136"/>
      <c r="CX600" s="136"/>
      <c r="DH600" s="136"/>
      <c r="DR600" s="136"/>
      <c r="EB600" s="136"/>
      <c r="EL600" s="136"/>
      <c r="EV600" s="136"/>
      <c r="FF600" s="136"/>
      <c r="FP600" s="136"/>
      <c r="FZ600" s="136"/>
      <c r="GJ600" s="136"/>
      <c r="GT600" s="136"/>
      <c r="HD600" s="136"/>
      <c r="HN600" s="136"/>
      <c r="HX600" s="136"/>
    </row>
    <row xmlns:x14ac="http://schemas.microsoft.com/office/spreadsheetml/2009/9/ac" r="601" s="3" customFormat="true" x14ac:dyDescent="0.25">
      <c r="A601" s="402"/>
      <c r="B601" s="136"/>
      <c r="L601" s="136"/>
      <c r="V601" s="136"/>
      <c r="AF601" s="136"/>
      <c r="AP601" s="136"/>
      <c r="AZ601" s="136"/>
      <c r="BA601" s="136"/>
      <c r="BB601" s="136"/>
      <c r="BC601" s="136"/>
      <c r="BD601" s="136"/>
      <c r="BE601" s="136"/>
      <c r="BF601" s="136"/>
      <c r="BG601" s="136"/>
      <c r="BJ601" s="136"/>
      <c r="BT601" s="136"/>
      <c r="CD601" s="136"/>
      <c r="CN601" s="136"/>
      <c r="CX601" s="136"/>
      <c r="DH601" s="136"/>
      <c r="DR601" s="136"/>
      <c r="EB601" s="136"/>
      <c r="EL601" s="136"/>
      <c r="EV601" s="136"/>
      <c r="FF601" s="136"/>
      <c r="FP601" s="136"/>
      <c r="FZ601" s="136"/>
      <c r="GJ601" s="136"/>
      <c r="GT601" s="136"/>
      <c r="HD601" s="136"/>
      <c r="HN601" s="136"/>
      <c r="HX601" s="136"/>
    </row>
    <row xmlns:x14ac="http://schemas.microsoft.com/office/spreadsheetml/2009/9/ac" r="602" s="3" customFormat="true" x14ac:dyDescent="0.25">
      <c r="A602" s="402"/>
      <c r="B602" s="136"/>
      <c r="L602" s="136"/>
      <c r="V602" s="136"/>
      <c r="AF602" s="136"/>
      <c r="AP602" s="136"/>
      <c r="AZ602" s="136"/>
      <c r="BA602" s="136"/>
      <c r="BB602" s="136"/>
      <c r="BC602" s="136"/>
      <c r="BD602" s="136"/>
      <c r="BE602" s="136"/>
      <c r="BF602" s="136"/>
      <c r="BG602" s="136"/>
      <c r="BJ602" s="136"/>
      <c r="BT602" s="136"/>
      <c r="CD602" s="136"/>
      <c r="CN602" s="136"/>
      <c r="CX602" s="136"/>
      <c r="DH602" s="136"/>
      <c r="DR602" s="136"/>
      <c r="EB602" s="136"/>
      <c r="EL602" s="136"/>
      <c r="EV602" s="136"/>
      <c r="FF602" s="136"/>
      <c r="FP602" s="136"/>
      <c r="FZ602" s="136"/>
      <c r="GJ602" s="136"/>
      <c r="GT602" s="136"/>
      <c r="HD602" s="136"/>
      <c r="HN602" s="136"/>
      <c r="HX602" s="136"/>
    </row>
    <row xmlns:x14ac="http://schemas.microsoft.com/office/spreadsheetml/2009/9/ac" r="603" s="3" customFormat="true" x14ac:dyDescent="0.25">
      <c r="A603" s="402"/>
      <c r="B603" s="136"/>
      <c r="L603" s="136"/>
      <c r="V603" s="136"/>
      <c r="AF603" s="136"/>
      <c r="AP603" s="136"/>
      <c r="AZ603" s="136"/>
      <c r="BA603" s="136"/>
      <c r="BB603" s="136"/>
      <c r="BC603" s="136"/>
      <c r="BD603" s="136"/>
      <c r="BE603" s="136"/>
      <c r="BF603" s="136"/>
      <c r="BG603" s="136"/>
      <c r="BJ603" s="136"/>
      <c r="BT603" s="136"/>
      <c r="CD603" s="136"/>
      <c r="CN603" s="136"/>
      <c r="CX603" s="136"/>
      <c r="DH603" s="136"/>
      <c r="DR603" s="136"/>
      <c r="EB603" s="136"/>
      <c r="EL603" s="136"/>
      <c r="EV603" s="136"/>
      <c r="FF603" s="136"/>
      <c r="FP603" s="136"/>
      <c r="FZ603" s="136"/>
      <c r="GJ603" s="136"/>
      <c r="GT603" s="136"/>
      <c r="HD603" s="136"/>
      <c r="HN603" s="136"/>
      <c r="HX603" s="136"/>
    </row>
    <row xmlns:x14ac="http://schemas.microsoft.com/office/spreadsheetml/2009/9/ac" r="604" s="3" customFormat="true" x14ac:dyDescent="0.25">
      <c r="A604" s="402"/>
      <c r="B604" s="136"/>
      <c r="L604" s="136"/>
      <c r="V604" s="136"/>
      <c r="AF604" s="136"/>
      <c r="AP604" s="136"/>
      <c r="AZ604" s="136"/>
      <c r="BA604" s="136"/>
      <c r="BB604" s="136"/>
      <c r="BC604" s="136"/>
      <c r="BD604" s="136"/>
      <c r="BE604" s="136"/>
      <c r="BF604" s="136"/>
      <c r="BG604" s="136"/>
      <c r="BJ604" s="136"/>
      <c r="BT604" s="136"/>
      <c r="CD604" s="136"/>
      <c r="CN604" s="136"/>
      <c r="CX604" s="136"/>
      <c r="DH604" s="136"/>
      <c r="DR604" s="136"/>
      <c r="EB604" s="136"/>
      <c r="EL604" s="136"/>
      <c r="EV604" s="136"/>
      <c r="FF604" s="136"/>
      <c r="FP604" s="136"/>
      <c r="FZ604" s="136"/>
      <c r="GJ604" s="136"/>
      <c r="GT604" s="136"/>
      <c r="HD604" s="136"/>
      <c r="HN604" s="136"/>
      <c r="HX604" s="136"/>
    </row>
    <row xmlns:x14ac="http://schemas.microsoft.com/office/spreadsheetml/2009/9/ac" r="605" s="3" customFormat="true" x14ac:dyDescent="0.25">
      <c r="A605" s="402"/>
      <c r="B605" s="136"/>
      <c r="L605" s="136"/>
      <c r="V605" s="136"/>
      <c r="AF605" s="136"/>
      <c r="AP605" s="136"/>
      <c r="AZ605" s="136"/>
      <c r="BA605" s="136"/>
      <c r="BB605" s="136"/>
      <c r="BC605" s="136"/>
      <c r="BD605" s="136"/>
      <c r="BE605" s="136"/>
      <c r="BF605" s="136"/>
      <c r="BG605" s="136"/>
      <c r="BJ605" s="136"/>
      <c r="BT605" s="136"/>
      <c r="CD605" s="136"/>
      <c r="CN605" s="136"/>
      <c r="CX605" s="136"/>
      <c r="DH605" s="136"/>
      <c r="DR605" s="136"/>
      <c r="EB605" s="136"/>
      <c r="EL605" s="136"/>
      <c r="EV605" s="136"/>
      <c r="FF605" s="136"/>
      <c r="FP605" s="136"/>
      <c r="FZ605" s="136"/>
      <c r="GJ605" s="136"/>
      <c r="GT605" s="136"/>
      <c r="HD605" s="136"/>
      <c r="HN605" s="136"/>
      <c r="HX605" s="136"/>
    </row>
    <row xmlns:x14ac="http://schemas.microsoft.com/office/spreadsheetml/2009/9/ac" r="606" s="3" customFormat="true" x14ac:dyDescent="0.25">
      <c r="A606" s="402"/>
      <c r="B606" s="136"/>
      <c r="L606" s="136"/>
      <c r="V606" s="136"/>
      <c r="AF606" s="136"/>
      <c r="AP606" s="136"/>
      <c r="AZ606" s="136"/>
      <c r="BA606" s="136"/>
      <c r="BB606" s="136"/>
      <c r="BC606" s="136"/>
      <c r="BD606" s="136"/>
      <c r="BE606" s="136"/>
      <c r="BF606" s="136"/>
      <c r="BG606" s="136"/>
      <c r="BJ606" s="136"/>
      <c r="BT606" s="136"/>
      <c r="CD606" s="136"/>
      <c r="CN606" s="136"/>
      <c r="CX606" s="136"/>
      <c r="DH606" s="136"/>
      <c r="DR606" s="136"/>
      <c r="EB606" s="136"/>
      <c r="EL606" s="136"/>
      <c r="EV606" s="136"/>
      <c r="FF606" s="136"/>
      <c r="FP606" s="136"/>
      <c r="FZ606" s="136"/>
      <c r="GJ606" s="136"/>
      <c r="GT606" s="136"/>
      <c r="HD606" s="136"/>
      <c r="HN606" s="136"/>
      <c r="HX606" s="136"/>
    </row>
    <row xmlns:x14ac="http://schemas.microsoft.com/office/spreadsheetml/2009/9/ac" r="607" s="3" customFormat="true" x14ac:dyDescent="0.25">
      <c r="A607" s="402"/>
      <c r="B607" s="136"/>
      <c r="L607" s="136"/>
      <c r="V607" s="136"/>
      <c r="AF607" s="136"/>
      <c r="AP607" s="136"/>
      <c r="AZ607" s="136"/>
      <c r="BA607" s="136"/>
      <c r="BB607" s="136"/>
      <c r="BC607" s="136"/>
      <c r="BD607" s="136"/>
      <c r="BE607" s="136"/>
      <c r="BF607" s="136"/>
      <c r="BG607" s="136"/>
      <c r="BJ607" s="136"/>
      <c r="BT607" s="136"/>
      <c r="CD607" s="136"/>
      <c r="CN607" s="136"/>
      <c r="CX607" s="136"/>
      <c r="DH607" s="136"/>
      <c r="DR607" s="136"/>
      <c r="EB607" s="136"/>
      <c r="EL607" s="136"/>
      <c r="EV607" s="136"/>
      <c r="FF607" s="136"/>
      <c r="FP607" s="136"/>
      <c r="FZ607" s="136"/>
      <c r="GJ607" s="136"/>
      <c r="GT607" s="136"/>
      <c r="HD607" s="136"/>
      <c r="HN607" s="136"/>
      <c r="HX607" s="136"/>
    </row>
    <row xmlns:x14ac="http://schemas.microsoft.com/office/spreadsheetml/2009/9/ac" r="608" s="3" customFormat="true" x14ac:dyDescent="0.25">
      <c r="A608" s="402"/>
      <c r="B608" s="136"/>
      <c r="L608" s="136"/>
      <c r="V608" s="136"/>
      <c r="AF608" s="136"/>
      <c r="AP608" s="136"/>
      <c r="AZ608" s="136"/>
      <c r="BA608" s="136"/>
      <c r="BB608" s="136"/>
      <c r="BC608" s="136"/>
      <c r="BD608" s="136"/>
      <c r="BE608" s="136"/>
      <c r="BF608" s="136"/>
      <c r="BG608" s="136"/>
      <c r="BJ608" s="136"/>
      <c r="BT608" s="136"/>
      <c r="CD608" s="136"/>
      <c r="CN608" s="136"/>
      <c r="CX608" s="136"/>
      <c r="DH608" s="136"/>
      <c r="DR608" s="136"/>
      <c r="EB608" s="136"/>
      <c r="EL608" s="136"/>
      <c r="EV608" s="136"/>
      <c r="FF608" s="136"/>
      <c r="FP608" s="136"/>
      <c r="FZ608" s="136"/>
      <c r="GJ608" s="136"/>
      <c r="GT608" s="136"/>
      <c r="HD608" s="136"/>
      <c r="HN608" s="136"/>
      <c r="HX608" s="136"/>
    </row>
    <row xmlns:x14ac="http://schemas.microsoft.com/office/spreadsheetml/2009/9/ac" r="609" s="3" customFormat="true" x14ac:dyDescent="0.25">
      <c r="A609" s="402"/>
      <c r="B609" s="136"/>
      <c r="L609" s="136"/>
      <c r="V609" s="136"/>
      <c r="AF609" s="136"/>
      <c r="AP609" s="136"/>
      <c r="AZ609" s="136"/>
      <c r="BA609" s="136"/>
      <c r="BB609" s="136"/>
      <c r="BC609" s="136"/>
      <c r="BD609" s="136"/>
      <c r="BE609" s="136"/>
      <c r="BF609" s="136"/>
      <c r="BG609" s="136"/>
      <c r="BJ609" s="136"/>
      <c r="BT609" s="136"/>
      <c r="CD609" s="136"/>
      <c r="CN609" s="136"/>
      <c r="CX609" s="136"/>
      <c r="DH609" s="136"/>
      <c r="DR609" s="136"/>
      <c r="EB609" s="136"/>
      <c r="EL609" s="136"/>
      <c r="EV609" s="136"/>
      <c r="FF609" s="136"/>
      <c r="FP609" s="136"/>
      <c r="FZ609" s="136"/>
      <c r="GJ609" s="136"/>
      <c r="GT609" s="136"/>
      <c r="HD609" s="136"/>
      <c r="HN609" s="136"/>
      <c r="HX609" s="136"/>
    </row>
    <row xmlns:x14ac="http://schemas.microsoft.com/office/spreadsheetml/2009/9/ac" r="610" s="3" customFormat="true" x14ac:dyDescent="0.25">
      <c r="A610" s="402"/>
      <c r="B610" s="136"/>
      <c r="L610" s="136"/>
      <c r="V610" s="136"/>
      <c r="AF610" s="136"/>
      <c r="AP610" s="136"/>
      <c r="AZ610" s="136"/>
      <c r="BA610" s="136"/>
      <c r="BB610" s="136"/>
      <c r="BC610" s="136"/>
      <c r="BD610" s="136"/>
      <c r="BE610" s="136"/>
      <c r="BF610" s="136"/>
      <c r="BG610" s="136"/>
      <c r="BJ610" s="136"/>
      <c r="BT610" s="136"/>
      <c r="CD610" s="136"/>
      <c r="CN610" s="136"/>
      <c r="CX610" s="136"/>
      <c r="DH610" s="136"/>
      <c r="DR610" s="136"/>
      <c r="EB610" s="136"/>
      <c r="EL610" s="136"/>
      <c r="EV610" s="136"/>
      <c r="FF610" s="136"/>
      <c r="FP610" s="136"/>
      <c r="FZ610" s="136"/>
      <c r="GJ610" s="136"/>
      <c r="GT610" s="136"/>
      <c r="HD610" s="136"/>
      <c r="HN610" s="136"/>
      <c r="HX610" s="136"/>
    </row>
    <row xmlns:x14ac="http://schemas.microsoft.com/office/spreadsheetml/2009/9/ac" r="611" s="3" customFormat="true" x14ac:dyDescent="0.25">
      <c r="A611" s="402"/>
      <c r="B611" s="136"/>
      <c r="L611" s="136"/>
      <c r="V611" s="136"/>
      <c r="AF611" s="136"/>
      <c r="AP611" s="136"/>
      <c r="AZ611" s="136"/>
      <c r="BA611" s="136"/>
      <c r="BB611" s="136"/>
      <c r="BC611" s="136"/>
      <c r="BD611" s="136"/>
      <c r="BE611" s="136"/>
      <c r="BF611" s="136"/>
      <c r="BG611" s="136"/>
      <c r="BJ611" s="136"/>
      <c r="BT611" s="136"/>
      <c r="CD611" s="136"/>
      <c r="CN611" s="136"/>
      <c r="CX611" s="136"/>
      <c r="DH611" s="136"/>
      <c r="DR611" s="136"/>
      <c r="EB611" s="136"/>
      <c r="EL611" s="136"/>
      <c r="EV611" s="136"/>
      <c r="FF611" s="136"/>
      <c r="FP611" s="136"/>
      <c r="FZ611" s="136"/>
      <c r="GJ611" s="136"/>
      <c r="GT611" s="136"/>
      <c r="HD611" s="136"/>
      <c r="HN611" s="136"/>
      <c r="HX611" s="136"/>
    </row>
    <row xmlns:x14ac="http://schemas.microsoft.com/office/spreadsheetml/2009/9/ac" r="612" s="3" customFormat="true" x14ac:dyDescent="0.25">
      <c r="A612" s="402"/>
      <c r="B612" s="136"/>
      <c r="L612" s="136"/>
      <c r="V612" s="136"/>
      <c r="AF612" s="136"/>
      <c r="AP612" s="136"/>
      <c r="AZ612" s="136"/>
      <c r="BA612" s="136"/>
      <c r="BB612" s="136"/>
      <c r="BC612" s="136"/>
      <c r="BD612" s="136"/>
      <c r="BE612" s="136"/>
      <c r="BF612" s="136"/>
      <c r="BG612" s="136"/>
      <c r="BJ612" s="136"/>
      <c r="BT612" s="136"/>
      <c r="CD612" s="136"/>
      <c r="CN612" s="136"/>
      <c r="CX612" s="136"/>
      <c r="DH612" s="136"/>
      <c r="DR612" s="136"/>
      <c r="EB612" s="136"/>
      <c r="EL612" s="136"/>
      <c r="EV612" s="136"/>
      <c r="FF612" s="136"/>
      <c r="FP612" s="136"/>
      <c r="FZ612" s="136"/>
      <c r="GJ612" s="136"/>
      <c r="GT612" s="136"/>
      <c r="HD612" s="136"/>
      <c r="HN612" s="136"/>
      <c r="HX612" s="136"/>
    </row>
    <row xmlns:x14ac="http://schemas.microsoft.com/office/spreadsheetml/2009/9/ac" r="613" s="3" customFormat="true" x14ac:dyDescent="0.25">
      <c r="A613" s="402"/>
      <c r="B613" s="136"/>
      <c r="L613" s="136"/>
      <c r="V613" s="136"/>
      <c r="AF613" s="136"/>
      <c r="AP613" s="136"/>
      <c r="AZ613" s="136"/>
      <c r="BA613" s="136"/>
      <c r="BB613" s="136"/>
      <c r="BC613" s="136"/>
      <c r="BD613" s="136"/>
      <c r="BE613" s="136"/>
      <c r="BF613" s="136"/>
      <c r="BG613" s="136"/>
      <c r="BJ613" s="136"/>
      <c r="BT613" s="136"/>
      <c r="CD613" s="136"/>
      <c r="CN613" s="136"/>
      <c r="CX613" s="136"/>
      <c r="DH613" s="136"/>
      <c r="DR613" s="136"/>
      <c r="EB613" s="136"/>
      <c r="EL613" s="136"/>
      <c r="EV613" s="136"/>
      <c r="FF613" s="136"/>
      <c r="FP613" s="136"/>
      <c r="FZ613" s="136"/>
      <c r="GJ613" s="136"/>
      <c r="GT613" s="136"/>
      <c r="HD613" s="136"/>
      <c r="HN613" s="136"/>
      <c r="HX613" s="136"/>
    </row>
    <row xmlns:x14ac="http://schemas.microsoft.com/office/spreadsheetml/2009/9/ac" r="614" s="3" customFormat="true" x14ac:dyDescent="0.25">
      <c r="A614" s="402"/>
      <c r="B614" s="136"/>
      <c r="L614" s="136"/>
      <c r="V614" s="136"/>
      <c r="AF614" s="136"/>
      <c r="AP614" s="136"/>
      <c r="AZ614" s="136"/>
      <c r="BA614" s="136"/>
      <c r="BB614" s="136"/>
      <c r="BC614" s="136"/>
      <c r="BD614" s="136"/>
      <c r="BE614" s="136"/>
      <c r="BF614" s="136"/>
      <c r="BG614" s="136"/>
      <c r="BJ614" s="136"/>
      <c r="BT614" s="136"/>
      <c r="CD614" s="136"/>
      <c r="CN614" s="136"/>
      <c r="CX614" s="136"/>
      <c r="DH614" s="136"/>
      <c r="DR614" s="136"/>
      <c r="EB614" s="136"/>
      <c r="EL614" s="136"/>
      <c r="EV614" s="136"/>
      <c r="FF614" s="136"/>
      <c r="FP614" s="136"/>
      <c r="FZ614" s="136"/>
      <c r="GJ614" s="136"/>
      <c r="GT614" s="136"/>
      <c r="HD614" s="136"/>
      <c r="HN614" s="136"/>
      <c r="HX614" s="136"/>
    </row>
    <row xmlns:x14ac="http://schemas.microsoft.com/office/spreadsheetml/2009/9/ac" r="615" s="3" customFormat="true" x14ac:dyDescent="0.25">
      <c r="A615" s="402"/>
      <c r="B615" s="136"/>
      <c r="L615" s="136"/>
      <c r="V615" s="136"/>
      <c r="AF615" s="136"/>
      <c r="AP615" s="136"/>
      <c r="AZ615" s="136"/>
      <c r="BA615" s="136"/>
      <c r="BB615" s="136"/>
      <c r="BC615" s="136"/>
      <c r="BD615" s="136"/>
      <c r="BE615" s="136"/>
      <c r="BF615" s="136"/>
      <c r="BG615" s="136"/>
      <c r="BJ615" s="136"/>
      <c r="BT615" s="136"/>
      <c r="CD615" s="136"/>
      <c r="CN615" s="136"/>
      <c r="CX615" s="136"/>
      <c r="DH615" s="136"/>
      <c r="DR615" s="136"/>
      <c r="EB615" s="136"/>
      <c r="EL615" s="136"/>
      <c r="EV615" s="136"/>
      <c r="FF615" s="136"/>
      <c r="FP615" s="136"/>
      <c r="FZ615" s="136"/>
      <c r="GJ615" s="136"/>
      <c r="GT615" s="136"/>
      <c r="HD615" s="136"/>
      <c r="HN615" s="136"/>
      <c r="HX615" s="136"/>
    </row>
    <row xmlns:x14ac="http://schemas.microsoft.com/office/spreadsheetml/2009/9/ac" r="616" s="3" customFormat="true" x14ac:dyDescent="0.25">
      <c r="A616" s="402"/>
      <c r="B616" s="136"/>
      <c r="L616" s="136"/>
      <c r="V616" s="136"/>
      <c r="AF616" s="136"/>
      <c r="AP616" s="136"/>
      <c r="AZ616" s="136"/>
      <c r="BA616" s="136"/>
      <c r="BB616" s="136"/>
      <c r="BC616" s="136"/>
      <c r="BD616" s="136"/>
      <c r="BE616" s="136"/>
      <c r="BF616" s="136"/>
      <c r="BG616" s="136"/>
      <c r="BJ616" s="136"/>
      <c r="BT616" s="136"/>
      <c r="CD616" s="136"/>
      <c r="CN616" s="136"/>
      <c r="CX616" s="136"/>
      <c r="DH616" s="136"/>
      <c r="DR616" s="136"/>
      <c r="EB616" s="136"/>
      <c r="EL616" s="136"/>
      <c r="EV616" s="136"/>
      <c r="FF616" s="136"/>
      <c r="FP616" s="136"/>
      <c r="FZ616" s="136"/>
      <c r="GJ616" s="136"/>
      <c r="GT616" s="136"/>
      <c r="HD616" s="136"/>
      <c r="HN616" s="136"/>
      <c r="HX616" s="136"/>
    </row>
    <row xmlns:x14ac="http://schemas.microsoft.com/office/spreadsheetml/2009/9/ac" r="617" s="3" customFormat="true" x14ac:dyDescent="0.25">
      <c r="A617" s="402"/>
      <c r="B617" s="136"/>
      <c r="L617" s="136"/>
      <c r="V617" s="136"/>
      <c r="AF617" s="136"/>
      <c r="AP617" s="136"/>
      <c r="AZ617" s="136"/>
      <c r="BA617" s="136"/>
      <c r="BB617" s="136"/>
      <c r="BC617" s="136"/>
      <c r="BD617" s="136"/>
      <c r="BE617" s="136"/>
      <c r="BF617" s="136"/>
      <c r="BG617" s="136"/>
      <c r="BJ617" s="136"/>
      <c r="BT617" s="136"/>
      <c r="CD617" s="136"/>
      <c r="CN617" s="136"/>
      <c r="CX617" s="136"/>
      <c r="DH617" s="136"/>
      <c r="DR617" s="136"/>
      <c r="EB617" s="136"/>
      <c r="EL617" s="136"/>
      <c r="EV617" s="136"/>
      <c r="FF617" s="136"/>
      <c r="FP617" s="136"/>
      <c r="FZ617" s="136"/>
      <c r="GJ617" s="136"/>
      <c r="GT617" s="136"/>
      <c r="HD617" s="136"/>
      <c r="HN617" s="136"/>
      <c r="HX617" s="136"/>
    </row>
    <row xmlns:x14ac="http://schemas.microsoft.com/office/spreadsheetml/2009/9/ac" r="618" s="3" customFormat="true" x14ac:dyDescent="0.25">
      <c r="A618" s="402"/>
      <c r="B618" s="136"/>
      <c r="L618" s="136"/>
      <c r="V618" s="136"/>
      <c r="AF618" s="136"/>
      <c r="AP618" s="136"/>
      <c r="AZ618" s="136"/>
      <c r="BA618" s="136"/>
      <c r="BB618" s="136"/>
      <c r="BC618" s="136"/>
      <c r="BD618" s="136"/>
      <c r="BE618" s="136"/>
      <c r="BF618" s="136"/>
      <c r="BG618" s="136"/>
      <c r="BJ618" s="136"/>
      <c r="BT618" s="136"/>
      <c r="CD618" s="136"/>
      <c r="CN618" s="136"/>
      <c r="CX618" s="136"/>
      <c r="DH618" s="136"/>
      <c r="DR618" s="136"/>
      <c r="EB618" s="136"/>
      <c r="EL618" s="136"/>
      <c r="EV618" s="136"/>
      <c r="FF618" s="136"/>
      <c r="FP618" s="136"/>
      <c r="FZ618" s="136"/>
      <c r="GJ618" s="136"/>
      <c r="GT618" s="136"/>
      <c r="HD618" s="136"/>
      <c r="HN618" s="136"/>
      <c r="HX618" s="136"/>
    </row>
    <row xmlns:x14ac="http://schemas.microsoft.com/office/spreadsheetml/2009/9/ac" r="619" s="3" customFormat="true" x14ac:dyDescent="0.25">
      <c r="A619" s="402"/>
      <c r="B619" s="136"/>
      <c r="L619" s="136"/>
      <c r="V619" s="136"/>
      <c r="AF619" s="136"/>
      <c r="AP619" s="136"/>
      <c r="AZ619" s="136"/>
      <c r="BA619" s="136"/>
      <c r="BB619" s="136"/>
      <c r="BC619" s="136"/>
      <c r="BD619" s="136"/>
      <c r="BE619" s="136"/>
      <c r="BF619" s="136"/>
      <c r="BG619" s="136"/>
      <c r="BJ619" s="136"/>
      <c r="BT619" s="136"/>
      <c r="CD619" s="136"/>
      <c r="CN619" s="136"/>
      <c r="CX619" s="136"/>
      <c r="DH619" s="136"/>
      <c r="DR619" s="136"/>
      <c r="EB619" s="136"/>
      <c r="EL619" s="136"/>
      <c r="EV619" s="136"/>
      <c r="FF619" s="136"/>
      <c r="FP619" s="136"/>
      <c r="FZ619" s="136"/>
      <c r="GJ619" s="136"/>
      <c r="GT619" s="136"/>
      <c r="HD619" s="136"/>
      <c r="HN619" s="136"/>
      <c r="HX619" s="136"/>
    </row>
    <row xmlns:x14ac="http://schemas.microsoft.com/office/spreadsheetml/2009/9/ac" r="620" s="3" customFormat="true" x14ac:dyDescent="0.25">
      <c r="A620" s="402"/>
      <c r="B620" s="136"/>
      <c r="L620" s="136"/>
      <c r="V620" s="136"/>
      <c r="AF620" s="136"/>
      <c r="AP620" s="136"/>
      <c r="AZ620" s="136"/>
      <c r="BA620" s="136"/>
      <c r="BB620" s="136"/>
      <c r="BC620" s="136"/>
      <c r="BD620" s="136"/>
      <c r="BE620" s="136"/>
      <c r="BF620" s="136"/>
      <c r="BG620" s="136"/>
      <c r="BJ620" s="136"/>
      <c r="BT620" s="136"/>
      <c r="CD620" s="136"/>
      <c r="CN620" s="136"/>
      <c r="CX620" s="136"/>
      <c r="DH620" s="136"/>
      <c r="DR620" s="136"/>
      <c r="EB620" s="136"/>
      <c r="EL620" s="136"/>
      <c r="EV620" s="136"/>
      <c r="FF620" s="136"/>
      <c r="FP620" s="136"/>
      <c r="FZ620" s="136"/>
      <c r="GJ620" s="136"/>
      <c r="GT620" s="136"/>
      <c r="HD620" s="136"/>
      <c r="HN620" s="136"/>
      <c r="HX620" s="136"/>
    </row>
    <row xmlns:x14ac="http://schemas.microsoft.com/office/spreadsheetml/2009/9/ac" r="621" s="3" customFormat="true" x14ac:dyDescent="0.25">
      <c r="A621" s="402"/>
      <c r="B621" s="136"/>
      <c r="L621" s="136"/>
      <c r="V621" s="136"/>
      <c r="AF621" s="136"/>
      <c r="AP621" s="136"/>
      <c r="AZ621" s="136"/>
      <c r="BA621" s="136"/>
      <c r="BB621" s="136"/>
      <c r="BC621" s="136"/>
      <c r="BD621" s="136"/>
      <c r="BE621" s="136"/>
      <c r="BF621" s="136"/>
      <c r="BG621" s="136"/>
      <c r="BJ621" s="136"/>
      <c r="BT621" s="136"/>
      <c r="CD621" s="136"/>
      <c r="CN621" s="136"/>
      <c r="CX621" s="136"/>
      <c r="DH621" s="136"/>
      <c r="DR621" s="136"/>
      <c r="EB621" s="136"/>
      <c r="EL621" s="136"/>
      <c r="EV621" s="136"/>
      <c r="FF621" s="136"/>
      <c r="FP621" s="136"/>
      <c r="FZ621" s="136"/>
      <c r="GJ621" s="136"/>
      <c r="GT621" s="136"/>
      <c r="HD621" s="136"/>
      <c r="HN621" s="136"/>
      <c r="HX621" s="136"/>
    </row>
    <row xmlns:x14ac="http://schemas.microsoft.com/office/spreadsheetml/2009/9/ac" r="622" s="3" customFormat="true" x14ac:dyDescent="0.25">
      <c r="A622" s="402"/>
      <c r="B622" s="136"/>
      <c r="L622" s="136"/>
      <c r="V622" s="136"/>
      <c r="AF622" s="136"/>
      <c r="AP622" s="136"/>
      <c r="AZ622" s="136"/>
      <c r="BA622" s="136"/>
      <c r="BB622" s="136"/>
      <c r="BC622" s="136"/>
      <c r="BD622" s="136"/>
      <c r="BE622" s="136"/>
      <c r="BF622" s="136"/>
      <c r="BG622" s="136"/>
      <c r="BJ622" s="136"/>
      <c r="BT622" s="136"/>
      <c r="CD622" s="136"/>
      <c r="CN622" s="136"/>
      <c r="CX622" s="136"/>
      <c r="DH622" s="136"/>
      <c r="DR622" s="136"/>
      <c r="EB622" s="136"/>
      <c r="EL622" s="136"/>
      <c r="EV622" s="136"/>
      <c r="FF622" s="136"/>
      <c r="FP622" s="136"/>
      <c r="FZ622" s="136"/>
      <c r="GJ622" s="136"/>
      <c r="GT622" s="136"/>
      <c r="HD622" s="136"/>
      <c r="HN622" s="136"/>
      <c r="HX622" s="136"/>
    </row>
    <row xmlns:x14ac="http://schemas.microsoft.com/office/spreadsheetml/2009/9/ac" r="623" s="3" customFormat="true" x14ac:dyDescent="0.25">
      <c r="A623" s="402"/>
      <c r="B623" s="136"/>
      <c r="L623" s="136"/>
      <c r="V623" s="136"/>
      <c r="AF623" s="136"/>
      <c r="AP623" s="136"/>
      <c r="AZ623" s="136"/>
      <c r="BA623" s="136"/>
      <c r="BB623" s="136"/>
      <c r="BC623" s="136"/>
      <c r="BD623" s="136"/>
      <c r="BE623" s="136"/>
      <c r="BF623" s="136"/>
      <c r="BG623" s="136"/>
      <c r="BJ623" s="136"/>
      <c r="BT623" s="136"/>
      <c r="CD623" s="136"/>
      <c r="CN623" s="136"/>
      <c r="CX623" s="136"/>
      <c r="DH623" s="136"/>
      <c r="DR623" s="136"/>
      <c r="EB623" s="136"/>
      <c r="EL623" s="136"/>
      <c r="EV623" s="136"/>
      <c r="FF623" s="136"/>
      <c r="FP623" s="136"/>
      <c r="FZ623" s="136"/>
      <c r="GJ623" s="136"/>
      <c r="GT623" s="136"/>
      <c r="HD623" s="136"/>
      <c r="HN623" s="136"/>
      <c r="HX623" s="136"/>
    </row>
    <row xmlns:x14ac="http://schemas.microsoft.com/office/spreadsheetml/2009/9/ac" r="624" s="3" customFormat="true" x14ac:dyDescent="0.25">
      <c r="A624" s="402"/>
      <c r="B624" s="136"/>
      <c r="L624" s="136"/>
      <c r="V624" s="136"/>
      <c r="AF624" s="136"/>
      <c r="AP624" s="136"/>
      <c r="AZ624" s="136"/>
      <c r="BA624" s="136"/>
      <c r="BB624" s="136"/>
      <c r="BC624" s="136"/>
      <c r="BD624" s="136"/>
      <c r="BE624" s="136"/>
      <c r="BF624" s="136"/>
      <c r="BG624" s="136"/>
      <c r="BJ624" s="136"/>
      <c r="BT624" s="136"/>
      <c r="CD624" s="136"/>
      <c r="CN624" s="136"/>
      <c r="CX624" s="136"/>
      <c r="DH624" s="136"/>
      <c r="DR624" s="136"/>
      <c r="EB624" s="136"/>
      <c r="EL624" s="136"/>
      <c r="EV624" s="136"/>
      <c r="FF624" s="136"/>
      <c r="FP624" s="136"/>
      <c r="FZ624" s="136"/>
      <c r="GJ624" s="136"/>
      <c r="GT624" s="136"/>
      <c r="HD624" s="136"/>
      <c r="HN624" s="136"/>
      <c r="HX624" s="136"/>
    </row>
    <row xmlns:x14ac="http://schemas.microsoft.com/office/spreadsheetml/2009/9/ac" r="625" s="3" customFormat="true" x14ac:dyDescent="0.25">
      <c r="A625" s="402"/>
      <c r="B625" s="136"/>
      <c r="L625" s="136"/>
      <c r="V625" s="136"/>
      <c r="AF625" s="136"/>
      <c r="AP625" s="136"/>
      <c r="AZ625" s="136"/>
      <c r="BA625" s="136"/>
      <c r="BB625" s="136"/>
      <c r="BC625" s="136"/>
      <c r="BD625" s="136"/>
      <c r="BE625" s="136"/>
      <c r="BF625" s="136"/>
      <c r="BG625" s="136"/>
      <c r="BJ625" s="136"/>
      <c r="BT625" s="136"/>
      <c r="CD625" s="136"/>
      <c r="CN625" s="136"/>
      <c r="CX625" s="136"/>
      <c r="DH625" s="136"/>
      <c r="DR625" s="136"/>
      <c r="EB625" s="136"/>
      <c r="EL625" s="136"/>
      <c r="EV625" s="136"/>
      <c r="FF625" s="136"/>
      <c r="FP625" s="136"/>
      <c r="FZ625" s="136"/>
      <c r="GJ625" s="136"/>
      <c r="GT625" s="136"/>
      <c r="HD625" s="136"/>
      <c r="HN625" s="136"/>
      <c r="HX625" s="136"/>
    </row>
    <row xmlns:x14ac="http://schemas.microsoft.com/office/spreadsheetml/2009/9/ac" r="626" s="3" customFormat="true" x14ac:dyDescent="0.25">
      <c r="A626" s="402"/>
      <c r="B626" s="136"/>
      <c r="L626" s="136"/>
      <c r="V626" s="136"/>
      <c r="AF626" s="136"/>
      <c r="AP626" s="136"/>
      <c r="AZ626" s="136"/>
      <c r="BA626" s="136"/>
      <c r="BB626" s="136"/>
      <c r="BC626" s="136"/>
      <c r="BD626" s="136"/>
      <c r="BE626" s="136"/>
      <c r="BF626" s="136"/>
      <c r="BG626" s="136"/>
      <c r="BJ626" s="136"/>
      <c r="BT626" s="136"/>
      <c r="CD626" s="136"/>
      <c r="CN626" s="136"/>
      <c r="CX626" s="136"/>
      <c r="DH626" s="136"/>
      <c r="DR626" s="136"/>
      <c r="EB626" s="136"/>
      <c r="EL626" s="136"/>
      <c r="EV626" s="136"/>
      <c r="FF626" s="136"/>
      <c r="FP626" s="136"/>
      <c r="FZ626" s="136"/>
      <c r="GJ626" s="136"/>
      <c r="GT626" s="136"/>
      <c r="HD626" s="136"/>
      <c r="HN626" s="136"/>
      <c r="HX626" s="136"/>
    </row>
    <row xmlns:x14ac="http://schemas.microsoft.com/office/spreadsheetml/2009/9/ac" r="627" s="3" customFormat="true" x14ac:dyDescent="0.25">
      <c r="A627" s="402"/>
      <c r="B627" s="136"/>
      <c r="L627" s="136"/>
      <c r="V627" s="136"/>
      <c r="AF627" s="136"/>
      <c r="AP627" s="136"/>
      <c r="AZ627" s="136"/>
      <c r="BA627" s="136"/>
      <c r="BB627" s="136"/>
      <c r="BC627" s="136"/>
      <c r="BD627" s="136"/>
      <c r="BE627" s="136"/>
      <c r="BF627" s="136"/>
      <c r="BG627" s="136"/>
      <c r="BJ627" s="136"/>
      <c r="BT627" s="136"/>
      <c r="CD627" s="136"/>
      <c r="CN627" s="136"/>
      <c r="CX627" s="136"/>
      <c r="DH627" s="136"/>
      <c r="DR627" s="136"/>
      <c r="EB627" s="136"/>
      <c r="EL627" s="136"/>
      <c r="EV627" s="136"/>
      <c r="FF627" s="136"/>
      <c r="FP627" s="136"/>
      <c r="FZ627" s="136"/>
      <c r="GJ627" s="136"/>
      <c r="GT627" s="136"/>
      <c r="HD627" s="136"/>
      <c r="HN627" s="136"/>
      <c r="HX627" s="136"/>
    </row>
    <row xmlns:x14ac="http://schemas.microsoft.com/office/spreadsheetml/2009/9/ac" r="628" s="3" customFormat="true" x14ac:dyDescent="0.25">
      <c r="A628" s="402"/>
      <c r="B628" s="136"/>
      <c r="L628" s="136"/>
      <c r="V628" s="136"/>
      <c r="AF628" s="136"/>
      <c r="AP628" s="136"/>
      <c r="AZ628" s="136"/>
      <c r="BA628" s="136"/>
      <c r="BB628" s="136"/>
      <c r="BC628" s="136"/>
      <c r="BD628" s="136"/>
      <c r="BE628" s="136"/>
      <c r="BF628" s="136"/>
      <c r="BG628" s="136"/>
      <c r="BJ628" s="136"/>
      <c r="BT628" s="136"/>
      <c r="CD628" s="136"/>
      <c r="CN628" s="136"/>
      <c r="CX628" s="136"/>
      <c r="DH628" s="136"/>
      <c r="DR628" s="136"/>
      <c r="EB628" s="136"/>
      <c r="EL628" s="136"/>
      <c r="EV628" s="136"/>
      <c r="FF628" s="136"/>
      <c r="FP628" s="136"/>
      <c r="FZ628" s="136"/>
      <c r="GJ628" s="136"/>
      <c r="GT628" s="136"/>
      <c r="HD628" s="136"/>
      <c r="HN628" s="136"/>
      <c r="HX628" s="136"/>
    </row>
    <row xmlns:x14ac="http://schemas.microsoft.com/office/spreadsheetml/2009/9/ac" r="629" s="3" customFormat="true" x14ac:dyDescent="0.25">
      <c r="A629" s="402"/>
      <c r="B629" s="136"/>
      <c r="L629" s="136"/>
      <c r="V629" s="136"/>
      <c r="AF629" s="136"/>
      <c r="AP629" s="136"/>
      <c r="AZ629" s="136"/>
      <c r="BA629" s="136"/>
      <c r="BB629" s="136"/>
      <c r="BC629" s="136"/>
      <c r="BD629" s="136"/>
      <c r="BE629" s="136"/>
      <c r="BF629" s="136"/>
      <c r="BG629" s="136"/>
      <c r="BJ629" s="136"/>
      <c r="BT629" s="136"/>
      <c r="CD629" s="136"/>
      <c r="CN629" s="136"/>
      <c r="CX629" s="136"/>
      <c r="DH629" s="136"/>
      <c r="DR629" s="136"/>
      <c r="EB629" s="136"/>
      <c r="EL629" s="136"/>
      <c r="EV629" s="136"/>
      <c r="FF629" s="136"/>
      <c r="FP629" s="136"/>
      <c r="FZ629" s="136"/>
      <c r="GJ629" s="136"/>
      <c r="GT629" s="136"/>
      <c r="HD629" s="136"/>
      <c r="HN629" s="136"/>
      <c r="HX629" s="136"/>
    </row>
    <row xmlns:x14ac="http://schemas.microsoft.com/office/spreadsheetml/2009/9/ac" r="630" s="3" customFormat="true" x14ac:dyDescent="0.25">
      <c r="A630" s="402"/>
      <c r="B630" s="136"/>
      <c r="L630" s="136"/>
      <c r="V630" s="136"/>
      <c r="AF630" s="136"/>
      <c r="AP630" s="136"/>
      <c r="AZ630" s="136"/>
      <c r="BA630" s="136"/>
      <c r="BB630" s="136"/>
      <c r="BC630" s="136"/>
      <c r="BD630" s="136"/>
      <c r="BE630" s="136"/>
      <c r="BF630" s="136"/>
      <c r="BG630" s="136"/>
      <c r="BJ630" s="136"/>
      <c r="BT630" s="136"/>
      <c r="CD630" s="136"/>
      <c r="CN630" s="136"/>
      <c r="CX630" s="136"/>
      <c r="DH630" s="136"/>
      <c r="DR630" s="136"/>
      <c r="EB630" s="136"/>
      <c r="EL630" s="136"/>
      <c r="EV630" s="136"/>
      <c r="FF630" s="136"/>
      <c r="FP630" s="136"/>
      <c r="FZ630" s="136"/>
      <c r="GJ630" s="136"/>
      <c r="GT630" s="136"/>
      <c r="HD630" s="136"/>
      <c r="HN630" s="136"/>
      <c r="HX630" s="136"/>
    </row>
    <row xmlns:x14ac="http://schemas.microsoft.com/office/spreadsheetml/2009/9/ac" r="631" s="3" customFormat="true" x14ac:dyDescent="0.25">
      <c r="A631" s="402"/>
      <c r="B631" s="136"/>
      <c r="L631" s="136"/>
      <c r="V631" s="136"/>
      <c r="AF631" s="136"/>
      <c r="AP631" s="136"/>
      <c r="AZ631" s="136"/>
      <c r="BA631" s="136"/>
      <c r="BB631" s="136"/>
      <c r="BC631" s="136"/>
      <c r="BD631" s="136"/>
      <c r="BE631" s="136"/>
      <c r="BF631" s="136"/>
      <c r="BG631" s="136"/>
      <c r="BJ631" s="136"/>
      <c r="BT631" s="136"/>
      <c r="CD631" s="136"/>
      <c r="CN631" s="136"/>
      <c r="CX631" s="136"/>
      <c r="DH631" s="136"/>
      <c r="DR631" s="136"/>
      <c r="EB631" s="136"/>
      <c r="EL631" s="136"/>
      <c r="EV631" s="136"/>
      <c r="FF631" s="136"/>
      <c r="FP631" s="136"/>
      <c r="FZ631" s="136"/>
      <c r="GJ631" s="136"/>
      <c r="GT631" s="136"/>
      <c r="HD631" s="136"/>
      <c r="HN631" s="136"/>
      <c r="HX631" s="136"/>
    </row>
    <row xmlns:x14ac="http://schemas.microsoft.com/office/spreadsheetml/2009/9/ac" r="632" s="3" customFormat="true" x14ac:dyDescent="0.25">
      <c r="A632" s="402"/>
      <c r="B632" s="136"/>
      <c r="L632" s="136"/>
      <c r="V632" s="136"/>
      <c r="AF632" s="136"/>
      <c r="AP632" s="136"/>
      <c r="AZ632" s="136"/>
      <c r="BA632" s="136"/>
      <c r="BB632" s="136"/>
      <c r="BC632" s="136"/>
      <c r="BD632" s="136"/>
      <c r="BE632" s="136"/>
      <c r="BF632" s="136"/>
      <c r="BG632" s="136"/>
      <c r="BJ632" s="136"/>
      <c r="BT632" s="136"/>
      <c r="CD632" s="136"/>
      <c r="CN632" s="136"/>
      <c r="CX632" s="136"/>
      <c r="DH632" s="136"/>
      <c r="DR632" s="136"/>
      <c r="EB632" s="136"/>
      <c r="EL632" s="136"/>
      <c r="EV632" s="136"/>
      <c r="FF632" s="136"/>
      <c r="FP632" s="136"/>
      <c r="FZ632" s="136"/>
      <c r="GJ632" s="136"/>
      <c r="GT632" s="136"/>
      <c r="HD632" s="136"/>
      <c r="HN632" s="136"/>
      <c r="HX632" s="136"/>
    </row>
    <row xmlns:x14ac="http://schemas.microsoft.com/office/spreadsheetml/2009/9/ac" r="633" s="3" customFormat="true" x14ac:dyDescent="0.25">
      <c r="A633" s="402"/>
      <c r="B633" s="136"/>
      <c r="L633" s="136"/>
      <c r="V633" s="136"/>
      <c r="AF633" s="136"/>
      <c r="AP633" s="136"/>
      <c r="AZ633" s="136"/>
      <c r="BA633" s="136"/>
      <c r="BB633" s="136"/>
      <c r="BC633" s="136"/>
      <c r="BD633" s="136"/>
      <c r="BE633" s="136"/>
      <c r="BF633" s="136"/>
      <c r="BG633" s="136"/>
      <c r="BJ633" s="136"/>
      <c r="BT633" s="136"/>
      <c r="CD633" s="136"/>
      <c r="CN633" s="136"/>
      <c r="CX633" s="136"/>
      <c r="DH633" s="136"/>
      <c r="DR633" s="136"/>
      <c r="EB633" s="136"/>
      <c r="EL633" s="136"/>
      <c r="EV633" s="136"/>
      <c r="FF633" s="136"/>
      <c r="FP633" s="136"/>
      <c r="FZ633" s="136"/>
      <c r="GJ633" s="136"/>
      <c r="GT633" s="136"/>
      <c r="HD633" s="136"/>
      <c r="HN633" s="136"/>
      <c r="HX633" s="136"/>
    </row>
    <row xmlns:x14ac="http://schemas.microsoft.com/office/spreadsheetml/2009/9/ac" r="634" s="3" customFormat="true" x14ac:dyDescent="0.25">
      <c r="A634" s="402"/>
      <c r="B634" s="136"/>
      <c r="L634" s="136"/>
      <c r="V634" s="136"/>
      <c r="AF634" s="136"/>
      <c r="AP634" s="136"/>
      <c r="AZ634" s="136"/>
      <c r="BA634" s="136"/>
      <c r="BB634" s="136"/>
      <c r="BC634" s="136"/>
      <c r="BD634" s="136"/>
      <c r="BE634" s="136"/>
      <c r="BF634" s="136"/>
      <c r="BG634" s="136"/>
      <c r="BJ634" s="136"/>
      <c r="BT634" s="136"/>
      <c r="CD634" s="136"/>
      <c r="CN634" s="136"/>
      <c r="CX634" s="136"/>
      <c r="DH634" s="136"/>
      <c r="DR634" s="136"/>
      <c r="EB634" s="136"/>
      <c r="EL634" s="136"/>
      <c r="EV634" s="136"/>
      <c r="FF634" s="136"/>
      <c r="FP634" s="136"/>
      <c r="FZ634" s="136"/>
      <c r="GJ634" s="136"/>
      <c r="GT634" s="136"/>
      <c r="HD634" s="136"/>
      <c r="HN634" s="136"/>
      <c r="HX634" s="136"/>
    </row>
    <row xmlns:x14ac="http://schemas.microsoft.com/office/spreadsheetml/2009/9/ac" r="635" s="3" customFormat="true" x14ac:dyDescent="0.25">
      <c r="A635" s="402"/>
      <c r="B635" s="136"/>
      <c r="L635" s="136"/>
      <c r="V635" s="136"/>
      <c r="AF635" s="136"/>
      <c r="AP635" s="136"/>
      <c r="AZ635" s="136"/>
      <c r="BA635" s="136"/>
      <c r="BB635" s="136"/>
      <c r="BC635" s="136"/>
      <c r="BD635" s="136"/>
      <c r="BE635" s="136"/>
      <c r="BF635" s="136"/>
      <c r="BG635" s="136"/>
      <c r="BJ635" s="136"/>
      <c r="BT635" s="136"/>
      <c r="CD635" s="136"/>
      <c r="CN635" s="136"/>
      <c r="CX635" s="136"/>
      <c r="DH635" s="136"/>
      <c r="DR635" s="136"/>
      <c r="EB635" s="136"/>
      <c r="EL635" s="136"/>
      <c r="EV635" s="136"/>
      <c r="FF635" s="136"/>
      <c r="FP635" s="136"/>
      <c r="FZ635" s="136"/>
      <c r="GJ635" s="136"/>
      <c r="GT635" s="136"/>
      <c r="HD635" s="136"/>
      <c r="HN635" s="136"/>
      <c r="HX635" s="136"/>
    </row>
    <row xmlns:x14ac="http://schemas.microsoft.com/office/spreadsheetml/2009/9/ac" r="636" s="3" customFormat="true" x14ac:dyDescent="0.25">
      <c r="A636" s="402"/>
      <c r="B636" s="136"/>
      <c r="L636" s="136"/>
      <c r="V636" s="136"/>
      <c r="AF636" s="136"/>
      <c r="AP636" s="136"/>
      <c r="AZ636" s="136"/>
      <c r="BA636" s="136"/>
      <c r="BB636" s="136"/>
      <c r="BC636" s="136"/>
      <c r="BD636" s="136"/>
      <c r="BE636" s="136"/>
      <c r="BF636" s="136"/>
      <c r="BG636" s="136"/>
      <c r="BJ636" s="136"/>
      <c r="BT636" s="136"/>
      <c r="CD636" s="136"/>
      <c r="CN636" s="136"/>
      <c r="CX636" s="136"/>
      <c r="DH636" s="136"/>
      <c r="DR636" s="136"/>
      <c r="EB636" s="136"/>
      <c r="EL636" s="136"/>
      <c r="EV636" s="136"/>
      <c r="FF636" s="136"/>
      <c r="FP636" s="136"/>
      <c r="FZ636" s="136"/>
      <c r="GJ636" s="136"/>
      <c r="GT636" s="136"/>
      <c r="HD636" s="136"/>
      <c r="HN636" s="136"/>
      <c r="HX636" s="136"/>
    </row>
    <row xmlns:x14ac="http://schemas.microsoft.com/office/spreadsheetml/2009/9/ac" r="637" s="3" customFormat="true" x14ac:dyDescent="0.25">
      <c r="A637" s="402"/>
      <c r="B637" s="136"/>
      <c r="L637" s="136"/>
      <c r="V637" s="136"/>
      <c r="AF637" s="136"/>
      <c r="AP637" s="136"/>
      <c r="AZ637" s="136"/>
      <c r="BA637" s="136"/>
      <c r="BB637" s="136"/>
      <c r="BC637" s="136"/>
      <c r="BD637" s="136"/>
      <c r="BE637" s="136"/>
      <c r="BF637" s="136"/>
      <c r="BG637" s="136"/>
      <c r="BJ637" s="136"/>
      <c r="BT637" s="136"/>
      <c r="CD637" s="136"/>
      <c r="CN637" s="136"/>
      <c r="CX637" s="136"/>
      <c r="DH637" s="136"/>
      <c r="DR637" s="136"/>
      <c r="EB637" s="136"/>
      <c r="EL637" s="136"/>
      <c r="EV637" s="136"/>
      <c r="FF637" s="136"/>
      <c r="FP637" s="136"/>
      <c r="FZ637" s="136"/>
      <c r="GJ637" s="136"/>
      <c r="GT637" s="136"/>
      <c r="HD637" s="136"/>
      <c r="HN637" s="136"/>
      <c r="HX637" s="136"/>
    </row>
  </sheetData>
  <mergeCells count="29">
    <mergeCell ref="A2:A3"/>
    <mergeCell ref="C26:I26"/>
    <mergeCell ref="M26:S26"/>
    <mergeCell ref="W26:AC26"/>
    <mergeCell ref="AG26:AM26"/>
    <mergeCell ref="AQ26:AW26"/>
    <mergeCell ref="DI26:DO26"/>
    <mergeCell ref="CO26:CU26"/>
    <mergeCell ref="CY26:DE26"/>
    <mergeCell ref="GK26:GQ26"/>
    <mergeCell ref="BA26:BG26"/>
    <mergeCell ref="GA26:GG26"/>
    <mergeCell ref="DS26:DY26"/>
    <mergeCell ref="EC26:EI26"/>
    <mergeCell ref="EM26:ES26"/>
    <mergeCell ref="EW26:FC26"/>
    <mergeCell ref="FG26:FM26"/>
    <mergeCell ref="FQ26:FW26"/>
    <mergeCell ref="BK26:BQ26"/>
    <mergeCell ref="BU26:CA26"/>
    <mergeCell ref="CE26:CK26"/>
    <mergeCell ref="IS26:IY26"/>
    <mergeCell ref="JC26:JI26"/>
    <mergeCell ref="JM26:JS26"/>
    <mergeCell ref="II26:IO26"/>
    <mergeCell ref="GU26:HA26"/>
    <mergeCell ref="HE26:HK26"/>
    <mergeCell ref="HY26:IE26"/>
    <mergeCell ref="HO26:HU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 ref="A29" location="myrangeW25" display="myrangeW25"/>
    <hyperlink ref="A30" location="myrangeW26" display="myrangeW26"/>
    <hyperlink ref="A31" location="myrangeW27" display="myrangeW2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U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7" customWidth="true"/>
    <col min="3" max="3" width="29.75" customWidth="true"/>
    <col min="4" max="9" width="7.875" customWidth="true"/>
    <col min="10" max="11" width="1.125" customWidth="true"/>
    <col min="12" max="12" width="24.625" style="137" customWidth="true"/>
    <col min="13" max="13" width="29.75" customWidth="true"/>
    <col min="14" max="19" width="7.875" customWidth="true"/>
    <col min="20" max="21" width="1.125" customWidth="true"/>
    <col min="22" max="22" width="24.625" style="137" customWidth="true"/>
    <col min="23" max="23" width="29.75" customWidth="true"/>
    <col min="24" max="29" width="7.875" customWidth="true"/>
    <col min="30" max="31" width="1.125" customWidth="true"/>
    <col min="32" max="32" width="24.625" style="137" customWidth="true"/>
    <col min="33" max="33" width="29.75" customWidth="true"/>
    <col min="34" max="39" width="7.875" customWidth="true"/>
    <col min="40" max="41" width="1.125" customWidth="true"/>
    <col min="42" max="42" width="24.625" style="137" customWidth="true"/>
    <col min="43" max="43" width="29.75" customWidth="true"/>
    <col min="44" max="49" width="7.875" customWidth="true"/>
    <col min="50" max="51" width="1.125" customWidth="true"/>
    <col min="52" max="52" width="24.625" style="137" customWidth="true"/>
    <col min="53" max="53" width="29.75" style="137" customWidth="true"/>
    <col min="54" max="59" width="7.875" style="137" customWidth="true"/>
    <col min="60" max="61" width="1.125" customWidth="true"/>
    <col min="62" max="62" width="24.625" style="137" customWidth="true"/>
    <col min="63" max="63" width="29.75" customWidth="true"/>
    <col min="64" max="69" width="7.875" customWidth="true"/>
    <col min="70" max="71" width="1.125" customWidth="true"/>
    <col min="72" max="72" width="24.625" style="137" customWidth="true"/>
    <col min="73" max="73" width="29.75" customWidth="true"/>
    <col min="74" max="79" width="7.875" customWidth="true"/>
    <col min="80" max="81" width="1.125" customWidth="true"/>
    <col min="82" max="82" width="24.625" style="137" customWidth="true"/>
    <col min="83" max="83" width="29.75" customWidth="true"/>
    <col min="84" max="89" width="7.875" customWidth="true"/>
    <col min="90" max="91" width="1.125" customWidth="true"/>
    <col min="92" max="92" width="24.625" style="137" customWidth="true"/>
    <col min="93" max="93" width="29.75" customWidth="true"/>
    <col min="94" max="99" width="7.875" customWidth="true"/>
    <col min="100" max="101" width="1.125" customWidth="true"/>
    <col min="102" max="102" width="24.625" style="137" customWidth="true"/>
    <col min="103" max="103" width="29.75" customWidth="true"/>
    <col min="104" max="109" width="7.875" customWidth="true"/>
    <col min="110" max="111" width="1.125" customWidth="true"/>
    <col min="112" max="112" width="24.625" style="137" customWidth="true"/>
    <col min="113" max="113" width="29.75" customWidth="true"/>
    <col min="114" max="119" width="7.875" customWidth="true"/>
    <col min="120" max="121" width="1.125" customWidth="true"/>
    <col min="122" max="122" width="24.625" style="137" customWidth="true"/>
    <col min="123" max="123" width="29.75" customWidth="true"/>
    <col min="124" max="129" width="7.875" customWidth="true"/>
    <col min="130" max="131" width="1.125" customWidth="true"/>
    <col min="132" max="132" width="24.625" style="137" customWidth="true"/>
    <col min="133" max="133" width="29.75" customWidth="true"/>
    <col min="134" max="139" width="7.875" customWidth="true"/>
    <col min="140" max="141" width="1.125" customWidth="true"/>
    <col min="142" max="142" width="24.625" style="137" customWidth="true"/>
    <col min="143" max="143" width="29.75" customWidth="true"/>
    <col min="144" max="149" width="7.875" customWidth="true"/>
    <col min="150" max="151" width="1.125" customWidth="true"/>
    <col min="152" max="152" width="24.625" style="137" customWidth="true"/>
    <col min="153" max="153" width="29.75" customWidth="true"/>
    <col min="154" max="159" width="7.875" customWidth="true"/>
    <col min="160" max="161" width="1.125" customWidth="true"/>
    <col min="162" max="162" width="24.625" style="137" customWidth="true"/>
    <col min="163" max="163" width="29.75" customWidth="true"/>
    <col min="164" max="169" width="7.875" customWidth="true"/>
    <col min="170" max="171" width="1.125" customWidth="true"/>
    <col min="172" max="172" width="24.625" style="137" customWidth="true"/>
    <col min="173" max="173" width="29.75" customWidth="true"/>
    <col min="174" max="179" width="7.875" customWidth="true"/>
    <col min="180" max="181" width="1.125" customWidth="true"/>
    <col min="182" max="182" width="24.625" style="137" customWidth="true"/>
    <col min="183" max="183" width="29.75" customWidth="true"/>
    <col min="184" max="189" width="7.875" customWidth="true"/>
    <col min="190" max="191" width="1.125" customWidth="true"/>
    <col min="192" max="192" width="24.625" style="137" customWidth="true"/>
    <col min="193" max="193" width="29.75" customWidth="true"/>
    <col min="194" max="199" width="7.875" customWidth="true"/>
    <col min="200" max="201" width="1.125" customWidth="true"/>
    <col min="202" max="202" width="24.625" style="137" customWidth="true"/>
    <col min="203" max="203" width="29.75" customWidth="true"/>
    <col min="204" max="209" width="7.875" customWidth="true"/>
    <col min="210" max="211" width="1.125" customWidth="true"/>
    <col min="212" max="212" width="24.625" style="137" customWidth="true"/>
    <col min="213" max="213" width="29.75" customWidth="true"/>
    <col min="214" max="219" width="7.875" customWidth="true"/>
    <col min="220" max="221" width="1.125" customWidth="true"/>
    <col min="222" max="222" width="24.625" style="137" customWidth="true"/>
    <col min="223" max="223" width="29.75" customWidth="true"/>
    <col min="224" max="229" width="7.875" customWidth="true"/>
    <col min="230" max="231" width="1.125" customWidth="true"/>
    <col min="232" max="232" width="24.625" style="137" customWidth="true"/>
    <col min="233" max="233" width="29.75" customWidth="true"/>
    <col min="234" max="239" width="7.875" customWidth="true"/>
    <col min="240" max="241" width="1.125" customWidth="true"/>
    <col min="242" max="242" width="24.625" customWidth="true"/>
    <col min="243" max="243" width="29.75" customWidth="true"/>
    <col min="244" max="249" width="7.875" customWidth="true"/>
    <col min="250" max="251" width="1.125" customWidth="true"/>
    <col min="252" max="252" width="24.625" customWidth="true"/>
    <col min="253" max="253" width="29.75" customWidth="true"/>
    <col min="254" max="259" width="7.875" customWidth="true"/>
    <col min="260" max="261" width="1.125" customWidth="true"/>
    <col min="262" max="262" width="24.625" customWidth="true"/>
    <col min="263" max="263" width="29.75" customWidth="true"/>
    <col min="264" max="269" width="7.875" customWidth="true"/>
    <col min="270" max="271" width="1.125" customWidth="true"/>
    <col min="272" max="272" width="24.625" customWidth="true"/>
    <col min="273" max="273" width="29.75" customWidth="true"/>
    <col min="274" max="279" width="7.875" customWidth="true"/>
    <col min="280" max="281" width="1.125" customWidth="true"/>
  </cols>
  <sheetData>
    <row xmlns:x14ac="http://schemas.microsoft.com/office/spreadsheetml/2009/9/ac" r="1" s="329" customFormat="true" ht="30" customHeight="true" x14ac:dyDescent="0.25">
      <c r="B1" s="346" t="s">
        <v>22</v>
      </c>
      <c r="C1" s="396" t="s">
        <v>279</v>
      </c>
      <c r="D1" s="325" t="s">
        <v>159</v>
      </c>
      <c r="E1" s="325"/>
      <c r="F1" s="325"/>
      <c r="G1" s="325"/>
      <c r="H1" s="325"/>
      <c r="I1" s="328"/>
      <c r="J1" s="326"/>
      <c r="K1" s="327"/>
      <c r="L1" s="346" t="s">
        <v>22</v>
      </c>
      <c r="M1" s="396" t="s">
        <v>280</v>
      </c>
      <c r="N1" s="325" t="s">
        <v>159</v>
      </c>
      <c r="O1" s="325"/>
      <c r="P1" s="325"/>
      <c r="Q1" s="325"/>
      <c r="R1" s="325"/>
      <c r="S1" s="328"/>
      <c r="T1" s="326"/>
      <c r="U1" s="327"/>
      <c r="V1" s="346" t="s">
        <v>22</v>
      </c>
      <c r="W1" s="396" t="s">
        <v>281</v>
      </c>
      <c r="X1" s="325" t="s">
        <v>159</v>
      </c>
      <c r="Y1" s="325"/>
      <c r="Z1" s="325"/>
      <c r="AA1" s="325"/>
      <c r="AB1" s="325"/>
      <c r="AC1" s="328"/>
      <c r="AD1" s="326"/>
      <c r="AE1" s="327"/>
      <c r="AF1" s="346" t="s">
        <v>22</v>
      </c>
      <c r="AG1" s="396" t="s">
        <v>282</v>
      </c>
      <c r="AH1" s="325" t="s">
        <v>159</v>
      </c>
      <c r="AI1" s="325"/>
      <c r="AJ1" s="325"/>
      <c r="AK1" s="325"/>
      <c r="AL1" s="325"/>
      <c r="AM1" s="328"/>
      <c r="AN1" s="326"/>
      <c r="AO1" s="327"/>
      <c r="AP1" s="346" t="s">
        <v>22</v>
      </c>
      <c r="AQ1" s="396" t="s">
        <v>283</v>
      </c>
      <c r="AR1" s="325" t="s">
        <v>159</v>
      </c>
      <c r="AS1" s="325"/>
      <c r="AT1" s="325"/>
      <c r="AU1" s="325"/>
      <c r="AV1" s="325"/>
      <c r="AW1" s="328"/>
      <c r="AX1" s="326"/>
      <c r="AY1" s="327"/>
      <c r="AZ1" s="346" t="s">
        <v>22</v>
      </c>
      <c r="BA1" s="396" t="s">
        <v>284</v>
      </c>
      <c r="BB1" s="325" t="s">
        <v>159</v>
      </c>
      <c r="BC1" s="325"/>
      <c r="BD1" s="325"/>
      <c r="BE1" s="325"/>
      <c r="BF1" s="325"/>
      <c r="BG1" s="328"/>
      <c r="BH1" s="326"/>
      <c r="BI1" s="327"/>
      <c r="BJ1" s="346" t="s">
        <v>22</v>
      </c>
      <c r="BK1" s="396" t="s">
        <v>285</v>
      </c>
      <c r="BL1" s="325" t="s">
        <v>159</v>
      </c>
      <c r="BM1" s="325"/>
      <c r="BN1" s="325"/>
      <c r="BO1" s="325"/>
      <c r="BP1" s="325"/>
      <c r="BQ1" s="328"/>
      <c r="BR1" s="326"/>
      <c r="BS1" s="327"/>
      <c r="BT1" s="346" t="s">
        <v>22</v>
      </c>
      <c r="BU1" s="396" t="s">
        <v>285</v>
      </c>
      <c r="BV1" s="325" t="s">
        <v>159</v>
      </c>
      <c r="BW1" s="325"/>
      <c r="BX1" s="325"/>
      <c r="BY1" s="325"/>
      <c r="BZ1" s="325"/>
      <c r="CA1" s="328"/>
      <c r="CB1" s="326"/>
      <c r="CC1" s="327"/>
      <c r="CD1" s="346" t="s">
        <v>22</v>
      </c>
      <c r="CE1" s="396" t="s">
        <v>286</v>
      </c>
      <c r="CF1" s="325" t="s">
        <v>159</v>
      </c>
      <c r="CG1" s="325"/>
      <c r="CH1" s="325"/>
      <c r="CI1" s="325"/>
      <c r="CJ1" s="325"/>
      <c r="CK1" s="328"/>
      <c r="CL1" s="326"/>
      <c r="CM1" s="327"/>
      <c r="CN1" s="346" t="s">
        <v>22</v>
      </c>
      <c r="CO1" s="396" t="s">
        <v>287</v>
      </c>
      <c r="CP1" s="325" t="s">
        <v>159</v>
      </c>
      <c r="CQ1" s="325"/>
      <c r="CR1" s="325"/>
      <c r="CS1" s="325"/>
      <c r="CT1" s="325"/>
      <c r="CU1" s="328"/>
      <c r="CV1" s="326"/>
      <c r="CW1" s="327"/>
      <c r="CX1" s="346" t="s">
        <v>22</v>
      </c>
      <c r="CY1" s="396" t="s">
        <v>288</v>
      </c>
      <c r="CZ1" s="325" t="s">
        <v>159</v>
      </c>
      <c r="DA1" s="325"/>
      <c r="DB1" s="325"/>
      <c r="DC1" s="325"/>
      <c r="DD1" s="325"/>
      <c r="DE1" s="328"/>
      <c r="DF1" s="326"/>
      <c r="DG1" s="327"/>
      <c r="DH1" s="346" t="s">
        <v>22</v>
      </c>
      <c r="DI1" s="396" t="s">
        <v>289</v>
      </c>
      <c r="DJ1" s="325" t="s">
        <v>159</v>
      </c>
      <c r="DK1" s="325"/>
      <c r="DL1" s="325"/>
      <c r="DM1" s="325"/>
      <c r="DN1" s="325"/>
      <c r="DO1" s="328"/>
      <c r="DP1" s="326"/>
      <c r="DQ1" s="327"/>
      <c r="DR1" s="346" t="s">
        <v>22</v>
      </c>
      <c r="DS1" s="396" t="s">
        <v>290</v>
      </c>
      <c r="DT1" s="325" t="s">
        <v>159</v>
      </c>
      <c r="DU1" s="325"/>
      <c r="DV1" s="325"/>
      <c r="DW1" s="325"/>
      <c r="DX1" s="325"/>
      <c r="DY1" s="328"/>
      <c r="DZ1" s="326"/>
      <c r="EA1" s="327"/>
      <c r="EB1" s="346" t="s">
        <v>22</v>
      </c>
      <c r="EC1" s="396" t="s">
        <v>291</v>
      </c>
      <c r="ED1" s="325" t="s">
        <v>159</v>
      </c>
      <c r="EE1" s="325"/>
      <c r="EF1" s="325"/>
      <c r="EG1" s="325"/>
      <c r="EH1" s="325"/>
      <c r="EI1" s="328"/>
      <c r="EJ1" s="326"/>
      <c r="EK1" s="327"/>
      <c r="EL1" s="346" t="s">
        <v>22</v>
      </c>
      <c r="EM1" s="396" t="s">
        <v>292</v>
      </c>
      <c r="EN1" s="325" t="s">
        <v>159</v>
      </c>
      <c r="EO1" s="325"/>
      <c r="EP1" s="325"/>
      <c r="EQ1" s="325"/>
      <c r="ER1" s="325"/>
      <c r="ES1" s="328"/>
      <c r="ET1" s="326"/>
      <c r="EU1" s="327"/>
      <c r="EV1" s="346" t="s">
        <v>22</v>
      </c>
      <c r="EW1" s="396" t="s">
        <v>292</v>
      </c>
      <c r="EX1" s="325" t="s">
        <v>159</v>
      </c>
      <c r="EY1" s="325"/>
      <c r="EZ1" s="325"/>
      <c r="FA1" s="325"/>
      <c r="FB1" s="325"/>
      <c r="FC1" s="328"/>
      <c r="FD1" s="326"/>
      <c r="FE1" s="327"/>
      <c r="FF1" s="346" t="s">
        <v>22</v>
      </c>
      <c r="FG1" s="396" t="s">
        <v>293</v>
      </c>
      <c r="FH1" s="325" t="s">
        <v>159</v>
      </c>
      <c r="FI1" s="325"/>
      <c r="FJ1" s="325"/>
      <c r="FK1" s="325"/>
      <c r="FL1" s="325"/>
      <c r="FM1" s="328"/>
      <c r="FN1" s="326"/>
      <c r="FO1" s="327"/>
      <c r="FP1" s="346" t="s">
        <v>22</v>
      </c>
      <c r="FQ1" s="396" t="s">
        <v>294</v>
      </c>
      <c r="FR1" s="325" t="s">
        <v>159</v>
      </c>
      <c r="FS1" s="325"/>
      <c r="FT1" s="325"/>
      <c r="FU1" s="325"/>
      <c r="FV1" s="325"/>
      <c r="FW1" s="328"/>
      <c r="FX1" s="326"/>
      <c r="FY1" s="327"/>
      <c r="FZ1" s="346" t="s">
        <v>22</v>
      </c>
      <c r="GA1" s="396" t="s">
        <v>294</v>
      </c>
      <c r="GB1" s="325" t="s">
        <v>159</v>
      </c>
      <c r="GC1" s="325"/>
      <c r="GD1" s="325"/>
      <c r="GE1" s="325"/>
      <c r="GF1" s="325"/>
      <c r="GG1" s="328"/>
      <c r="GH1" s="326"/>
      <c r="GI1" s="327"/>
      <c r="GJ1" s="346" t="s">
        <v>22</v>
      </c>
      <c r="GK1" s="396" t="s">
        <v>295</v>
      </c>
      <c r="GL1" s="325" t="s">
        <v>159</v>
      </c>
      <c r="GM1" s="325"/>
      <c r="GN1" s="325"/>
      <c r="GO1" s="325"/>
      <c r="GP1" s="325"/>
      <c r="GQ1" s="328"/>
      <c r="GR1" s="326"/>
      <c r="GS1" s="327"/>
      <c r="GT1" s="346" t="s">
        <v>22</v>
      </c>
      <c r="GU1" s="396" t="s">
        <v>296</v>
      </c>
      <c r="GV1" s="325" t="s">
        <v>159</v>
      </c>
      <c r="GW1" s="325"/>
      <c r="GX1" s="325"/>
      <c r="GY1" s="325"/>
      <c r="GZ1" s="325"/>
      <c r="HA1" s="328"/>
      <c r="HB1" s="326"/>
      <c r="HC1" s="327"/>
      <c r="HD1" s="346" t="s">
        <v>22</v>
      </c>
      <c r="HE1" s="396" t="s">
        <v>296</v>
      </c>
      <c r="HF1" s="325" t="s">
        <v>159</v>
      </c>
      <c r="HG1" s="325"/>
      <c r="HH1" s="325"/>
      <c r="HI1" s="325"/>
      <c r="HJ1" s="325"/>
      <c r="HK1" s="328"/>
      <c r="HL1" s="326"/>
      <c r="HM1" s="327"/>
      <c r="HN1" s="346" t="s">
        <v>22</v>
      </c>
      <c r="HO1" s="396" t="s">
        <v>297</v>
      </c>
      <c r="HP1" s="325" t="s">
        <v>159</v>
      </c>
      <c r="HQ1" s="325"/>
      <c r="HR1" s="325"/>
      <c r="HS1" s="325"/>
      <c r="HT1" s="325"/>
      <c r="HU1" s="328"/>
      <c r="HV1" s="326"/>
      <c r="HW1" s="327"/>
      <c r="HX1" s="346" t="s">
        <v>22</v>
      </c>
      <c r="HY1" s="396" t="s">
        <v>298</v>
      </c>
      <c r="HZ1" s="325" t="s">
        <v>159</v>
      </c>
      <c r="IA1" s="325"/>
      <c r="IB1" s="325"/>
      <c r="IC1" s="325"/>
      <c r="ID1" s="325"/>
      <c r="IE1" s="328"/>
      <c r="IF1" s="326"/>
      <c r="IG1" s="327"/>
      <c r="IH1" s="346" t="s">
        <v>22</v>
      </c>
      <c r="II1" s="396">
        <v>2019</v>
      </c>
      <c r="IJ1" s="325" t="s">
        <v>159</v>
      </c>
      <c r="IK1" s="325"/>
      <c r="IL1" s="325"/>
      <c r="IM1" s="325"/>
      <c r="IN1" s="325"/>
      <c r="IO1" s="328"/>
      <c r="IP1" s="326"/>
      <c r="IQ1" s="327"/>
      <c r="IR1" s="346" t="s">
        <v>22</v>
      </c>
      <c r="IS1" s="396">
        <v>2020</v>
      </c>
      <c r="IT1" s="325" t="s">
        <v>159</v>
      </c>
      <c r="IU1" s="325"/>
      <c r="IV1" s="325"/>
      <c r="IW1" s="325"/>
      <c r="IX1" s="325"/>
      <c r="IY1" s="328"/>
      <c r="IZ1" s="326"/>
      <c r="JA1" s="327"/>
      <c r="JB1" s="346" t="s">
        <v>22</v>
      </c>
      <c r="JC1" s="396">
        <v>2021</v>
      </c>
      <c r="JD1" s="325" t="s">
        <v>159</v>
      </c>
      <c r="JE1" s="325"/>
      <c r="JF1" s="325"/>
      <c r="JG1" s="325"/>
      <c r="JH1" s="325"/>
      <c r="JI1" s="328"/>
      <c r="JJ1" s="326"/>
      <c r="JK1" s="327"/>
      <c r="JL1" s="346" t="s">
        <v>22</v>
      </c>
      <c r="JM1" s="396">
        <v>2022</v>
      </c>
      <c r="JN1" s="325" t="s">
        <v>159</v>
      </c>
      <c r="JO1" s="325"/>
      <c r="JP1" s="325"/>
      <c r="JQ1" s="325"/>
      <c r="JR1" s="325"/>
      <c r="JS1" s="328"/>
      <c r="JT1" s="326"/>
      <c r="JU1" s="327"/>
    </row>
    <row xmlns:x14ac="http://schemas.microsoft.com/office/spreadsheetml/2009/9/ac" r="2" s="329" customFormat="true" ht="30" customHeight="true" x14ac:dyDescent="0.25">
      <c r="A2" s="591" t="s">
        <v>318</v>
      </c>
      <c r="B2" s="332" t="s">
        <v>255</v>
      </c>
      <c r="C2" s="271" t="s">
        <v>196</v>
      </c>
      <c r="D2" s="271" t="s">
        <v>160</v>
      </c>
      <c r="E2" s="333"/>
      <c r="F2" s="333"/>
      <c r="G2" s="333"/>
      <c r="H2" s="333"/>
      <c r="I2" s="334"/>
      <c r="J2" s="330" t="s">
        <v>299</v>
      </c>
      <c r="K2" s="375"/>
      <c r="L2" s="332" t="s">
        <v>256</v>
      </c>
      <c r="M2" s="271" t="s">
        <v>196</v>
      </c>
      <c r="N2" s="271" t="s">
        <v>160</v>
      </c>
      <c r="O2" s="333"/>
      <c r="P2" s="333"/>
      <c r="Q2" s="333"/>
      <c r="R2" s="333"/>
      <c r="S2" s="334"/>
      <c r="T2" s="330" t="s">
        <v>299</v>
      </c>
      <c r="U2" s="375"/>
      <c r="V2" s="332" t="s">
        <v>257</v>
      </c>
      <c r="W2" s="271" t="s">
        <v>196</v>
      </c>
      <c r="X2" s="271" t="s">
        <v>160</v>
      </c>
      <c r="Y2" s="333"/>
      <c r="Z2" s="333"/>
      <c r="AA2" s="333"/>
      <c r="AB2" s="333"/>
      <c r="AC2" s="334"/>
      <c r="AD2" s="330" t="s">
        <v>299</v>
      </c>
      <c r="AE2" s="375"/>
      <c r="AF2" s="332" t="s">
        <v>258</v>
      </c>
      <c r="AG2" s="271" t="s">
        <v>196</v>
      </c>
      <c r="AH2" s="271" t="s">
        <v>160</v>
      </c>
      <c r="AI2" s="333"/>
      <c r="AJ2" s="333"/>
      <c r="AK2" s="333"/>
      <c r="AL2" s="333"/>
      <c r="AM2" s="334"/>
      <c r="AN2" s="330" t="s">
        <v>299</v>
      </c>
      <c r="AO2" s="375"/>
      <c r="AP2" s="332" t="s">
        <v>259</v>
      </c>
      <c r="AQ2" s="271" t="s">
        <v>196</v>
      </c>
      <c r="AR2" s="271" t="s">
        <v>160</v>
      </c>
      <c r="AS2" s="333"/>
      <c r="AT2" s="333"/>
      <c r="AU2" s="333"/>
      <c r="AV2" s="333"/>
      <c r="AW2" s="334"/>
      <c r="AX2" s="330" t="s">
        <v>299</v>
      </c>
      <c r="AY2" s="375"/>
      <c r="AZ2" s="332" t="s">
        <v>260</v>
      </c>
      <c r="BA2" s="271" t="s">
        <v>196</v>
      </c>
      <c r="BB2" s="271" t="s">
        <v>160</v>
      </c>
      <c r="BC2" s="333"/>
      <c r="BD2" s="333"/>
      <c r="BE2" s="333"/>
      <c r="BF2" s="333"/>
      <c r="BG2" s="334"/>
      <c r="BH2" s="330" t="s">
        <v>299</v>
      </c>
      <c r="BI2" s="375"/>
      <c r="BJ2" s="332" t="s">
        <v>261</v>
      </c>
      <c r="BK2" s="271" t="s">
        <v>196</v>
      </c>
      <c r="BL2" s="271" t="s">
        <v>160</v>
      </c>
      <c r="BM2" s="333"/>
      <c r="BN2" s="333"/>
      <c r="BO2" s="333"/>
      <c r="BP2" s="333"/>
      <c r="BQ2" s="334"/>
      <c r="BR2" s="330" t="s">
        <v>299</v>
      </c>
      <c r="BS2" s="375"/>
      <c r="BT2" s="332" t="s">
        <v>262</v>
      </c>
      <c r="BU2" s="271" t="s">
        <v>196</v>
      </c>
      <c r="BV2" s="271" t="s">
        <v>161</v>
      </c>
      <c r="BW2" s="333"/>
      <c r="BX2" s="333"/>
      <c r="BY2" s="333"/>
      <c r="BZ2" s="333"/>
      <c r="CA2" s="334"/>
      <c r="CB2" s="330" t="s">
        <v>299</v>
      </c>
      <c r="CC2" s="375"/>
      <c r="CD2" s="332" t="s">
        <v>263</v>
      </c>
      <c r="CE2" s="271" t="s">
        <v>196</v>
      </c>
      <c r="CF2" s="271" t="s">
        <v>160</v>
      </c>
      <c r="CG2" s="333"/>
      <c r="CH2" s="333"/>
      <c r="CI2" s="333"/>
      <c r="CJ2" s="333"/>
      <c r="CK2" s="334"/>
      <c r="CL2" s="330" t="s">
        <v>299</v>
      </c>
      <c r="CM2" s="375"/>
      <c r="CN2" s="332" t="s">
        <v>264</v>
      </c>
      <c r="CO2" s="271" t="s">
        <v>196</v>
      </c>
      <c r="CP2" s="271" t="s">
        <v>160</v>
      </c>
      <c r="CQ2" s="333"/>
      <c r="CR2" s="333"/>
      <c r="CS2" s="333"/>
      <c r="CT2" s="333"/>
      <c r="CU2" s="334"/>
      <c r="CV2" s="330" t="s">
        <v>299</v>
      </c>
      <c r="CW2" s="375"/>
      <c r="CX2" s="332" t="s">
        <v>265</v>
      </c>
      <c r="CY2" s="271" t="s">
        <v>196</v>
      </c>
      <c r="CZ2" s="271" t="s">
        <v>160</v>
      </c>
      <c r="DA2" s="333"/>
      <c r="DB2" s="333"/>
      <c r="DC2" s="333"/>
      <c r="DD2" s="333"/>
      <c r="DE2" s="334"/>
      <c r="DF2" s="330" t="s">
        <v>299</v>
      </c>
      <c r="DG2" s="375"/>
      <c r="DH2" s="332" t="s">
        <v>266</v>
      </c>
      <c r="DI2" s="271" t="s">
        <v>196</v>
      </c>
      <c r="DJ2" s="271" t="s">
        <v>160</v>
      </c>
      <c r="DK2" s="333"/>
      <c r="DL2" s="333"/>
      <c r="DM2" s="333"/>
      <c r="DN2" s="333"/>
      <c r="DO2" s="334"/>
      <c r="DP2" s="330" t="s">
        <v>299</v>
      </c>
      <c r="DQ2" s="375"/>
      <c r="DR2" s="332" t="s">
        <v>267</v>
      </c>
      <c r="DS2" s="271" t="s">
        <v>196</v>
      </c>
      <c r="DT2" s="271" t="s">
        <v>160</v>
      </c>
      <c r="DU2" s="333"/>
      <c r="DV2" s="333"/>
      <c r="DW2" s="333"/>
      <c r="DX2" s="333"/>
      <c r="DY2" s="334"/>
      <c r="DZ2" s="330" t="s">
        <v>299</v>
      </c>
      <c r="EA2" s="375"/>
      <c r="EB2" s="332" t="s">
        <v>268</v>
      </c>
      <c r="EC2" s="271" t="s">
        <v>196</v>
      </c>
      <c r="ED2" s="271" t="s">
        <v>160</v>
      </c>
      <c r="EE2" s="333"/>
      <c r="EF2" s="333"/>
      <c r="EG2" s="333"/>
      <c r="EH2" s="333"/>
      <c r="EI2" s="334"/>
      <c r="EJ2" s="330" t="s">
        <v>299</v>
      </c>
      <c r="EK2" s="375"/>
      <c r="EL2" s="332" t="s">
        <v>269</v>
      </c>
      <c r="EM2" s="271" t="s">
        <v>196</v>
      </c>
      <c r="EN2" s="271" t="s">
        <v>160</v>
      </c>
      <c r="EO2" s="333"/>
      <c r="EP2" s="333"/>
      <c r="EQ2" s="333"/>
      <c r="ER2" s="333"/>
      <c r="ES2" s="334"/>
      <c r="ET2" s="330" t="s">
        <v>299</v>
      </c>
      <c r="EU2" s="375"/>
      <c r="EV2" s="332" t="s">
        <v>270</v>
      </c>
      <c r="EW2" s="271" t="s">
        <v>166</v>
      </c>
      <c r="EX2" s="271" t="s">
        <v>162</v>
      </c>
      <c r="EY2" s="333"/>
      <c r="EZ2" s="333"/>
      <c r="FA2" s="333"/>
      <c r="FB2" s="333"/>
      <c r="FC2" s="334"/>
      <c r="FD2" s="330" t="s">
        <v>299</v>
      </c>
      <c r="FE2" s="375"/>
      <c r="FF2" s="332" t="s">
        <v>271</v>
      </c>
      <c r="FG2" s="271" t="s">
        <v>196</v>
      </c>
      <c r="FH2" s="271" t="s">
        <v>163</v>
      </c>
      <c r="FI2" s="333"/>
      <c r="FJ2" s="333"/>
      <c r="FK2" s="333"/>
      <c r="FL2" s="333"/>
      <c r="FM2" s="334"/>
      <c r="FN2" s="330" t="s">
        <v>299</v>
      </c>
      <c r="FO2" s="375"/>
      <c r="FP2" s="332" t="s">
        <v>272</v>
      </c>
      <c r="FQ2" s="271" t="s">
        <v>196</v>
      </c>
      <c r="FR2" s="271" t="s">
        <v>164</v>
      </c>
      <c r="FS2" s="333"/>
      <c r="FT2" s="333"/>
      <c r="FU2" s="333"/>
      <c r="FV2" s="333"/>
      <c r="FW2" s="334"/>
      <c r="FX2" s="330" t="s">
        <v>299</v>
      </c>
      <c r="FY2" s="375"/>
      <c r="FZ2" s="332" t="s">
        <v>273</v>
      </c>
      <c r="GA2" s="271" t="s">
        <v>166</v>
      </c>
      <c r="GB2" s="271" t="s">
        <v>206</v>
      </c>
      <c r="GC2" s="333"/>
      <c r="GD2" s="333"/>
      <c r="GE2" s="333"/>
      <c r="GF2" s="333"/>
      <c r="GG2" s="334"/>
      <c r="GH2" s="330" t="s">
        <v>299</v>
      </c>
      <c r="GI2" s="375"/>
      <c r="GJ2" s="332" t="s">
        <v>274</v>
      </c>
      <c r="GK2" s="271" t="s">
        <v>196</v>
      </c>
      <c r="GL2" s="271" t="s">
        <v>165</v>
      </c>
      <c r="GM2" s="333"/>
      <c r="GN2" s="333"/>
      <c r="GO2" s="333"/>
      <c r="GP2" s="333"/>
      <c r="GQ2" s="334"/>
      <c r="GR2" s="330" t="s">
        <v>299</v>
      </c>
      <c r="GS2" s="375"/>
      <c r="GT2" s="332" t="s">
        <v>275</v>
      </c>
      <c r="GU2" s="271" t="s">
        <v>196</v>
      </c>
      <c r="GV2" s="271" t="s">
        <v>246</v>
      </c>
      <c r="GW2" s="333"/>
      <c r="GX2" s="333"/>
      <c r="GY2" s="333"/>
      <c r="GZ2" s="333"/>
      <c r="HA2" s="334"/>
      <c r="HB2" s="330" t="s">
        <v>299</v>
      </c>
      <c r="HC2" s="375"/>
      <c r="HD2" s="332" t="s">
        <v>276</v>
      </c>
      <c r="HE2" s="271" t="s">
        <v>248</v>
      </c>
      <c r="HF2" s="271" t="s">
        <v>252</v>
      </c>
      <c r="HG2" s="333"/>
      <c r="HH2" s="333"/>
      <c r="HI2" s="333"/>
      <c r="HJ2" s="333"/>
      <c r="HK2" s="334"/>
      <c r="HL2" s="330" t="s">
        <v>299</v>
      </c>
      <c r="HM2" s="375"/>
      <c r="HN2" s="332" t="s">
        <v>277</v>
      </c>
      <c r="HO2" s="271" t="s">
        <v>196</v>
      </c>
      <c r="HP2" s="271" t="s">
        <v>247</v>
      </c>
      <c r="HQ2" s="333"/>
      <c r="HR2" s="333"/>
      <c r="HS2" s="333"/>
      <c r="HT2" s="333"/>
      <c r="HU2" s="334"/>
      <c r="HV2" s="330" t="s">
        <v>299</v>
      </c>
      <c r="HW2" s="375"/>
      <c r="HX2" s="332" t="s">
        <v>278</v>
      </c>
      <c r="HY2" s="271" t="s">
        <v>196</v>
      </c>
      <c r="HZ2" s="271" t="s">
        <v>254</v>
      </c>
      <c r="IA2" s="333"/>
      <c r="IB2" s="333"/>
      <c r="IC2" s="333"/>
      <c r="ID2" s="333"/>
      <c r="IE2" s="334"/>
      <c r="IF2" s="330" t="s">
        <v>299</v>
      </c>
      <c r="IG2" s="331"/>
      <c r="IH2" s="332" t="s">
        <v>329</v>
      </c>
      <c r="II2" s="271" t="s">
        <v>166</v>
      </c>
      <c r="IJ2" s="271" t="s">
        <v>330</v>
      </c>
      <c r="IK2" s="333"/>
      <c r="IL2" s="333"/>
      <c r="IM2" s="333"/>
      <c r="IN2" s="333"/>
      <c r="IO2" s="334"/>
      <c r="IP2" s="330" t="s">
        <v>299</v>
      </c>
      <c r="IQ2" s="331"/>
      <c r="IR2" s="332" t="s">
        <v>315</v>
      </c>
      <c r="IS2" s="271" t="s">
        <v>196</v>
      </c>
      <c r="IT2" s="271" t="s">
        <v>316</v>
      </c>
      <c r="IU2" s="333"/>
      <c r="IV2" s="333"/>
      <c r="IW2" s="333"/>
      <c r="IX2" s="333"/>
      <c r="IY2" s="334"/>
      <c r="IZ2" s="330" t="s">
        <v>299</v>
      </c>
      <c r="JA2" s="331"/>
      <c r="JB2" s="332" t="s">
        <v>323</v>
      </c>
      <c r="JC2" s="271" t="s">
        <v>196</v>
      </c>
      <c r="JD2" s="271" t="s">
        <v>324</v>
      </c>
      <c r="JE2" s="333"/>
      <c r="JF2" s="333"/>
      <c r="JG2" s="333"/>
      <c r="JH2" s="333"/>
      <c r="JI2" s="334"/>
      <c r="JJ2" s="330" t="s">
        <v>299</v>
      </c>
      <c r="JK2" s="331"/>
      <c r="JL2" s="332" t="s">
        <v>327</v>
      </c>
      <c r="JM2" s="271" t="s">
        <v>196</v>
      </c>
      <c r="JN2" s="271" t="s">
        <v>328</v>
      </c>
      <c r="JO2" s="333"/>
      <c r="JP2" s="333"/>
      <c r="JQ2" s="333"/>
      <c r="JR2" s="333"/>
      <c r="JS2" s="334"/>
      <c r="JT2" s="330" t="s">
        <v>299</v>
      </c>
      <c r="JU2" s="331"/>
    </row>
    <row xmlns:x14ac="http://schemas.microsoft.com/office/spreadsheetml/2009/9/ac" r="3" s="262" customFormat="true" ht="18" customHeight="true" x14ac:dyDescent="0.25">
      <c r="A3" s="591"/>
      <c r="B3" s="374" t="s">
        <v>188</v>
      </c>
      <c r="C3" s="273" t="s">
        <v>56</v>
      </c>
      <c r="D3" s="274" t="s">
        <v>7</v>
      </c>
      <c r="E3" s="275" t="s">
        <v>1</v>
      </c>
      <c r="F3" s="275" t="s">
        <v>2</v>
      </c>
      <c r="G3" s="275" t="s">
        <v>16</v>
      </c>
      <c r="H3" s="275" t="s">
        <v>17</v>
      </c>
      <c r="I3" s="276" t="s">
        <v>18</v>
      </c>
      <c r="J3" s="260"/>
      <c r="K3" s="277"/>
      <c r="L3" s="374" t="s">
        <v>188</v>
      </c>
      <c r="M3" s="273" t="s">
        <v>56</v>
      </c>
      <c r="N3" s="274" t="s">
        <v>7</v>
      </c>
      <c r="O3" s="275" t="s">
        <v>1</v>
      </c>
      <c r="P3" s="275" t="s">
        <v>2</v>
      </c>
      <c r="Q3" s="275" t="s">
        <v>16</v>
      </c>
      <c r="R3" s="275" t="s">
        <v>17</v>
      </c>
      <c r="S3" s="276" t="s">
        <v>18</v>
      </c>
      <c r="T3" s="260"/>
      <c r="U3" s="277"/>
      <c r="V3" s="374" t="s">
        <v>188</v>
      </c>
      <c r="W3" s="273" t="s">
        <v>56</v>
      </c>
      <c r="X3" s="274" t="s">
        <v>7</v>
      </c>
      <c r="Y3" s="275" t="s">
        <v>1</v>
      </c>
      <c r="Z3" s="275" t="s">
        <v>2</v>
      </c>
      <c r="AA3" s="275" t="s">
        <v>16</v>
      </c>
      <c r="AB3" s="275" t="s">
        <v>17</v>
      </c>
      <c r="AC3" s="276" t="s">
        <v>18</v>
      </c>
      <c r="AD3" s="260"/>
      <c r="AE3" s="277"/>
      <c r="AF3" s="374" t="s">
        <v>188</v>
      </c>
      <c r="AG3" s="273" t="s">
        <v>56</v>
      </c>
      <c r="AH3" s="274" t="s">
        <v>7</v>
      </c>
      <c r="AI3" s="275" t="s">
        <v>1</v>
      </c>
      <c r="AJ3" s="275" t="s">
        <v>2</v>
      </c>
      <c r="AK3" s="275" t="s">
        <v>16</v>
      </c>
      <c r="AL3" s="275" t="s">
        <v>17</v>
      </c>
      <c r="AM3" s="276" t="s">
        <v>18</v>
      </c>
      <c r="AN3" s="260"/>
      <c r="AO3" s="277"/>
      <c r="AP3" s="374" t="s">
        <v>188</v>
      </c>
      <c r="AQ3" s="273" t="s">
        <v>56</v>
      </c>
      <c r="AR3" s="274" t="s">
        <v>7</v>
      </c>
      <c r="AS3" s="275" t="s">
        <v>1</v>
      </c>
      <c r="AT3" s="275" t="s">
        <v>2</v>
      </c>
      <c r="AU3" s="275" t="s">
        <v>16</v>
      </c>
      <c r="AV3" s="275" t="s">
        <v>17</v>
      </c>
      <c r="AW3" s="276" t="s">
        <v>18</v>
      </c>
      <c r="AX3" s="260"/>
      <c r="AY3" s="277"/>
      <c r="AZ3" s="374" t="s">
        <v>188</v>
      </c>
      <c r="BA3" s="278" t="s">
        <v>56</v>
      </c>
      <c r="BB3" s="274" t="s">
        <v>7</v>
      </c>
      <c r="BC3" s="275" t="s">
        <v>1</v>
      </c>
      <c r="BD3" s="275" t="s">
        <v>2</v>
      </c>
      <c r="BE3" s="275" t="s">
        <v>16</v>
      </c>
      <c r="BF3" s="275" t="s">
        <v>17</v>
      </c>
      <c r="BG3" s="276" t="s">
        <v>18</v>
      </c>
      <c r="BH3" s="260"/>
      <c r="BI3" s="277"/>
      <c r="BJ3" s="374" t="s">
        <v>188</v>
      </c>
      <c r="BK3" s="273" t="s">
        <v>56</v>
      </c>
      <c r="BL3" s="274" t="s">
        <v>7</v>
      </c>
      <c r="BM3" s="275" t="s">
        <v>1</v>
      </c>
      <c r="BN3" s="275" t="s">
        <v>2</v>
      </c>
      <c r="BO3" s="275" t="s">
        <v>16</v>
      </c>
      <c r="BP3" s="275" t="s">
        <v>17</v>
      </c>
      <c r="BQ3" s="276" t="s">
        <v>18</v>
      </c>
      <c r="BR3" s="260"/>
      <c r="BS3" s="277"/>
      <c r="BT3" s="374" t="s">
        <v>188</v>
      </c>
      <c r="BU3" s="273" t="s">
        <v>56</v>
      </c>
      <c r="BV3" s="274" t="s">
        <v>7</v>
      </c>
      <c r="BW3" s="275" t="s">
        <v>1</v>
      </c>
      <c r="BX3" s="275" t="s">
        <v>2</v>
      </c>
      <c r="BY3" s="275" t="s">
        <v>16</v>
      </c>
      <c r="BZ3" s="275" t="s">
        <v>17</v>
      </c>
      <c r="CA3" s="276" t="s">
        <v>18</v>
      </c>
      <c r="CB3" s="260"/>
      <c r="CC3" s="277"/>
      <c r="CD3" s="374" t="s">
        <v>188</v>
      </c>
      <c r="CE3" s="273" t="s">
        <v>56</v>
      </c>
      <c r="CF3" s="274" t="s">
        <v>7</v>
      </c>
      <c r="CG3" s="275" t="s">
        <v>1</v>
      </c>
      <c r="CH3" s="275" t="s">
        <v>2</v>
      </c>
      <c r="CI3" s="275" t="s">
        <v>16</v>
      </c>
      <c r="CJ3" s="275" t="s">
        <v>17</v>
      </c>
      <c r="CK3" s="276" t="s">
        <v>18</v>
      </c>
      <c r="CL3" s="260"/>
      <c r="CM3" s="277"/>
      <c r="CN3" s="374" t="s">
        <v>188</v>
      </c>
      <c r="CO3" s="273" t="s">
        <v>56</v>
      </c>
      <c r="CP3" s="274" t="s">
        <v>7</v>
      </c>
      <c r="CQ3" s="275" t="s">
        <v>1</v>
      </c>
      <c r="CR3" s="275" t="s">
        <v>2</v>
      </c>
      <c r="CS3" s="275" t="s">
        <v>16</v>
      </c>
      <c r="CT3" s="275" t="s">
        <v>17</v>
      </c>
      <c r="CU3" s="276" t="s">
        <v>18</v>
      </c>
      <c r="CV3" s="260"/>
      <c r="CW3" s="277"/>
      <c r="CX3" s="374" t="s">
        <v>188</v>
      </c>
      <c r="CY3" s="273" t="s">
        <v>56</v>
      </c>
      <c r="CZ3" s="274" t="s">
        <v>7</v>
      </c>
      <c r="DA3" s="275" t="s">
        <v>1</v>
      </c>
      <c r="DB3" s="275" t="s">
        <v>2</v>
      </c>
      <c r="DC3" s="275" t="s">
        <v>16</v>
      </c>
      <c r="DD3" s="275" t="s">
        <v>17</v>
      </c>
      <c r="DE3" s="276" t="s">
        <v>18</v>
      </c>
      <c r="DF3" s="260"/>
      <c r="DG3" s="277"/>
      <c r="DH3" s="374" t="s">
        <v>188</v>
      </c>
      <c r="DI3" s="273" t="s">
        <v>56</v>
      </c>
      <c r="DJ3" s="274" t="s">
        <v>7</v>
      </c>
      <c r="DK3" s="275" t="s">
        <v>1</v>
      </c>
      <c r="DL3" s="275" t="s">
        <v>2</v>
      </c>
      <c r="DM3" s="275" t="s">
        <v>16</v>
      </c>
      <c r="DN3" s="275" t="s">
        <v>17</v>
      </c>
      <c r="DO3" s="276" t="s">
        <v>18</v>
      </c>
      <c r="DP3" s="260"/>
      <c r="DQ3" s="277"/>
      <c r="DR3" s="374" t="s">
        <v>188</v>
      </c>
      <c r="DS3" s="273" t="s">
        <v>56</v>
      </c>
      <c r="DT3" s="274" t="s">
        <v>7</v>
      </c>
      <c r="DU3" s="275" t="s">
        <v>1</v>
      </c>
      <c r="DV3" s="275" t="s">
        <v>2</v>
      </c>
      <c r="DW3" s="275" t="s">
        <v>16</v>
      </c>
      <c r="DX3" s="275" t="s">
        <v>17</v>
      </c>
      <c r="DY3" s="276" t="s">
        <v>18</v>
      </c>
      <c r="DZ3" s="260"/>
      <c r="EA3" s="277"/>
      <c r="EB3" s="374" t="s">
        <v>188</v>
      </c>
      <c r="EC3" s="273" t="s">
        <v>56</v>
      </c>
      <c r="ED3" s="274" t="s">
        <v>7</v>
      </c>
      <c r="EE3" s="275" t="s">
        <v>1</v>
      </c>
      <c r="EF3" s="275" t="s">
        <v>2</v>
      </c>
      <c r="EG3" s="275" t="s">
        <v>16</v>
      </c>
      <c r="EH3" s="275" t="s">
        <v>17</v>
      </c>
      <c r="EI3" s="276" t="s">
        <v>18</v>
      </c>
      <c r="EJ3" s="260"/>
      <c r="EK3" s="277"/>
      <c r="EL3" s="374" t="s">
        <v>188</v>
      </c>
      <c r="EM3" s="273" t="s">
        <v>56</v>
      </c>
      <c r="EN3" s="274" t="s">
        <v>7</v>
      </c>
      <c r="EO3" s="275" t="s">
        <v>1</v>
      </c>
      <c r="EP3" s="275" t="s">
        <v>2</v>
      </c>
      <c r="EQ3" s="275" t="s">
        <v>16</v>
      </c>
      <c r="ER3" s="275" t="s">
        <v>17</v>
      </c>
      <c r="ES3" s="276" t="s">
        <v>18</v>
      </c>
      <c r="ET3" s="260"/>
      <c r="EU3" s="277"/>
      <c r="EV3" s="374" t="s">
        <v>188</v>
      </c>
      <c r="EW3" s="273" t="s">
        <v>56</v>
      </c>
      <c r="EX3" s="274" t="s">
        <v>7</v>
      </c>
      <c r="EY3" s="275" t="s">
        <v>1</v>
      </c>
      <c r="EZ3" s="275" t="s">
        <v>2</v>
      </c>
      <c r="FA3" s="275" t="s">
        <v>16</v>
      </c>
      <c r="FB3" s="275" t="s">
        <v>17</v>
      </c>
      <c r="FC3" s="276" t="s">
        <v>18</v>
      </c>
      <c r="FD3" s="260"/>
      <c r="FE3" s="277"/>
      <c r="FF3" s="374" t="s">
        <v>188</v>
      </c>
      <c r="FG3" s="273" t="s">
        <v>56</v>
      </c>
      <c r="FH3" s="274" t="s">
        <v>7</v>
      </c>
      <c r="FI3" s="275" t="s">
        <v>1</v>
      </c>
      <c r="FJ3" s="275" t="s">
        <v>2</v>
      </c>
      <c r="FK3" s="275" t="s">
        <v>16</v>
      </c>
      <c r="FL3" s="275" t="s">
        <v>17</v>
      </c>
      <c r="FM3" s="276" t="s">
        <v>18</v>
      </c>
      <c r="FN3" s="260"/>
      <c r="FO3" s="277"/>
      <c r="FP3" s="374" t="s">
        <v>188</v>
      </c>
      <c r="FQ3" s="273" t="s">
        <v>56</v>
      </c>
      <c r="FR3" s="274" t="s">
        <v>7</v>
      </c>
      <c r="FS3" s="275" t="s">
        <v>1</v>
      </c>
      <c r="FT3" s="275" t="s">
        <v>2</v>
      </c>
      <c r="FU3" s="275" t="s">
        <v>16</v>
      </c>
      <c r="FV3" s="275" t="s">
        <v>17</v>
      </c>
      <c r="FW3" s="276" t="s">
        <v>18</v>
      </c>
      <c r="FX3" s="260"/>
      <c r="FY3" s="277"/>
      <c r="FZ3" s="374" t="s">
        <v>188</v>
      </c>
      <c r="GA3" s="273" t="s">
        <v>56</v>
      </c>
      <c r="GB3" s="274" t="s">
        <v>7</v>
      </c>
      <c r="GC3" s="275" t="s">
        <v>1</v>
      </c>
      <c r="GD3" s="275" t="s">
        <v>2</v>
      </c>
      <c r="GE3" s="275" t="s">
        <v>16</v>
      </c>
      <c r="GF3" s="275" t="s">
        <v>17</v>
      </c>
      <c r="GG3" s="276" t="s">
        <v>18</v>
      </c>
      <c r="GH3" s="260"/>
      <c r="GI3" s="277"/>
      <c r="GJ3" s="374" t="s">
        <v>188</v>
      </c>
      <c r="GK3" s="273" t="s">
        <v>56</v>
      </c>
      <c r="GL3" s="274" t="s">
        <v>7</v>
      </c>
      <c r="GM3" s="275" t="s">
        <v>1</v>
      </c>
      <c r="GN3" s="275" t="s">
        <v>2</v>
      </c>
      <c r="GO3" s="275" t="s">
        <v>16</v>
      </c>
      <c r="GP3" s="275" t="s">
        <v>17</v>
      </c>
      <c r="GQ3" s="276" t="s">
        <v>18</v>
      </c>
      <c r="GR3" s="260"/>
      <c r="GS3" s="277"/>
      <c r="GT3" s="374" t="s">
        <v>188</v>
      </c>
      <c r="GU3" s="273" t="s">
        <v>56</v>
      </c>
      <c r="GV3" s="274" t="s">
        <v>7</v>
      </c>
      <c r="GW3" s="275" t="s">
        <v>1</v>
      </c>
      <c r="GX3" s="275" t="s">
        <v>2</v>
      </c>
      <c r="GY3" s="275" t="s">
        <v>16</v>
      </c>
      <c r="GZ3" s="275" t="s">
        <v>17</v>
      </c>
      <c r="HA3" s="276" t="s">
        <v>18</v>
      </c>
      <c r="HB3" s="260"/>
      <c r="HC3" s="277"/>
      <c r="HD3" s="374" t="s">
        <v>188</v>
      </c>
      <c r="HE3" s="273" t="s">
        <v>56</v>
      </c>
      <c r="HF3" s="274" t="s">
        <v>7</v>
      </c>
      <c r="HG3" s="275" t="s">
        <v>1</v>
      </c>
      <c r="HH3" s="275" t="s">
        <v>2</v>
      </c>
      <c r="HI3" s="275" t="s">
        <v>16</v>
      </c>
      <c r="HJ3" s="275" t="s">
        <v>17</v>
      </c>
      <c r="HK3" s="276" t="s">
        <v>18</v>
      </c>
      <c r="HL3" s="260"/>
      <c r="HM3" s="277"/>
      <c r="HN3" s="374" t="s">
        <v>188</v>
      </c>
      <c r="HO3" s="273" t="s">
        <v>56</v>
      </c>
      <c r="HP3" s="274" t="s">
        <v>7</v>
      </c>
      <c r="HQ3" s="275" t="s">
        <v>1</v>
      </c>
      <c r="HR3" s="275" t="s">
        <v>2</v>
      </c>
      <c r="HS3" s="275" t="s">
        <v>16</v>
      </c>
      <c r="HT3" s="275" t="s">
        <v>17</v>
      </c>
      <c r="HU3" s="276" t="s">
        <v>18</v>
      </c>
      <c r="HV3" s="260"/>
      <c r="HW3" s="277"/>
      <c r="HX3" s="374" t="s">
        <v>188</v>
      </c>
      <c r="HY3" s="273" t="s">
        <v>56</v>
      </c>
      <c r="HZ3" s="274" t="s">
        <v>7</v>
      </c>
      <c r="IA3" s="275" t="s">
        <v>1</v>
      </c>
      <c r="IB3" s="275" t="s">
        <v>2</v>
      </c>
      <c r="IC3" s="275" t="s">
        <v>16</v>
      </c>
      <c r="ID3" s="275" t="s">
        <v>17</v>
      </c>
      <c r="IE3" s="276" t="s">
        <v>18</v>
      </c>
      <c r="IF3" s="260"/>
      <c r="IG3" s="277"/>
      <c r="IH3" s="374" t="s">
        <v>188</v>
      </c>
      <c r="II3" s="273" t="s">
        <v>56</v>
      </c>
      <c r="IJ3" s="274" t="s">
        <v>7</v>
      </c>
      <c r="IK3" s="275" t="s">
        <v>1</v>
      </c>
      <c r="IL3" s="275" t="s">
        <v>2</v>
      </c>
      <c r="IM3" s="275" t="s">
        <v>16</v>
      </c>
      <c r="IN3" s="275" t="s">
        <v>17</v>
      </c>
      <c r="IO3" s="276" t="s">
        <v>18</v>
      </c>
      <c r="IP3" s="260"/>
      <c r="IQ3" s="277"/>
      <c r="IR3" s="374" t="s">
        <v>188</v>
      </c>
      <c r="IS3" s="273" t="s">
        <v>56</v>
      </c>
      <c r="IT3" s="274" t="s">
        <v>7</v>
      </c>
      <c r="IU3" s="275" t="s">
        <v>1</v>
      </c>
      <c r="IV3" s="275" t="s">
        <v>2</v>
      </c>
      <c r="IW3" s="275" t="s">
        <v>16</v>
      </c>
      <c r="IX3" s="275" t="s">
        <v>17</v>
      </c>
      <c r="IY3" s="276" t="s">
        <v>18</v>
      </c>
      <c r="IZ3" s="260"/>
      <c r="JA3" s="277"/>
      <c r="JB3" s="374" t="s">
        <v>188</v>
      </c>
      <c r="JC3" s="273" t="s">
        <v>56</v>
      </c>
      <c r="JD3" s="274" t="s">
        <v>7</v>
      </c>
      <c r="JE3" s="275" t="s">
        <v>1</v>
      </c>
      <c r="JF3" s="275" t="s">
        <v>2</v>
      </c>
      <c r="JG3" s="275" t="s">
        <v>16</v>
      </c>
      <c r="JH3" s="275" t="s">
        <v>17</v>
      </c>
      <c r="JI3" s="276" t="s">
        <v>18</v>
      </c>
      <c r="JJ3" s="260"/>
      <c r="JK3" s="277"/>
      <c r="JL3" s="374" t="s">
        <v>188</v>
      </c>
      <c r="JM3" s="273" t="s">
        <v>56</v>
      </c>
      <c r="JN3" s="274" t="s">
        <v>7</v>
      </c>
      <c r="JO3" s="275" t="s">
        <v>1</v>
      </c>
      <c r="JP3" s="275" t="s">
        <v>2</v>
      </c>
      <c r="JQ3" s="275" t="s">
        <v>16</v>
      </c>
      <c r="JR3" s="275" t="s">
        <v>17</v>
      </c>
      <c r="JS3" s="276" t="s">
        <v>18</v>
      </c>
      <c r="JT3" s="260"/>
      <c r="JU3" s="277"/>
    </row>
    <row xmlns:x14ac="http://schemas.microsoft.com/office/spreadsheetml/2009/9/ac" r="4" s="4" customFormat="true" x14ac:dyDescent="0.25">
      <c r="A4" s="405" t="str">
        <f>IF(ISBLANK('Data Summary'!A6),"",'Data Summary'!A6)</f>
        <v>BRA_2000_EMIS</v>
      </c>
      <c r="B4" s="130"/>
      <c r="C4" s="15" t="s">
        <v>3</v>
      </c>
      <c r="D4" s="9">
        <f t="shared" ref="D4:I4" si="0">IF(COUNTA(D14)=0,"",D14)</f>
        <v>14.5</v>
      </c>
      <c r="E4" s="9">
        <f t="shared" si="0"/>
        <v>3.4649999999999999</v>
      </c>
      <c r="F4" s="9">
        <f t="shared" si="0"/>
        <v>23.02</v>
      </c>
      <c r="G4" s="9">
        <f t="shared" si="0"/>
        <v>9.3699999999999992</v>
      </c>
      <c r="H4" s="9">
        <f t="shared" si="0"/>
        <v>16.059999999999999</v>
      </c>
      <c r="I4" s="29">
        <f t="shared" si="0"/>
        <v>2.4500000000000002</v>
      </c>
      <c r="J4" s="24"/>
      <c r="K4" s="17"/>
      <c r="L4" s="130"/>
      <c r="M4" s="15" t="s">
        <v>3</v>
      </c>
      <c r="N4" s="9">
        <f t="shared" ref="N4:S4" si="1">IF(COUNTA(N14)=0,"",N14)</f>
        <v>14.12</v>
      </c>
      <c r="O4" s="9">
        <f t="shared" si="1"/>
        <v>4.0199999999999996</v>
      </c>
      <c r="P4" s="9">
        <f t="shared" si="1"/>
        <v>22.5</v>
      </c>
      <c r="Q4" s="9">
        <f t="shared" si="1"/>
        <v>9.73</v>
      </c>
      <c r="R4" s="9">
        <f t="shared" si="1"/>
        <v>15.69</v>
      </c>
      <c r="S4" s="29">
        <f t="shared" si="1"/>
        <v>3.07</v>
      </c>
      <c r="T4" s="24"/>
      <c r="U4" s="17"/>
      <c r="V4" s="130"/>
      <c r="W4" s="15" t="s">
        <v>3</v>
      </c>
      <c r="X4" s="9">
        <f t="shared" ref="X4:AC4" si="2">IF(COUNTA(X14)=0,"",X14)</f>
        <v>18.440000000000001</v>
      </c>
      <c r="Y4" s="9">
        <f t="shared" si="2"/>
        <v>14.25</v>
      </c>
      <c r="Z4" s="9">
        <f t="shared" si="2"/>
        <v>21.77</v>
      </c>
      <c r="AA4" s="9">
        <f t="shared" si="2"/>
        <v>15.2</v>
      </c>
      <c r="AB4" s="9">
        <f t="shared" si="2"/>
        <v>15.39</v>
      </c>
      <c r="AC4" s="29">
        <f t="shared" si="2"/>
        <v>32.96</v>
      </c>
      <c r="AD4" s="24"/>
      <c r="AE4" s="17"/>
      <c r="AF4" s="130"/>
      <c r="AG4" s="15" t="s">
        <v>3</v>
      </c>
      <c r="AH4" s="9">
        <f t="shared" ref="AH4:AM4" si="3">IF(COUNTA(AH14)=0,"",AH14)</f>
        <v>9.2159999999999993</v>
      </c>
      <c r="AI4" s="9">
        <f t="shared" si="3"/>
        <v>1.34</v>
      </c>
      <c r="AJ4" s="9">
        <f t="shared" si="3"/>
        <v>16.66</v>
      </c>
      <c r="AK4" s="9">
        <f t="shared" si="3"/>
        <v>6.13</v>
      </c>
      <c r="AL4" s="9">
        <f t="shared" si="3"/>
        <v>10.72</v>
      </c>
      <c r="AM4" s="29">
        <f t="shared" si="3"/>
        <v>0.67300000000000004</v>
      </c>
      <c r="AN4" s="24"/>
      <c r="AO4" s="17"/>
      <c r="AP4" s="130"/>
      <c r="AQ4" s="15" t="s">
        <v>3</v>
      </c>
      <c r="AR4" s="9">
        <f t="shared" ref="AR4:AW4" si="4">IF(COUNTA(AR14)=0,"",AR14)</f>
        <v>7.31</v>
      </c>
      <c r="AS4" s="9">
        <f t="shared" si="4"/>
        <v>1.1399999999999999</v>
      </c>
      <c r="AT4" s="9">
        <f t="shared" si="4"/>
        <v>13.38</v>
      </c>
      <c r="AU4" s="9">
        <f t="shared" si="4"/>
        <v>5.57</v>
      </c>
      <c r="AV4" s="9">
        <f t="shared" si="4"/>
        <v>8.6</v>
      </c>
      <c r="AW4" s="29">
        <f t="shared" si="4"/>
        <v>0.59299999999999997</v>
      </c>
      <c r="AX4" s="24"/>
      <c r="AY4" s="17"/>
      <c r="AZ4" s="130"/>
      <c r="BA4" s="65" t="s">
        <v>3</v>
      </c>
      <c r="BB4" s="9">
        <f t="shared" ref="BB4:BG4" si="5">IF(COUNTA(BB14)=0,"",BB14)</f>
        <v>6.75</v>
      </c>
      <c r="BC4" s="9">
        <f t="shared" si="5"/>
        <v>0.80100000000000005</v>
      </c>
      <c r="BD4" s="9">
        <f t="shared" si="5"/>
        <v>12.87</v>
      </c>
      <c r="BE4" s="9">
        <f t="shared" si="5"/>
        <v>5.69</v>
      </c>
      <c r="BF4" s="9">
        <f t="shared" si="5"/>
        <v>8.0655000000000001</v>
      </c>
      <c r="BG4" s="29">
        <f t="shared" si="5"/>
        <v>0.373</v>
      </c>
      <c r="BH4" s="24"/>
      <c r="BI4" s="17"/>
      <c r="BJ4" s="130"/>
      <c r="BK4" s="15" t="s">
        <v>3</v>
      </c>
      <c r="BL4" s="9">
        <f t="shared" ref="BL4:BQ4" si="6">IF(COUNTA(BL14)=0,"",BL14)</f>
        <v>6.26</v>
      </c>
      <c r="BM4" s="9">
        <f t="shared" si="6"/>
        <v>0.79479999999999995</v>
      </c>
      <c r="BN4" s="9">
        <f t="shared" si="6"/>
        <v>12.25</v>
      </c>
      <c r="BO4" s="9">
        <f t="shared" si="6"/>
        <v>5.42</v>
      </c>
      <c r="BP4" s="9">
        <f t="shared" si="6"/>
        <v>7.55</v>
      </c>
      <c r="BQ4" s="29">
        <f t="shared" si="6"/>
        <v>0.51780000000000004</v>
      </c>
      <c r="BR4" s="24"/>
      <c r="BS4" s="17"/>
      <c r="BT4" s="130"/>
      <c r="BU4" s="15" t="s">
        <v>3</v>
      </c>
      <c r="BV4" s="9" t="str">
        <f t="shared" ref="BV4:CA4" si="7">IF(COUNTA(BV14)=0,"",BV14)</f>
        <v/>
      </c>
      <c r="BW4" s="9" t="str">
        <f t="shared" si="7"/>
        <v/>
      </c>
      <c r="BX4" s="9" t="str">
        <f t="shared" si="7"/>
        <v/>
      </c>
      <c r="BY4" s="9" t="str">
        <f t="shared" si="7"/>
        <v/>
      </c>
      <c r="BZ4" s="9" t="str">
        <f t="shared" si="7"/>
        <v/>
      </c>
      <c r="CA4" s="29" t="str">
        <f t="shared" si="7"/>
        <v/>
      </c>
      <c r="CB4" s="24"/>
      <c r="CC4" s="17"/>
      <c r="CD4" s="130"/>
      <c r="CE4" s="15" t="s">
        <v>3</v>
      </c>
      <c r="CF4" s="9">
        <f t="shared" ref="CF4:CK4" si="8">IF(COUNTA(CF14)=0,"",CF14)</f>
        <v>6.07782</v>
      </c>
      <c r="CG4" s="9">
        <f t="shared" si="8"/>
        <v>1.3688400000000001</v>
      </c>
      <c r="CH4" s="9">
        <f t="shared" si="8"/>
        <v>11.711799999999998</v>
      </c>
      <c r="CI4" s="9">
        <f t="shared" si="8"/>
        <v>5.5920199999999998</v>
      </c>
      <c r="CJ4" s="9">
        <f t="shared" si="8"/>
        <v>6.8532699999999993</v>
      </c>
      <c r="CK4" s="29">
        <f t="shared" si="8"/>
        <v>1.4550900000000002</v>
      </c>
      <c r="CL4" s="24"/>
      <c r="CM4" s="17"/>
      <c r="CN4" s="130"/>
      <c r="CO4" s="15" t="s">
        <v>3</v>
      </c>
      <c r="CP4" s="9">
        <f t="shared" ref="CP4:CU4" si="9">IF(COUNTA(CP14)=0,"",CP14)</f>
        <v>6.5699699999999996</v>
      </c>
      <c r="CQ4" s="9">
        <f t="shared" si="9"/>
        <v>2.6407599999999998</v>
      </c>
      <c r="CR4" s="9">
        <f t="shared" si="9"/>
        <v>11.373949999999999</v>
      </c>
      <c r="CS4" s="9">
        <f t="shared" si="9"/>
        <v>6.1855900000000004</v>
      </c>
      <c r="CT4" s="9">
        <f t="shared" si="9"/>
        <v>7.2551699999999997</v>
      </c>
      <c r="CU4" s="29">
        <f t="shared" si="9"/>
        <v>3.60087</v>
      </c>
      <c r="CV4" s="24"/>
      <c r="CW4" s="17"/>
      <c r="CX4" s="130"/>
      <c r="CY4" s="15" t="s">
        <v>3</v>
      </c>
      <c r="CZ4" s="9">
        <f t="shared" ref="CZ4:DE4" si="10">IF(COUNTA(CZ14)=0,"",CZ14)</f>
        <v>5.4872199999999998</v>
      </c>
      <c r="DA4" s="9">
        <f t="shared" si="10"/>
        <v>1.1719599999999999</v>
      </c>
      <c r="DB4" s="9">
        <f t="shared" si="10"/>
        <v>11.0383</v>
      </c>
      <c r="DC4" s="9">
        <f t="shared" si="10"/>
        <v>5.5861800000000006</v>
      </c>
      <c r="DD4" s="9">
        <f t="shared" si="10"/>
        <v>6.1033799999999996</v>
      </c>
      <c r="DE4" s="29">
        <f t="shared" si="10"/>
        <v>0.90317000000000003</v>
      </c>
      <c r="DF4" s="24"/>
      <c r="DG4" s="17"/>
      <c r="DH4" s="130"/>
      <c r="DI4" s="15" t="s">
        <v>3</v>
      </c>
      <c r="DJ4" s="9">
        <f t="shared" ref="DJ4:DO4" si="11">IF(COUNTA(DJ14)=0,"",DJ14)</f>
        <v>5.4119599999999997</v>
      </c>
      <c r="DK4" s="9">
        <f t="shared" si="11"/>
        <v>1.3868499999999999</v>
      </c>
      <c r="DL4" s="9">
        <f t="shared" si="11"/>
        <v>10.874320000000001</v>
      </c>
      <c r="DM4" s="9">
        <f t="shared" si="11"/>
        <v>5.4810400000000001</v>
      </c>
      <c r="DN4" s="9">
        <f t="shared" si="11"/>
        <v>6.0491800000000007</v>
      </c>
      <c r="DO4" s="29">
        <f t="shared" si="11"/>
        <v>1.1404299999999998</v>
      </c>
      <c r="DP4" s="24"/>
      <c r="DQ4" s="17"/>
      <c r="DR4" s="130"/>
      <c r="DS4" s="15" t="s">
        <v>3</v>
      </c>
      <c r="DT4" s="9">
        <f t="shared" ref="DT4:DY4" si="12">IF(COUNTA(DT14)=0,"",DT14)</f>
        <v>4.9878900000000002</v>
      </c>
      <c r="DU4" s="9">
        <f t="shared" si="12"/>
        <v>1.2271000000000001</v>
      </c>
      <c r="DV4" s="9">
        <f t="shared" si="12"/>
        <v>10.306469999999999</v>
      </c>
      <c r="DW4" s="9">
        <f t="shared" si="12"/>
        <v>5.1039300000000001</v>
      </c>
      <c r="DX4" s="9">
        <f t="shared" si="12"/>
        <v>5.5729600000000001</v>
      </c>
      <c r="DY4" s="29">
        <f t="shared" si="12"/>
        <v>1.3046699999999998</v>
      </c>
      <c r="DZ4" s="24"/>
      <c r="EA4" s="17"/>
      <c r="EB4" s="130"/>
      <c r="EC4" s="15" t="s">
        <v>3</v>
      </c>
      <c r="ED4" s="9">
        <f t="shared" ref="ED4:EI4" si="13">IF(COUNTA(ED14)=0,"",ED14)</f>
        <v>5.2720699999999994</v>
      </c>
      <c r="EE4" s="9">
        <f t="shared" si="13"/>
        <v>2.2080800000000003</v>
      </c>
      <c r="EF4" s="9">
        <f t="shared" si="13"/>
        <v>9.7940299999999993</v>
      </c>
      <c r="EG4" s="9">
        <f t="shared" si="13"/>
        <v>5.7171199999999995</v>
      </c>
      <c r="EH4" s="9">
        <f t="shared" si="13"/>
        <v>5.3499800000000004</v>
      </c>
      <c r="EI4" s="29">
        <f t="shared" si="13"/>
        <v>1.1246499999999999</v>
      </c>
      <c r="EJ4" s="24"/>
      <c r="EK4" s="17"/>
      <c r="EL4" s="130"/>
      <c r="EM4" s="15" t="s">
        <v>3</v>
      </c>
      <c r="EN4" s="9">
        <f t="shared" ref="EN4:ES4" si="14">IF(COUNTA(EN14)=0,"",EN14)</f>
        <v>5.50692</v>
      </c>
      <c r="EO4" s="9">
        <f t="shared" si="14"/>
        <v>2.7231700000000001</v>
      </c>
      <c r="EP4" s="9">
        <f t="shared" si="14"/>
        <v>9.8483299999999989</v>
      </c>
      <c r="EQ4" s="9">
        <f t="shared" si="14"/>
        <v>6.1788100000000004</v>
      </c>
      <c r="ER4" s="9">
        <f t="shared" si="14"/>
        <v>5.1978200000000001</v>
      </c>
      <c r="ES4" s="29">
        <f t="shared" si="14"/>
        <v>1.3664699999999999</v>
      </c>
      <c r="ET4" s="24"/>
      <c r="EU4" s="17"/>
      <c r="EV4" s="130"/>
      <c r="EW4" s="15" t="s">
        <v>3</v>
      </c>
      <c r="EX4" s="9" t="str">
        <f t="shared" ref="EX4:FC4" si="15">IF(COUNTA(EX14)=0,"",EX14)</f>
        <v/>
      </c>
      <c r="EY4" s="9" t="str">
        <f t="shared" si="15"/>
        <v/>
      </c>
      <c r="EZ4" s="9" t="str">
        <f t="shared" si="15"/>
        <v/>
      </c>
      <c r="FA4" s="9" t="str">
        <f t="shared" si="15"/>
        <v/>
      </c>
      <c r="FB4" s="9" t="str">
        <f t="shared" si="15"/>
        <v/>
      </c>
      <c r="FC4" s="29" t="str">
        <f t="shared" si="15"/>
        <v/>
      </c>
      <c r="FD4" s="24"/>
      <c r="FE4" s="17"/>
      <c r="FF4" s="130"/>
      <c r="FG4" s="15" t="s">
        <v>3</v>
      </c>
      <c r="FH4" s="9">
        <f t="shared" ref="FH4:FM4" si="16">IF(COUNTA(FH14)=0,"",FH14)</f>
        <v>5.9479200000000008</v>
      </c>
      <c r="FI4" s="9">
        <f t="shared" si="16"/>
        <v>3.6498400000000002</v>
      </c>
      <c r="FJ4" s="9">
        <f t="shared" si="16"/>
        <v>9.7328499999999991</v>
      </c>
      <c r="FK4" s="9">
        <f t="shared" si="16"/>
        <v>6.7174800000000001</v>
      </c>
      <c r="FL4" s="9">
        <f t="shared" si="16"/>
        <v>5.2464700000000004</v>
      </c>
      <c r="FM4" s="29">
        <f t="shared" si="16"/>
        <v>2.1932499999999999</v>
      </c>
      <c r="FN4" s="24"/>
      <c r="FO4" s="17"/>
      <c r="FP4" s="130"/>
      <c r="FQ4" s="15" t="s">
        <v>3</v>
      </c>
      <c r="FR4" s="9">
        <f t="shared" ref="FR4:FW4" si="17">IF(COUNTA(FR14)=0,"",FR14)</f>
        <v>5.6699099999999998</v>
      </c>
      <c r="FS4" s="9">
        <f t="shared" si="17"/>
        <v>3.6318000000000001</v>
      </c>
      <c r="FT4" s="9">
        <f t="shared" si="17"/>
        <v>9.153649999999999</v>
      </c>
      <c r="FU4" s="9">
        <f t="shared" si="17"/>
        <v>6.3754299999999997</v>
      </c>
      <c r="FV4" s="9">
        <f t="shared" si="17"/>
        <v>4.8673799999999998</v>
      </c>
      <c r="FW4" s="29">
        <f t="shared" si="17"/>
        <v>2.3284000000000002</v>
      </c>
      <c r="FX4" s="24"/>
      <c r="FY4" s="17"/>
      <c r="FZ4" s="130"/>
      <c r="GA4" s="15" t="s">
        <v>3</v>
      </c>
      <c r="GB4" s="9">
        <f t="shared" ref="GB4:GG4" si="18">IF(COUNTA(GB14)=0,"",GB14)</f>
        <v>2.9316199999999952</v>
      </c>
      <c r="GC4" s="9">
        <f t="shared" si="18"/>
        <v>2.4963000000000051</v>
      </c>
      <c r="GD4" s="9">
        <f t="shared" si="18"/>
        <v>7.7175100000000043</v>
      </c>
      <c r="GE4" s="9">
        <f t="shared" si="18"/>
        <v>2.8447800000000001</v>
      </c>
      <c r="GF4" s="9">
        <f t="shared" si="18"/>
        <v>2.7652099999999962</v>
      </c>
      <c r="GG4" s="29">
        <f t="shared" si="18"/>
        <v>1.6548800000000057</v>
      </c>
      <c r="GH4" s="24"/>
      <c r="GI4" s="17"/>
      <c r="GJ4" s="130"/>
      <c r="GK4" s="15" t="s">
        <v>3</v>
      </c>
      <c r="GL4" s="9">
        <f t="shared" ref="GL4:GQ4" si="19">IF(COUNTA(GL14)=0,"",GL14)</f>
        <v>5.99695</v>
      </c>
      <c r="GM4" s="9">
        <f t="shared" si="19"/>
        <v>4.3126600000000002</v>
      </c>
      <c r="GN4" s="9">
        <f t="shared" si="19"/>
        <v>8.9755699999999994</v>
      </c>
      <c r="GO4" s="9">
        <f t="shared" si="19"/>
        <v>6.3349799999999998</v>
      </c>
      <c r="GP4" s="9">
        <f t="shared" si="19"/>
        <v>5.2072599999999998</v>
      </c>
      <c r="GQ4" s="29">
        <f t="shared" si="19"/>
        <v>4.2310300000000005</v>
      </c>
      <c r="GR4" s="24"/>
      <c r="GS4" s="17"/>
      <c r="GT4" s="130"/>
      <c r="GU4" s="15" t="s">
        <v>3</v>
      </c>
      <c r="GV4" s="9">
        <f t="shared" ref="GV4:HA4" si="20">IF(COUNTA(GV14)=0,"",GV14)</f>
        <v>10.394590000000001</v>
      </c>
      <c r="GW4" s="9">
        <f t="shared" si="20"/>
        <v>10.72847</v>
      </c>
      <c r="GX4" s="9">
        <f t="shared" si="20"/>
        <v>9.7792300000000019</v>
      </c>
      <c r="GY4" s="9">
        <f t="shared" si="20"/>
        <v>9.6777599999999993</v>
      </c>
      <c r="GZ4" s="9">
        <f t="shared" si="20"/>
        <v>9.9716200000000015</v>
      </c>
      <c r="HA4" s="29">
        <f t="shared" si="20"/>
        <v>13.40123</v>
      </c>
      <c r="HB4" s="24"/>
      <c r="HC4" s="17"/>
      <c r="HD4" s="130"/>
      <c r="HE4" s="15" t="s">
        <v>3</v>
      </c>
      <c r="HF4" s="9" t="str">
        <f t="shared" ref="HF4:HK4" si="21">IF(COUNTA(HF14)=0,"",HF14)</f>
        <v/>
      </c>
      <c r="HG4" s="9" t="str">
        <f t="shared" si="21"/>
        <v/>
      </c>
      <c r="HH4" s="9" t="str">
        <f t="shared" si="21"/>
        <v/>
      </c>
      <c r="HI4" s="9" t="str">
        <f t="shared" si="21"/>
        <v/>
      </c>
      <c r="HJ4" s="9" t="str">
        <f t="shared" si="21"/>
        <v/>
      </c>
      <c r="HK4" s="29" t="str">
        <f t="shared" si="21"/>
        <v/>
      </c>
      <c r="HL4" s="24"/>
      <c r="HM4" s="17"/>
      <c r="HN4" s="130"/>
      <c r="HO4" s="15" t="s">
        <v>3</v>
      </c>
      <c r="HP4" s="9">
        <f t="shared" ref="HP4:HU4" si="22">IF(COUNTA(HP14)=0,"",HP14)</f>
        <v>5.0356500000000004</v>
      </c>
      <c r="HQ4" s="9">
        <f t="shared" si="22"/>
        <v>3.1093700000000002</v>
      </c>
      <c r="HR4" s="9">
        <f t="shared" si="22"/>
        <v>8.7859300000000005</v>
      </c>
      <c r="HS4" s="9">
        <f t="shared" si="22"/>
        <v>5.0842499999999999</v>
      </c>
      <c r="HT4" s="9">
        <f t="shared" si="22"/>
        <v>4.9345800000000004</v>
      </c>
      <c r="HU4" s="29">
        <f t="shared" si="22"/>
        <v>3.6853100000000003</v>
      </c>
      <c r="HV4" s="24"/>
      <c r="HW4" s="17"/>
      <c r="HX4" s="130"/>
      <c r="HY4" s="15" t="s">
        <v>3</v>
      </c>
      <c r="HZ4" s="9">
        <f t="shared" ref="HZ4:IE4" si="23">IF(COUNTA(HZ14)=0,"",HZ14)</f>
        <v>3.30958</v>
      </c>
      <c r="IA4" s="9">
        <f t="shared" si="23"/>
        <v>0.84212999999999993</v>
      </c>
      <c r="IB4" s="9">
        <f t="shared" si="23"/>
        <v>8.3277000000000001</v>
      </c>
      <c r="IC4" s="9">
        <f t="shared" si="23"/>
        <v>3.03024</v>
      </c>
      <c r="ID4" s="9">
        <f t="shared" si="23"/>
        <v>3.9007199999999997</v>
      </c>
      <c r="IE4" s="29">
        <f t="shared" si="23"/>
        <v>2.3689200000000001</v>
      </c>
      <c r="IF4" s="24"/>
      <c r="IG4" s="17"/>
      <c r="IH4" s="130"/>
      <c r="II4" s="15" t="s">
        <v>3</v>
      </c>
      <c r="IJ4" s="9" t="str">
        <f t="shared" ref="IJ4:IO4" si="24">IF(COUNTA(IJ14)=0,"",IJ14)</f>
        <v/>
      </c>
      <c r="IK4" s="9" t="str">
        <f t="shared" si="24"/>
        <v/>
      </c>
      <c r="IL4" s="9" t="str">
        <f t="shared" si="24"/>
        <v/>
      </c>
      <c r="IM4" s="9" t="str">
        <f t="shared" si="24"/>
        <v/>
      </c>
      <c r="IN4" s="9" t="str">
        <f t="shared" si="24"/>
        <v/>
      </c>
      <c r="IO4" s="29" t="str">
        <f t="shared" si="24"/>
        <v/>
      </c>
      <c r="IP4" s="24"/>
      <c r="IQ4" s="17"/>
      <c r="IR4" s="130"/>
      <c r="IS4" s="15" t="s">
        <v>3</v>
      </c>
      <c r="IT4" s="9">
        <f t="shared" ref="IT4:IY4" si="25">IF(COUNTA(IT14)=0,"",IT14)</f>
        <v>3.7288800000000002</v>
      </c>
      <c r="IU4" s="9">
        <f t="shared" si="25"/>
        <v>1.23878</v>
      </c>
      <c r="IV4" s="9">
        <f t="shared" si="25"/>
        <v>8.8589000000000002</v>
      </c>
      <c r="IW4" s="9">
        <f t="shared" si="25"/>
        <v>3.3085200000000001</v>
      </c>
      <c r="IX4" s="9">
        <f t="shared" si="25"/>
        <v>4.18255</v>
      </c>
      <c r="IY4" s="29">
        <f t="shared" si="25"/>
        <v>3.3839399999999999</v>
      </c>
      <c r="IZ4" s="24"/>
      <c r="JA4" s="17"/>
      <c r="JB4" s="130"/>
      <c r="JC4" s="15" t="s">
        <v>3</v>
      </c>
      <c r="JD4" s="9">
        <f t="shared" ref="JD4:JI4" si="26">IF(COUNTA(JD14)=0,"",JD14)</f>
        <v>3.35453</v>
      </c>
      <c r="JE4" s="9">
        <f t="shared" si="26"/>
        <v>0.98038000000000003</v>
      </c>
      <c r="JF4" s="9">
        <f t="shared" si="26"/>
        <v>8.3072099999999995</v>
      </c>
      <c r="JG4" s="9">
        <f t="shared" si="26"/>
        <v>3.1623199999999998</v>
      </c>
      <c r="JH4" s="9">
        <f t="shared" si="26"/>
        <v>3.68296</v>
      </c>
      <c r="JI4" s="29">
        <f t="shared" si="26"/>
        <v>2.7172700000000001</v>
      </c>
      <c r="JJ4" s="24"/>
      <c r="JK4" s="17"/>
      <c r="JL4" s="130"/>
      <c r="JM4" s="15" t="s">
        <v>3</v>
      </c>
      <c r="JN4" s="9">
        <f t="shared" ref="JN4:JS4" si="27">IF(COUNTA(JN14)=0,"",JN14)</f>
        <v>3.1092599999999999</v>
      </c>
      <c r="JO4" s="9">
        <f t="shared" si="27"/>
        <v>0.79442000000000002</v>
      </c>
      <c r="JP4" s="9">
        <f t="shared" si="27"/>
        <v>8.0336099999999995</v>
      </c>
      <c r="JQ4" s="9">
        <f t="shared" si="27"/>
        <v>3.28043</v>
      </c>
      <c r="JR4" s="9">
        <f t="shared" si="27"/>
        <v>3.5262799999999999</v>
      </c>
      <c r="JS4" s="29">
        <f t="shared" si="27"/>
        <v>1.38167</v>
      </c>
      <c r="JT4" s="24"/>
      <c r="JU4" s="17"/>
    </row>
    <row xmlns:x14ac="http://schemas.microsoft.com/office/spreadsheetml/2009/9/ac" r="5" s="4" customFormat="true" x14ac:dyDescent="0.25">
      <c r="A5" s="405" t="str">
        <f ca="true">IF(ISBLANK('Data Summary'!A7),"",'Data Summary'!A7)</f>
        <v>BRA_2001_EMIS</v>
      </c>
      <c r="B5" s="130"/>
      <c r="C5" s="15" t="s">
        <v>0</v>
      </c>
      <c r="D5" s="9">
        <f>IF((COUNTA(D15:D26)=0)+(COUNTA(D14)=0),"",100-D14-SUMPRODUCT(C15:C26,D15:D26))</f>
        <v>3.2700000000000102</v>
      </c>
      <c r="E5" s="9">
        <f>IF((COUNTA(E15:E26)=0)+(COUNTA(E14)=0),"",100-E14-SUMPRODUCT(C15:C26,E15:E26))</f>
        <v>0.25499999999999545</v>
      </c>
      <c r="F5" s="9">
        <f>IF((COUNTA(F15:F26)=0)+(COUNTA(F14)=0),"",100-F14-SUMPRODUCT(C15:C26,F15:F26))</f>
        <v>5.5950000000000131</v>
      </c>
      <c r="G5" s="9">
        <f>IF((COUNTA(G15:G26)=0)+(COUNTA(G14)=0),"",100-G14-SUMPRODUCT(C15:C26,G15:G26))</f>
        <v>1.5919999999999987</v>
      </c>
      <c r="H5" s="9">
        <f>IF((COUNTA(H15:H26)=0)+(COUNTA(H14)=0),"",100-H14-SUMPRODUCT(C15:C26,H15:H26))</f>
        <v>10.009999999999991</v>
      </c>
      <c r="I5" s="29">
        <f>IF((COUNTA(I15:I26)=0)+(COUNTA(I14)=0),"",100-I14-SUMPRODUCT(C15:C26,I15:I26))</f>
        <v>0.13349999999999795</v>
      </c>
      <c r="J5" s="24"/>
      <c r="K5" s="17"/>
      <c r="L5" s="130"/>
      <c r="M5" s="15" t="s">
        <v>0</v>
      </c>
      <c r="N5" s="9">
        <f>IF((COUNTA(N15:N26)=0)+(COUNTA(N14)=0),"",100-N14-SUMPRODUCT(M15:M26,N15:N26))</f>
        <v>6.0373639999999966</v>
      </c>
      <c r="O5" s="9">
        <f>IF((COUNTA(O15:O26)=0)+(COUNTA(O14)=0),"",100-O14-SUMPRODUCT(M15:M26,O15:O26))</f>
        <v>0.27546259999998313</v>
      </c>
      <c r="P5" s="9">
        <f>IF((COUNTA(P15:P26)=0)+(COUNTA(P14)=0),"",100-P14-SUMPRODUCT(M15:M26,P15:P26))</f>
        <v>9.8269999999999982</v>
      </c>
      <c r="Q5" s="9">
        <f>IF((COUNTA(Q15:Q26)=0)+(COUNTA(Q14)=0),"",100-Q14-SUMPRODUCT(M15:M26,Q15:Q26))</f>
        <v>3.4122059999999976</v>
      </c>
      <c r="R5" s="9">
        <f>IF((COUNTA(R15:R26)=0)+(COUNTA(R14)=0),"",100-R14-SUMPRODUCT(M15:M26,R15:R26))</f>
        <v>7.0827700000000107</v>
      </c>
      <c r="S5" s="29">
        <f>IF((COUNTA(S15:S26)=0)+(COUNTA(S14)=0),"",100-S14-SUMPRODUCT(M15:M26,S15:S26))</f>
        <v>0.16865819999999587</v>
      </c>
      <c r="T5" s="24"/>
      <c r="U5" s="17"/>
      <c r="V5" s="130"/>
      <c r="W5" s="15" t="s">
        <v>0</v>
      </c>
      <c r="X5" s="9">
        <f>IF((COUNTA(X15:X26)=0)+(COUNTA(X14)=0),"",100-X14-SUMPRODUCT(W15:W26,X15:X26))</f>
        <v>2.1125000000000114</v>
      </c>
      <c r="Y5" s="9">
        <f>IF((COUNTA(Y15:Y26)=0)+(COUNTA(Y14)=0),"",100-Y14-SUMPRODUCT(W15:W26,Y15:Y26))</f>
        <v>0.2815000000000083</v>
      </c>
      <c r="Z5" s="9">
        <f>IF((COUNTA(Z15:Z26)=0)+(COUNTA(Z14)=0),"",100-Z14-SUMPRODUCT(W15:W26,Z15:Z26))</f>
        <v>3.5750000000000171</v>
      </c>
      <c r="AA5" s="9">
        <f>IF((COUNTA(AA15:AA26)=0)+(COUNTA(AA14)=0),"",100-AA14-SUMPRODUCT(W15:W26,AA15:AA26))</f>
        <v>1.2900000000000063</v>
      </c>
      <c r="AB5" s="9">
        <f>IF((COUNTA(AB15:AB26)=0)+(COUNTA(AB14)=0),"",100-AB14-SUMPRODUCT(W15:W26,AB15:AB26))</f>
        <v>2.4849999999999994</v>
      </c>
      <c r="AC5" s="29">
        <f>IF((COUNTA(AC15:AC26)=0)+(COUNTA(AC14)=0),"",100-AC14-SUMPRODUCT(W15:W26,AC15:AC26))</f>
        <v>0.70399999999999352</v>
      </c>
      <c r="AD5" s="24"/>
      <c r="AE5" s="17"/>
      <c r="AF5" s="130"/>
      <c r="AG5" s="15" t="s">
        <v>0</v>
      </c>
      <c r="AH5" s="9">
        <f>IF((COUNTA(AH15:AH26)=0)+(COUNTA(AH14)=0),"",100-AH14-SUMPRODUCT(AG15:AG26,AH15:AH26))</f>
        <v>1.369000000000014</v>
      </c>
      <c r="AI5" s="9">
        <f>IF((COUNTA(AI15:AI26)=0)+(COUNTA(AI14)=0),"",100-AI14-SUMPRODUCT(AG15:AG26,AI15:AI26))</f>
        <v>0.15749999999999886</v>
      </c>
      <c r="AJ5" s="9">
        <f>IF((COUNTA(AJ15:AJ26)=0)+(COUNTA(AJ14)=0),"",100-AJ14-SUMPRODUCT(AG15:AG26,AJ15:AJ26))</f>
        <v>2.5324999999999989</v>
      </c>
      <c r="AK5" s="9">
        <f>IF((COUNTA(AK15:AK26)=0)+(COUNTA(AK14)=0),"",100-AK14-SUMPRODUCT(AG15:AG26,AK15:AK26))</f>
        <v>0.85900000000000887</v>
      </c>
      <c r="AL5" s="9">
        <f>IF((COUNTA(AL15:AL26)=0)+(COUNTA(AL14)=0),"",100-AL14-SUMPRODUCT(AG15:AG26,AL15:AL26))</f>
        <v>1.6550000000000011</v>
      </c>
      <c r="AM5" s="29">
        <f>IF((COUNTA(AM15:AM26)=0)+(COUNTA(AM14)=0),"",100-AM14-SUMPRODUCT(AG15:AG26,AM15:AM26))</f>
        <v>0.14699999999999136</v>
      </c>
      <c r="AN5" s="24"/>
      <c r="AO5" s="17"/>
      <c r="AP5" s="130"/>
      <c r="AQ5" s="15" t="s">
        <v>0</v>
      </c>
      <c r="AR5" s="9">
        <f>IF((COUNTA(AR15:AR26)=0)+(COUNTA(AR14)=0),"",100-AR14-SUMPRODUCT(AQ15:AQ26,AR15:AR26))</f>
        <v>3.289999999999992</v>
      </c>
      <c r="AS5" s="9">
        <f>IF((COUNTA(AS15:AS26)=0)+(COUNTA(AS14)=0),"",100-AS14-SUMPRODUCT(AQ15:AQ26,AS15:AS26))</f>
        <v>0.29000000000000625</v>
      </c>
      <c r="AT5" s="9">
        <f>IF((COUNTA(AT15:AT26)=0)+(COUNTA(AT14)=0),"",100-AT14-SUMPRODUCT(AQ15:AQ26,AT15:AT26))</f>
        <v>6.230000000000004</v>
      </c>
      <c r="AU5" s="9">
        <f>IF((COUNTA(AU15:AU26)=0)+(COUNTA(AU14)=0),"",100-AU14-SUMPRODUCT(AQ15:AQ26,AU15:AU26))</f>
        <v>2.2400000000000091</v>
      </c>
      <c r="AV5" s="9">
        <f>IF((COUNTA(AV15:AV26)=0)+(COUNTA(AV14)=0),"",100-AV14-SUMPRODUCT(AQ15:AQ26,AV15:AV26))</f>
        <v>4</v>
      </c>
      <c r="AW5" s="29">
        <f>IF((COUNTA(AW15:AW26)=0)+(COUNTA(AW14)=0),"",100-AW14-SUMPRODUCT(AQ15:AQ26,AW15:AW26))</f>
        <v>0.31699999999999307</v>
      </c>
      <c r="AX5" s="24"/>
      <c r="AY5" s="17"/>
      <c r="AZ5" s="130"/>
      <c r="BA5" s="65" t="s">
        <v>0</v>
      </c>
      <c r="BB5" s="9">
        <f>IF((COUNTA(BB15:BB26)=0)+(COUNTA(BB14)=0),"",100-BB14-SUMPRODUCT(BA15:BA26,BB15:BB26))</f>
        <v>2.5600000000000023</v>
      </c>
      <c r="BC5" s="9">
        <f>IF((COUNTA(BC15:BC26)=0)+(COUNTA(BC14)=0),"",100-BC14-SUMPRODUCT(BA15:BA26,BC15:BC26))</f>
        <v>0.16899999999999693</v>
      </c>
      <c r="BD5" s="9">
        <f>IF((COUNTA(BD15:BD26)=0)+(COUNTA(BD14)=0),"",100-BD14-SUMPRODUCT(BA15:BA26,BD15:BD26))</f>
        <v>5.0300000000000011</v>
      </c>
      <c r="BE5" s="9">
        <f>IF((COUNTA(BE15:BE26)=0)+(COUNTA(BE14)=0),"",100-BE14-SUMPRODUCT(BA15:BA26,BE15:BE26))</f>
        <v>1.789999999999992</v>
      </c>
      <c r="BF5" s="9">
        <f>IF((COUNTA(BF15:BF26)=0)+(COUNTA(BF14)=0),"",100-BF14-SUMPRODUCT(BA15:BA26,BF15:BF26))</f>
        <v>3.1784999999999997</v>
      </c>
      <c r="BG5" s="29">
        <f>IF((COUNTA(BG15:BG26)=0)+(COUNTA(BG14)=0),"",100-BG14-SUMPRODUCT(BA15:BA26,BG15:BG26))</f>
        <v>0.16700000000000159</v>
      </c>
      <c r="BH5" s="24"/>
      <c r="BI5" s="17"/>
      <c r="BJ5" s="130"/>
      <c r="BK5" s="15" t="s">
        <v>0</v>
      </c>
      <c r="BL5" s="9">
        <f>IF((COUNTA(BL15:BL26)=0)+(COUNTA(BL14)=0),"",100-BL14-SUMPRODUCT(BK15:BK26,BL15:BL26))</f>
        <v>2.7499999999999858</v>
      </c>
      <c r="BM5" s="9">
        <f>IF((COUNTA(BM15:BM26)=0)+(COUNTA(BM14)=0),"",100-BM14-SUMPRODUCT(BK15:BK26,BM15:BM26))</f>
        <v>0.15520000000000778</v>
      </c>
      <c r="BN5" s="9">
        <f>IF((COUNTA(BN15:BN26)=0)+(COUNTA(BN14)=0),"",100-BN14-SUMPRODUCT(BK15:BK26,BN15:BN26))</f>
        <v>5.5990000000000038</v>
      </c>
      <c r="BO5" s="9">
        <f>IF((COUNTA(BO15:BO26)=0)+(COUNTA(BO14)=0),"",100-BO14-SUMPRODUCT(BK15:BK26,BO15:BO26))</f>
        <v>1.8499999999999943</v>
      </c>
      <c r="BP5" s="9">
        <f>IF((COUNTA(BP15:BP26)=0)+(COUNTA(BP14)=0),"",100-BP14-SUMPRODUCT(BK15:BK26,BP15:BP26))</f>
        <v>3.4200000000000017</v>
      </c>
      <c r="BQ5" s="29">
        <f>IF((COUNTA(BQ15:BQ26)=0)+(COUNTA(BQ14)=0),"",100-BQ14-SUMPRODUCT(BK15:BK26,BQ15:BQ26))</f>
        <v>0.16220000000001278</v>
      </c>
      <c r="BR5" s="24"/>
      <c r="BS5" s="17"/>
      <c r="BT5" s="130"/>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30"/>
      <c r="CE5" s="15" t="s">
        <v>0</v>
      </c>
      <c r="CF5" s="9">
        <f>IF((COUNTA(CF15:CF26)=0)+(COUNTA(CF14)=0),"",100-CF14-SUMPRODUCT(CE15:CE26,CF15:CF26))</f>
        <v>1.6486949999999894</v>
      </c>
      <c r="CG5" s="9">
        <f>IF((COUNTA(CG15:CG26)=0)+(COUNTA(CG14)=0),"",100-CG14-SUMPRODUCT(CE15:CE26,CG15:CG26))</f>
        <v>0.32480999999999938</v>
      </c>
      <c r="CH5" s="9">
        <f>IF((COUNTA(CH15:CH26)=0)+(COUNTA(CH14)=0),"",100-CH14-SUMPRODUCT(CE15:CE26,CH15:CH26))</f>
        <v>3.2326750000000004</v>
      </c>
      <c r="CI5" s="9">
        <f>IF((COUNTA(CI15:CI26)=0)+(COUNTA(CI14)=0),"",100-CI14-SUMPRODUCT(CE15:CE26,CI15:CI26))</f>
        <v>1.1356999999999857</v>
      </c>
      <c r="CJ5" s="9">
        <f>IF((COUNTA(CJ15:CJ26)=0)+(COUNTA(CJ14)=0),"",100-CJ14-SUMPRODUCT(CE15:CE26,CJ15:CJ26))</f>
        <v>1.8874750000000091</v>
      </c>
      <c r="CK5" s="29">
        <f>IF((COUNTA(CK15:CK26)=0)+(COUNTA(CK14)=0),"",100-CK14-SUMPRODUCT(CE15:CE26,CK15:CK26))</f>
        <v>0.68779500000000837</v>
      </c>
      <c r="CL5" s="24"/>
      <c r="CM5" s="17"/>
      <c r="CN5" s="130"/>
      <c r="CO5" s="15" t="s">
        <v>0</v>
      </c>
      <c r="CP5" s="9">
        <f>IF((COUNTA(CP15:CP26)=0)+(COUNTA(CP14)=0),"",100-CP14-SUMPRODUCT(CO15:CO26,CP15:CP26))</f>
        <v>1.5885600000000011</v>
      </c>
      <c r="CQ5" s="9">
        <f>IF((COUNTA(CQ15:CQ26)=0)+(COUNTA(CQ14)=0),"",100-CQ14-SUMPRODUCT(CO15:CO26,CQ15:CQ26))</f>
        <v>0.2141900000000021</v>
      </c>
      <c r="CR5" s="9">
        <f>IF((COUNTA(CR15:CR26)=0)+(COUNTA(CR14)=0),"",100-CR14-SUMPRODUCT(CO15:CO26,CR15:CR26))</f>
        <v>3.2689450000000022</v>
      </c>
      <c r="CS5" s="9">
        <f>IF((COUNTA(CS15:CS26)=0)+(COUNTA(CS14)=0),"",100-CS14-SUMPRODUCT(CO15:CO26,CS15:CS26))</f>
        <v>1.2454649999999958</v>
      </c>
      <c r="CT5" s="9">
        <f>IF((COUNTA(CT15:CT26)=0)+(COUNTA(CT14)=0),"",100-CT14-SUMPRODUCT(CO15:CO26,CT15:CT26))</f>
        <v>1.8364850000000104</v>
      </c>
      <c r="CU5" s="29">
        <f>IF((COUNTA(CU15:CU26)=0)+(COUNTA(CU14)=0),"",100-CU14-SUMPRODUCT(CO15:CO26,CU15:CU26))</f>
        <v>0.36708499999998878</v>
      </c>
      <c r="CV5" s="24"/>
      <c r="CW5" s="17"/>
      <c r="CX5" s="130"/>
      <c r="CY5" s="15" t="s">
        <v>0</v>
      </c>
      <c r="CZ5" s="9">
        <f>IF((COUNTA(CZ15:CZ26)=0)+(COUNTA(CZ14)=0),"",100-CZ14-SUMPRODUCT(CY15:CY26,CZ15:CZ26))</f>
        <v>1.4721750000000071</v>
      </c>
      <c r="DA5" s="9">
        <f>IF((COUNTA(DA15:DA26)=0)+(COUNTA(DA14)=0),"",100-DA14-SUMPRODUCT(CY15:CY26,DA15:DA26))</f>
        <v>0.12618499999999244</v>
      </c>
      <c r="DB5" s="9">
        <f>IF((COUNTA(DB15:DB26)=0)+(COUNTA(DB14)=0),"",100-DB14-SUMPRODUCT(CY15:CY26,DB15:DB26))</f>
        <v>3.2036550000000119</v>
      </c>
      <c r="DC5" s="9">
        <f>IF((COUNTA(DC15:DC26)=0)+(COUNTA(DC14)=0),"",100-DC14-SUMPRODUCT(CY15:CY26,DC15:DC26))</f>
        <v>1.2611050000000006</v>
      </c>
      <c r="DD5" s="9">
        <f>IF((COUNTA(DD15:DD26)=0)+(COUNTA(DD14)=0),"",100-DD14-SUMPRODUCT(CY15:CY26,DD15:DD26))</f>
        <v>1.7219849999999894</v>
      </c>
      <c r="DE5" s="29">
        <f>IF((COUNTA(DE15:DE26)=0)+(COUNTA(DE14)=0),"",100-DE14-SUMPRODUCT(CY15:CY26,DE15:DE26))</f>
        <v>0.20615999999999701</v>
      </c>
      <c r="DF5" s="24"/>
      <c r="DG5" s="17"/>
      <c r="DH5" s="130"/>
      <c r="DI5" s="15" t="s">
        <v>0</v>
      </c>
      <c r="DJ5" s="9">
        <f>IF((COUNTA(DJ15:DJ26)=0)+(COUNTA(DJ14)=0),"",100-DJ14-SUMPRODUCT(DI15:DI26,DJ15:DJ26))</f>
        <v>1.4379150000000038</v>
      </c>
      <c r="DK5" s="9">
        <f>IF((COUNTA(DK15:DK26)=0)+(COUNTA(DK14)=0),"",100-DK14-SUMPRODUCT(DI15:DI26,DK15:DK26))</f>
        <v>0.11893499999999335</v>
      </c>
      <c r="DL5" s="9">
        <f>IF((COUNTA(DL15:DL26)=0)+(COUNTA(DL14)=0),"",100-DL14-SUMPRODUCT(DI15:DI26,DL15:DL26))</f>
        <v>3.227854999999991</v>
      </c>
      <c r="DM5" s="9">
        <f>IF((COUNTA(DM15:DM26)=0)+(COUNTA(DM14)=0),"",100-DM14-SUMPRODUCT(DI15:DI26,DM15:DM26))</f>
        <v>1.282039999999995</v>
      </c>
      <c r="DN5" s="9">
        <f>IF((COUNTA(DN15:DN26)=0)+(COUNTA(DN14)=0),"",100-DN14-SUMPRODUCT(DI15:DI26,DN15:DN26))</f>
        <v>1.6981199999999887</v>
      </c>
      <c r="DO5" s="29">
        <f>IF((COUNTA(DO15:DO26)=0)+(COUNTA(DO14)=0),"",100-DO14-SUMPRODUCT(DI15:DI26,DO15:DO26))</f>
        <v>0.20503499999999519</v>
      </c>
      <c r="DP5" s="24"/>
      <c r="DQ5" s="17"/>
      <c r="DR5" s="130"/>
      <c r="DS5" s="15" t="s">
        <v>0</v>
      </c>
      <c r="DT5" s="9">
        <f>IF((COUNTA(DT15:DT26)=0)+(COUNTA(DT14)=0),"",100-DT14-SUMPRODUCT(DS15:DS26,DT15:DT26))</f>
        <v>1.5978900000000067</v>
      </c>
      <c r="DU5" s="9">
        <f>IF((COUNTA(DU15:DU26)=0)+(COUNTA(DU14)=0),"",100-DU14-SUMPRODUCT(DS15:DS26,DU15:DU26))</f>
        <v>0.12205499999997471</v>
      </c>
      <c r="DV5" s="9">
        <f>IF((COUNTA(DV15:DV26)=0)+(COUNTA(DV14)=0),"",100-DV14-SUMPRODUCT(DS15:DS26,DV15:DV26))</f>
        <v>3.6850399999999865</v>
      </c>
      <c r="DW5" s="9">
        <f>IF((COUNTA(DW15:DW26)=0)+(COUNTA(DW14)=0),"",100-DW14-SUMPRODUCT(DS15:DS26,DW15:DW26))</f>
        <v>1.5714149999999876</v>
      </c>
      <c r="DX5" s="9">
        <f>IF((COUNTA(DX15:DX26)=0)+(COUNTA(DX14)=0),"",100-DX14-SUMPRODUCT(DS15:DS26,DX15:DX26))</f>
        <v>1.8981200000000058</v>
      </c>
      <c r="DY5" s="29">
        <f>IF((COUNTA(DY15:DY26)=0)+(COUNTA(DY14)=0),"",100-DY14-SUMPRODUCT(DS15:DS26,DY15:DY26))</f>
        <v>0.20433499999998617</v>
      </c>
      <c r="DZ5" s="24"/>
      <c r="EA5" s="17"/>
      <c r="EB5" s="130"/>
      <c r="EC5" s="15" t="s">
        <v>0</v>
      </c>
      <c r="ED5" s="9">
        <f>IF((COUNTA(ED15:ED26)=0)+(COUNTA(ED14)=0),"",100-ED14-SUMPRODUCT(EC15:EC26,ED15:ED26))</f>
        <v>1.6132900000000063</v>
      </c>
      <c r="EE5" s="9">
        <f>IF((COUNTA(EE15:EE26)=0)+(COUNTA(EE14)=0),"",100-EE14-SUMPRODUCT(EC15:EC26,EE15:EE26))</f>
        <v>0.11330500000001109</v>
      </c>
      <c r="EF5" s="9">
        <f>IF((COUNTA(EF15:EF26)=0)+(COUNTA(EF14)=0),"",100-EF14-SUMPRODUCT(EC15:EC26,EF15:EF26))</f>
        <v>3.8270700000000062</v>
      </c>
      <c r="EG5" s="9">
        <f>IF((COUNTA(EG15:EG26)=0)+(COUNTA(EG14)=0),"",100-EG14-SUMPRODUCT(EC15:EC26,EG15:EG26))</f>
        <v>1.6539300000000026</v>
      </c>
      <c r="EH5" s="9">
        <f>IF((COUNTA(EH15:EH26)=0)+(COUNTA(EH14)=0),"",100-EH14-SUMPRODUCT(EC15:EC26,EH15:EH26))</f>
        <v>1.9366649999999908</v>
      </c>
      <c r="EI5" s="29">
        <f>IF((COUNTA(EI15:EI26)=0)+(COUNTA(EI14)=0),"",100-EI14-SUMPRODUCT(EC15:EC26,EI15:EI26))</f>
        <v>0.19266500000000519</v>
      </c>
      <c r="EJ5" s="24"/>
      <c r="EK5" s="17"/>
      <c r="EL5" s="130"/>
      <c r="EM5" s="15" t="s">
        <v>0</v>
      </c>
      <c r="EN5" s="9">
        <f>IF((COUNTA(EN15:EN26)=0)+(COUNTA(EN14)=0),"",100-EN14-SUMPRODUCT(EM15:EM26,EN15:EN26))</f>
        <v>1.6206050000000118</v>
      </c>
      <c r="EO5" s="9">
        <f>IF((COUNTA(EO15:EO26)=0)+(COUNTA(EO14)=0),"",100-EO14-SUMPRODUCT(EM15:EM26,EO15:EO26))</f>
        <v>0.11403500000000122</v>
      </c>
      <c r="EP5" s="9">
        <f>IF((COUNTA(EP15:EP26)=0)+(COUNTA(EP14)=0),"",100-EP14-SUMPRODUCT(EM15:EM26,EP15:EP26))</f>
        <v>3.9702149999999961</v>
      </c>
      <c r="EQ5" s="9">
        <f>IF((COUNTA(EQ15:EQ26)=0)+(COUNTA(EQ14)=0),"",100-EQ14-SUMPRODUCT(EM15:EM26,EQ15:EQ26))</f>
        <v>1.7128150000000062</v>
      </c>
      <c r="ER5" s="9">
        <f>IF((COUNTA(ER15:ER26)=0)+(COUNTA(ER14)=0),"",100-ER14-SUMPRODUCT(EM15:EM26,ER15:ER26))</f>
        <v>1.9629099999999937</v>
      </c>
      <c r="ES5" s="29">
        <f>IF((COUNTA(ES15:ES26)=0)+(COUNTA(ES14)=0),"",100-ES14-SUMPRODUCT(EM15:EM26,ES15:ES26))</f>
        <v>0.18395999999999901</v>
      </c>
      <c r="ET5" s="24"/>
      <c r="EU5" s="17"/>
      <c r="EV5" s="130"/>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30"/>
      <c r="FG5" s="15" t="s">
        <v>0</v>
      </c>
      <c r="FH5" s="9">
        <f>IF((COUNTA(FH15:FH26)=0)+(COUNTA(FH14)=0),"",100-FH14-SUMPRODUCT(FG15:FG26,FH15:FH26))</f>
        <v>1.5806650000000104</v>
      </c>
      <c r="FI5" s="9">
        <f>IF((COUNTA(FI15:FI26)=0)+(COUNTA(FI14)=0),"",100-FI14-SUMPRODUCT(FG15:FG26,FI15:FI26))</f>
        <v>0.11456499999999892</v>
      </c>
      <c r="FJ5" s="9">
        <f>IF((COUNTA(FJ15:FJ26)=0)+(COUNTA(FJ14)=0),"",100-FJ14-SUMPRODUCT(FG15:FG26,FJ15:FJ26))</f>
        <v>3.9953149999999908</v>
      </c>
      <c r="FK5" s="9">
        <f>IF((COUNTA(FK15:FK26)=0)+(COUNTA(FK14)=0),"",100-FK14-SUMPRODUCT(FG15:FG26,FK15:FK26))</f>
        <v>1.7298100000000005</v>
      </c>
      <c r="FL5" s="9">
        <f>IF((COUNTA(FL15:FL26)=0)+(COUNTA(FL14)=0),"",100-FL14-SUMPRODUCT(FG15:FG26,FL15:FL26))</f>
        <v>1.938155000000009</v>
      </c>
      <c r="FM5" s="29">
        <f>IF((COUNTA(FM15:FM26)=0)+(COUNTA(FM14)=0),"",100-FM14-SUMPRODUCT(FG15:FG26,FM15:FM26))</f>
        <v>0.18403999999998177</v>
      </c>
      <c r="FN5" s="24"/>
      <c r="FO5" s="17"/>
      <c r="FP5" s="130"/>
      <c r="FQ5" s="15" t="s">
        <v>0</v>
      </c>
      <c r="FR5" s="9">
        <f>IF((COUNTA(FR15:FR26)=0)+(COUNTA(FR14)=0),"",100-FR14-SUMPRODUCT(FQ15:FQ26,FR15:FR26))</f>
        <v>1.5662550000000124</v>
      </c>
      <c r="FS5" s="9">
        <f>IF((COUNTA(FS15:FS26)=0)+(COUNTA(FS14)=0),"",100-FS14-SUMPRODUCT(FQ15:FQ26,FS15:FS26))</f>
        <v>0.1289600000000064</v>
      </c>
      <c r="FT5" s="9">
        <f>IF((COUNTA(FT15:FT26)=0)+(COUNTA(FT14)=0),"",100-FT14-SUMPRODUCT(FQ15:FQ26,FT15:FT26))</f>
        <v>4.0230249999999899</v>
      </c>
      <c r="FU5" s="9">
        <f>IF((COUNTA(FU15:FU26)=0)+(COUNTA(FU14)=0),"",100-FU14-SUMPRODUCT(FQ15:FQ26,FU15:FU26))</f>
        <v>1.7205250000000092</v>
      </c>
      <c r="FV5" s="9">
        <f>IF((COUNTA(FV15:FV26)=0)+(COUNTA(FV14)=0),"",100-FV14-SUMPRODUCT(FQ15:FQ26,FV15:FV26))</f>
        <v>1.8935000000000031</v>
      </c>
      <c r="FW5" s="29">
        <f>IF((COUNTA(FW15:FW26)=0)+(COUNTA(FW14)=0),"",100-FW14-SUMPRODUCT(FQ15:FQ26,FW15:FW26))</f>
        <v>0.27383499999999117</v>
      </c>
      <c r="FX5" s="24"/>
      <c r="FY5" s="17"/>
      <c r="FZ5" s="130"/>
      <c r="GA5" s="15" t="s">
        <v>0</v>
      </c>
      <c r="GB5" s="9"/>
      <c r="GC5" s="9"/>
      <c r="GD5" s="9"/>
      <c r="GE5" s="9"/>
      <c r="GF5" s="9"/>
      <c r="GG5" s="29"/>
      <c r="GH5" s="24"/>
      <c r="GI5" s="17"/>
      <c r="GJ5" s="130"/>
      <c r="GK5" s="15" t="s">
        <v>0</v>
      </c>
      <c r="GL5" s="9">
        <f>IF((COUNTA(GL15:GL26)=0)+(COUNTA(GL14)=0),"",100-GL14-SUMPRODUCT(GK15:GK26,GL15:GL26))</f>
        <v>1.4869550000000089</v>
      </c>
      <c r="GM5" s="9">
        <f>IF((COUNTA(GM15:GM26)=0)+(COUNTA(GM14)=0),"",100-GM14-SUMPRODUCT(GK15:GK26,GM15:GM26))</f>
        <v>0.12576000000001386</v>
      </c>
      <c r="GN5" s="9">
        <f>IF((COUNTA(GN15:GN26)=0)+(COUNTA(GN14)=0),"",100-GN14-SUMPRODUCT(GK15:GK26,GN15:GN26))</f>
        <v>3.8942149999999884</v>
      </c>
      <c r="GO5" s="9">
        <f>IF((COUNTA(GO15:GO26)=0)+(COUNTA(GO14)=0),"",100-GO14-SUMPRODUCT(GK15:GK26,GO15:GO26))</f>
        <v>1.675539999999998</v>
      </c>
      <c r="GP5" s="9">
        <f>IF((COUNTA(GP15:GP26)=0)+(COUNTA(GP14)=0),"",100-GP14-SUMPRODUCT(GK15:GK26,GP15:GP26))</f>
        <v>1.804079999999999</v>
      </c>
      <c r="GQ5" s="29">
        <f>IF((COUNTA(GQ15:GQ26)=0)+(COUNTA(GQ14)=0),"",100-GQ14-SUMPRODUCT(GK15:GK26,GQ15:GQ26))</f>
        <v>0.26668499999998119</v>
      </c>
      <c r="GR5" s="24"/>
      <c r="GS5" s="17"/>
      <c r="GT5" s="130"/>
      <c r="GU5" s="15" t="s">
        <v>0</v>
      </c>
      <c r="GV5" s="9">
        <f>IF((COUNTA(GV15:GV26)=0)+(COUNTA(GV14)=0),"",100-GV14-SUMPRODUCT(GU15:GU26,GV15:GV26))</f>
        <v>1.4383750000000077</v>
      </c>
      <c r="GW5" s="9">
        <f>IF((COUNTA(GW15:GW26)=0)+(COUNTA(GW14)=0),"",100-GW14-SUMPRODUCT(GU15:GU26,GW15:GW26))</f>
        <v>0.13675999999999533</v>
      </c>
      <c r="GX5" s="9">
        <f>IF((COUNTA(GX15:GX26)=0)+(COUNTA(GX14)=0),"",100-GX14-SUMPRODUCT(GU15:GU26,GX15:GX26))</f>
        <v>3.837325000000007</v>
      </c>
      <c r="GY5" s="9">
        <f>IF((COUNTA(GY15:GY26)=0)+(COUNTA(GY14)=0),"",100-GY14-SUMPRODUCT(GU15:GU26,GY15:GY26))</f>
        <v>1.6164349999999956</v>
      </c>
      <c r="GZ5" s="9">
        <f>IF((COUNTA(GZ15:GZ26)=0)+(COUNTA(GZ14)=0),"",100-GZ14-SUMPRODUCT(GU15:GU26,GZ15:GZ26))</f>
        <v>1.7593899999999962</v>
      </c>
      <c r="HA5" s="29">
        <f>IF((COUNTA(HA15:HA26)=0)+(COUNTA(HA14)=0),"",100-HA14-SUMPRODUCT(GU15:GU26,HA15:HA26))</f>
        <v>0.33301000000000158</v>
      </c>
      <c r="HB5" s="24"/>
      <c r="HC5" s="17"/>
      <c r="HD5" s="130"/>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t="str">
        <f>IF((COUNTA(HJ15:HJ26)=0)+(COUNTA(HJ14)=0),"",100-HJ14-SUMPRODUCT(HE15:HE26,HJ15:HJ26))</f>
        <v/>
      </c>
      <c r="HK5" s="29" t="str">
        <f>IF((COUNTA(HK15:HK26)=0)+(COUNTA(HK14)=0),"",100-HK14-SUMPRODUCT(HE15:HE26,HK15:HK26))</f>
        <v/>
      </c>
      <c r="HL5" s="24"/>
      <c r="HM5" s="17"/>
      <c r="HN5" s="130"/>
      <c r="HO5" s="15" t="s">
        <v>0</v>
      </c>
      <c r="HP5" s="9">
        <f>IF((COUNTA(HP15:HP26)=0)+(COUNTA(HP14)=0),"",100-HP14-SUMPRODUCT(HO15:HO26,HP15:HP26))</f>
        <v>1.3511400000000009</v>
      </c>
      <c r="HQ5" s="9">
        <f>IF((COUNTA(HQ15:HQ26)=0)+(COUNTA(HQ14)=0),"",100-HQ14-SUMPRODUCT(HO15:HO26,HQ15:HQ26))</f>
        <v>0.14728999999999814</v>
      </c>
      <c r="HR5" s="9">
        <f>IF((COUNTA(HR15:HR26)=0)+(COUNTA(HR14)=0),"",100-HR14-SUMPRODUCT(HO15:HO26,HR15:HR26))</f>
        <v>3.6949999999999932</v>
      </c>
      <c r="HS5" s="9">
        <f>IF((COUNTA(HS15:HS26)=0)+(COUNTA(HS14)=0),"",100-HS14-SUMPRODUCT(HO15:HO26,HS15:HS26))</f>
        <v>1.5151150000000086</v>
      </c>
      <c r="HT5" s="9">
        <f>IF((COUNTA(HT15:HT26)=0)+(COUNTA(HT14)=0),"",100-HT14-SUMPRODUCT(HO15:HO26,HT15:HT26))</f>
        <v>1.6576899999999881</v>
      </c>
      <c r="HU5" s="29">
        <f>IF((COUNTA(HU15:HU26)=0)+(COUNTA(HU14)=0),"",100-HU14-SUMPRODUCT(HO15:HO26,HU15:HU26))</f>
        <v>0.34822000000001196</v>
      </c>
      <c r="HV5" s="24"/>
      <c r="HW5" s="17"/>
      <c r="HX5" s="130"/>
      <c r="HY5" s="15" t="s">
        <v>0</v>
      </c>
      <c r="HZ5" s="9">
        <f>IF((COUNTA(HZ15:HZ26)=0)+(COUNTA(HZ14)=0),"",100-HZ14-SUMPRODUCT(HY15:HY26,HZ15:HZ26))</f>
        <v>2.0282400000000109</v>
      </c>
      <c r="IA5" s="9">
        <f>IF((COUNTA(IA15:IA26)=0)+(COUNTA(IA14)=0),"",100-IA14-SUMPRODUCT(HY15:HY26,IA15:IA26))</f>
        <v>0.38873999999999853</v>
      </c>
      <c r="IB5" s="9">
        <f>IF((COUNTA(IB15:IB26)=0)+(COUNTA(IB14)=0),"",100-IB14-SUMPRODUCT(HY15:HY26,IB15:IB26))</f>
        <v>5.3625250000000051</v>
      </c>
      <c r="IC5" s="9">
        <f>IF((COUNTA(IC15:IC26)=0)+(COUNTA(IC14)=0),"",100-IC14-SUMPRODUCT(HY15:HY26,IC15:IC26))</f>
        <v>2.2470300000000094</v>
      </c>
      <c r="ID5" s="9">
        <f>IF((COUNTA(ID15:ID26)=0)+(COUNTA(ID14)=0),"",100-ID14-SUMPRODUCT(HY15:HY26,ID15:ID26))</f>
        <v>2.4358149999999767</v>
      </c>
      <c r="IE5" s="29">
        <f>IF((COUNTA(IE15:IE26)=0)+(COUNTA(IE14)=0),"",100-IE14-SUMPRODUCT(HY15:HY26,IE15:IE26))</f>
        <v>0.74833499999999731</v>
      </c>
      <c r="IF5" s="24"/>
      <c r="IG5" s="17"/>
      <c r="IH5" s="130"/>
      <c r="II5" s="15" t="s">
        <v>0</v>
      </c>
      <c r="IJ5" s="9" t="str">
        <f>IF((COUNTA(IJ15:IJ26)=0)+(COUNTA(IJ14)=0),"",100-IJ14-SUMPRODUCT(II15:II26,IJ15:IJ26))</f>
        <v/>
      </c>
      <c r="IK5" s="9" t="str">
        <f>IF((COUNTA(IK15:IK26)=0)+(COUNTA(IK14)=0),"",100-IK14-SUMPRODUCT(II15:II26,IK15:IK26))</f>
        <v/>
      </c>
      <c r="IL5" s="9" t="str">
        <f>IF((COUNTA(IL15:IL26)=0)+(COUNTA(IL14)=0),"",100-IL14-SUMPRODUCT(II15:II26,IL15:IL26))</f>
        <v/>
      </c>
      <c r="IM5" s="9" t="str">
        <f>IF((COUNTA(IM15:IM26)=0)+(COUNTA(IM14)=0),"",100-IM14-SUMPRODUCT(II15:II26,IM15:IM26))</f>
        <v/>
      </c>
      <c r="IN5" s="9" t="str">
        <f>IF((COUNTA(IN15:IN26)=0)+(COUNTA(IN14)=0),"",100-IN14-SUMPRODUCT(II15:II26,IN15:IN26))</f>
        <v/>
      </c>
      <c r="IO5" s="29" t="str">
        <f>IF((COUNTA(IO15:IO26)=0)+(COUNTA(IO14)=0),"",100-IO14-SUMPRODUCT(II15:II26,IO15:IO26))</f>
        <v/>
      </c>
      <c r="IP5" s="24"/>
      <c r="IQ5" s="17"/>
      <c r="IR5" s="130"/>
      <c r="IS5" s="15" t="s">
        <v>0</v>
      </c>
      <c r="IT5" s="9">
        <f>IF((COUNTA(IT15:IT26)=0)+(COUNTA(IT14)=0),"",100-IT14-SUMPRODUCT(IS15:IS26,IT15:IT26))</f>
        <v>1.7484149999999943</v>
      </c>
      <c r="IU5" s="9">
        <f>IF((COUNTA(IU15:IU26)=0)+(COUNTA(IU14)=0),"",100-IU14-SUMPRODUCT(IS15:IS26,IU15:IU26))</f>
        <v>0.27563500000000829</v>
      </c>
      <c r="IV5" s="9">
        <f>IF((COUNTA(IV15:IV26)=0)+(COUNTA(IV14)=0),"",100-IV14-SUMPRODUCT(IS15:IS26,IV15:IV26))</f>
        <v>4.7826249999999959</v>
      </c>
      <c r="IW5" s="9">
        <f>IF((COUNTA(IW15:IW26)=0)+(COUNTA(IW14)=0),"",100-IW14-SUMPRODUCT(IS15:IS26,IW15:IW26))</f>
        <v>1.9849049999999977</v>
      </c>
      <c r="IX5" s="9">
        <f>IF((COUNTA(IX15:IX26)=0)+(COUNTA(IX14)=0),"",100-IX14-SUMPRODUCT(IS15:IS26,IX15:IX26))</f>
        <v>2.1171699999999873</v>
      </c>
      <c r="IY5" s="29">
        <f>IF((COUNTA(IY15:IY26)=0)+(COUNTA(IY14)=0),"",100-IY14-SUMPRODUCT(IS15:IS26,IY15:IY26))</f>
        <v>0.55648500000000922</v>
      </c>
      <c r="IZ5" s="24"/>
      <c r="JA5" s="17"/>
      <c r="JB5" s="130"/>
      <c r="JC5" s="15" t="s">
        <v>0</v>
      </c>
      <c r="JD5" s="9">
        <f>IF((COUNTA(JD15:JD26)=0)+(COUNTA(JD14)=0),"",100-JD14-SUMPRODUCT(JC15:JC26,JD15:JD26))</f>
        <v>1.5576249999999874</v>
      </c>
      <c r="JE5" s="9">
        <f>IF((COUNTA(JE15:JE26)=0)+(COUNTA(JE14)=0),"",100-JE14-SUMPRODUCT(JC15:JC26,JE15:JE26))</f>
        <v>0.2353650000000016</v>
      </c>
      <c r="JF5" s="9">
        <f>IF((COUNTA(JF15:JF26)=0)+(COUNTA(JF14)=0),"",100-JF14-SUMPRODUCT(JC15:JC26,JF15:JF26))</f>
        <v>4.3160099999999915</v>
      </c>
      <c r="JG5" s="9">
        <f>IF((COUNTA(JG15:JG26)=0)+(COUNTA(JG14)=0),"",100-JG14-SUMPRODUCT(JC15:JC26,JG15:JG26))</f>
        <v>1.794885000000022</v>
      </c>
      <c r="JH5" s="9">
        <f>IF((COUNTA(JH15:JH26)=0)+(COUNTA(JH14)=0),"",100-JH14-SUMPRODUCT(JC15:JC26,JH15:JH26))</f>
        <v>1.8834650000000011</v>
      </c>
      <c r="JI5" s="29">
        <f>IF((COUNTA(JI15:JI26)=0)+(COUNTA(JI14)=0),"",100-JI14-SUMPRODUCT(JC15:JC26,JI15:JI26))</f>
        <v>0.50232000000001165</v>
      </c>
      <c r="JJ5" s="24"/>
      <c r="JK5" s="17"/>
      <c r="JL5" s="130"/>
      <c r="JM5" s="15" t="s">
        <v>0</v>
      </c>
      <c r="JN5" s="9">
        <f>IF((COUNTA(JN15:JN26)=0)+(COUNTA(JN14)=0),"",100-JN14-SUMPRODUCT(JM15:JM26,JN15:JN26))</f>
        <v>1.3853450000000009</v>
      </c>
      <c r="JO5" s="9">
        <f>IF((COUNTA(JO15:JO26)=0)+(COUNTA(JO14)=0),"",100-JO14-SUMPRODUCT(JM15:JM26,JO15:JO26))</f>
        <v>0.20154499999999587</v>
      </c>
      <c r="JP5" s="9">
        <f>IF((COUNTA(JP15:JP26)=0)+(COUNTA(JP14)=0),"",100-JP14-SUMPRODUCT(JM15:JM26,JP15:JP26))</f>
        <v>3.9036250000000052</v>
      </c>
      <c r="JQ5" s="9">
        <f>IF((COUNTA(JQ15:JQ26)=0)+(COUNTA(JQ14)=0),"",100-JQ14-SUMPRODUCT(JM15:JM26,JQ15:JQ26))</f>
        <v>1.6367150000000095</v>
      </c>
      <c r="JR5" s="9">
        <f>IF((COUNTA(JR15:JR26)=0)+(COUNTA(JR14)=0),"",100-JR14-SUMPRODUCT(JM15:JM26,JR15:JR26))</f>
        <v>1.6769099999999924</v>
      </c>
      <c r="JS5" s="29">
        <f>IF((COUNTA(JS15:JS26)=0)+(COUNTA(JS14)=0),"",100-JS14-SUMPRODUCT(JM15:JM26,JS15:JS26))</f>
        <v>0.48486000000001184</v>
      </c>
      <c r="JT5" s="24"/>
      <c r="JU5" s="17"/>
    </row>
    <row xmlns:x14ac="http://schemas.microsoft.com/office/spreadsheetml/2009/9/ac" r="6" s="4" customFormat="true" x14ac:dyDescent="0.25">
      <c r="A6" s="405" t="str">
        <f ca="true">IF(ISBLANK('Data Summary'!A8),"",'Data Summary'!A8)</f>
        <v>BRA_2002_EMIS</v>
      </c>
      <c r="B6" s="130"/>
      <c r="C6" s="15" t="s">
        <v>19</v>
      </c>
      <c r="D6" s="9">
        <f>IF(COUNTA(D15:D26)=0,"",SUMPRODUCT(D15:D26,C15:C26))</f>
        <v>82.22999999999999</v>
      </c>
      <c r="E6" s="9">
        <f>IF(COUNTA(E15:E26)=0,"",SUMPRODUCT(E15:E26,C15:C26))</f>
        <v>96.28</v>
      </c>
      <c r="F6" s="9">
        <f>IF(COUNTA(F15:F26)=0,"",SUMPRODUCT(F15:F26,C15:C26))</f>
        <v>71.384999999999991</v>
      </c>
      <c r="G6" s="9">
        <f>IF(COUNTA(G15:G26)=0,"",SUMPRODUCT(G15:G26,C15:C26))</f>
        <v>89.037999999999997</v>
      </c>
      <c r="H6" s="9">
        <f>IF(COUNTA(H15:H26)=0,"",SUMPRODUCT(H15:H26,C15:C26))</f>
        <v>73.930000000000007</v>
      </c>
      <c r="I6" s="29">
        <f>IF(COUNTA(I15:I26)=0,"",SUMPRODUCT(I15:I26,C15:C26))</f>
        <v>97.416499999999999</v>
      </c>
      <c r="J6" s="24"/>
      <c r="K6" s="17"/>
      <c r="L6" s="130"/>
      <c r="M6" s="15" t="s">
        <v>19</v>
      </c>
      <c r="N6" s="9">
        <f>IF(COUNTA(N15:N26)=0,"",SUMPRODUCT(N15:N26,M15:M26))</f>
        <v>79.842635999999999</v>
      </c>
      <c r="O6" s="9">
        <f>IF(COUNTA(O15:O26)=0,"",SUMPRODUCT(O15:O26,M15:M26))</f>
        <v>95.704537400000021</v>
      </c>
      <c r="P6" s="9">
        <f>IF(COUNTA(P15:P26)=0,"",SUMPRODUCT(P15:P26,M15:M26))</f>
        <v>67.673000000000002</v>
      </c>
      <c r="Q6" s="9">
        <f>IF(COUNTA(Q15:Q26)=0,"",SUMPRODUCT(Q15:Q26,M15:M26))</f>
        <v>86.857793999999998</v>
      </c>
      <c r="R6" s="9">
        <f>IF(COUNTA(R15:R26)=0,"",SUMPRODUCT(R15:R26,M15:M26))</f>
        <v>77.227229999999992</v>
      </c>
      <c r="S6" s="29">
        <f>IF(COUNTA(S15:S26)=0,"",SUMPRODUCT(S15:S26,M15:M26))</f>
        <v>96.761341800000011</v>
      </c>
      <c r="T6" s="24"/>
      <c r="U6" s="17"/>
      <c r="V6" s="130"/>
      <c r="W6" s="15" t="s">
        <v>19</v>
      </c>
      <c r="X6" s="9">
        <f>IF(COUNTA(X15:X26)=0,"",SUMPRODUCT(X15:X26,W15:W26))</f>
        <v>79.447499999999991</v>
      </c>
      <c r="Y6" s="9">
        <f>IF(COUNTA(Y15:Y26)=0,"",SUMPRODUCT(Y15:Y26,W15:W26))</f>
        <v>85.468499999999992</v>
      </c>
      <c r="Z6" s="9">
        <f>IF(COUNTA(Z15:Z26)=0,"",SUMPRODUCT(Z15:Z26,W15:W26))</f>
        <v>74.654999999999987</v>
      </c>
      <c r="AA6" s="9">
        <f>IF(COUNTA(AA15:AA26)=0,"",SUMPRODUCT(AA15:AA26,W15:W26))</f>
        <v>83.509999999999991</v>
      </c>
      <c r="AB6" s="9">
        <f>IF(COUNTA(AB15:AB26)=0,"",SUMPRODUCT(AB15:AB26,W15:W26))</f>
        <v>82.125</v>
      </c>
      <c r="AC6" s="29">
        <f>IF(COUNTA(AC15:AC26)=0,"",SUMPRODUCT(AC15:AC26,W15:W26))</f>
        <v>66.335999999999999</v>
      </c>
      <c r="AD6" s="24"/>
      <c r="AE6" s="17"/>
      <c r="AF6" s="130"/>
      <c r="AG6" s="15" t="s">
        <v>19</v>
      </c>
      <c r="AH6" s="9">
        <f>IF(COUNTA(AH15:AH26)=0,"",SUMPRODUCT(AH15:AH26,AG15:AG26))</f>
        <v>89.414999999999992</v>
      </c>
      <c r="AI6" s="9">
        <f>IF(COUNTA(AI15:AI26)=0,"",SUMPRODUCT(AI15:AI26,AG15:AG26))</f>
        <v>98.502499999999998</v>
      </c>
      <c r="AJ6" s="9">
        <f>IF(COUNTA(AJ15:AJ26)=0,"",SUMPRODUCT(AJ15:AJ26,AG15:AG26))</f>
        <v>80.807500000000005</v>
      </c>
      <c r="AK6" s="9">
        <f>IF(COUNTA(AK15:AK26)=0,"",SUMPRODUCT(AK15:AK26,AG15:AG26))</f>
        <v>93.010999999999996</v>
      </c>
      <c r="AL6" s="9">
        <f>IF(COUNTA(AL15:AL26)=0,"",SUMPRODUCT(AL15:AL26,AG15:AG26))</f>
        <v>87.625</v>
      </c>
      <c r="AM6" s="29">
        <f>IF(COUNTA(AM15:AM26)=0,"",SUMPRODUCT(AM15:AM26,AG15:AG26))</f>
        <v>99.18</v>
      </c>
      <c r="AN6" s="24"/>
      <c r="AO6" s="17"/>
      <c r="AP6" s="130"/>
      <c r="AQ6" s="15" t="s">
        <v>19</v>
      </c>
      <c r="AR6" s="9">
        <f>IF(COUNTA(AR15:AR26)=0,"",SUMPRODUCT(AR15:AR26,AQ15:AQ26))</f>
        <v>89.4</v>
      </c>
      <c r="AS6" s="9">
        <f>IF(COUNTA(AS15:AS26)=0,"",SUMPRODUCT(AS15:AS26,AQ15:AQ26))</f>
        <v>98.57</v>
      </c>
      <c r="AT6" s="9">
        <f>IF(COUNTA(AT15:AT26)=0,"",SUMPRODUCT(AT15:AT26,AQ15:AQ26))</f>
        <v>80.39</v>
      </c>
      <c r="AU6" s="9">
        <f>IF(COUNTA(AU15:AU26)=0,"",SUMPRODUCT(AU15:AU26,AQ15:AQ26))</f>
        <v>92.19</v>
      </c>
      <c r="AV6" s="9">
        <f>IF(COUNTA(AV15:AV26)=0,"",SUMPRODUCT(AV15:AV26,AQ15:AQ26))</f>
        <v>87.4</v>
      </c>
      <c r="AW6" s="29">
        <f>IF(COUNTA(AW15:AW26)=0,"",SUMPRODUCT(AW15:AW26,AQ15:AQ26))</f>
        <v>99.09</v>
      </c>
      <c r="AX6" s="24"/>
      <c r="AY6" s="17"/>
      <c r="AZ6" s="130"/>
      <c r="BA6" s="65" t="s">
        <v>19</v>
      </c>
      <c r="BB6" s="9">
        <f>IF(COUNTA(BB15:BB26)=0,"",SUMPRODUCT(BB15:BB26,BA15:BA26))</f>
        <v>90.69</v>
      </c>
      <c r="BC6" s="9">
        <f>IF(COUNTA(BC15:BC26)=0,"",SUMPRODUCT(BC15:BC26,BA15:BA26))</f>
        <v>99.03</v>
      </c>
      <c r="BD6" s="9">
        <f>IF(COUNTA(BD15:BD26)=0,"",SUMPRODUCT(BD15:BD26,BA15:BA26))</f>
        <v>82.1</v>
      </c>
      <c r="BE6" s="9">
        <f>IF(COUNTA(BE15:BE26)=0,"",SUMPRODUCT(BE15:BE26,BA15:BA26))</f>
        <v>92.52000000000001</v>
      </c>
      <c r="BF6" s="9">
        <f>IF(COUNTA(BF15:BF26)=0,"",SUMPRODUCT(BF15:BF26,BA15:BA26))</f>
        <v>88.756</v>
      </c>
      <c r="BG6" s="29">
        <f>IF(COUNTA(BG15:BG26)=0,"",SUMPRODUCT(BG15:BG26,BA15:BA26))</f>
        <v>99.46</v>
      </c>
      <c r="BH6" s="24"/>
      <c r="BI6" s="17"/>
      <c r="BJ6" s="130"/>
      <c r="BK6" s="15" t="s">
        <v>19</v>
      </c>
      <c r="BL6" s="9">
        <f>IF(COUNTA(BL15:BL26)=0,"",SUMPRODUCT(BL15:BL26,BK15:BK26))</f>
        <v>90.990000000000009</v>
      </c>
      <c r="BM6" s="9">
        <f>IF(COUNTA(BM15:BM26)=0,"",SUMPRODUCT(BM15:BM26,BK15:BK26))</f>
        <v>99.05</v>
      </c>
      <c r="BN6" s="9">
        <f>IF(COUNTA(BN15:BN26)=0,"",SUMPRODUCT(BN15:BN26,BK15:BK26))</f>
        <v>82.150999999999996</v>
      </c>
      <c r="BO6" s="9">
        <f>IF(COUNTA(BO15:BO26)=0,"",SUMPRODUCT(BO15:BO26,BK15:BK26))</f>
        <v>92.73</v>
      </c>
      <c r="BP6" s="9">
        <f>IF(COUNTA(BP15:BP26)=0,"",SUMPRODUCT(BP15:BP26,BK15:BK26))</f>
        <v>89.03</v>
      </c>
      <c r="BQ6" s="29">
        <f>IF(COUNTA(BQ15:BQ26)=0,"",SUMPRODUCT(BQ15:BQ26,BK15:BK26))</f>
        <v>99.32</v>
      </c>
      <c r="BR6" s="24"/>
      <c r="BS6" s="17"/>
      <c r="BT6" s="130"/>
      <c r="BU6" s="15" t="s">
        <v>19</v>
      </c>
      <c r="BV6" s="9">
        <f>IF(COUNTA(BV15:BV26)=0,"",SUMPRODUCT(BV15:BV26,BU15:BU26))</f>
        <v>64.3</v>
      </c>
      <c r="BW6" s="9">
        <f>IF(COUNTA(BW15:BW26)=0,"",SUMPRODUCT(BW15:BW26,BU15:BU26))</f>
        <v>84.2</v>
      </c>
      <c r="BX6" s="9">
        <f>IF(COUNTA(BX15:BX26)=0,"",SUMPRODUCT(BX15:BX26,BU15:BU26))</f>
        <v>32.200000000000003</v>
      </c>
      <c r="BY6" s="9" t="str">
        <f>IF(COUNTA(BY15:BY26)=0,"",SUMPRODUCT(BY15:BY26,BU15:BU26))</f>
        <v/>
      </c>
      <c r="BZ6" s="9">
        <f>IF(COUNTA(BZ15:BZ26)=0,"",SUMPRODUCT(BZ15:BZ26,BU15:BU26))</f>
        <v>64.3</v>
      </c>
      <c r="CA6" s="29" t="str">
        <f>IF(COUNTA(CA15:CA26)=0,"",SUMPRODUCT(CA15:CA26,BU15:BU26))</f>
        <v/>
      </c>
      <c r="CB6" s="24"/>
      <c r="CC6" s="17"/>
      <c r="CD6" s="130"/>
      <c r="CE6" s="15" t="s">
        <v>19</v>
      </c>
      <c r="CF6" s="9">
        <f>IF(COUNTA(CF15:CF26)=0,"",SUMPRODUCT(CF15:CF26,CE15:CE26))</f>
        <v>92.273485000000008</v>
      </c>
      <c r="CG6" s="9">
        <f>IF(COUNTA(CG15:CG26)=0,"",SUMPRODUCT(CG15:CG26,CE15:CE26))</f>
        <v>98.306349999999995</v>
      </c>
      <c r="CH6" s="9">
        <f>IF(COUNTA(CH15:CH26)=0,"",SUMPRODUCT(CH15:CH26,CE15:CE26))</f>
        <v>85.055525000000003</v>
      </c>
      <c r="CI6" s="9">
        <f>IF(COUNTA(CI15:CI26)=0,"",SUMPRODUCT(CI15:CI26,CE15:CE26))</f>
        <v>93.272280000000009</v>
      </c>
      <c r="CJ6" s="9">
        <f>IF(COUNTA(CJ15:CJ26)=0,"",SUMPRODUCT(CJ15:CJ26,CE15:CE26))</f>
        <v>91.259254999999996</v>
      </c>
      <c r="CK6" s="29">
        <f>IF(COUNTA(CK15:CK26)=0,"",SUMPRODUCT(CK15:CK26,CE15:CE26))</f>
        <v>97.857114999999993</v>
      </c>
      <c r="CL6" s="24"/>
      <c r="CM6" s="17"/>
      <c r="CN6" s="130"/>
      <c r="CO6" s="15" t="s">
        <v>19</v>
      </c>
      <c r="CP6" s="9">
        <f>IF(COUNTA(CP15:CP26)=0,"",SUMPRODUCT(CP15:CP26,CO15:CO26))</f>
        <v>91.841470000000001</v>
      </c>
      <c r="CQ6" s="9">
        <f>IF(COUNTA(CQ15:CQ26)=0,"",SUMPRODUCT(CQ15:CQ26,CO15:CO26))</f>
        <v>97.145049999999998</v>
      </c>
      <c r="CR6" s="9">
        <f>IF(COUNTA(CR15:CR26)=0,"",SUMPRODUCT(CR15:CR26,CO15:CO26))</f>
        <v>85.357105000000004</v>
      </c>
      <c r="CS6" s="9">
        <f>IF(COUNTA(CS15:CS26)=0,"",SUMPRODUCT(CS15:CS26,CO15:CO26))</f>
        <v>92.568944999999999</v>
      </c>
      <c r="CT6" s="9">
        <f>IF(COUNTA(CT15:CT26)=0,"",SUMPRODUCT(CT15:CT26,CO15:CO26))</f>
        <v>90.908344999999997</v>
      </c>
      <c r="CU6" s="29">
        <f>IF(COUNTA(CU15:CU26)=0,"",SUMPRODUCT(CU15:CU26,CO15:CO26))</f>
        <v>96.032045000000011</v>
      </c>
      <c r="CV6" s="24"/>
      <c r="CW6" s="17"/>
      <c r="CX6" s="130"/>
      <c r="CY6" s="15" t="s">
        <v>19</v>
      </c>
      <c r="CZ6" s="9">
        <f>IF(COUNTA(CZ15:CZ26)=0,"",SUMPRODUCT(CZ15:CZ26,CY15:CY26))</f>
        <v>93.040604999999999</v>
      </c>
      <c r="DA6" s="9">
        <f>IF(COUNTA(DA15:DA26)=0,"",SUMPRODUCT(DA15:DA26,CY15:CY26))</f>
        <v>98.701855000000009</v>
      </c>
      <c r="DB6" s="9">
        <f>IF(COUNTA(DB15:DB26)=0,"",SUMPRODUCT(DB15:DB26,CY15:CY26))</f>
        <v>85.758044999999996</v>
      </c>
      <c r="DC6" s="9">
        <f>IF(COUNTA(DC15:DC26)=0,"",SUMPRODUCT(DC15:DC26,CY15:CY26))</f>
        <v>93.152715000000001</v>
      </c>
      <c r="DD6" s="9">
        <f>IF(COUNTA(DD15:DD26)=0,"",SUMPRODUCT(DD15:DD26,CY15:CY26))</f>
        <v>92.174635000000009</v>
      </c>
      <c r="DE6" s="29">
        <f>IF(COUNTA(DE15:DE26)=0,"",SUMPRODUCT(DE15:DE26,CY15:CY26))</f>
        <v>98.89067</v>
      </c>
      <c r="DF6" s="24"/>
      <c r="DG6" s="17"/>
      <c r="DH6" s="130"/>
      <c r="DI6" s="15" t="s">
        <v>19</v>
      </c>
      <c r="DJ6" s="9">
        <f>IF(COUNTA(DJ15:DJ26)=0,"",SUMPRODUCT(DJ15:DJ26,DI15:DI26))</f>
        <v>93.150125000000003</v>
      </c>
      <c r="DK6" s="9">
        <f>IF(COUNTA(DK15:DK26)=0,"",SUMPRODUCT(DK15:DK26,DI15:DI26))</f>
        <v>98.494215000000011</v>
      </c>
      <c r="DL6" s="9">
        <f>IF(COUNTA(DL15:DL26)=0,"",SUMPRODUCT(DL15:DL26,DI15:DI26))</f>
        <v>85.897825000000012</v>
      </c>
      <c r="DM6" s="9">
        <f>IF(COUNTA(DM15:DM26)=0,"",SUMPRODUCT(DM15:DM26,DI15:DI26))</f>
        <v>93.236919999999998</v>
      </c>
      <c r="DN6" s="9">
        <f>IF(COUNTA(DN15:DN26)=0,"",SUMPRODUCT(DN15:DN26,DI15:DI26))</f>
        <v>92.252700000000004</v>
      </c>
      <c r="DO6" s="29">
        <f>IF(COUNTA(DO15:DO26)=0,"",SUMPRODUCT(DO15:DO26,DI15:DI26))</f>
        <v>98.65453500000001</v>
      </c>
      <c r="DP6" s="24"/>
      <c r="DQ6" s="17"/>
      <c r="DR6" s="130"/>
      <c r="DS6" s="15" t="s">
        <v>19</v>
      </c>
      <c r="DT6" s="9">
        <f>IF(COUNTA(DT15:DT26)=0,"",SUMPRODUCT(DT15:DT26,DS15:DS26))</f>
        <v>93.41422</v>
      </c>
      <c r="DU6" s="9">
        <f>IF(COUNTA(DU15:DU26)=0,"",SUMPRODUCT(DU15:DU26,DS15:DS26))</f>
        <v>98.650845000000018</v>
      </c>
      <c r="DV6" s="9">
        <f>IF(COUNTA(DV15:DV26)=0,"",SUMPRODUCT(DV15:DV26,DS15:DS26))</f>
        <v>86.008490000000009</v>
      </c>
      <c r="DW6" s="9">
        <f>IF(COUNTA(DW15:DW26)=0,"",SUMPRODUCT(DW15:DW26,DS15:DS26))</f>
        <v>93.324655000000007</v>
      </c>
      <c r="DX6" s="9">
        <f>IF(COUNTA(DX15:DX26)=0,"",SUMPRODUCT(DX15:DX26,DS15:DS26))</f>
        <v>92.528919999999999</v>
      </c>
      <c r="DY6" s="29">
        <f>IF(COUNTA(DY15:DY26)=0,"",SUMPRODUCT(DY15:DY26,DS15:DS26))</f>
        <v>98.490995000000012</v>
      </c>
      <c r="DZ6" s="24"/>
      <c r="EA6" s="17"/>
      <c r="EB6" s="130"/>
      <c r="EC6" s="15" t="s">
        <v>19</v>
      </c>
      <c r="ED6" s="9">
        <f>IF(COUNTA(ED15:ED26)=0,"",SUMPRODUCT(ED15:ED26,EC15:EC26))</f>
        <v>93.114639999999994</v>
      </c>
      <c r="EE6" s="9">
        <f>IF(COUNTA(EE15:EE26)=0,"",SUMPRODUCT(EE15:EE26,EC15:EC26))</f>
        <v>97.678614999999994</v>
      </c>
      <c r="EF6" s="9">
        <f>IF(COUNTA(EF15:EF26)=0,"",SUMPRODUCT(EF15:EF26,EC15:EC26))</f>
        <v>86.378900000000002</v>
      </c>
      <c r="EG6" s="9">
        <f>IF(COUNTA(EG15:EG26)=0,"",SUMPRODUCT(EG15:EG26,EC15:EC26))</f>
        <v>92.628950000000003</v>
      </c>
      <c r="EH6" s="9">
        <f>IF(COUNTA(EH15:EH26)=0,"",SUMPRODUCT(EH15:EH26,EC15:EC26))</f>
        <v>92.713355000000007</v>
      </c>
      <c r="EI6" s="29">
        <f>IF(COUNTA(EI15:EI26)=0,"",SUMPRODUCT(EI15:EI26,EC15:EC26))</f>
        <v>98.682684999999992</v>
      </c>
      <c r="EJ6" s="24"/>
      <c r="EK6" s="17"/>
      <c r="EL6" s="130"/>
      <c r="EM6" s="15" t="s">
        <v>19</v>
      </c>
      <c r="EN6" s="9">
        <f>IF(COUNTA(EN15:EN26)=0,"",SUMPRODUCT(EN15:EN26,EM15:EM26))</f>
        <v>92.872474999999994</v>
      </c>
      <c r="EO6" s="9">
        <f>IF(COUNTA(EO15:EO26)=0,"",SUMPRODUCT(EO15:EO26,EM15:EM26))</f>
        <v>97.162795000000003</v>
      </c>
      <c r="EP6" s="9">
        <f>IF(COUNTA(EP15:EP26)=0,"",SUMPRODUCT(EP15:EP26,EM15:EM26))</f>
        <v>86.181455</v>
      </c>
      <c r="EQ6" s="9">
        <f>IF(COUNTA(EQ15:EQ26)=0,"",SUMPRODUCT(EQ15:EQ26,EM15:EM26))</f>
        <v>92.108374999999995</v>
      </c>
      <c r="ER6" s="9">
        <f>IF(COUNTA(ER15:ER26)=0,"",SUMPRODUCT(ER15:ER26,EM15:EM26))</f>
        <v>92.839269999999999</v>
      </c>
      <c r="ES6" s="29">
        <f>IF(COUNTA(ES15:ES26)=0,"",SUMPRODUCT(ES15:ES26,EM15:EM26))</f>
        <v>98.449569999999994</v>
      </c>
      <c r="ET6" s="24"/>
      <c r="EU6" s="17"/>
      <c r="EV6" s="130"/>
      <c r="EW6" s="15" t="s">
        <v>19</v>
      </c>
      <c r="EX6" s="9">
        <f>IF(COUNTA(EX15:EX26)=0,"",SUMPRODUCT(EX15:EX26,EW15:EW26))</f>
        <v>73.287671232876718</v>
      </c>
      <c r="EY6" s="9">
        <f>IF(COUNTA(EY15:EY26)=0,"",SUMPRODUCT(EY15:EY26,EW15:EW26))</f>
        <v>88.038277511961724</v>
      </c>
      <c r="EZ6" s="9">
        <f>IF(COUNTA(EZ15:EZ26)=0,"",SUMPRODUCT(EZ15:EZ26,EW15:EW26))</f>
        <v>36.144578313253014</v>
      </c>
      <c r="FA6" s="9" t="str">
        <f>IF(COUNTA(FA15:FA26)=0,"",SUMPRODUCT(FA15:FA26,EW15:EW26))</f>
        <v/>
      </c>
      <c r="FB6" s="9">
        <f>IF(COUNTA(FB15:FB26)=0,"",SUMPRODUCT(FB15:FB26,EW15:EW26))</f>
        <v>73.287671232876718</v>
      </c>
      <c r="FC6" s="29" t="str">
        <f>IF(COUNTA(FC15:FC26)=0,"",SUMPRODUCT(FC15:FC26,EW15:EW26))</f>
        <v/>
      </c>
      <c r="FD6" s="24"/>
      <c r="FE6" s="17"/>
      <c r="FF6" s="130"/>
      <c r="FG6" s="15" t="s">
        <v>19</v>
      </c>
      <c r="FH6" s="9">
        <f>IF(COUNTA(FH15:FH26)=0,"",SUMPRODUCT(FH15:FH26,FG15:FG26))</f>
        <v>92.471414999999993</v>
      </c>
      <c r="FI6" s="9">
        <f>IF(COUNTA(FI15:FI26)=0,"",SUMPRODUCT(FI15:FI26,FG15:FG26))</f>
        <v>96.235595000000004</v>
      </c>
      <c r="FJ6" s="9">
        <f>IF(COUNTA(FJ15:FJ26)=0,"",SUMPRODUCT(FJ15:FJ26,FG15:FG26))</f>
        <v>86.27183500000001</v>
      </c>
      <c r="FK6" s="9">
        <f>IF(COUNTA(FK15:FK26)=0,"",SUMPRODUCT(FK15:FK26,FG15:FG26))</f>
        <v>91.552710000000005</v>
      </c>
      <c r="FL6" s="9">
        <f>IF(COUNTA(FL15:FL26)=0,"",SUMPRODUCT(FL15:FL26,FG15:FG26))</f>
        <v>92.815374999999989</v>
      </c>
      <c r="FM6" s="29">
        <f>IF(COUNTA(FM15:FM26)=0,"",SUMPRODUCT(FM15:FM26,FG15:FG26))</f>
        <v>97.622710000000012</v>
      </c>
      <c r="FN6" s="24"/>
      <c r="FO6" s="17"/>
      <c r="FP6" s="130"/>
      <c r="FQ6" s="15" t="s">
        <v>19</v>
      </c>
      <c r="FR6" s="9">
        <f>IF(COUNTA(FR15:FR26)=0,"",SUMPRODUCT(FR15:FR26,FQ15:FQ26))</f>
        <v>92.763834999999986</v>
      </c>
      <c r="FS6" s="9">
        <f>IF(COUNTA(FS15:FS26)=0,"",SUMPRODUCT(FS15:FS26,FQ15:FQ26))</f>
        <v>96.239239999999995</v>
      </c>
      <c r="FT6" s="9">
        <f>IF(COUNTA(FT15:FT26)=0,"",SUMPRODUCT(FT15:FT26,FQ15:FQ26))</f>
        <v>86.823325000000011</v>
      </c>
      <c r="FU6" s="9">
        <f>IF(COUNTA(FU15:FU26)=0,"",SUMPRODUCT(FU15:FU26,FQ15:FQ26))</f>
        <v>91.904044999999996</v>
      </c>
      <c r="FV6" s="9">
        <f>IF(COUNTA(FV15:FV26)=0,"",SUMPRODUCT(FV15:FV26,FQ15:FQ26))</f>
        <v>93.23912</v>
      </c>
      <c r="FW6" s="29">
        <f>IF(COUNTA(FW15:FW26)=0,"",SUMPRODUCT(FW15:FW26,FQ15:FQ26))</f>
        <v>97.397765000000007</v>
      </c>
      <c r="FX6" s="24"/>
      <c r="FY6" s="17"/>
      <c r="FZ6" s="130"/>
      <c r="GA6" s="15" t="s">
        <v>19</v>
      </c>
      <c r="GB6" s="9"/>
      <c r="GC6" s="9"/>
      <c r="GD6" s="9"/>
      <c r="GE6" s="9"/>
      <c r="GF6" s="9"/>
      <c r="GG6" s="29"/>
      <c r="GH6" s="24"/>
      <c r="GI6" s="17"/>
      <c r="GJ6" s="130"/>
      <c r="GK6" s="15" t="s">
        <v>19</v>
      </c>
      <c r="GL6" s="9">
        <f>IF(COUNTA(GL15:GL26)=0,"",SUMPRODUCT(GL15:GL26,GK15:GK26))</f>
        <v>92.516094999999993</v>
      </c>
      <c r="GM6" s="9">
        <f>IF(COUNTA(GM15:GM26)=0,"",SUMPRODUCT(GM15:GM26,GK15:GK26))</f>
        <v>95.561579999999992</v>
      </c>
      <c r="GN6" s="9">
        <f>IF(COUNTA(GN15:GN26)=0,"",SUMPRODUCT(GN15:GN26,GK15:GK26))</f>
        <v>87.130215000000007</v>
      </c>
      <c r="GO6" s="9">
        <f>IF(COUNTA(GO15:GO26)=0,"",SUMPRODUCT(GO15:GO26,GK15:GK26))</f>
        <v>91.98948</v>
      </c>
      <c r="GP6" s="9">
        <f>IF(COUNTA(GP15:GP26)=0,"",SUMPRODUCT(GP15:GP26,GK15:GK26))</f>
        <v>92.988659999999996</v>
      </c>
      <c r="GQ6" s="29">
        <f>IF(COUNTA(GQ15:GQ26)=0,"",SUMPRODUCT(GQ15:GQ26,GK15:GK26))</f>
        <v>95.502285000000015</v>
      </c>
      <c r="GR6" s="24"/>
      <c r="GS6" s="17"/>
      <c r="GT6" s="130"/>
      <c r="GU6" s="15" t="s">
        <v>19</v>
      </c>
      <c r="GV6" s="9">
        <f>IF(COUNTA(GV15:GV26)=0,"",SUMPRODUCT(GV15:GV26,GU15:GU26))</f>
        <v>88.167034999999998</v>
      </c>
      <c r="GW6" s="9">
        <f>IF(COUNTA(GW15:GW26)=0,"",SUMPRODUCT(GW15:GW26,GU15:GU26))</f>
        <v>89.134770000000003</v>
      </c>
      <c r="GX6" s="9">
        <f>IF(COUNTA(GX15:GX26)=0,"",SUMPRODUCT(GX15:GX26,GU15:GU26))</f>
        <v>86.383444999999995</v>
      </c>
      <c r="GY6" s="9">
        <f>IF(COUNTA(GY15:GY26)=0,"",SUMPRODUCT(GY15:GY26,GU15:GU26))</f>
        <v>88.705804999999998</v>
      </c>
      <c r="GZ6" s="9">
        <f>IF(COUNTA(GZ15:GZ26)=0,"",SUMPRODUCT(GZ15:GZ26,GU15:GU26))</f>
        <v>88.268990000000002</v>
      </c>
      <c r="HA6" s="29">
        <f>IF(COUNTA(HA15:HA26)=0,"",SUMPRODUCT(HA15:HA26,GU15:GU26))</f>
        <v>86.26576</v>
      </c>
      <c r="HB6" s="24"/>
      <c r="HC6" s="17"/>
      <c r="HD6" s="130"/>
      <c r="HE6" s="15" t="s">
        <v>19</v>
      </c>
      <c r="HF6" s="9" t="str">
        <f>IF(COUNTA(HF15:HF26)=0,"",SUMPRODUCT(HF15:HF26,HE15:HE26))</f>
        <v/>
      </c>
      <c r="HG6" s="9" t="str">
        <f>IF(COUNTA(HG15:HG26)=0,"",SUMPRODUCT(HG15:HG26,HE15:HE26))</f>
        <v/>
      </c>
      <c r="HH6" s="9" t="str">
        <f>IF(COUNTA(HH15:HH26)=0,"",SUMPRODUCT(HH15:HH26,HE15:HE26))</f>
        <v/>
      </c>
      <c r="HI6" s="9" t="str">
        <f>IF(COUNTA(HI15:HI26)=0,"",SUMPRODUCT(HI15:HI26,HE15:HE26))</f>
        <v/>
      </c>
      <c r="HJ6" s="9" t="str">
        <f>IF(COUNTA(HJ15:HJ26)=0,"",SUMPRODUCT(HJ15:HJ26,HE15:HE26))</f>
        <v/>
      </c>
      <c r="HK6" s="29" t="str">
        <f>IF(COUNTA(HK15:HK26)=0,"",SUMPRODUCT(HK15:HK26,HE15:HE26))</f>
        <v/>
      </c>
      <c r="HL6" s="24"/>
      <c r="HM6" s="17"/>
      <c r="HN6" s="130"/>
      <c r="HO6" s="15" t="s">
        <v>19</v>
      </c>
      <c r="HP6" s="9">
        <f>IF(COUNTA(HP15:HP26)=0,"",SUMPRODUCT(HP15:HP26,HO15:HO26))</f>
        <v>93.613209999999995</v>
      </c>
      <c r="HQ6" s="9">
        <f>IF(COUNTA(HQ15:HQ26)=0,"",SUMPRODUCT(HQ15:HQ26,HO15:HO26))</f>
        <v>96.743340000000003</v>
      </c>
      <c r="HR6" s="9">
        <f>IF(COUNTA(HR15:HR26)=0,"",SUMPRODUCT(HR15:HR26,HO15:HO26))</f>
        <v>87.519069999999999</v>
      </c>
      <c r="HS6" s="9">
        <f>IF(COUNTA(HS15:HS26)=0,"",SUMPRODUCT(HS15:HS26,HO15:HO26))</f>
        <v>93.400634999999994</v>
      </c>
      <c r="HT6" s="9">
        <f>IF(COUNTA(HT15:HT26)=0,"",SUMPRODUCT(HT15:HT26,HO15:HO26))</f>
        <v>93.407730000000015</v>
      </c>
      <c r="HU6" s="29">
        <f>IF(COUNTA(HU15:HU26)=0,"",SUMPRODUCT(HU15:HU26,HO15:HO26))</f>
        <v>95.966469999999987</v>
      </c>
      <c r="HV6" s="24"/>
      <c r="HW6" s="17"/>
      <c r="HX6" s="130"/>
      <c r="HY6" s="15" t="s">
        <v>19</v>
      </c>
      <c r="HZ6" s="9">
        <f>IF(COUNTA(HZ15:HZ26)=0,"",SUMPRODUCT(HZ15:HZ26,HY15:HY26))</f>
        <v>94.662179999999992</v>
      </c>
      <c r="IA6" s="9">
        <f>IF(COUNTA(IA15:IA26)=0,"",SUMPRODUCT(IA15:IA26,HY15:HY26))</f>
        <v>98.769130000000004</v>
      </c>
      <c r="IB6" s="9">
        <f>IF(COUNTA(IB15:IB26)=0,"",SUMPRODUCT(IB15:IB26,HY15:HY26))</f>
        <v>86.309775000000002</v>
      </c>
      <c r="IC6" s="9">
        <f>IF(COUNTA(IC15:IC26)=0,"",SUMPRODUCT(IC15:IC26,HY15:HY26))</f>
        <v>94.722729999999984</v>
      </c>
      <c r="ID6" s="9">
        <f>IF(COUNTA(ID15:ID26)=0,"",SUMPRODUCT(ID15:ID26,HY15:HY26))</f>
        <v>93.663465000000016</v>
      </c>
      <c r="IE6" s="29">
        <f>IF(COUNTA(IE15:IE26)=0,"",SUMPRODUCT(IE15:IE26,HY15:HY26))</f>
        <v>96.882745</v>
      </c>
      <c r="IF6" s="24"/>
      <c r="IG6" s="17"/>
      <c r="IH6" s="130"/>
      <c r="II6" s="15" t="s">
        <v>19</v>
      </c>
      <c r="IJ6" s="9">
        <f>IF(COUNTA(IJ15:IJ26)=0,"",SUMPRODUCT(IJ15:IJ26,II15:II26))</f>
        <v>85.91549295774648</v>
      </c>
      <c r="IK6" s="9">
        <f>IF(COUNTA(IK15:IK26)=0,"",SUMPRODUCT(IK15:IK26,II15:II26))</f>
        <v>96.558704453441294</v>
      </c>
      <c r="IL6" s="9">
        <f>IF(COUNTA(IL15:IL26)=0,"",SUMPRODUCT(IL15:IL26,II15:II26))</f>
        <v>37.837837837837839</v>
      </c>
      <c r="IM6" s="9" t="str">
        <f>IF(COUNTA(IM15:IM26)=0,"",SUMPRODUCT(IM15:IM26,II15:II26))</f>
        <v/>
      </c>
      <c r="IN6" s="9">
        <f>IF(COUNTA(IN15:IN26)=0,"",SUMPRODUCT(IN15:IN26,II15:II26))</f>
        <v>85.91549295774648</v>
      </c>
      <c r="IO6" s="29">
        <f>IF(COUNTA(IO15:IO26)=0,"",SUMPRODUCT(IO15:IO26,II15:II26))</f>
        <v>87.640449438202253</v>
      </c>
      <c r="IP6" s="24"/>
      <c r="IQ6" s="17"/>
      <c r="IR6" s="130"/>
      <c r="IS6" s="15" t="s">
        <v>19</v>
      </c>
      <c r="IT6" s="9">
        <f>IF(COUNTA(IT15:IT26)=0,"",SUMPRODUCT(IT15:IT26,IS15:IS26))</f>
        <v>94.522705000000002</v>
      </c>
      <c r="IU6" s="9">
        <f>IF(COUNTA(IU15:IU26)=0,"",SUMPRODUCT(IU15:IU26,IS15:IS26))</f>
        <v>98.485584999999986</v>
      </c>
      <c r="IV6" s="9">
        <f>IF(COUNTA(IV15:IV26)=0,"",SUMPRODUCT(IV15:IV26,IS15:IS26))</f>
        <v>86.358474999999999</v>
      </c>
      <c r="IW6" s="9">
        <f>IF(COUNTA(IW15:IW26)=0,"",SUMPRODUCT(IW15:IW26,IS15:IS26))</f>
        <v>94.706575000000001</v>
      </c>
      <c r="IX6" s="9">
        <f>IF(COUNTA(IX15:IX26)=0,"",SUMPRODUCT(IX15:IX26,IS15:IS26))</f>
        <v>93.700280000000006</v>
      </c>
      <c r="IY6" s="29">
        <f>IF(COUNTA(IY15:IY26)=0,"",SUMPRODUCT(IY15:IY26,IS15:IS26))</f>
        <v>96.059574999999995</v>
      </c>
      <c r="IZ6" s="24"/>
      <c r="JA6" s="17"/>
      <c r="JB6" s="130"/>
      <c r="JC6" s="15" t="s">
        <v>19</v>
      </c>
      <c r="JD6" s="9">
        <f>IF(COUNTA(JD15:JD26)=0,"",SUMPRODUCT(JD15:JD26,JC15:JC26))</f>
        <v>95.087845000000016</v>
      </c>
      <c r="JE6" s="9">
        <f>IF(COUNTA(JE15:JE26)=0,"",SUMPRODUCT(JE15:JE26,JC15:JC26))</f>
        <v>98.784255000000002</v>
      </c>
      <c r="JF6" s="9">
        <f>IF(COUNTA(JF15:JF26)=0,"",SUMPRODUCT(JF15:JF26,JC15:JC26))</f>
        <v>87.376780000000011</v>
      </c>
      <c r="JG6" s="9">
        <f>IF(COUNTA(JG15:JG26)=0,"",SUMPRODUCT(JG15:JG26,JC15:JC26))</f>
        <v>95.042794999999984</v>
      </c>
      <c r="JH6" s="9">
        <f>IF(COUNTA(JH15:JH26)=0,"",SUMPRODUCT(JH15:JH26,JC15:JC26))</f>
        <v>94.433575000000005</v>
      </c>
      <c r="JI6" s="29">
        <f>IF(COUNTA(JI15:JI26)=0,"",SUMPRODUCT(JI15:JI26,JC15:JC26))</f>
        <v>96.780409999999989</v>
      </c>
      <c r="JJ6" s="24"/>
      <c r="JK6" s="17"/>
      <c r="JL6" s="130"/>
      <c r="JM6" s="15" t="s">
        <v>19</v>
      </c>
      <c r="JN6" s="9">
        <f>IF(COUNTA(JN15:JN26)=0,"",SUMPRODUCT(JN15:JN26,JM15:JM26))</f>
        <v>95.505394999999993</v>
      </c>
      <c r="JO6" s="9">
        <f>IF(COUNTA(JO15:JO26)=0,"",SUMPRODUCT(JO15:JO26,JM15:JM26))</f>
        <v>99.004035000000002</v>
      </c>
      <c r="JP6" s="9">
        <f>IF(COUNTA(JP15:JP26)=0,"",SUMPRODUCT(JP15:JP26,JM15:JM26))</f>
        <v>88.062764999999999</v>
      </c>
      <c r="JQ6" s="9">
        <f>IF(COUNTA(JQ15:JQ26)=0,"",SUMPRODUCT(JQ15:JQ26,JM15:JM26))</f>
        <v>95.082854999999995</v>
      </c>
      <c r="JR6" s="9">
        <f>IF(COUNTA(JR15:JR26)=0,"",SUMPRODUCT(JR15:JR26,JM15:JM26))</f>
        <v>94.796810000000008</v>
      </c>
      <c r="JS6" s="29">
        <f>IF(COUNTA(JS15:JS26)=0,"",SUMPRODUCT(JS15:JS26,JM15:JM26))</f>
        <v>98.133469999999988</v>
      </c>
      <c r="JT6" s="24"/>
      <c r="JU6" s="17"/>
    </row>
    <row xmlns:x14ac="http://schemas.microsoft.com/office/spreadsheetml/2009/9/ac" r="7" s="4" customFormat="true" x14ac:dyDescent="0.25">
      <c r="A7" s="405" t="str">
        <f ca="true">IF(ISBLANK('Data Summary'!A9),"",'Data Summary'!A9)</f>
        <v>BRA_2003_EMIS</v>
      </c>
      <c r="B7" s="130"/>
      <c r="C7" s="46" t="s">
        <v>53</v>
      </c>
      <c r="D7" s="45"/>
      <c r="E7" s="19"/>
      <c r="F7" s="19"/>
      <c r="G7" s="19"/>
      <c r="H7" s="19"/>
      <c r="I7" s="78"/>
      <c r="J7" s="24"/>
      <c r="K7" s="17"/>
      <c r="L7" s="130"/>
      <c r="M7" s="46" t="s">
        <v>53</v>
      </c>
      <c r="N7" s="45"/>
      <c r="O7" s="19"/>
      <c r="P7" s="19"/>
      <c r="Q7" s="19"/>
      <c r="R7" s="19"/>
      <c r="S7" s="78"/>
      <c r="T7" s="24"/>
      <c r="U7" s="17"/>
      <c r="V7" s="130"/>
      <c r="W7" s="46" t="s">
        <v>53</v>
      </c>
      <c r="X7" s="45"/>
      <c r="Y7" s="19"/>
      <c r="Z7" s="19"/>
      <c r="AA7" s="19"/>
      <c r="AB7" s="19"/>
      <c r="AC7" s="78"/>
      <c r="AD7" s="24"/>
      <c r="AE7" s="17"/>
      <c r="AF7" s="130"/>
      <c r="AG7" s="46" t="s">
        <v>53</v>
      </c>
      <c r="AH7" s="45"/>
      <c r="AI7" s="19"/>
      <c r="AJ7" s="19"/>
      <c r="AK7" s="19"/>
      <c r="AL7" s="19"/>
      <c r="AM7" s="78"/>
      <c r="AN7" s="24"/>
      <c r="AO7" s="17"/>
      <c r="AP7" s="130"/>
      <c r="AQ7" s="46" t="s">
        <v>53</v>
      </c>
      <c r="AR7" s="45"/>
      <c r="AS7" s="19"/>
      <c r="AT7" s="19"/>
      <c r="AU7" s="19"/>
      <c r="AV7" s="19"/>
      <c r="AW7" s="78"/>
      <c r="AX7" s="24"/>
      <c r="AY7" s="17"/>
      <c r="AZ7" s="130"/>
      <c r="BA7" s="104" t="s">
        <v>53</v>
      </c>
      <c r="BB7" s="45"/>
      <c r="BC7" s="19"/>
      <c r="BD7" s="19"/>
      <c r="BE7" s="19"/>
      <c r="BF7" s="19"/>
      <c r="BG7" s="78"/>
      <c r="BH7" s="24"/>
      <c r="BI7" s="17"/>
      <c r="BJ7" s="130"/>
      <c r="BK7" s="46" t="s">
        <v>53</v>
      </c>
      <c r="BL7" s="45"/>
      <c r="BM7" s="19"/>
      <c r="BN7" s="19"/>
      <c r="BO7" s="19"/>
      <c r="BP7" s="19"/>
      <c r="BQ7" s="78"/>
      <c r="BR7" s="24"/>
      <c r="BS7" s="17"/>
      <c r="BT7" s="130"/>
      <c r="BU7" s="46" t="s">
        <v>53</v>
      </c>
      <c r="BV7" s="19"/>
      <c r="BW7" s="19"/>
      <c r="BX7" s="19"/>
      <c r="BY7" s="19"/>
      <c r="BZ7" s="19"/>
      <c r="CA7" s="78"/>
      <c r="CB7" s="24"/>
      <c r="CC7" s="17"/>
      <c r="CD7" s="130"/>
      <c r="CE7" s="46" t="s">
        <v>53</v>
      </c>
      <c r="CF7" s="45"/>
      <c r="CG7" s="19"/>
      <c r="CH7" s="19"/>
      <c r="CI7" s="19"/>
      <c r="CJ7" s="19"/>
      <c r="CK7" s="78"/>
      <c r="CL7" s="24"/>
      <c r="CM7" s="17"/>
      <c r="CN7" s="130"/>
      <c r="CO7" s="46" t="s">
        <v>53</v>
      </c>
      <c r="CP7" s="45"/>
      <c r="CQ7" s="19"/>
      <c r="CR7" s="19"/>
      <c r="CS7" s="19"/>
      <c r="CT7" s="19"/>
      <c r="CU7" s="78"/>
      <c r="CV7" s="24"/>
      <c r="CW7" s="17"/>
      <c r="CX7" s="130"/>
      <c r="CY7" s="46" t="s">
        <v>53</v>
      </c>
      <c r="CZ7" s="45"/>
      <c r="DA7" s="19"/>
      <c r="DB7" s="19"/>
      <c r="DC7" s="19"/>
      <c r="DD7" s="19"/>
      <c r="DE7" s="78"/>
      <c r="DF7" s="24"/>
      <c r="DG7" s="17"/>
      <c r="DH7" s="130"/>
      <c r="DI7" s="46" t="s">
        <v>53</v>
      </c>
      <c r="DJ7" s="45"/>
      <c r="DK7" s="19"/>
      <c r="DL7" s="19"/>
      <c r="DM7" s="19"/>
      <c r="DN7" s="19"/>
      <c r="DO7" s="78"/>
      <c r="DP7" s="24"/>
      <c r="DQ7" s="17"/>
      <c r="DR7" s="130"/>
      <c r="DS7" s="46" t="s">
        <v>53</v>
      </c>
      <c r="DT7" s="45"/>
      <c r="DU7" s="19"/>
      <c r="DV7" s="19"/>
      <c r="DW7" s="19"/>
      <c r="DX7" s="19"/>
      <c r="DY7" s="78"/>
      <c r="DZ7" s="24"/>
      <c r="EA7" s="17"/>
      <c r="EB7" s="130"/>
      <c r="EC7" s="46" t="s">
        <v>53</v>
      </c>
      <c r="ED7" s="45"/>
      <c r="EE7" s="19"/>
      <c r="EF7" s="19"/>
      <c r="EG7" s="19"/>
      <c r="EH7" s="19"/>
      <c r="EI7" s="78"/>
      <c r="EJ7" s="24"/>
      <c r="EK7" s="17"/>
      <c r="EL7" s="130"/>
      <c r="EM7" s="46" t="s">
        <v>53</v>
      </c>
      <c r="EN7" s="45"/>
      <c r="EO7" s="19"/>
      <c r="EP7" s="19"/>
      <c r="EQ7" s="19"/>
      <c r="ER7" s="19"/>
      <c r="ES7" s="78"/>
      <c r="ET7" s="24"/>
      <c r="EU7" s="17"/>
      <c r="EV7" s="130"/>
      <c r="EW7" s="46" t="s">
        <v>53</v>
      </c>
      <c r="EX7" s="45"/>
      <c r="EY7" s="19"/>
      <c r="EZ7" s="19"/>
      <c r="FA7" s="19"/>
      <c r="FB7" s="19"/>
      <c r="FC7" s="78"/>
      <c r="FD7" s="24"/>
      <c r="FE7" s="17"/>
      <c r="FF7" s="130"/>
      <c r="FG7" s="46" t="s">
        <v>53</v>
      </c>
      <c r="FH7" s="45"/>
      <c r="FI7" s="19"/>
      <c r="FJ7" s="19"/>
      <c r="FK7" s="19"/>
      <c r="FL7" s="19"/>
      <c r="FM7" s="78"/>
      <c r="FN7" s="24"/>
      <c r="FO7" s="17"/>
      <c r="FP7" s="130"/>
      <c r="FQ7" s="46" t="s">
        <v>53</v>
      </c>
      <c r="FR7" s="45"/>
      <c r="FS7" s="19"/>
      <c r="FT7" s="19"/>
      <c r="FU7" s="19"/>
      <c r="FV7" s="19"/>
      <c r="FW7" s="78"/>
      <c r="FX7" s="24"/>
      <c r="FY7" s="17"/>
      <c r="FZ7" s="130"/>
      <c r="GA7" s="46" t="s">
        <v>53</v>
      </c>
      <c r="GB7" s="45"/>
      <c r="GC7" s="19"/>
      <c r="GD7" s="19"/>
      <c r="GE7" s="19"/>
      <c r="GF7" s="19"/>
      <c r="GG7" s="78"/>
      <c r="GH7" s="24"/>
      <c r="GI7" s="17"/>
      <c r="GJ7" s="130"/>
      <c r="GK7" s="46" t="s">
        <v>53</v>
      </c>
      <c r="GL7" s="45"/>
      <c r="GM7" s="19"/>
      <c r="GN7" s="19"/>
      <c r="GO7" s="19"/>
      <c r="GP7" s="19"/>
      <c r="GQ7" s="78"/>
      <c r="GR7" s="24"/>
      <c r="GS7" s="17"/>
      <c r="GT7" s="130"/>
      <c r="GU7" s="46" t="s">
        <v>53</v>
      </c>
      <c r="GV7" s="45"/>
      <c r="GW7" s="19"/>
      <c r="GX7" s="19"/>
      <c r="GY7" s="19"/>
      <c r="GZ7" s="19"/>
      <c r="HA7" s="78"/>
      <c r="HB7" s="24"/>
      <c r="HC7" s="17"/>
      <c r="HD7" s="130"/>
      <c r="HE7" s="46" t="s">
        <v>53</v>
      </c>
      <c r="HF7" s="45"/>
      <c r="HG7" s="19"/>
      <c r="HH7" s="19"/>
      <c r="HI7" s="19"/>
      <c r="HJ7" s="19"/>
      <c r="HK7" s="78"/>
      <c r="HL7" s="24"/>
      <c r="HM7" s="17"/>
      <c r="HN7" s="130"/>
      <c r="HO7" s="46" t="s">
        <v>53</v>
      </c>
      <c r="HP7" s="45"/>
      <c r="HQ7" s="19"/>
      <c r="HR7" s="19"/>
      <c r="HS7" s="19"/>
      <c r="HT7" s="19"/>
      <c r="HU7" s="78"/>
      <c r="HV7" s="24"/>
      <c r="HW7" s="17"/>
      <c r="HX7" s="130"/>
      <c r="HY7" s="46" t="s">
        <v>53</v>
      </c>
      <c r="HZ7" s="45"/>
      <c r="IA7" s="19"/>
      <c r="IB7" s="19"/>
      <c r="IC7" s="19"/>
      <c r="ID7" s="19"/>
      <c r="IE7" s="78"/>
      <c r="IF7" s="24"/>
      <c r="IG7" s="17"/>
      <c r="IH7" s="130"/>
      <c r="II7" s="46" t="s">
        <v>53</v>
      </c>
      <c r="IJ7" s="45"/>
      <c r="IK7" s="19"/>
      <c r="IL7" s="19"/>
      <c r="IM7" s="19"/>
      <c r="IN7" s="19"/>
      <c r="IO7" s="78"/>
      <c r="IP7" s="24"/>
      <c r="IQ7" s="17"/>
      <c r="IR7" s="130"/>
      <c r="IS7" s="46" t="s">
        <v>53</v>
      </c>
      <c r="IT7" s="45"/>
      <c r="IU7" s="19"/>
      <c r="IV7" s="19"/>
      <c r="IW7" s="19"/>
      <c r="IX7" s="19"/>
      <c r="IY7" s="78"/>
      <c r="IZ7" s="24"/>
      <c r="JA7" s="17"/>
      <c r="JB7" s="130"/>
      <c r="JC7" s="46" t="s">
        <v>53</v>
      </c>
      <c r="JD7" s="45"/>
      <c r="JE7" s="19"/>
      <c r="JF7" s="19"/>
      <c r="JG7" s="19"/>
      <c r="JH7" s="19"/>
      <c r="JI7" s="78"/>
      <c r="JJ7" s="24"/>
      <c r="JK7" s="17"/>
      <c r="JL7" s="130"/>
      <c r="JM7" s="46" t="s">
        <v>53</v>
      </c>
      <c r="JN7" s="45"/>
      <c r="JO7" s="19"/>
      <c r="JP7" s="19"/>
      <c r="JQ7" s="19"/>
      <c r="JR7" s="19"/>
      <c r="JS7" s="78"/>
      <c r="JT7" s="24"/>
      <c r="JU7" s="17"/>
    </row>
    <row xmlns:x14ac="http://schemas.microsoft.com/office/spreadsheetml/2009/9/ac" r="8" s="4" customFormat="true" x14ac:dyDescent="0.25">
      <c r="A8" s="405" t="str">
        <f ca="true">IF(ISBLANK('Data Summary'!A10),"",'Data Summary'!A10)</f>
        <v>BRA_2004_EMIS</v>
      </c>
      <c r="B8" s="130"/>
      <c r="C8" s="46" t="s">
        <v>58</v>
      </c>
      <c r="D8" s="45"/>
      <c r="E8" s="19"/>
      <c r="F8" s="19"/>
      <c r="G8" s="19"/>
      <c r="H8" s="19"/>
      <c r="I8" s="78"/>
      <c r="J8" s="24"/>
      <c r="K8" s="17"/>
      <c r="L8" s="130"/>
      <c r="M8" s="46" t="s">
        <v>58</v>
      </c>
      <c r="N8" s="45"/>
      <c r="O8" s="19"/>
      <c r="P8" s="19"/>
      <c r="Q8" s="19"/>
      <c r="R8" s="19"/>
      <c r="S8" s="78"/>
      <c r="T8" s="24"/>
      <c r="U8" s="17"/>
      <c r="V8" s="130"/>
      <c r="W8" s="46" t="s">
        <v>58</v>
      </c>
      <c r="X8" s="45"/>
      <c r="Y8" s="19"/>
      <c r="Z8" s="19"/>
      <c r="AA8" s="19"/>
      <c r="AB8" s="19"/>
      <c r="AC8" s="78"/>
      <c r="AD8" s="24"/>
      <c r="AE8" s="17"/>
      <c r="AF8" s="130"/>
      <c r="AG8" s="46" t="s">
        <v>58</v>
      </c>
      <c r="AH8" s="45"/>
      <c r="AI8" s="19"/>
      <c r="AJ8" s="19"/>
      <c r="AK8" s="19"/>
      <c r="AL8" s="19"/>
      <c r="AM8" s="78"/>
      <c r="AN8" s="24"/>
      <c r="AO8" s="17"/>
      <c r="AP8" s="130"/>
      <c r="AQ8" s="46" t="s">
        <v>58</v>
      </c>
      <c r="AR8" s="45"/>
      <c r="AS8" s="19"/>
      <c r="AT8" s="19"/>
      <c r="AU8" s="19"/>
      <c r="AV8" s="19"/>
      <c r="AW8" s="78"/>
      <c r="AX8" s="24"/>
      <c r="AY8" s="17"/>
      <c r="AZ8" s="130"/>
      <c r="BA8" s="104" t="s">
        <v>58</v>
      </c>
      <c r="BB8" s="45"/>
      <c r="BC8" s="19"/>
      <c r="BD8" s="19"/>
      <c r="BE8" s="19"/>
      <c r="BF8" s="19"/>
      <c r="BG8" s="78"/>
      <c r="BH8" s="24"/>
      <c r="BI8" s="17"/>
      <c r="BJ8" s="130"/>
      <c r="BK8" s="46" t="s">
        <v>58</v>
      </c>
      <c r="BL8" s="45"/>
      <c r="BM8" s="19"/>
      <c r="BN8" s="19"/>
      <c r="BO8" s="19"/>
      <c r="BP8" s="19"/>
      <c r="BQ8" s="78"/>
      <c r="BR8" s="24"/>
      <c r="BS8" s="17"/>
      <c r="BT8" s="130"/>
      <c r="BU8" s="46" t="s">
        <v>58</v>
      </c>
      <c r="BV8" s="19"/>
      <c r="BW8" s="19"/>
      <c r="BX8" s="19"/>
      <c r="BY8" s="19"/>
      <c r="BZ8" s="19"/>
      <c r="CA8" s="78"/>
      <c r="CB8" s="24"/>
      <c r="CC8" s="17"/>
      <c r="CD8" s="130"/>
      <c r="CE8" s="46" t="s">
        <v>58</v>
      </c>
      <c r="CF8" s="45"/>
      <c r="CG8" s="19"/>
      <c r="CH8" s="19"/>
      <c r="CI8" s="19"/>
      <c r="CJ8" s="19"/>
      <c r="CK8" s="78"/>
      <c r="CL8" s="24"/>
      <c r="CM8" s="17"/>
      <c r="CN8" s="130"/>
      <c r="CO8" s="46" t="s">
        <v>58</v>
      </c>
      <c r="CP8" s="45"/>
      <c r="CQ8" s="19"/>
      <c r="CR8" s="19"/>
      <c r="CS8" s="19"/>
      <c r="CT8" s="19"/>
      <c r="CU8" s="78"/>
      <c r="CV8" s="24"/>
      <c r="CW8" s="17"/>
      <c r="CX8" s="130"/>
      <c r="CY8" s="46" t="s">
        <v>58</v>
      </c>
      <c r="CZ8" s="45"/>
      <c r="DA8" s="19"/>
      <c r="DB8" s="19"/>
      <c r="DC8" s="19"/>
      <c r="DD8" s="19"/>
      <c r="DE8" s="78"/>
      <c r="DF8" s="24"/>
      <c r="DG8" s="17"/>
      <c r="DH8" s="130"/>
      <c r="DI8" s="46" t="s">
        <v>58</v>
      </c>
      <c r="DJ8" s="45"/>
      <c r="DK8" s="19"/>
      <c r="DL8" s="19"/>
      <c r="DM8" s="19"/>
      <c r="DN8" s="19"/>
      <c r="DO8" s="78"/>
      <c r="DP8" s="24"/>
      <c r="DQ8" s="17"/>
      <c r="DR8" s="130"/>
      <c r="DS8" s="46" t="s">
        <v>58</v>
      </c>
      <c r="DT8" s="45"/>
      <c r="DU8" s="19"/>
      <c r="DV8" s="19"/>
      <c r="DW8" s="19"/>
      <c r="DX8" s="19"/>
      <c r="DY8" s="78"/>
      <c r="DZ8" s="24"/>
      <c r="EA8" s="17"/>
      <c r="EB8" s="130"/>
      <c r="EC8" s="46" t="s">
        <v>58</v>
      </c>
      <c r="ED8" s="45"/>
      <c r="EE8" s="19"/>
      <c r="EF8" s="19"/>
      <c r="EG8" s="19"/>
      <c r="EH8" s="19"/>
      <c r="EI8" s="78"/>
      <c r="EJ8" s="24"/>
      <c r="EK8" s="17"/>
      <c r="EL8" s="130"/>
      <c r="EM8" s="46" t="s">
        <v>58</v>
      </c>
      <c r="EN8" s="45"/>
      <c r="EO8" s="19"/>
      <c r="EP8" s="19"/>
      <c r="EQ8" s="19"/>
      <c r="ER8" s="19"/>
      <c r="ES8" s="78"/>
      <c r="ET8" s="24"/>
      <c r="EU8" s="17"/>
      <c r="EV8" s="130"/>
      <c r="EW8" s="46" t="s">
        <v>58</v>
      </c>
      <c r="EX8" s="45"/>
      <c r="EY8" s="19"/>
      <c r="EZ8" s="19"/>
      <c r="FA8" s="19"/>
      <c r="FB8" s="19"/>
      <c r="FC8" s="78"/>
      <c r="FD8" s="24"/>
      <c r="FE8" s="17"/>
      <c r="FF8" s="130"/>
      <c r="FG8" s="46" t="s">
        <v>58</v>
      </c>
      <c r="FH8" s="45"/>
      <c r="FI8" s="19"/>
      <c r="FJ8" s="19"/>
      <c r="FK8" s="19"/>
      <c r="FL8" s="19"/>
      <c r="FM8" s="78"/>
      <c r="FN8" s="24"/>
      <c r="FO8" s="17"/>
      <c r="FP8" s="130"/>
      <c r="FQ8" s="46" t="s">
        <v>58</v>
      </c>
      <c r="FR8" s="45"/>
      <c r="FS8" s="19"/>
      <c r="FT8" s="19"/>
      <c r="FU8" s="19"/>
      <c r="FV8" s="19"/>
      <c r="FW8" s="78"/>
      <c r="FX8" s="24"/>
      <c r="FY8" s="17"/>
      <c r="FZ8" s="130" t="s">
        <v>214</v>
      </c>
      <c r="GA8" s="46" t="s">
        <v>58</v>
      </c>
      <c r="GB8" s="45">
        <v>97.068380000000005</v>
      </c>
      <c r="GC8" s="19">
        <v>97.503699999999995</v>
      </c>
      <c r="GD8" s="19">
        <v>92.282489999999996</v>
      </c>
      <c r="GE8" s="19">
        <v>97.15522</v>
      </c>
      <c r="GF8" s="19">
        <v>97.234790000000004</v>
      </c>
      <c r="GG8" s="78">
        <v>98.345119999999994</v>
      </c>
      <c r="GH8" s="24"/>
      <c r="GI8" s="17"/>
      <c r="GJ8" s="130"/>
      <c r="GK8" s="46" t="s">
        <v>58</v>
      </c>
      <c r="GL8" s="45"/>
      <c r="GM8" s="19"/>
      <c r="GN8" s="19"/>
      <c r="GO8" s="19"/>
      <c r="GP8" s="19"/>
      <c r="GQ8" s="78"/>
      <c r="GR8" s="24"/>
      <c r="GS8" s="17"/>
      <c r="GT8" s="130"/>
      <c r="GU8" s="46" t="s">
        <v>58</v>
      </c>
      <c r="GV8" s="45"/>
      <c r="GW8" s="19"/>
      <c r="GX8" s="19"/>
      <c r="GY8" s="19"/>
      <c r="GZ8" s="19"/>
      <c r="HA8" s="78"/>
      <c r="HB8" s="24"/>
      <c r="HC8" s="17"/>
      <c r="HD8" s="130"/>
      <c r="HE8" s="46" t="s">
        <v>58</v>
      </c>
      <c r="HF8" s="45"/>
      <c r="HG8" s="19"/>
      <c r="HH8" s="19"/>
      <c r="HI8" s="19"/>
      <c r="HJ8" s="19"/>
      <c r="HK8" s="78"/>
      <c r="HL8" s="24"/>
      <c r="HM8" s="17"/>
      <c r="HN8" s="130"/>
      <c r="HO8" s="46" t="s">
        <v>58</v>
      </c>
      <c r="HP8" s="45"/>
      <c r="HQ8" s="19"/>
      <c r="HR8" s="19"/>
      <c r="HS8" s="19"/>
      <c r="HT8" s="19"/>
      <c r="HU8" s="78"/>
      <c r="HV8" s="24"/>
      <c r="HW8" s="17"/>
      <c r="HX8" s="130"/>
      <c r="HY8" s="46" t="s">
        <v>58</v>
      </c>
      <c r="HZ8" s="45"/>
      <c r="IA8" s="19"/>
      <c r="IB8" s="19"/>
      <c r="IC8" s="19"/>
      <c r="ID8" s="19"/>
      <c r="IE8" s="78"/>
      <c r="IF8" s="24"/>
      <c r="IG8" s="17"/>
      <c r="IH8" s="130"/>
      <c r="II8" s="46" t="s">
        <v>58</v>
      </c>
      <c r="IJ8" s="45"/>
      <c r="IK8" s="19"/>
      <c r="IL8" s="19"/>
      <c r="IM8" s="19"/>
      <c r="IN8" s="19"/>
      <c r="IO8" s="78"/>
      <c r="IP8" s="24"/>
      <c r="IQ8" s="17"/>
      <c r="IR8" s="130"/>
      <c r="IS8" s="46" t="s">
        <v>58</v>
      </c>
      <c r="IT8" s="45"/>
      <c r="IU8" s="19"/>
      <c r="IV8" s="19"/>
      <c r="IW8" s="19"/>
      <c r="IX8" s="19"/>
      <c r="IY8" s="78"/>
      <c r="IZ8" s="24"/>
      <c r="JA8" s="17"/>
      <c r="JB8" s="130"/>
      <c r="JC8" s="46" t="s">
        <v>58</v>
      </c>
      <c r="JD8" s="45"/>
      <c r="JE8" s="19"/>
      <c r="JF8" s="19"/>
      <c r="JG8" s="19"/>
      <c r="JH8" s="19"/>
      <c r="JI8" s="78"/>
      <c r="JJ8" s="24"/>
      <c r="JK8" s="17"/>
      <c r="JL8" s="130"/>
      <c r="JM8" s="46" t="s">
        <v>58</v>
      </c>
      <c r="JN8" s="45"/>
      <c r="JO8" s="19"/>
      <c r="JP8" s="19"/>
      <c r="JQ8" s="19"/>
      <c r="JR8" s="19"/>
      <c r="JS8" s="78"/>
      <c r="JT8" s="24"/>
      <c r="JU8" s="17"/>
    </row>
    <row xmlns:x14ac="http://schemas.microsoft.com/office/spreadsheetml/2009/9/ac" r="9" s="4" customFormat="true" x14ac:dyDescent="0.25">
      <c r="A9" s="405" t="str">
        <f ca="true">IF(ISBLANK('Data Summary'!A11),"",'Data Summary'!A11)</f>
        <v>BRA_2005_EMIS</v>
      </c>
      <c r="B9" s="130"/>
      <c r="C9" s="46" t="s">
        <v>109</v>
      </c>
      <c r="D9" s="19"/>
      <c r="E9" s="19"/>
      <c r="F9" s="19"/>
      <c r="G9" s="19"/>
      <c r="H9" s="19"/>
      <c r="I9" s="78"/>
      <c r="J9" s="24"/>
      <c r="K9" s="17"/>
      <c r="L9" s="130"/>
      <c r="M9" s="46" t="s">
        <v>109</v>
      </c>
      <c r="N9" s="19"/>
      <c r="O9" s="19"/>
      <c r="P9" s="19"/>
      <c r="Q9" s="19"/>
      <c r="R9" s="19"/>
      <c r="S9" s="78"/>
      <c r="T9" s="24"/>
      <c r="U9" s="17"/>
      <c r="V9" s="130"/>
      <c r="W9" s="46" t="s">
        <v>109</v>
      </c>
      <c r="X9" s="19"/>
      <c r="Y9" s="19"/>
      <c r="Z9" s="19"/>
      <c r="AA9" s="19"/>
      <c r="AB9" s="19"/>
      <c r="AC9" s="78"/>
      <c r="AD9" s="24"/>
      <c r="AE9" s="17"/>
      <c r="AF9" s="130"/>
      <c r="AG9" s="46" t="s">
        <v>109</v>
      </c>
      <c r="AH9" s="19"/>
      <c r="AI9" s="19"/>
      <c r="AJ9" s="19"/>
      <c r="AK9" s="19"/>
      <c r="AL9" s="19"/>
      <c r="AM9" s="78"/>
      <c r="AN9" s="24"/>
      <c r="AO9" s="17"/>
      <c r="AP9" s="130"/>
      <c r="AQ9" s="46" t="s">
        <v>109</v>
      </c>
      <c r="AR9" s="19"/>
      <c r="AS9" s="19"/>
      <c r="AT9" s="19"/>
      <c r="AU9" s="19"/>
      <c r="AV9" s="19"/>
      <c r="AW9" s="78"/>
      <c r="AX9" s="24"/>
      <c r="AY9" s="17"/>
      <c r="AZ9" s="130"/>
      <c r="BA9" s="104" t="s">
        <v>109</v>
      </c>
      <c r="BB9" s="19"/>
      <c r="BC9" s="19"/>
      <c r="BD9" s="19"/>
      <c r="BE9" s="19"/>
      <c r="BF9" s="19"/>
      <c r="BG9" s="78"/>
      <c r="BH9" s="24"/>
      <c r="BI9" s="17"/>
      <c r="BJ9" s="130"/>
      <c r="BK9" s="46" t="s">
        <v>109</v>
      </c>
      <c r="BL9" s="19"/>
      <c r="BM9" s="19"/>
      <c r="BN9" s="19"/>
      <c r="BO9" s="19"/>
      <c r="BP9" s="19"/>
      <c r="BQ9" s="78"/>
      <c r="BR9" s="24"/>
      <c r="BS9" s="17"/>
      <c r="BT9" s="130"/>
      <c r="BU9" s="46" t="s">
        <v>109</v>
      </c>
      <c r="BV9" s="19"/>
      <c r="BW9" s="19"/>
      <c r="BX9" s="19"/>
      <c r="BY9" s="19"/>
      <c r="BZ9" s="19"/>
      <c r="CA9" s="78"/>
      <c r="CB9" s="24"/>
      <c r="CC9" s="17"/>
      <c r="CD9" s="130"/>
      <c r="CE9" s="46" t="s">
        <v>109</v>
      </c>
      <c r="CF9" s="19"/>
      <c r="CG9" s="19"/>
      <c r="CH9" s="19"/>
      <c r="CI9" s="19"/>
      <c r="CJ9" s="19"/>
      <c r="CK9" s="78"/>
      <c r="CL9" s="24"/>
      <c r="CM9" s="17"/>
      <c r="CN9" s="130"/>
      <c r="CO9" s="46" t="s">
        <v>109</v>
      </c>
      <c r="CP9" s="19"/>
      <c r="CQ9" s="19"/>
      <c r="CR9" s="19"/>
      <c r="CS9" s="19"/>
      <c r="CT9" s="19"/>
      <c r="CU9" s="78"/>
      <c r="CV9" s="24"/>
      <c r="CW9" s="17"/>
      <c r="CX9" s="130"/>
      <c r="CY9" s="46" t="s">
        <v>109</v>
      </c>
      <c r="CZ9" s="19"/>
      <c r="DA9" s="19"/>
      <c r="DB9" s="19"/>
      <c r="DC9" s="19"/>
      <c r="DD9" s="19"/>
      <c r="DE9" s="78"/>
      <c r="DF9" s="24"/>
      <c r="DG9" s="17"/>
      <c r="DH9" s="130"/>
      <c r="DI9" s="46" t="s">
        <v>109</v>
      </c>
      <c r="DJ9" s="19"/>
      <c r="DK9" s="19"/>
      <c r="DL9" s="19"/>
      <c r="DM9" s="19"/>
      <c r="DN9" s="19"/>
      <c r="DO9" s="78"/>
      <c r="DP9" s="24"/>
      <c r="DQ9" s="17"/>
      <c r="DR9" s="130"/>
      <c r="DS9" s="46" t="s">
        <v>109</v>
      </c>
      <c r="DT9" s="19"/>
      <c r="DU9" s="19"/>
      <c r="DV9" s="19"/>
      <c r="DW9" s="19"/>
      <c r="DX9" s="19"/>
      <c r="DY9" s="78"/>
      <c r="DZ9" s="24"/>
      <c r="EA9" s="17"/>
      <c r="EB9" s="130"/>
      <c r="EC9" s="46" t="s">
        <v>109</v>
      </c>
      <c r="ED9" s="19"/>
      <c r="EE9" s="19"/>
      <c r="EF9" s="19"/>
      <c r="EG9" s="19"/>
      <c r="EH9" s="19"/>
      <c r="EI9" s="78"/>
      <c r="EJ9" s="24"/>
      <c r="EK9" s="17"/>
      <c r="EL9" s="130"/>
      <c r="EM9" s="46" t="s">
        <v>109</v>
      </c>
      <c r="EN9" s="19"/>
      <c r="EO9" s="19"/>
      <c r="EP9" s="19"/>
      <c r="EQ9" s="19"/>
      <c r="ER9" s="19"/>
      <c r="ES9" s="78"/>
      <c r="ET9" s="24"/>
      <c r="EU9" s="17"/>
      <c r="EV9" s="130"/>
      <c r="EW9" s="46" t="s">
        <v>109</v>
      </c>
      <c r="EX9" s="19"/>
      <c r="EY9" s="19"/>
      <c r="EZ9" s="19"/>
      <c r="FA9" s="19"/>
      <c r="FB9" s="19"/>
      <c r="FC9" s="78"/>
      <c r="FD9" s="24"/>
      <c r="FE9" s="17"/>
      <c r="FF9" s="130"/>
      <c r="FG9" s="46" t="s">
        <v>109</v>
      </c>
      <c r="FH9" s="19"/>
      <c r="FI9" s="19"/>
      <c r="FJ9" s="19"/>
      <c r="FK9" s="19"/>
      <c r="FL9" s="19"/>
      <c r="FM9" s="78"/>
      <c r="FN9" s="24"/>
      <c r="FO9" s="17"/>
      <c r="FP9" s="130"/>
      <c r="FQ9" s="46" t="s">
        <v>109</v>
      </c>
      <c r="FR9" s="19"/>
      <c r="FS9" s="19"/>
      <c r="FT9" s="19"/>
      <c r="FU9" s="19"/>
      <c r="FV9" s="19"/>
      <c r="FW9" s="78"/>
      <c r="FX9" s="24"/>
      <c r="FY9" s="17"/>
      <c r="FZ9" s="130"/>
      <c r="GA9" s="46" t="s">
        <v>109</v>
      </c>
      <c r="GB9" s="19"/>
      <c r="GC9" s="19"/>
      <c r="GD9" s="19"/>
      <c r="GE9" s="19"/>
      <c r="GF9" s="19"/>
      <c r="GG9" s="78"/>
      <c r="GH9" s="24"/>
      <c r="GI9" s="17"/>
      <c r="GJ9" s="130"/>
      <c r="GK9" s="46" t="s">
        <v>109</v>
      </c>
      <c r="GL9" s="19"/>
      <c r="GM9" s="19"/>
      <c r="GN9" s="19"/>
      <c r="GO9" s="19"/>
      <c r="GP9" s="19"/>
      <c r="GQ9" s="78"/>
      <c r="GR9" s="24"/>
      <c r="GS9" s="17"/>
      <c r="GT9" s="130"/>
      <c r="GU9" s="46" t="s">
        <v>109</v>
      </c>
      <c r="GV9" s="19"/>
      <c r="GW9" s="19"/>
      <c r="GX9" s="19"/>
      <c r="GY9" s="19"/>
      <c r="GZ9" s="19"/>
      <c r="HA9" s="78"/>
      <c r="HB9" s="24"/>
      <c r="HC9" s="17"/>
      <c r="HD9" s="130"/>
      <c r="HE9" s="46" t="s">
        <v>109</v>
      </c>
      <c r="HF9" s="19"/>
      <c r="HG9" s="19"/>
      <c r="HH9" s="19"/>
      <c r="HI9" s="19"/>
      <c r="HJ9" s="19"/>
      <c r="HK9" s="78"/>
      <c r="HL9" s="24"/>
      <c r="HM9" s="17"/>
      <c r="HN9" s="130"/>
      <c r="HO9" s="46" t="s">
        <v>109</v>
      </c>
      <c r="HP9" s="19"/>
      <c r="HQ9" s="19"/>
      <c r="HR9" s="19"/>
      <c r="HS9" s="19"/>
      <c r="HT9" s="19"/>
      <c r="HU9" s="78"/>
      <c r="HV9" s="24"/>
      <c r="HW9" s="17"/>
      <c r="HX9" s="130"/>
      <c r="HY9" s="46" t="s">
        <v>109</v>
      </c>
      <c r="HZ9" s="19"/>
      <c r="IA9" s="19"/>
      <c r="IB9" s="19"/>
      <c r="IC9" s="19"/>
      <c r="ID9" s="19"/>
      <c r="IE9" s="78"/>
      <c r="IF9" s="24"/>
      <c r="IG9" s="17"/>
      <c r="IH9" s="130"/>
      <c r="II9" s="46" t="s">
        <v>109</v>
      </c>
      <c r="IJ9" s="19"/>
      <c r="IK9" s="19"/>
      <c r="IL9" s="19"/>
      <c r="IM9" s="19"/>
      <c r="IN9" s="19"/>
      <c r="IO9" s="78"/>
      <c r="IP9" s="24"/>
      <c r="IQ9" s="17"/>
      <c r="IR9" s="130"/>
      <c r="IS9" s="46" t="s">
        <v>109</v>
      </c>
      <c r="IT9" s="19"/>
      <c r="IU9" s="19"/>
      <c r="IV9" s="19"/>
      <c r="IW9" s="19"/>
      <c r="IX9" s="19"/>
      <c r="IY9" s="78"/>
      <c r="IZ9" s="24"/>
      <c r="JA9" s="17"/>
      <c r="JB9" s="130"/>
      <c r="JC9" s="46" t="s">
        <v>109</v>
      </c>
      <c r="JD9" s="19"/>
      <c r="JE9" s="19"/>
      <c r="JF9" s="19"/>
      <c r="JG9" s="19"/>
      <c r="JH9" s="19"/>
      <c r="JI9" s="78"/>
      <c r="JJ9" s="24"/>
      <c r="JK9" s="17"/>
      <c r="JL9" s="130"/>
      <c r="JM9" s="46" t="s">
        <v>109</v>
      </c>
      <c r="JN9" s="19"/>
      <c r="JO9" s="19"/>
      <c r="JP9" s="19"/>
      <c r="JQ9" s="19"/>
      <c r="JR9" s="19"/>
      <c r="JS9" s="78"/>
      <c r="JT9" s="24"/>
      <c r="JU9" s="17"/>
    </row>
    <row xmlns:x14ac="http://schemas.microsoft.com/office/spreadsheetml/2009/9/ac" r="10" s="4" customFormat="true" x14ac:dyDescent="0.25">
      <c r="A10" s="405" t="str">
        <f ca="true">IF(ISBLANK('Data Summary'!A12),"",'Data Summary'!A12)</f>
        <v>BRA_2006_EMIS</v>
      </c>
      <c r="B10" s="130"/>
      <c r="C10" s="65" t="s">
        <v>21</v>
      </c>
      <c r="D10" s="79"/>
      <c r="E10" s="19"/>
      <c r="F10" s="19"/>
      <c r="G10" s="19"/>
      <c r="H10" s="7"/>
      <c r="I10" s="26"/>
      <c r="J10" s="24"/>
      <c r="K10" s="17"/>
      <c r="L10" s="130"/>
      <c r="M10" s="65" t="s">
        <v>21</v>
      </c>
      <c r="N10" s="79"/>
      <c r="O10" s="19"/>
      <c r="P10" s="19"/>
      <c r="Q10" s="19"/>
      <c r="R10" s="7"/>
      <c r="S10" s="26"/>
      <c r="T10" s="24"/>
      <c r="U10" s="17"/>
      <c r="V10" s="130"/>
      <c r="W10" s="65" t="s">
        <v>21</v>
      </c>
      <c r="X10" s="79"/>
      <c r="Y10" s="19"/>
      <c r="Z10" s="19"/>
      <c r="AA10" s="19"/>
      <c r="AB10" s="7"/>
      <c r="AC10" s="26"/>
      <c r="AD10" s="24"/>
      <c r="AE10" s="17"/>
      <c r="AF10" s="130"/>
      <c r="AG10" s="65" t="s">
        <v>21</v>
      </c>
      <c r="AH10" s="79"/>
      <c r="AI10" s="19"/>
      <c r="AJ10" s="19"/>
      <c r="AK10" s="19"/>
      <c r="AL10" s="7"/>
      <c r="AM10" s="26"/>
      <c r="AN10" s="24"/>
      <c r="AO10" s="17"/>
      <c r="AP10" s="130"/>
      <c r="AQ10" s="65" t="s">
        <v>21</v>
      </c>
      <c r="AR10" s="79"/>
      <c r="AS10" s="19"/>
      <c r="AT10" s="19"/>
      <c r="AU10" s="19"/>
      <c r="AV10" s="7"/>
      <c r="AW10" s="26"/>
      <c r="AX10" s="24"/>
      <c r="AY10" s="17"/>
      <c r="AZ10" s="130"/>
      <c r="BA10" s="65" t="s">
        <v>21</v>
      </c>
      <c r="BB10" s="79"/>
      <c r="BC10" s="19"/>
      <c r="BD10" s="19"/>
      <c r="BE10" s="19"/>
      <c r="BF10" s="7"/>
      <c r="BG10" s="26"/>
      <c r="BH10" s="24"/>
      <c r="BI10" s="17"/>
      <c r="BJ10" s="130"/>
      <c r="BK10" s="65" t="s">
        <v>21</v>
      </c>
      <c r="BL10" s="79"/>
      <c r="BM10" s="19"/>
      <c r="BN10" s="19"/>
      <c r="BO10" s="19"/>
      <c r="BP10" s="7"/>
      <c r="BQ10" s="26"/>
      <c r="BR10" s="24"/>
      <c r="BS10" s="17"/>
      <c r="BT10" s="130"/>
      <c r="BU10" s="65" t="s">
        <v>21</v>
      </c>
      <c r="BV10" s="79"/>
      <c r="BW10" s="19"/>
      <c r="BX10" s="19"/>
      <c r="BY10" s="19"/>
      <c r="BZ10" s="19"/>
      <c r="CA10" s="78"/>
      <c r="CB10" s="24"/>
      <c r="CC10" s="17"/>
      <c r="CD10" s="130"/>
      <c r="CE10" s="65" t="s">
        <v>21</v>
      </c>
      <c r="CF10" s="79"/>
      <c r="CG10" s="19"/>
      <c r="CH10" s="19"/>
      <c r="CI10" s="19"/>
      <c r="CJ10" s="7"/>
      <c r="CK10" s="26"/>
      <c r="CL10" s="24"/>
      <c r="CM10" s="17"/>
      <c r="CN10" s="130"/>
      <c r="CO10" s="65" t="s">
        <v>21</v>
      </c>
      <c r="CP10" s="79"/>
      <c r="CQ10" s="19"/>
      <c r="CR10" s="19"/>
      <c r="CS10" s="19"/>
      <c r="CT10" s="7"/>
      <c r="CU10" s="26"/>
      <c r="CV10" s="24"/>
      <c r="CW10" s="17"/>
      <c r="CX10" s="130"/>
      <c r="CY10" s="65" t="s">
        <v>21</v>
      </c>
      <c r="CZ10" s="79"/>
      <c r="DA10" s="19"/>
      <c r="DB10" s="19"/>
      <c r="DC10" s="19"/>
      <c r="DD10" s="7"/>
      <c r="DE10" s="26"/>
      <c r="DF10" s="24"/>
      <c r="DG10" s="17"/>
      <c r="DH10" s="130"/>
      <c r="DI10" s="65" t="s">
        <v>21</v>
      </c>
      <c r="DJ10" s="79"/>
      <c r="DK10" s="19"/>
      <c r="DL10" s="19"/>
      <c r="DM10" s="19"/>
      <c r="DN10" s="7"/>
      <c r="DO10" s="26"/>
      <c r="DP10" s="24"/>
      <c r="DQ10" s="17"/>
      <c r="DR10" s="130"/>
      <c r="DS10" s="65" t="s">
        <v>21</v>
      </c>
      <c r="DT10" s="79"/>
      <c r="DU10" s="19"/>
      <c r="DV10" s="19"/>
      <c r="DW10" s="19"/>
      <c r="DX10" s="7"/>
      <c r="DY10" s="26"/>
      <c r="DZ10" s="24"/>
      <c r="EA10" s="17"/>
      <c r="EB10" s="130"/>
      <c r="EC10" s="65" t="s">
        <v>21</v>
      </c>
      <c r="ED10" s="79"/>
      <c r="EE10" s="19"/>
      <c r="EF10" s="19"/>
      <c r="EG10" s="19"/>
      <c r="EH10" s="7"/>
      <c r="EI10" s="26"/>
      <c r="EJ10" s="24"/>
      <c r="EK10" s="17"/>
      <c r="EL10" s="130"/>
      <c r="EM10" s="65" t="s">
        <v>21</v>
      </c>
      <c r="EN10" s="79"/>
      <c r="EO10" s="19"/>
      <c r="EP10" s="19"/>
      <c r="EQ10" s="19"/>
      <c r="ER10" s="7"/>
      <c r="ES10" s="26"/>
      <c r="ET10" s="24"/>
      <c r="EU10" s="17"/>
      <c r="EV10" s="130" t="s">
        <v>175</v>
      </c>
      <c r="EW10" s="65" t="s">
        <v>21</v>
      </c>
      <c r="EX10" s="79">
        <f>245/292*100</f>
        <v>83.904109589041099</v>
      </c>
      <c r="EY10" s="19">
        <f>187/209*100</f>
        <v>89.473684210526315</v>
      </c>
      <c r="EZ10" s="19">
        <f>58/83*100</f>
        <v>69.879518072289159</v>
      </c>
      <c r="FA10" s="19"/>
      <c r="FB10" s="7">
        <f>EX10</f>
        <v>83.904109589041099</v>
      </c>
      <c r="FC10" s="26"/>
      <c r="FD10" s="24"/>
      <c r="FE10" s="17"/>
      <c r="FF10" s="130"/>
      <c r="FG10" s="65" t="s">
        <v>21</v>
      </c>
      <c r="FH10" s="79"/>
      <c r="FI10" s="19"/>
      <c r="FJ10" s="19"/>
      <c r="FK10" s="19"/>
      <c r="FL10" s="7"/>
      <c r="FM10" s="26"/>
      <c r="FN10" s="24"/>
      <c r="FO10" s="17"/>
      <c r="FP10" s="130"/>
      <c r="FQ10" s="65" t="s">
        <v>21</v>
      </c>
      <c r="FR10" s="79"/>
      <c r="FS10" s="19"/>
      <c r="FT10" s="19"/>
      <c r="FU10" s="19"/>
      <c r="FV10" s="7"/>
      <c r="FW10" s="26"/>
      <c r="FX10" s="24"/>
      <c r="FY10" s="17"/>
      <c r="FZ10" s="130"/>
      <c r="GA10" s="65" t="s">
        <v>21</v>
      </c>
      <c r="GB10" s="79"/>
      <c r="GC10" s="19"/>
      <c r="GD10" s="19"/>
      <c r="GE10" s="19"/>
      <c r="GF10" s="7"/>
      <c r="GG10" s="26"/>
      <c r="GH10" s="24"/>
      <c r="GI10" s="17"/>
      <c r="GJ10" s="130"/>
      <c r="GK10" s="65" t="s">
        <v>21</v>
      </c>
      <c r="GL10" s="79"/>
      <c r="GM10" s="19"/>
      <c r="GN10" s="19"/>
      <c r="GO10" s="19"/>
      <c r="GP10" s="7"/>
      <c r="GQ10" s="26"/>
      <c r="GR10" s="24"/>
      <c r="GS10" s="17"/>
      <c r="GT10" s="130"/>
      <c r="GU10" s="65" t="s">
        <v>21</v>
      </c>
      <c r="GV10" s="79"/>
      <c r="GW10" s="19"/>
      <c r="GX10" s="19"/>
      <c r="GY10" s="19"/>
      <c r="GZ10" s="7"/>
      <c r="HA10" s="26"/>
      <c r="HB10" s="24"/>
      <c r="HC10" s="17"/>
      <c r="HD10" s="130"/>
      <c r="HE10" s="65" t="s">
        <v>21</v>
      </c>
      <c r="HF10" s="79"/>
      <c r="HG10" s="19"/>
      <c r="HH10" s="19"/>
      <c r="HI10" s="19"/>
      <c r="HJ10" s="7"/>
      <c r="HK10" s="26"/>
      <c r="HL10" s="24"/>
      <c r="HM10" s="17"/>
      <c r="HN10" s="130"/>
      <c r="HO10" s="65" t="s">
        <v>21</v>
      </c>
      <c r="HP10" s="79"/>
      <c r="HQ10" s="19"/>
      <c r="HR10" s="19"/>
      <c r="HS10" s="19"/>
      <c r="HT10" s="7"/>
      <c r="HU10" s="26"/>
      <c r="HV10" s="24"/>
      <c r="HW10" s="17"/>
      <c r="HX10" s="130"/>
      <c r="HY10" s="65" t="s">
        <v>21</v>
      </c>
      <c r="HZ10" s="79"/>
      <c r="IA10" s="19"/>
      <c r="IB10" s="19"/>
      <c r="IC10" s="19"/>
      <c r="ID10" s="7"/>
      <c r="IE10" s="26"/>
      <c r="IF10" s="24"/>
      <c r="IG10" s="17"/>
      <c r="IH10" s="130" t="s">
        <v>175</v>
      </c>
      <c r="II10" s="65" t="s">
        <v>21</v>
      </c>
      <c r="IJ10" s="79">
        <v>85.563380281690144</v>
      </c>
      <c r="IK10" s="19">
        <v>87.449392712550605</v>
      </c>
      <c r="IL10" s="19">
        <v>72.972972972972968</v>
      </c>
      <c r="IM10" s="19"/>
      <c r="IN10" s="7">
        <v>85.563380281690144</v>
      </c>
      <c r="IO10" s="26">
        <v>86.567164179104466</v>
      </c>
      <c r="IP10" s="24"/>
      <c r="IQ10" s="17"/>
      <c r="IR10" s="130"/>
      <c r="IS10" s="65" t="s">
        <v>21</v>
      </c>
      <c r="IT10" s="79"/>
      <c r="IU10" s="19"/>
      <c r="IV10" s="19"/>
      <c r="IW10" s="19"/>
      <c r="IX10" s="7"/>
      <c r="IY10" s="26"/>
      <c r="IZ10" s="24"/>
      <c r="JA10" s="17"/>
      <c r="JB10" s="130"/>
      <c r="JC10" s="65" t="s">
        <v>21</v>
      </c>
      <c r="JD10" s="79"/>
      <c r="JE10" s="19"/>
      <c r="JF10" s="19"/>
      <c r="JG10" s="19"/>
      <c r="JH10" s="7"/>
      <c r="JI10" s="26"/>
      <c r="JJ10" s="24"/>
      <c r="JK10" s="17"/>
      <c r="JL10" s="130"/>
      <c r="JM10" s="65" t="s">
        <v>21</v>
      </c>
      <c r="JN10" s="79"/>
      <c r="JO10" s="19"/>
      <c r="JP10" s="19"/>
      <c r="JQ10" s="19"/>
      <c r="JR10" s="7"/>
      <c r="JS10" s="26"/>
      <c r="JT10" s="24"/>
      <c r="JU10" s="17"/>
    </row>
    <row xmlns:x14ac="http://schemas.microsoft.com/office/spreadsheetml/2009/9/ac" r="11" s="4" customFormat="true" x14ac:dyDescent="0.25">
      <c r="A11" s="405" t="str">
        <f ca="true">IF(ISBLANK('Data Summary'!A13),"",'Data Summary'!A13)</f>
        <v>BRA_2006_LLECE</v>
      </c>
      <c r="B11" s="130"/>
      <c r="C11" s="65" t="s">
        <v>29</v>
      </c>
      <c r="D11" s="19"/>
      <c r="E11" s="7"/>
      <c r="F11" s="7"/>
      <c r="G11" s="7"/>
      <c r="H11" s="7"/>
      <c r="I11" s="26"/>
      <c r="J11" s="24"/>
      <c r="K11" s="17"/>
      <c r="L11" s="130"/>
      <c r="M11" s="65" t="s">
        <v>29</v>
      </c>
      <c r="N11" s="19"/>
      <c r="O11" s="7"/>
      <c r="P11" s="7"/>
      <c r="Q11" s="7"/>
      <c r="R11" s="7"/>
      <c r="S11" s="26"/>
      <c r="T11" s="24"/>
      <c r="U11" s="17"/>
      <c r="V11" s="130"/>
      <c r="W11" s="65" t="s">
        <v>29</v>
      </c>
      <c r="X11" s="19"/>
      <c r="Y11" s="7"/>
      <c r="Z11" s="7"/>
      <c r="AA11" s="7"/>
      <c r="AB11" s="7"/>
      <c r="AC11" s="26"/>
      <c r="AD11" s="24"/>
      <c r="AE11" s="17"/>
      <c r="AF11" s="130"/>
      <c r="AG11" s="65" t="s">
        <v>29</v>
      </c>
      <c r="AH11" s="19"/>
      <c r="AI11" s="7"/>
      <c r="AJ11" s="7"/>
      <c r="AK11" s="7"/>
      <c r="AL11" s="7"/>
      <c r="AM11" s="26"/>
      <c r="AN11" s="24"/>
      <c r="AO11" s="17"/>
      <c r="AP11" s="130"/>
      <c r="AQ11" s="65" t="s">
        <v>29</v>
      </c>
      <c r="AR11" s="19"/>
      <c r="AS11" s="7"/>
      <c r="AT11" s="7"/>
      <c r="AU11" s="7"/>
      <c r="AV11" s="7"/>
      <c r="AW11" s="26"/>
      <c r="AX11" s="24"/>
      <c r="AY11" s="17"/>
      <c r="AZ11" s="130"/>
      <c r="BA11" s="65" t="s">
        <v>29</v>
      </c>
      <c r="BB11" s="19"/>
      <c r="BC11" s="7"/>
      <c r="BD11" s="7"/>
      <c r="BE11" s="7"/>
      <c r="BF11" s="7"/>
      <c r="BG11" s="26"/>
      <c r="BH11" s="24"/>
      <c r="BI11" s="17"/>
      <c r="BJ11" s="130"/>
      <c r="BK11" s="65" t="s">
        <v>29</v>
      </c>
      <c r="BL11" s="19"/>
      <c r="BM11" s="7"/>
      <c r="BN11" s="7"/>
      <c r="BO11" s="7"/>
      <c r="BP11" s="7"/>
      <c r="BQ11" s="26"/>
      <c r="BR11" s="24"/>
      <c r="BS11" s="17"/>
      <c r="BT11" s="130"/>
      <c r="BU11" s="65" t="s">
        <v>29</v>
      </c>
      <c r="BV11" s="19"/>
      <c r="BW11" s="7"/>
      <c r="BX11" s="7"/>
      <c r="BY11" s="7"/>
      <c r="BZ11" s="7"/>
      <c r="CA11" s="26"/>
      <c r="CB11" s="24"/>
      <c r="CC11" s="17"/>
      <c r="CD11" s="130"/>
      <c r="CE11" s="65" t="s">
        <v>29</v>
      </c>
      <c r="CF11" s="19"/>
      <c r="CG11" s="7"/>
      <c r="CH11" s="7"/>
      <c r="CI11" s="7"/>
      <c r="CJ11" s="7"/>
      <c r="CK11" s="26"/>
      <c r="CL11" s="24"/>
      <c r="CM11" s="17"/>
      <c r="CN11" s="130"/>
      <c r="CO11" s="65" t="s">
        <v>29</v>
      </c>
      <c r="CP11" s="19"/>
      <c r="CQ11" s="7"/>
      <c r="CR11" s="7"/>
      <c r="CS11" s="7"/>
      <c r="CT11" s="7"/>
      <c r="CU11" s="26"/>
      <c r="CV11" s="24"/>
      <c r="CW11" s="17"/>
      <c r="CX11" s="130"/>
      <c r="CY11" s="65" t="s">
        <v>29</v>
      </c>
      <c r="CZ11" s="19"/>
      <c r="DA11" s="7"/>
      <c r="DB11" s="7"/>
      <c r="DC11" s="7"/>
      <c r="DD11" s="7"/>
      <c r="DE11" s="26"/>
      <c r="DF11" s="24"/>
      <c r="DG11" s="17"/>
      <c r="DH11" s="130"/>
      <c r="DI11" s="65" t="s">
        <v>29</v>
      </c>
      <c r="DJ11" s="19"/>
      <c r="DK11" s="7"/>
      <c r="DL11" s="7"/>
      <c r="DM11" s="7"/>
      <c r="DN11" s="7"/>
      <c r="DO11" s="26"/>
      <c r="DP11" s="24"/>
      <c r="DQ11" s="17"/>
      <c r="DR11" s="130"/>
      <c r="DS11" s="65" t="s">
        <v>29</v>
      </c>
      <c r="DT11" s="19"/>
      <c r="DU11" s="7"/>
      <c r="DV11" s="7"/>
      <c r="DW11" s="7"/>
      <c r="DX11" s="7"/>
      <c r="DY11" s="26"/>
      <c r="DZ11" s="24"/>
      <c r="EA11" s="17"/>
      <c r="EB11" s="130"/>
      <c r="EC11" s="65" t="s">
        <v>29</v>
      </c>
      <c r="ED11" s="19"/>
      <c r="EE11" s="7"/>
      <c r="EF11" s="7"/>
      <c r="EG11" s="7"/>
      <c r="EH11" s="7"/>
      <c r="EI11" s="26"/>
      <c r="EJ11" s="24"/>
      <c r="EK11" s="17"/>
      <c r="EL11" s="130"/>
      <c r="EM11" s="65" t="s">
        <v>29</v>
      </c>
      <c r="EN11" s="19"/>
      <c r="EO11" s="7"/>
      <c r="EP11" s="7"/>
      <c r="EQ11" s="7"/>
      <c r="ER11" s="7"/>
      <c r="ES11" s="26"/>
      <c r="ET11" s="24"/>
      <c r="EU11" s="17"/>
      <c r="EV11" s="130"/>
      <c r="EW11" s="65" t="s">
        <v>29</v>
      </c>
      <c r="EX11" s="19"/>
      <c r="EY11" s="7"/>
      <c r="EZ11" s="7"/>
      <c r="FA11" s="7"/>
      <c r="FB11" s="7"/>
      <c r="FC11" s="26"/>
      <c r="FD11" s="24"/>
      <c r="FE11" s="17"/>
      <c r="FF11" s="130"/>
      <c r="FG11" s="65" t="s">
        <v>29</v>
      </c>
      <c r="FH11" s="19"/>
      <c r="FI11" s="7"/>
      <c r="FJ11" s="7"/>
      <c r="FK11" s="7"/>
      <c r="FL11" s="7"/>
      <c r="FM11" s="26"/>
      <c r="FN11" s="24"/>
      <c r="FO11" s="17"/>
      <c r="FP11" s="130"/>
      <c r="FQ11" s="65" t="s">
        <v>29</v>
      </c>
      <c r="FR11" s="19"/>
      <c r="FS11" s="7"/>
      <c r="FT11" s="7"/>
      <c r="FU11" s="7"/>
      <c r="FV11" s="7"/>
      <c r="FW11" s="26"/>
      <c r="FX11" s="24"/>
      <c r="FY11" s="17"/>
      <c r="FZ11" s="130"/>
      <c r="GA11" s="65" t="s">
        <v>29</v>
      </c>
      <c r="GB11" s="19"/>
      <c r="GC11" s="7"/>
      <c r="GD11" s="7"/>
      <c r="GE11" s="7"/>
      <c r="GF11" s="7"/>
      <c r="GG11" s="26"/>
      <c r="GH11" s="24"/>
      <c r="GI11" s="17"/>
      <c r="GJ11" s="130"/>
      <c r="GK11" s="65" t="s">
        <v>29</v>
      </c>
      <c r="GL11" s="19"/>
      <c r="GM11" s="7"/>
      <c r="GN11" s="7"/>
      <c r="GO11" s="7"/>
      <c r="GP11" s="7"/>
      <c r="GQ11" s="26"/>
      <c r="GR11" s="24"/>
      <c r="GS11" s="17"/>
      <c r="GT11" s="130"/>
      <c r="GU11" s="65" t="s">
        <v>29</v>
      </c>
      <c r="GV11" s="19"/>
      <c r="GW11" s="7"/>
      <c r="GX11" s="7"/>
      <c r="GY11" s="7"/>
      <c r="GZ11" s="7"/>
      <c r="HA11" s="26"/>
      <c r="HB11" s="24"/>
      <c r="HC11" s="17"/>
      <c r="HD11" s="130"/>
      <c r="HE11" s="65" t="s">
        <v>29</v>
      </c>
      <c r="HF11" s="19"/>
      <c r="HG11" s="7"/>
      <c r="HH11" s="7"/>
      <c r="HI11" s="7"/>
      <c r="HJ11" s="7"/>
      <c r="HK11" s="26"/>
      <c r="HL11" s="24"/>
      <c r="HM11" s="17"/>
      <c r="HN11" s="130"/>
      <c r="HO11" s="65" t="s">
        <v>29</v>
      </c>
      <c r="HP11" s="19"/>
      <c r="HQ11" s="7"/>
      <c r="HR11" s="7"/>
      <c r="HS11" s="7"/>
      <c r="HT11" s="7"/>
      <c r="HU11" s="26"/>
      <c r="HV11" s="24"/>
      <c r="HW11" s="17"/>
      <c r="HX11" s="130"/>
      <c r="HY11" s="65" t="s">
        <v>29</v>
      </c>
      <c r="HZ11" s="19"/>
      <c r="IA11" s="7"/>
      <c r="IB11" s="7"/>
      <c r="IC11" s="7"/>
      <c r="ID11" s="7"/>
      <c r="IE11" s="26"/>
      <c r="IF11" s="24"/>
      <c r="IG11" s="17"/>
      <c r="IH11" s="130"/>
      <c r="II11" s="65" t="s">
        <v>29</v>
      </c>
      <c r="IJ11" s="19"/>
      <c r="IK11" s="7"/>
      <c r="IL11" s="7"/>
      <c r="IM11" s="7"/>
      <c r="IN11" s="7"/>
      <c r="IO11" s="26"/>
      <c r="IP11" s="24"/>
      <c r="IQ11" s="17"/>
      <c r="IR11" s="130"/>
      <c r="IS11" s="65" t="s">
        <v>29</v>
      </c>
      <c r="IT11" s="19"/>
      <c r="IU11" s="7"/>
      <c r="IV11" s="7"/>
      <c r="IW11" s="7"/>
      <c r="IX11" s="7"/>
      <c r="IY11" s="26"/>
      <c r="IZ11" s="24"/>
      <c r="JA11" s="17"/>
      <c r="JB11" s="130"/>
      <c r="JC11" s="65" t="s">
        <v>29</v>
      </c>
      <c r="JD11" s="19"/>
      <c r="JE11" s="7"/>
      <c r="JF11" s="7"/>
      <c r="JG11" s="7"/>
      <c r="JH11" s="7"/>
      <c r="JI11" s="26"/>
      <c r="JJ11" s="24"/>
      <c r="JK11" s="17"/>
      <c r="JL11" s="130"/>
      <c r="JM11" s="65" t="s">
        <v>29</v>
      </c>
      <c r="JN11" s="19"/>
      <c r="JO11" s="7"/>
      <c r="JP11" s="7"/>
      <c r="JQ11" s="7"/>
      <c r="JR11" s="7"/>
      <c r="JS11" s="26"/>
      <c r="JT11" s="24"/>
      <c r="JU11" s="17"/>
    </row>
    <row xmlns:x14ac="http://schemas.microsoft.com/office/spreadsheetml/2009/9/ac" r="12" s="1" customFormat="true" ht="15.75" customHeight="true" x14ac:dyDescent="0.2">
      <c r="A12" s="405" t="str">
        <f ca="true">IF(ISBLANK('Data Summary'!A14),"",'Data Summary'!A14)</f>
        <v>BRA_2007_EMIS</v>
      </c>
      <c r="B12" s="130"/>
      <c r="C12" s="65" t="s">
        <v>190</v>
      </c>
      <c r="D12" s="19"/>
      <c r="E12" s="19"/>
      <c r="F12" s="19"/>
      <c r="G12" s="19"/>
      <c r="H12" s="19"/>
      <c r="I12" s="78"/>
      <c r="J12" s="24"/>
      <c r="K12" s="17"/>
      <c r="L12" s="130"/>
      <c r="M12" s="65" t="s">
        <v>190</v>
      </c>
      <c r="N12" s="19"/>
      <c r="O12" s="19"/>
      <c r="P12" s="19"/>
      <c r="Q12" s="19"/>
      <c r="R12" s="19"/>
      <c r="S12" s="78"/>
      <c r="T12" s="24"/>
      <c r="U12" s="17"/>
      <c r="V12" s="130"/>
      <c r="W12" s="65" t="s">
        <v>190</v>
      </c>
      <c r="X12" s="19"/>
      <c r="Y12" s="19"/>
      <c r="Z12" s="19"/>
      <c r="AA12" s="19"/>
      <c r="AB12" s="19"/>
      <c r="AC12" s="78"/>
      <c r="AD12" s="24"/>
      <c r="AE12" s="17"/>
      <c r="AF12" s="130"/>
      <c r="AG12" s="65" t="s">
        <v>190</v>
      </c>
      <c r="AH12" s="19"/>
      <c r="AI12" s="19"/>
      <c r="AJ12" s="19"/>
      <c r="AK12" s="19"/>
      <c r="AL12" s="19"/>
      <c r="AM12" s="78"/>
      <c r="AN12" s="24"/>
      <c r="AO12" s="17"/>
      <c r="AP12" s="130"/>
      <c r="AQ12" s="65" t="s">
        <v>190</v>
      </c>
      <c r="AR12" s="19"/>
      <c r="AS12" s="19"/>
      <c r="AT12" s="19"/>
      <c r="AU12" s="19"/>
      <c r="AV12" s="19"/>
      <c r="AW12" s="78"/>
      <c r="AX12" s="24"/>
      <c r="AY12" s="17"/>
      <c r="AZ12" s="130"/>
      <c r="BA12" s="65" t="s">
        <v>190</v>
      </c>
      <c r="BB12" s="19"/>
      <c r="BC12" s="19"/>
      <c r="BD12" s="19"/>
      <c r="BE12" s="19"/>
      <c r="BF12" s="19"/>
      <c r="BG12" s="78"/>
      <c r="BH12" s="24"/>
      <c r="BI12" s="17"/>
      <c r="BJ12" s="130"/>
      <c r="BK12" s="65" t="s">
        <v>190</v>
      </c>
      <c r="BL12" s="19"/>
      <c r="BM12" s="19"/>
      <c r="BN12" s="19"/>
      <c r="BO12" s="19"/>
      <c r="BP12" s="19"/>
      <c r="BQ12" s="78"/>
      <c r="BR12" s="24"/>
      <c r="BS12" s="17"/>
      <c r="BT12" s="130"/>
      <c r="BU12" s="65" t="s">
        <v>190</v>
      </c>
      <c r="BV12" s="19"/>
      <c r="BW12" s="19"/>
      <c r="BX12" s="19"/>
      <c r="BY12" s="19"/>
      <c r="BZ12" s="19"/>
      <c r="CA12" s="78"/>
      <c r="CB12" s="24"/>
      <c r="CC12" s="17"/>
      <c r="CD12" s="130"/>
      <c r="CE12" s="65" t="s">
        <v>190</v>
      </c>
      <c r="CF12" s="19"/>
      <c r="CG12" s="19"/>
      <c r="CH12" s="19"/>
      <c r="CI12" s="19"/>
      <c r="CJ12" s="19"/>
      <c r="CK12" s="78"/>
      <c r="CL12" s="24"/>
      <c r="CM12" s="17"/>
      <c r="CN12" s="130"/>
      <c r="CO12" s="65" t="s">
        <v>190</v>
      </c>
      <c r="CP12" s="19"/>
      <c r="CQ12" s="19"/>
      <c r="CR12" s="19"/>
      <c r="CS12" s="19"/>
      <c r="CT12" s="19"/>
      <c r="CU12" s="78"/>
      <c r="CV12" s="24"/>
      <c r="CW12" s="17"/>
      <c r="CX12" s="130"/>
      <c r="CY12" s="65" t="s">
        <v>190</v>
      </c>
      <c r="CZ12" s="19"/>
      <c r="DA12" s="19"/>
      <c r="DB12" s="19"/>
      <c r="DC12" s="19"/>
      <c r="DD12" s="19"/>
      <c r="DE12" s="78"/>
      <c r="DF12" s="24"/>
      <c r="DG12" s="17"/>
      <c r="DH12" s="130"/>
      <c r="DI12" s="65" t="s">
        <v>190</v>
      </c>
      <c r="DJ12" s="19"/>
      <c r="DK12" s="19"/>
      <c r="DL12" s="19"/>
      <c r="DM12" s="19"/>
      <c r="DN12" s="19"/>
      <c r="DO12" s="78"/>
      <c r="DP12" s="24"/>
      <c r="DQ12" s="17"/>
      <c r="DR12" s="130"/>
      <c r="DS12" s="65" t="s">
        <v>190</v>
      </c>
      <c r="DT12" s="19"/>
      <c r="DU12" s="19"/>
      <c r="DV12" s="19"/>
      <c r="DW12" s="19"/>
      <c r="DX12" s="19"/>
      <c r="DY12" s="78"/>
      <c r="DZ12" s="24"/>
      <c r="EA12" s="17"/>
      <c r="EB12" s="130"/>
      <c r="EC12" s="65" t="s">
        <v>190</v>
      </c>
      <c r="ED12" s="19"/>
      <c r="EE12" s="19"/>
      <c r="EF12" s="19"/>
      <c r="EG12" s="19"/>
      <c r="EH12" s="19"/>
      <c r="EI12" s="78"/>
      <c r="EJ12" s="24"/>
      <c r="EK12" s="17"/>
      <c r="EL12" s="130"/>
      <c r="EM12" s="65" t="s">
        <v>190</v>
      </c>
      <c r="EN12" s="19"/>
      <c r="EO12" s="19"/>
      <c r="EP12" s="19"/>
      <c r="EQ12" s="19"/>
      <c r="ER12" s="19"/>
      <c r="ES12" s="78"/>
      <c r="ET12" s="24"/>
      <c r="EU12" s="17"/>
      <c r="EV12" s="130" t="s">
        <v>176</v>
      </c>
      <c r="EW12" s="65" t="s">
        <v>190</v>
      </c>
      <c r="EX12" s="19">
        <f>EX10</f>
        <v>83.904109589041099</v>
      </c>
      <c r="EY12" s="19">
        <f t="shared" ref="EY12:EZ12" si="28">EY10</f>
        <v>89.473684210526315</v>
      </c>
      <c r="EZ12" s="19">
        <f t="shared" si="28"/>
        <v>69.879518072289159</v>
      </c>
      <c r="FA12" s="19"/>
      <c r="FB12" s="19">
        <f>FB10</f>
        <v>83.904109589041099</v>
      </c>
      <c r="FC12" s="78"/>
      <c r="FD12" s="24"/>
      <c r="FE12" s="17"/>
      <c r="FF12" s="130"/>
      <c r="FG12" s="65" t="s">
        <v>190</v>
      </c>
      <c r="FH12" s="19"/>
      <c r="FI12" s="19"/>
      <c r="FJ12" s="19"/>
      <c r="FK12" s="19"/>
      <c r="FL12" s="19"/>
      <c r="FM12" s="78"/>
      <c r="FN12" s="24"/>
      <c r="FO12" s="17"/>
      <c r="FP12" s="130"/>
      <c r="FQ12" s="65" t="s">
        <v>190</v>
      </c>
      <c r="FR12" s="19"/>
      <c r="FS12" s="19"/>
      <c r="FT12" s="19"/>
      <c r="FU12" s="19"/>
      <c r="FV12" s="19"/>
      <c r="FW12" s="78"/>
      <c r="FX12" s="24"/>
      <c r="FY12" s="17"/>
      <c r="FZ12" s="130"/>
      <c r="GA12" s="65" t="s">
        <v>190</v>
      </c>
      <c r="GB12" s="19"/>
      <c r="GC12" s="19"/>
      <c r="GD12" s="19"/>
      <c r="GE12" s="19"/>
      <c r="GF12" s="19"/>
      <c r="GG12" s="78"/>
      <c r="GH12" s="24"/>
      <c r="GI12" s="17"/>
      <c r="GJ12" s="130"/>
      <c r="GK12" s="65" t="s">
        <v>190</v>
      </c>
      <c r="GL12" s="19"/>
      <c r="GM12" s="19"/>
      <c r="GN12" s="19"/>
      <c r="GO12" s="19"/>
      <c r="GP12" s="19"/>
      <c r="GQ12" s="78"/>
      <c r="GR12" s="24"/>
      <c r="GS12" s="17"/>
      <c r="GT12" s="130"/>
      <c r="GU12" s="65" t="s">
        <v>190</v>
      </c>
      <c r="GV12" s="19"/>
      <c r="GW12" s="19"/>
      <c r="GX12" s="19"/>
      <c r="GY12" s="19"/>
      <c r="GZ12" s="19"/>
      <c r="HA12" s="78"/>
      <c r="HB12" s="24"/>
      <c r="HC12" s="17"/>
      <c r="HD12" s="130"/>
      <c r="HE12" s="65" t="s">
        <v>190</v>
      </c>
      <c r="HF12" s="19"/>
      <c r="HG12" s="19"/>
      <c r="HH12" s="19"/>
      <c r="HI12" s="19"/>
      <c r="HJ12" s="19"/>
      <c r="HK12" s="78"/>
      <c r="HL12" s="24"/>
      <c r="HM12" s="17"/>
      <c r="HN12" s="130"/>
      <c r="HO12" s="65" t="s">
        <v>190</v>
      </c>
      <c r="HP12" s="19"/>
      <c r="HQ12" s="19"/>
      <c r="HR12" s="19"/>
      <c r="HS12" s="19"/>
      <c r="HT12" s="19"/>
      <c r="HU12" s="78"/>
      <c r="HV12" s="24"/>
      <c r="HW12" s="17"/>
      <c r="HX12" s="130"/>
      <c r="HY12" s="65" t="s">
        <v>190</v>
      </c>
      <c r="HZ12" s="19"/>
      <c r="IA12" s="19"/>
      <c r="IB12" s="19"/>
      <c r="IC12" s="19"/>
      <c r="ID12" s="19"/>
      <c r="IE12" s="78"/>
      <c r="IF12" s="24"/>
      <c r="IG12" s="17"/>
      <c r="IH12" s="130" t="s">
        <v>176</v>
      </c>
      <c r="II12" s="65" t="s">
        <v>190</v>
      </c>
      <c r="IJ12" s="19">
        <v>85.563380281690144</v>
      </c>
      <c r="IK12" s="19">
        <v>87.449392712550605</v>
      </c>
      <c r="IL12" s="19">
        <v>72.972972972972968</v>
      </c>
      <c r="IM12" s="19"/>
      <c r="IN12" s="19">
        <v>85.563380281690144</v>
      </c>
      <c r="IO12" s="78">
        <v>86.567164179104466</v>
      </c>
      <c r="IP12" s="24"/>
      <c r="IQ12" s="17"/>
      <c r="IR12" s="130"/>
      <c r="IS12" s="65" t="s">
        <v>190</v>
      </c>
      <c r="IT12" s="19"/>
      <c r="IU12" s="19"/>
      <c r="IV12" s="19"/>
      <c r="IW12" s="19"/>
      <c r="IX12" s="19"/>
      <c r="IY12" s="78"/>
      <c r="IZ12" s="24"/>
      <c r="JA12" s="17"/>
      <c r="JB12" s="130"/>
      <c r="JC12" s="65" t="s">
        <v>190</v>
      </c>
      <c r="JD12" s="19"/>
      <c r="JE12" s="19"/>
      <c r="JF12" s="19"/>
      <c r="JG12" s="19"/>
      <c r="JH12" s="19"/>
      <c r="JI12" s="78"/>
      <c r="JJ12" s="24"/>
      <c r="JK12" s="17"/>
      <c r="JL12" s="130"/>
      <c r="JM12" s="65" t="s">
        <v>190</v>
      </c>
      <c r="JN12" s="19"/>
      <c r="JO12" s="19"/>
      <c r="JP12" s="19"/>
      <c r="JQ12" s="19"/>
      <c r="JR12" s="19"/>
      <c r="JS12" s="78"/>
      <c r="JT12" s="24"/>
      <c r="JU12" s="17"/>
    </row>
    <row xmlns:x14ac="http://schemas.microsoft.com/office/spreadsheetml/2009/9/ac" r="13" s="287" customFormat="true" ht="18" customHeight="true" x14ac:dyDescent="0.25">
      <c r="A13" s="405" t="str">
        <f ca="true">IF(ISBLANK('Data Summary'!A15),"",'Data Summary'!A15)</f>
        <v>BRA_2008_EMIS</v>
      </c>
      <c r="B13" s="272" t="s">
        <v>57</v>
      </c>
      <c r="C13" s="279" t="s">
        <v>27</v>
      </c>
      <c r="D13" s="280"/>
      <c r="E13" s="280"/>
      <c r="F13" s="280"/>
      <c r="G13" s="281"/>
      <c r="H13" s="281"/>
      <c r="I13" s="282"/>
      <c r="J13" s="260"/>
      <c r="K13" s="277"/>
      <c r="L13" s="272" t="s">
        <v>57</v>
      </c>
      <c r="M13" s="279" t="s">
        <v>27</v>
      </c>
      <c r="N13" s="280"/>
      <c r="O13" s="280"/>
      <c r="P13" s="280"/>
      <c r="Q13" s="281"/>
      <c r="R13" s="281"/>
      <c r="S13" s="282"/>
      <c r="T13" s="260"/>
      <c r="U13" s="277"/>
      <c r="V13" s="272" t="s">
        <v>57</v>
      </c>
      <c r="W13" s="279" t="s">
        <v>27</v>
      </c>
      <c r="X13" s="280"/>
      <c r="Y13" s="280"/>
      <c r="Z13" s="280"/>
      <c r="AA13" s="281"/>
      <c r="AB13" s="281"/>
      <c r="AC13" s="282"/>
      <c r="AD13" s="260"/>
      <c r="AE13" s="277"/>
      <c r="AF13" s="272" t="s">
        <v>57</v>
      </c>
      <c r="AG13" s="279" t="s">
        <v>27</v>
      </c>
      <c r="AH13" s="280"/>
      <c r="AI13" s="280"/>
      <c r="AJ13" s="280"/>
      <c r="AK13" s="281"/>
      <c r="AL13" s="281"/>
      <c r="AM13" s="282"/>
      <c r="AN13" s="260"/>
      <c r="AO13" s="277"/>
      <c r="AP13" s="272" t="s">
        <v>57</v>
      </c>
      <c r="AQ13" s="279" t="s">
        <v>27</v>
      </c>
      <c r="AR13" s="280"/>
      <c r="AS13" s="280"/>
      <c r="AT13" s="280"/>
      <c r="AU13" s="281"/>
      <c r="AV13" s="281"/>
      <c r="AW13" s="282"/>
      <c r="AX13" s="260"/>
      <c r="AY13" s="277"/>
      <c r="AZ13" s="272" t="s">
        <v>57</v>
      </c>
      <c r="BA13" s="283" t="s">
        <v>27</v>
      </c>
      <c r="BB13" s="284"/>
      <c r="BC13" s="284"/>
      <c r="BD13" s="284"/>
      <c r="BE13" s="285"/>
      <c r="BF13" s="285"/>
      <c r="BG13" s="286"/>
      <c r="BH13" s="260"/>
      <c r="BI13" s="277"/>
      <c r="BJ13" s="272" t="s">
        <v>57</v>
      </c>
      <c r="BK13" s="279" t="s">
        <v>27</v>
      </c>
      <c r="BL13" s="280"/>
      <c r="BM13" s="280"/>
      <c r="BN13" s="280"/>
      <c r="BO13" s="281"/>
      <c r="BP13" s="281"/>
      <c r="BQ13" s="282"/>
      <c r="BR13" s="260"/>
      <c r="BS13" s="277"/>
      <c r="BT13" s="272" t="s">
        <v>57</v>
      </c>
      <c r="BU13" s="279" t="s">
        <v>27</v>
      </c>
      <c r="BV13" s="280"/>
      <c r="BW13" s="280"/>
      <c r="BX13" s="280"/>
      <c r="BY13" s="281"/>
      <c r="BZ13" s="281"/>
      <c r="CA13" s="282"/>
      <c r="CB13" s="260"/>
      <c r="CC13" s="277"/>
      <c r="CD13" s="272" t="s">
        <v>57</v>
      </c>
      <c r="CE13" s="279" t="s">
        <v>27</v>
      </c>
      <c r="CF13" s="280"/>
      <c r="CG13" s="280"/>
      <c r="CH13" s="280"/>
      <c r="CI13" s="281"/>
      <c r="CJ13" s="281"/>
      <c r="CK13" s="282"/>
      <c r="CL13" s="260"/>
      <c r="CM13" s="277"/>
      <c r="CN13" s="272" t="s">
        <v>57</v>
      </c>
      <c r="CO13" s="279" t="s">
        <v>27</v>
      </c>
      <c r="CP13" s="280"/>
      <c r="CQ13" s="280"/>
      <c r="CR13" s="280"/>
      <c r="CS13" s="281"/>
      <c r="CT13" s="281"/>
      <c r="CU13" s="282"/>
      <c r="CV13" s="260"/>
      <c r="CW13" s="277"/>
      <c r="CX13" s="272" t="s">
        <v>57</v>
      </c>
      <c r="CY13" s="279" t="s">
        <v>27</v>
      </c>
      <c r="CZ13" s="280"/>
      <c r="DA13" s="280"/>
      <c r="DB13" s="280"/>
      <c r="DC13" s="281"/>
      <c r="DD13" s="281"/>
      <c r="DE13" s="282"/>
      <c r="DF13" s="260"/>
      <c r="DG13" s="277"/>
      <c r="DH13" s="272" t="s">
        <v>57</v>
      </c>
      <c r="DI13" s="279" t="s">
        <v>27</v>
      </c>
      <c r="DJ13" s="280"/>
      <c r="DK13" s="280"/>
      <c r="DL13" s="280"/>
      <c r="DM13" s="281"/>
      <c r="DN13" s="281"/>
      <c r="DO13" s="282"/>
      <c r="DP13" s="260"/>
      <c r="DQ13" s="277"/>
      <c r="DR13" s="272" t="s">
        <v>57</v>
      </c>
      <c r="DS13" s="279" t="s">
        <v>27</v>
      </c>
      <c r="DT13" s="280"/>
      <c r="DU13" s="280"/>
      <c r="DV13" s="280"/>
      <c r="DW13" s="281"/>
      <c r="DX13" s="281"/>
      <c r="DY13" s="282"/>
      <c r="DZ13" s="260"/>
      <c r="EA13" s="277"/>
      <c r="EB13" s="272" t="s">
        <v>57</v>
      </c>
      <c r="EC13" s="279" t="s">
        <v>27</v>
      </c>
      <c r="ED13" s="280"/>
      <c r="EE13" s="280"/>
      <c r="EF13" s="280"/>
      <c r="EG13" s="281"/>
      <c r="EH13" s="281"/>
      <c r="EI13" s="282"/>
      <c r="EJ13" s="260"/>
      <c r="EK13" s="277"/>
      <c r="EL13" s="272" t="s">
        <v>57</v>
      </c>
      <c r="EM13" s="279" t="s">
        <v>27</v>
      </c>
      <c r="EN13" s="280"/>
      <c r="EO13" s="280"/>
      <c r="EP13" s="280"/>
      <c r="EQ13" s="281"/>
      <c r="ER13" s="281"/>
      <c r="ES13" s="282"/>
      <c r="ET13" s="260"/>
      <c r="EU13" s="277"/>
      <c r="EV13" s="272" t="s">
        <v>57</v>
      </c>
      <c r="EW13" s="279" t="s">
        <v>27</v>
      </c>
      <c r="EX13" s="280"/>
      <c r="EY13" s="280"/>
      <c r="EZ13" s="280"/>
      <c r="FA13" s="281"/>
      <c r="FB13" s="281"/>
      <c r="FC13" s="282"/>
      <c r="FD13" s="260"/>
      <c r="FE13" s="277"/>
      <c r="FF13" s="272" t="s">
        <v>57</v>
      </c>
      <c r="FG13" s="279" t="s">
        <v>27</v>
      </c>
      <c r="FH13" s="280"/>
      <c r="FI13" s="280"/>
      <c r="FJ13" s="280"/>
      <c r="FK13" s="281"/>
      <c r="FL13" s="281"/>
      <c r="FM13" s="282"/>
      <c r="FN13" s="260"/>
      <c r="FO13" s="277"/>
      <c r="FP13" s="272" t="s">
        <v>57</v>
      </c>
      <c r="FQ13" s="279" t="s">
        <v>27</v>
      </c>
      <c r="FR13" s="280"/>
      <c r="FS13" s="280"/>
      <c r="FT13" s="280"/>
      <c r="FU13" s="281"/>
      <c r="FV13" s="281"/>
      <c r="FW13" s="282"/>
      <c r="FX13" s="260"/>
      <c r="FY13" s="277"/>
      <c r="FZ13" s="272" t="s">
        <v>57</v>
      </c>
      <c r="GA13" s="279" t="s">
        <v>27</v>
      </c>
      <c r="GB13" s="280"/>
      <c r="GC13" s="280"/>
      <c r="GD13" s="280"/>
      <c r="GE13" s="281"/>
      <c r="GF13" s="281"/>
      <c r="GG13" s="282"/>
      <c r="GH13" s="260"/>
      <c r="GI13" s="277"/>
      <c r="GJ13" s="272" t="s">
        <v>57</v>
      </c>
      <c r="GK13" s="279" t="s">
        <v>27</v>
      </c>
      <c r="GL13" s="280"/>
      <c r="GM13" s="280"/>
      <c r="GN13" s="280"/>
      <c r="GO13" s="281"/>
      <c r="GP13" s="281"/>
      <c r="GQ13" s="282"/>
      <c r="GR13" s="260"/>
      <c r="GS13" s="277"/>
      <c r="GT13" s="272" t="s">
        <v>57</v>
      </c>
      <c r="GU13" s="279" t="s">
        <v>27</v>
      </c>
      <c r="GV13" s="280"/>
      <c r="GW13" s="280"/>
      <c r="GX13" s="280"/>
      <c r="GY13" s="281"/>
      <c r="GZ13" s="281"/>
      <c r="HA13" s="282"/>
      <c r="HB13" s="260"/>
      <c r="HC13" s="277"/>
      <c r="HD13" s="272" t="s">
        <v>57</v>
      </c>
      <c r="HE13" s="279" t="s">
        <v>27</v>
      </c>
      <c r="HF13" s="280"/>
      <c r="HG13" s="280"/>
      <c r="HH13" s="280"/>
      <c r="HI13" s="281"/>
      <c r="HJ13" s="281"/>
      <c r="HK13" s="282"/>
      <c r="HL13" s="260"/>
      <c r="HM13" s="277"/>
      <c r="HN13" s="272" t="s">
        <v>57</v>
      </c>
      <c r="HO13" s="279" t="s">
        <v>27</v>
      </c>
      <c r="HP13" s="280"/>
      <c r="HQ13" s="280"/>
      <c r="HR13" s="280"/>
      <c r="HS13" s="281"/>
      <c r="HT13" s="281"/>
      <c r="HU13" s="282"/>
      <c r="HV13" s="260"/>
      <c r="HW13" s="277"/>
      <c r="HX13" s="272" t="s">
        <v>57</v>
      </c>
      <c r="HY13" s="279" t="s">
        <v>27</v>
      </c>
      <c r="HZ13" s="280"/>
      <c r="IA13" s="280"/>
      <c r="IB13" s="280"/>
      <c r="IC13" s="281"/>
      <c r="ID13" s="281"/>
      <c r="IE13" s="282"/>
      <c r="IF13" s="260"/>
      <c r="IG13" s="277"/>
      <c r="IH13" s="272" t="s">
        <v>57</v>
      </c>
      <c r="II13" s="279" t="s">
        <v>27</v>
      </c>
      <c r="IJ13" s="280"/>
      <c r="IK13" s="280"/>
      <c r="IL13" s="280"/>
      <c r="IM13" s="281"/>
      <c r="IN13" s="281"/>
      <c r="IO13" s="282"/>
      <c r="IP13" s="260"/>
      <c r="IQ13" s="277"/>
      <c r="IR13" s="272" t="s">
        <v>57</v>
      </c>
      <c r="IS13" s="279" t="s">
        <v>27</v>
      </c>
      <c r="IT13" s="280"/>
      <c r="IU13" s="280"/>
      <c r="IV13" s="280"/>
      <c r="IW13" s="281"/>
      <c r="IX13" s="281"/>
      <c r="IY13" s="282"/>
      <c r="IZ13" s="260"/>
      <c r="JA13" s="277"/>
      <c r="JB13" s="272" t="s">
        <v>57</v>
      </c>
      <c r="JC13" s="279" t="s">
        <v>27</v>
      </c>
      <c r="JD13" s="280"/>
      <c r="JE13" s="280"/>
      <c r="JF13" s="280"/>
      <c r="JG13" s="281"/>
      <c r="JH13" s="281"/>
      <c r="JI13" s="282"/>
      <c r="JJ13" s="260"/>
      <c r="JK13" s="277"/>
      <c r="JL13" s="272" t="s">
        <v>57</v>
      </c>
      <c r="JM13" s="279" t="s">
        <v>27</v>
      </c>
      <c r="JN13" s="280"/>
      <c r="JO13" s="280"/>
      <c r="JP13" s="280"/>
      <c r="JQ13" s="281"/>
      <c r="JR13" s="281"/>
      <c r="JS13" s="282"/>
      <c r="JT13" s="260"/>
      <c r="JU13" s="277"/>
    </row>
    <row xmlns:x14ac="http://schemas.microsoft.com/office/spreadsheetml/2009/9/ac" r="14" x14ac:dyDescent="0.25">
      <c r="A14" s="405" t="str">
        <f ca="true">IF(ISBLANK('Data Summary'!A16),"",'Data Summary'!A16)</f>
        <v>BRA_2009_EMIS</v>
      </c>
      <c r="B14" s="131" t="s">
        <v>30</v>
      </c>
      <c r="C14" s="20">
        <v>0</v>
      </c>
      <c r="D14" s="79">
        <v>14.5</v>
      </c>
      <c r="E14" s="45">
        <v>3.4649999999999999</v>
      </c>
      <c r="F14" s="45">
        <v>23.02</v>
      </c>
      <c r="G14" s="7">
        <v>9.3699999999999992</v>
      </c>
      <c r="H14" s="7">
        <v>16.059999999999999</v>
      </c>
      <c r="I14" s="26">
        <v>2.4500000000000002</v>
      </c>
      <c r="J14" s="11"/>
      <c r="K14" s="16"/>
      <c r="L14" s="131" t="s">
        <v>30</v>
      </c>
      <c r="M14" s="20">
        <v>0</v>
      </c>
      <c r="N14" s="79">
        <v>14.12</v>
      </c>
      <c r="O14" s="45">
        <v>4.0199999999999996</v>
      </c>
      <c r="P14" s="45">
        <v>22.5</v>
      </c>
      <c r="Q14" s="7">
        <v>9.73</v>
      </c>
      <c r="R14" s="7">
        <v>15.69</v>
      </c>
      <c r="S14" s="26">
        <v>3.07</v>
      </c>
      <c r="T14" s="11"/>
      <c r="U14" s="16"/>
      <c r="V14" s="131" t="s">
        <v>30</v>
      </c>
      <c r="W14" s="20">
        <v>0</v>
      </c>
      <c r="X14" s="79">
        <v>18.440000000000001</v>
      </c>
      <c r="Y14" s="45">
        <v>14.25</v>
      </c>
      <c r="Z14" s="45">
        <v>21.77</v>
      </c>
      <c r="AA14" s="7">
        <v>15.2</v>
      </c>
      <c r="AB14" s="7">
        <v>15.39</v>
      </c>
      <c r="AC14" s="26">
        <v>32.96</v>
      </c>
      <c r="AD14" s="11"/>
      <c r="AE14" s="16"/>
      <c r="AF14" s="131" t="s">
        <v>30</v>
      </c>
      <c r="AG14" s="20">
        <v>0</v>
      </c>
      <c r="AH14" s="79">
        <v>9.2159999999999993</v>
      </c>
      <c r="AI14" s="45">
        <v>1.34</v>
      </c>
      <c r="AJ14" s="45">
        <v>16.66</v>
      </c>
      <c r="AK14" s="7">
        <v>6.13</v>
      </c>
      <c r="AL14" s="7">
        <v>10.72</v>
      </c>
      <c r="AM14" s="26">
        <v>0.67300000000000004</v>
      </c>
      <c r="AN14" s="11"/>
      <c r="AO14" s="16"/>
      <c r="AP14" s="131" t="s">
        <v>30</v>
      </c>
      <c r="AQ14" s="20">
        <v>0</v>
      </c>
      <c r="AR14" s="79">
        <v>7.31</v>
      </c>
      <c r="AS14" s="45">
        <v>1.1399999999999999</v>
      </c>
      <c r="AT14" s="45">
        <v>13.38</v>
      </c>
      <c r="AU14" s="7">
        <v>5.57</v>
      </c>
      <c r="AV14" s="7">
        <v>8.6</v>
      </c>
      <c r="AW14" s="26">
        <v>0.59299999999999997</v>
      </c>
      <c r="AX14" s="11"/>
      <c r="AY14" s="16"/>
      <c r="AZ14" s="131" t="s">
        <v>30</v>
      </c>
      <c r="BA14" s="20">
        <v>0</v>
      </c>
      <c r="BB14" s="79">
        <v>6.75</v>
      </c>
      <c r="BC14" s="45">
        <v>0.80100000000000005</v>
      </c>
      <c r="BD14" s="45">
        <v>12.87</v>
      </c>
      <c r="BE14" s="7">
        <v>5.69</v>
      </c>
      <c r="BF14" s="7">
        <v>8.0655000000000001</v>
      </c>
      <c r="BG14" s="26">
        <v>0.373</v>
      </c>
      <c r="BH14" s="11"/>
      <c r="BI14" s="16"/>
      <c r="BJ14" s="131" t="s">
        <v>30</v>
      </c>
      <c r="BK14" s="20">
        <v>0</v>
      </c>
      <c r="BL14" s="79">
        <v>6.26</v>
      </c>
      <c r="BM14" s="45">
        <v>0.79479999999999995</v>
      </c>
      <c r="BN14" s="45">
        <v>12.25</v>
      </c>
      <c r="BO14" s="7">
        <v>5.42</v>
      </c>
      <c r="BP14" s="7">
        <v>7.55</v>
      </c>
      <c r="BQ14" s="26">
        <v>0.51780000000000004</v>
      </c>
      <c r="BR14" s="11"/>
      <c r="BS14" s="16"/>
      <c r="BT14" s="131" t="s">
        <v>30</v>
      </c>
      <c r="BU14" s="20">
        <v>0</v>
      </c>
      <c r="BV14" s="113"/>
      <c r="BW14" s="45"/>
      <c r="BX14" s="45"/>
      <c r="BY14" s="7"/>
      <c r="BZ14" s="7"/>
      <c r="CA14" s="26"/>
      <c r="CB14" s="11"/>
      <c r="CC14" s="16"/>
      <c r="CD14" s="131" t="s">
        <v>30</v>
      </c>
      <c r="CE14" s="20">
        <v>0</v>
      </c>
      <c r="CF14" s="79">
        <v>6.07782</v>
      </c>
      <c r="CG14" s="45">
        <v>1.3688400000000001</v>
      </c>
      <c r="CH14" s="45">
        <v>11.711799999999998</v>
      </c>
      <c r="CI14" s="7">
        <v>5.5920199999999998</v>
      </c>
      <c r="CJ14" s="7">
        <v>6.8532699999999993</v>
      </c>
      <c r="CK14" s="26">
        <v>1.4550900000000002</v>
      </c>
      <c r="CL14" s="11"/>
      <c r="CM14" s="16"/>
      <c r="CN14" s="131" t="s">
        <v>30</v>
      </c>
      <c r="CO14" s="20">
        <v>0</v>
      </c>
      <c r="CP14" s="79">
        <v>6.5699699999999996</v>
      </c>
      <c r="CQ14" s="45">
        <v>2.6407599999999998</v>
      </c>
      <c r="CR14" s="45">
        <v>11.373949999999999</v>
      </c>
      <c r="CS14" s="7">
        <v>6.1855900000000004</v>
      </c>
      <c r="CT14" s="7">
        <v>7.2551699999999997</v>
      </c>
      <c r="CU14" s="26">
        <v>3.60087</v>
      </c>
      <c r="CV14" s="11"/>
      <c r="CW14" s="16"/>
      <c r="CX14" s="131" t="s">
        <v>30</v>
      </c>
      <c r="CY14" s="20">
        <v>0</v>
      </c>
      <c r="CZ14" s="79">
        <v>5.4872199999999998</v>
      </c>
      <c r="DA14" s="45">
        <v>1.1719599999999999</v>
      </c>
      <c r="DB14" s="45">
        <v>11.0383</v>
      </c>
      <c r="DC14" s="7">
        <v>5.5861800000000006</v>
      </c>
      <c r="DD14" s="7">
        <v>6.1033799999999996</v>
      </c>
      <c r="DE14" s="26">
        <v>0.90317000000000003</v>
      </c>
      <c r="DF14" s="11"/>
      <c r="DG14" s="16"/>
      <c r="DH14" s="131" t="s">
        <v>30</v>
      </c>
      <c r="DI14" s="20">
        <v>0</v>
      </c>
      <c r="DJ14" s="79">
        <v>5.4119599999999997</v>
      </c>
      <c r="DK14" s="45">
        <v>1.3868499999999999</v>
      </c>
      <c r="DL14" s="45">
        <v>10.874320000000001</v>
      </c>
      <c r="DM14" s="7">
        <v>5.4810400000000001</v>
      </c>
      <c r="DN14" s="7">
        <v>6.0491800000000007</v>
      </c>
      <c r="DO14" s="26">
        <v>1.1404299999999998</v>
      </c>
      <c r="DP14" s="11"/>
      <c r="DQ14" s="16"/>
      <c r="DR14" s="131" t="s">
        <v>30</v>
      </c>
      <c r="DS14" s="20">
        <v>0</v>
      </c>
      <c r="DT14" s="79">
        <v>4.9878900000000002</v>
      </c>
      <c r="DU14" s="45">
        <v>1.2271000000000001</v>
      </c>
      <c r="DV14" s="45">
        <v>10.306469999999999</v>
      </c>
      <c r="DW14" s="7">
        <v>5.1039300000000001</v>
      </c>
      <c r="DX14" s="7">
        <v>5.5729600000000001</v>
      </c>
      <c r="DY14" s="26">
        <v>1.3046699999999998</v>
      </c>
      <c r="DZ14" s="11"/>
      <c r="EA14" s="16"/>
      <c r="EB14" s="131" t="s">
        <v>30</v>
      </c>
      <c r="EC14" s="20">
        <v>0</v>
      </c>
      <c r="ED14" s="79">
        <v>5.2720699999999994</v>
      </c>
      <c r="EE14" s="45">
        <v>2.2080800000000003</v>
      </c>
      <c r="EF14" s="45">
        <v>9.7940299999999993</v>
      </c>
      <c r="EG14" s="7">
        <v>5.7171199999999995</v>
      </c>
      <c r="EH14" s="7">
        <v>5.3499800000000004</v>
      </c>
      <c r="EI14" s="26">
        <v>1.1246499999999999</v>
      </c>
      <c r="EJ14" s="11"/>
      <c r="EK14" s="16"/>
      <c r="EL14" s="131" t="s">
        <v>30</v>
      </c>
      <c r="EM14" s="20">
        <v>0</v>
      </c>
      <c r="EN14" s="79">
        <v>5.50692</v>
      </c>
      <c r="EO14" s="45">
        <v>2.7231700000000001</v>
      </c>
      <c r="EP14" s="45">
        <v>9.8483299999999989</v>
      </c>
      <c r="EQ14" s="7">
        <v>6.1788100000000004</v>
      </c>
      <c r="ER14" s="7">
        <v>5.1978200000000001</v>
      </c>
      <c r="ES14" s="26">
        <v>1.3664699999999999</v>
      </c>
      <c r="ET14" s="11"/>
      <c r="EU14" s="16"/>
      <c r="EV14" s="131" t="s">
        <v>30</v>
      </c>
      <c r="EW14" s="20">
        <v>0</v>
      </c>
      <c r="EX14" s="79"/>
      <c r="EY14" s="45"/>
      <c r="EZ14" s="45"/>
      <c r="FA14" s="7"/>
      <c r="FB14" s="7"/>
      <c r="FC14" s="26"/>
      <c r="FD14" s="11"/>
      <c r="FE14" s="16"/>
      <c r="FF14" s="131" t="s">
        <v>30</v>
      </c>
      <c r="FG14" s="20">
        <v>0</v>
      </c>
      <c r="FH14" s="79">
        <v>5.9479200000000008</v>
      </c>
      <c r="FI14" s="45">
        <v>3.6498400000000002</v>
      </c>
      <c r="FJ14" s="45">
        <v>9.7328499999999991</v>
      </c>
      <c r="FK14" s="7">
        <v>6.7174800000000001</v>
      </c>
      <c r="FL14" s="7">
        <v>5.2464700000000004</v>
      </c>
      <c r="FM14" s="26">
        <v>2.1932499999999999</v>
      </c>
      <c r="FN14" s="11"/>
      <c r="FO14" s="16"/>
      <c r="FP14" s="131" t="s">
        <v>30</v>
      </c>
      <c r="FQ14" s="20">
        <v>0</v>
      </c>
      <c r="FR14" s="79">
        <v>5.6699099999999998</v>
      </c>
      <c r="FS14" s="45">
        <v>3.6318000000000001</v>
      </c>
      <c r="FT14" s="45">
        <v>9.153649999999999</v>
      </c>
      <c r="FU14" s="7">
        <v>6.3754299999999997</v>
      </c>
      <c r="FV14" s="7">
        <v>4.8673799999999998</v>
      </c>
      <c r="FW14" s="26">
        <v>2.3284000000000002</v>
      </c>
      <c r="FX14" s="11"/>
      <c r="FY14" s="16"/>
      <c r="FZ14" s="131" t="s">
        <v>215</v>
      </c>
      <c r="GA14" s="20">
        <v>0</v>
      </c>
      <c r="GB14" s="79">
        <v>2.9316199999999952</v>
      </c>
      <c r="GC14" s="79">
        <v>2.4963000000000051</v>
      </c>
      <c r="GD14" s="79">
        <v>7.7175100000000043</v>
      </c>
      <c r="GE14" s="79">
        <v>2.8447800000000001</v>
      </c>
      <c r="GF14" s="79">
        <v>2.7652099999999962</v>
      </c>
      <c r="GG14" s="26">
        <v>1.6548800000000057</v>
      </c>
      <c r="GH14" s="11"/>
      <c r="GI14" s="16"/>
      <c r="GJ14" s="131" t="s">
        <v>30</v>
      </c>
      <c r="GK14" s="20">
        <v>0</v>
      </c>
      <c r="GL14" s="79">
        <v>5.99695</v>
      </c>
      <c r="GM14" s="45">
        <v>4.3126600000000002</v>
      </c>
      <c r="GN14" s="45">
        <v>8.9755699999999994</v>
      </c>
      <c r="GO14" s="7">
        <v>6.3349799999999998</v>
      </c>
      <c r="GP14" s="7">
        <v>5.2072599999999998</v>
      </c>
      <c r="GQ14" s="26">
        <v>4.2310300000000005</v>
      </c>
      <c r="GR14" s="11"/>
      <c r="GS14" s="16"/>
      <c r="GT14" s="131" t="s">
        <v>30</v>
      </c>
      <c r="GU14" s="20">
        <v>0</v>
      </c>
      <c r="GV14" s="79">
        <v>10.394590000000001</v>
      </c>
      <c r="GW14" s="45">
        <v>10.72847</v>
      </c>
      <c r="GX14" s="45">
        <v>9.7792300000000019</v>
      </c>
      <c r="GY14" s="7">
        <v>9.6777599999999993</v>
      </c>
      <c r="GZ14" s="7">
        <v>9.9716200000000015</v>
      </c>
      <c r="HA14" s="26">
        <v>13.40123</v>
      </c>
      <c r="HB14" s="11"/>
      <c r="HC14" s="16"/>
      <c r="HD14" s="131" t="s">
        <v>30</v>
      </c>
      <c r="HE14" s="20">
        <v>0</v>
      </c>
      <c r="HF14" s="79"/>
      <c r="HG14" s="45"/>
      <c r="HH14" s="45"/>
      <c r="HI14" s="7"/>
      <c r="HJ14" s="7"/>
      <c r="HK14" s="26"/>
      <c r="HL14" s="11"/>
      <c r="HM14" s="16"/>
      <c r="HN14" s="131" t="s">
        <v>30</v>
      </c>
      <c r="HO14" s="20">
        <v>0</v>
      </c>
      <c r="HP14" s="79">
        <v>5.0356500000000004</v>
      </c>
      <c r="HQ14" s="45">
        <v>3.1093700000000002</v>
      </c>
      <c r="HR14" s="45">
        <v>8.7859300000000005</v>
      </c>
      <c r="HS14" s="7">
        <v>5.0842499999999999</v>
      </c>
      <c r="HT14" s="7">
        <v>4.9345800000000004</v>
      </c>
      <c r="HU14" s="26">
        <v>3.6853100000000003</v>
      </c>
      <c r="HV14" s="11"/>
      <c r="HW14" s="16"/>
      <c r="HX14" s="131" t="s">
        <v>30</v>
      </c>
      <c r="HY14" s="20">
        <v>0</v>
      </c>
      <c r="HZ14" s="79">
        <v>3.30958</v>
      </c>
      <c r="IA14" s="45">
        <v>0.84212999999999993</v>
      </c>
      <c r="IB14" s="45">
        <v>8.3277000000000001</v>
      </c>
      <c r="IC14" s="7">
        <v>3.03024</v>
      </c>
      <c r="ID14" s="7">
        <v>3.9007199999999997</v>
      </c>
      <c r="IE14" s="26">
        <v>2.3689200000000001</v>
      </c>
      <c r="IF14" s="11"/>
      <c r="IG14" s="16"/>
      <c r="IH14" s="131" t="s">
        <v>30</v>
      </c>
      <c r="II14" s="20">
        <v>0</v>
      </c>
      <c r="IJ14" s="79"/>
      <c r="IK14" s="45"/>
      <c r="IL14" s="45"/>
      <c r="IM14" s="7"/>
      <c r="IN14" s="7"/>
      <c r="IO14" s="26"/>
      <c r="IP14" s="11"/>
      <c r="IQ14" s="16"/>
      <c r="IR14" s="131" t="s">
        <v>30</v>
      </c>
      <c r="IS14" s="20">
        <v>0</v>
      </c>
      <c r="IT14" s="79">
        <v>3.7288800000000002</v>
      </c>
      <c r="IU14" s="45">
        <v>1.23878</v>
      </c>
      <c r="IV14" s="45">
        <v>8.8589000000000002</v>
      </c>
      <c r="IW14" s="7">
        <v>3.3085200000000001</v>
      </c>
      <c r="IX14" s="7">
        <v>4.18255</v>
      </c>
      <c r="IY14" s="26">
        <v>3.3839399999999999</v>
      </c>
      <c r="IZ14" s="11"/>
      <c r="JA14" s="16"/>
      <c r="JB14" s="131" t="s">
        <v>30</v>
      </c>
      <c r="JC14" s="20">
        <v>0</v>
      </c>
      <c r="JD14" s="79">
        <v>3.35453</v>
      </c>
      <c r="JE14" s="45">
        <v>0.98038000000000003</v>
      </c>
      <c r="JF14" s="45">
        <v>8.3072099999999995</v>
      </c>
      <c r="JG14" s="7">
        <v>3.1623199999999998</v>
      </c>
      <c r="JH14" s="7">
        <v>3.68296</v>
      </c>
      <c r="JI14" s="26">
        <v>2.7172700000000001</v>
      </c>
      <c r="JJ14" s="11"/>
      <c r="JK14" s="16"/>
      <c r="JL14" s="131" t="s">
        <v>30</v>
      </c>
      <c r="JM14" s="20">
        <v>0</v>
      </c>
      <c r="JN14" s="79">
        <v>3.1092599999999999</v>
      </c>
      <c r="JO14" s="45">
        <v>0.79442000000000002</v>
      </c>
      <c r="JP14" s="45">
        <v>8.0336099999999995</v>
      </c>
      <c r="JQ14" s="7">
        <v>3.28043</v>
      </c>
      <c r="JR14" s="7">
        <v>3.5262799999999999</v>
      </c>
      <c r="JS14" s="26">
        <v>1.38167</v>
      </c>
      <c r="JT14" s="11"/>
      <c r="JU14" s="16"/>
    </row>
    <row xmlns:x14ac="http://schemas.microsoft.com/office/spreadsheetml/2009/9/ac" r="15" s="2" customFormat="true" x14ac:dyDescent="0.25">
      <c r="A15" s="405" t="str">
        <f ca="true">IF(ISBLANK('Data Summary'!A17),"",'Data Summary'!A17)</f>
        <v>BRA_2010_EMIS</v>
      </c>
      <c r="B15" s="131" t="s">
        <v>105</v>
      </c>
      <c r="C15" s="80">
        <v>0</v>
      </c>
      <c r="D15" s="45"/>
      <c r="E15" s="45"/>
      <c r="F15" s="45"/>
      <c r="G15" s="7"/>
      <c r="H15" s="7"/>
      <c r="I15" s="26"/>
      <c r="J15" s="11"/>
      <c r="K15" s="16"/>
      <c r="L15" s="131" t="s">
        <v>105</v>
      </c>
      <c r="M15" s="80">
        <v>0</v>
      </c>
      <c r="N15" s="45"/>
      <c r="O15" s="45"/>
      <c r="P15" s="45"/>
      <c r="Q15" s="7"/>
      <c r="R15" s="7"/>
      <c r="S15" s="26"/>
      <c r="T15" s="11"/>
      <c r="U15" s="16"/>
      <c r="V15" s="131" t="s">
        <v>105</v>
      </c>
      <c r="W15" s="80">
        <v>0</v>
      </c>
      <c r="X15" s="45"/>
      <c r="Y15" s="45"/>
      <c r="Z15" s="45"/>
      <c r="AA15" s="7"/>
      <c r="AB15" s="7"/>
      <c r="AC15" s="26"/>
      <c r="AD15" s="11"/>
      <c r="AE15" s="16"/>
      <c r="AF15" s="131" t="s">
        <v>105</v>
      </c>
      <c r="AG15" s="80">
        <v>0</v>
      </c>
      <c r="AH15" s="45"/>
      <c r="AI15" s="45"/>
      <c r="AJ15" s="45"/>
      <c r="AK15" s="7"/>
      <c r="AL15" s="7"/>
      <c r="AM15" s="26"/>
      <c r="AN15" s="11"/>
      <c r="AO15" s="16"/>
      <c r="AP15" s="131" t="s">
        <v>105</v>
      </c>
      <c r="AQ15" s="80">
        <v>0</v>
      </c>
      <c r="AR15" s="45"/>
      <c r="AS15" s="45"/>
      <c r="AT15" s="45"/>
      <c r="AU15" s="7"/>
      <c r="AV15" s="7"/>
      <c r="AW15" s="26"/>
      <c r="AX15" s="11"/>
      <c r="AY15" s="16"/>
      <c r="AZ15" s="131" t="s">
        <v>105</v>
      </c>
      <c r="BA15" s="80">
        <v>0</v>
      </c>
      <c r="BB15" s="45"/>
      <c r="BC15" s="45"/>
      <c r="BD15" s="45"/>
      <c r="BE15" s="7"/>
      <c r="BF15" s="7"/>
      <c r="BG15" s="26"/>
      <c r="BH15" s="11"/>
      <c r="BI15" s="16"/>
      <c r="BJ15" s="131" t="s">
        <v>105</v>
      </c>
      <c r="BK15" s="80">
        <v>0</v>
      </c>
      <c r="BL15" s="45"/>
      <c r="BM15" s="45"/>
      <c r="BN15" s="45"/>
      <c r="BO15" s="7"/>
      <c r="BP15" s="7"/>
      <c r="BQ15" s="26"/>
      <c r="BR15" s="11"/>
      <c r="BS15" s="16"/>
      <c r="BT15" s="131" t="s">
        <v>105</v>
      </c>
      <c r="BU15" s="80">
        <v>0</v>
      </c>
      <c r="BV15" s="109"/>
      <c r="BW15" s="45"/>
      <c r="BX15" s="45"/>
      <c r="BY15" s="7"/>
      <c r="BZ15" s="7"/>
      <c r="CA15" s="26"/>
      <c r="CB15" s="11"/>
      <c r="CC15" s="16"/>
      <c r="CD15" s="131" t="s">
        <v>105</v>
      </c>
      <c r="CE15" s="80">
        <v>0</v>
      </c>
      <c r="CF15" s="45"/>
      <c r="CG15" s="45"/>
      <c r="CH15" s="45"/>
      <c r="CI15" s="7"/>
      <c r="CJ15" s="7"/>
      <c r="CK15" s="26"/>
      <c r="CL15" s="11"/>
      <c r="CM15" s="16"/>
      <c r="CN15" s="131" t="s">
        <v>105</v>
      </c>
      <c r="CO15" s="80">
        <v>0</v>
      </c>
      <c r="CP15" s="45"/>
      <c r="CQ15" s="45"/>
      <c r="CR15" s="45"/>
      <c r="CS15" s="7"/>
      <c r="CT15" s="7"/>
      <c r="CU15" s="26"/>
      <c r="CV15" s="11"/>
      <c r="CW15" s="16"/>
      <c r="CX15" s="131" t="s">
        <v>105</v>
      </c>
      <c r="CY15" s="80">
        <v>0</v>
      </c>
      <c r="CZ15" s="45"/>
      <c r="DA15" s="45"/>
      <c r="DB15" s="45"/>
      <c r="DC15" s="7"/>
      <c r="DD15" s="7"/>
      <c r="DE15" s="26"/>
      <c r="DF15" s="11"/>
      <c r="DG15" s="16"/>
      <c r="DH15" s="131" t="s">
        <v>105</v>
      </c>
      <c r="DI15" s="80">
        <v>0</v>
      </c>
      <c r="DJ15" s="45"/>
      <c r="DK15" s="45"/>
      <c r="DL15" s="45"/>
      <c r="DM15" s="7"/>
      <c r="DN15" s="7"/>
      <c r="DO15" s="26"/>
      <c r="DP15" s="11"/>
      <c r="DQ15" s="16"/>
      <c r="DR15" s="131" t="s">
        <v>105</v>
      </c>
      <c r="DS15" s="80">
        <v>0</v>
      </c>
      <c r="DT15" s="45"/>
      <c r="DU15" s="45"/>
      <c r="DV15" s="45"/>
      <c r="DW15" s="7"/>
      <c r="DX15" s="7"/>
      <c r="DY15" s="26"/>
      <c r="DZ15" s="11"/>
      <c r="EA15" s="16"/>
      <c r="EB15" s="131" t="s">
        <v>105</v>
      </c>
      <c r="EC15" s="80">
        <v>0</v>
      </c>
      <c r="ED15" s="45"/>
      <c r="EE15" s="45"/>
      <c r="EF15" s="45"/>
      <c r="EG15" s="7"/>
      <c r="EH15" s="7"/>
      <c r="EI15" s="26"/>
      <c r="EJ15" s="11"/>
      <c r="EK15" s="16"/>
      <c r="EL15" s="131" t="s">
        <v>105</v>
      </c>
      <c r="EM15" s="80">
        <v>0</v>
      </c>
      <c r="EN15" s="45"/>
      <c r="EO15" s="45"/>
      <c r="EP15" s="45"/>
      <c r="EQ15" s="7"/>
      <c r="ER15" s="7"/>
      <c r="ES15" s="26"/>
      <c r="ET15" s="11"/>
      <c r="EU15" s="16"/>
      <c r="EV15" s="131" t="s">
        <v>105</v>
      </c>
      <c r="EW15" s="80">
        <v>0</v>
      </c>
      <c r="EX15" s="45"/>
      <c r="EY15" s="45"/>
      <c r="EZ15" s="45"/>
      <c r="FA15" s="7"/>
      <c r="FB15" s="7"/>
      <c r="FC15" s="26"/>
      <c r="FD15" s="11"/>
      <c r="FE15" s="16"/>
      <c r="FF15" s="131" t="s">
        <v>105</v>
      </c>
      <c r="FG15" s="80">
        <v>0</v>
      </c>
      <c r="FH15" s="45"/>
      <c r="FI15" s="45"/>
      <c r="FJ15" s="45"/>
      <c r="FK15" s="7"/>
      <c r="FL15" s="7"/>
      <c r="FM15" s="26"/>
      <c r="FN15" s="11"/>
      <c r="FO15" s="16"/>
      <c r="FP15" s="131" t="s">
        <v>105</v>
      </c>
      <c r="FQ15" s="80">
        <v>0</v>
      </c>
      <c r="FR15" s="45"/>
      <c r="FS15" s="45"/>
      <c r="FT15" s="45"/>
      <c r="FU15" s="7"/>
      <c r="FV15" s="7"/>
      <c r="FW15" s="26"/>
      <c r="FX15" s="11"/>
      <c r="FY15" s="16"/>
      <c r="FZ15" s="131" t="s">
        <v>105</v>
      </c>
      <c r="GA15" s="80">
        <v>0</v>
      </c>
      <c r="GB15" s="45">
        <v>7.0930000000000007E-2</v>
      </c>
      <c r="GC15" s="45">
        <v>7.739E-2</v>
      </c>
      <c r="GD15" s="45">
        <v>0</v>
      </c>
      <c r="GE15" s="7">
        <v>0</v>
      </c>
      <c r="GF15" s="7">
        <v>0</v>
      </c>
      <c r="GG15" s="26">
        <v>0</v>
      </c>
      <c r="GH15" s="11"/>
      <c r="GI15" s="16"/>
      <c r="GJ15" s="131" t="s">
        <v>105</v>
      </c>
      <c r="GK15" s="80">
        <v>0</v>
      </c>
      <c r="GL15" s="45"/>
      <c r="GM15" s="45"/>
      <c r="GN15" s="45"/>
      <c r="GO15" s="7"/>
      <c r="GP15" s="7"/>
      <c r="GQ15" s="26"/>
      <c r="GR15" s="11"/>
      <c r="GS15" s="16"/>
      <c r="GT15" s="131" t="s">
        <v>105</v>
      </c>
      <c r="GU15" s="80">
        <v>0</v>
      </c>
      <c r="GV15" s="45"/>
      <c r="GW15" s="45"/>
      <c r="GX15" s="45"/>
      <c r="GY15" s="7"/>
      <c r="GZ15" s="7"/>
      <c r="HA15" s="26"/>
      <c r="HB15" s="11"/>
      <c r="HC15" s="16"/>
      <c r="HD15" s="131" t="s">
        <v>105</v>
      </c>
      <c r="HE15" s="80">
        <v>0</v>
      </c>
      <c r="HF15" s="45"/>
      <c r="HG15" s="45"/>
      <c r="HH15" s="45"/>
      <c r="HI15" s="7"/>
      <c r="HJ15" s="7"/>
      <c r="HK15" s="26"/>
      <c r="HL15" s="11"/>
      <c r="HM15" s="16"/>
      <c r="HN15" s="131" t="s">
        <v>105</v>
      </c>
      <c r="HO15" s="80">
        <v>0</v>
      </c>
      <c r="HP15" s="45"/>
      <c r="HQ15" s="45"/>
      <c r="HR15" s="45"/>
      <c r="HS15" s="7"/>
      <c r="HT15" s="7"/>
      <c r="HU15" s="26"/>
      <c r="HV15" s="11"/>
      <c r="HW15" s="16"/>
      <c r="HX15" s="131" t="s">
        <v>105</v>
      </c>
      <c r="HY15" s="80">
        <v>0</v>
      </c>
      <c r="HZ15" s="45"/>
      <c r="IA15" s="45"/>
      <c r="IB15" s="45"/>
      <c r="IC15" s="7"/>
      <c r="ID15" s="7"/>
      <c r="IE15" s="26"/>
      <c r="IF15" s="11"/>
      <c r="IG15" s="16"/>
      <c r="IH15" s="131" t="s">
        <v>105</v>
      </c>
      <c r="II15" s="80">
        <v>0</v>
      </c>
      <c r="IJ15" s="45"/>
      <c r="IK15" s="45"/>
      <c r="IL15" s="45"/>
      <c r="IM15" s="7"/>
      <c r="IN15" s="7"/>
      <c r="IO15" s="26"/>
      <c r="IP15" s="11"/>
      <c r="IQ15" s="16"/>
      <c r="IR15" s="131" t="s">
        <v>105</v>
      </c>
      <c r="IS15" s="80">
        <v>0</v>
      </c>
      <c r="IT15" s="45"/>
      <c r="IU15" s="45"/>
      <c r="IV15" s="45"/>
      <c r="IW15" s="7"/>
      <c r="IX15" s="7"/>
      <c r="IY15" s="26"/>
      <c r="IZ15" s="11"/>
      <c r="JA15" s="16"/>
      <c r="JB15" s="131" t="s">
        <v>105</v>
      </c>
      <c r="JC15" s="80">
        <v>0</v>
      </c>
      <c r="JD15" s="45"/>
      <c r="JE15" s="45"/>
      <c r="JF15" s="45"/>
      <c r="JG15" s="7"/>
      <c r="JH15" s="7"/>
      <c r="JI15" s="26"/>
      <c r="JJ15" s="11"/>
      <c r="JK15" s="16"/>
      <c r="JL15" s="131" t="s">
        <v>105</v>
      </c>
      <c r="JM15" s="80">
        <v>0</v>
      </c>
      <c r="JN15" s="45"/>
      <c r="JO15" s="45"/>
      <c r="JP15" s="45"/>
      <c r="JQ15" s="7"/>
      <c r="JR15" s="7"/>
      <c r="JS15" s="26"/>
      <c r="JT15" s="11"/>
      <c r="JU15" s="16"/>
    </row>
    <row xmlns:x14ac="http://schemas.microsoft.com/office/spreadsheetml/2009/9/ac" r="16" s="2" customFormat="true" x14ac:dyDescent="0.25">
      <c r="A16" s="405" t="str">
        <f ca="true">IF(ISBLANK('Data Summary'!A18),"",'Data Summary'!A18)</f>
        <v>BRA_2011_EMIS</v>
      </c>
      <c r="B16" s="132" t="s">
        <v>177</v>
      </c>
      <c r="C16" s="21">
        <v>1</v>
      </c>
      <c r="D16" s="79">
        <v>53.23</v>
      </c>
      <c r="E16" s="45">
        <v>40.33</v>
      </c>
      <c r="F16" s="7">
        <v>63.17</v>
      </c>
      <c r="G16" s="7">
        <v>50.99</v>
      </c>
      <c r="H16" s="7">
        <v>56.37</v>
      </c>
      <c r="I16" s="26">
        <v>36.72</v>
      </c>
      <c r="J16" s="11"/>
      <c r="K16" s="16"/>
      <c r="L16" s="132" t="s">
        <v>177</v>
      </c>
      <c r="M16" s="21">
        <v>1</v>
      </c>
      <c r="N16" s="79">
        <f>85.88*0.5759</f>
        <v>49.458291999999993</v>
      </c>
      <c r="O16" s="45">
        <f>95.98*0.405</f>
        <v>38.871900000000004</v>
      </c>
      <c r="P16" s="7">
        <f>77.5*0.7175</f>
        <v>55.606250000000003</v>
      </c>
      <c r="Q16" s="7">
        <f>90.27*0.5391</f>
        <v>48.664557000000002</v>
      </c>
      <c r="R16" s="7">
        <f>84.3*0.6153</f>
        <v>51.869789999999995</v>
      </c>
      <c r="S16" s="26">
        <f>96.93*0.373</f>
        <v>36.154890000000002</v>
      </c>
      <c r="T16" s="11"/>
      <c r="U16" s="16"/>
      <c r="V16" s="132" t="s">
        <v>177</v>
      </c>
      <c r="W16" s="21">
        <v>1</v>
      </c>
      <c r="X16" s="79">
        <v>56.23</v>
      </c>
      <c r="Y16" s="45">
        <v>40.549999999999997</v>
      </c>
      <c r="Z16" s="7">
        <v>68.69</v>
      </c>
      <c r="AA16" s="7">
        <v>54.04</v>
      </c>
      <c r="AB16" s="7">
        <v>61.39</v>
      </c>
      <c r="AC16" s="26">
        <v>33.746000000000002</v>
      </c>
      <c r="AD16" s="11"/>
      <c r="AE16" s="16"/>
      <c r="AF16" s="132" t="s">
        <v>177</v>
      </c>
      <c r="AG16" s="21">
        <v>1</v>
      </c>
      <c r="AH16" s="79">
        <v>57.14</v>
      </c>
      <c r="AI16" s="45">
        <v>37.86</v>
      </c>
      <c r="AJ16" s="7">
        <v>75.38</v>
      </c>
      <c r="AK16" s="7">
        <v>52.71</v>
      </c>
      <c r="AL16" s="7">
        <v>62.13</v>
      </c>
      <c r="AM16" s="26">
        <v>36.29</v>
      </c>
      <c r="AN16" s="11"/>
      <c r="AO16" s="16"/>
      <c r="AP16" s="132" t="s">
        <v>177</v>
      </c>
      <c r="AQ16" s="21">
        <v>1</v>
      </c>
      <c r="AR16" s="79">
        <v>57.33</v>
      </c>
      <c r="AS16" s="45">
        <v>36.86</v>
      </c>
      <c r="AT16" s="45">
        <v>77.44</v>
      </c>
      <c r="AU16" s="7">
        <v>54.27</v>
      </c>
      <c r="AV16" s="7">
        <v>62.7</v>
      </c>
      <c r="AW16" s="26">
        <v>36.01</v>
      </c>
      <c r="AX16" s="11"/>
      <c r="AY16" s="16"/>
      <c r="AZ16" s="132" t="s">
        <v>177</v>
      </c>
      <c r="BA16" s="21">
        <v>1</v>
      </c>
      <c r="BB16" s="79">
        <v>57.67</v>
      </c>
      <c r="BC16" s="45">
        <v>36.9</v>
      </c>
      <c r="BD16" s="45">
        <v>79.069999999999993</v>
      </c>
      <c r="BE16" s="7">
        <v>55.28</v>
      </c>
      <c r="BF16" s="7">
        <v>63.295999999999999</v>
      </c>
      <c r="BG16" s="26">
        <v>36.229999999999997</v>
      </c>
      <c r="BH16" s="11"/>
      <c r="BI16" s="16"/>
      <c r="BJ16" s="132" t="s">
        <v>177</v>
      </c>
      <c r="BK16" s="21">
        <v>1</v>
      </c>
      <c r="BL16" s="79">
        <v>56.42</v>
      </c>
      <c r="BM16" s="45">
        <v>35.82</v>
      </c>
      <c r="BN16" s="45">
        <v>78.984999999999999</v>
      </c>
      <c r="BO16" s="7">
        <v>55.13</v>
      </c>
      <c r="BP16" s="7">
        <v>62.32</v>
      </c>
      <c r="BQ16" s="26">
        <v>35.89</v>
      </c>
      <c r="BR16" s="11"/>
      <c r="BS16" s="16"/>
      <c r="BT16" s="132" t="s">
        <v>178</v>
      </c>
      <c r="BU16" s="21">
        <v>1</v>
      </c>
      <c r="BV16" s="114">
        <v>64.3</v>
      </c>
      <c r="BW16" s="45">
        <v>84.2</v>
      </c>
      <c r="BX16" s="7">
        <v>32.200000000000003</v>
      </c>
      <c r="BY16" s="7"/>
      <c r="BZ16" s="7">
        <v>64.3</v>
      </c>
      <c r="CA16" s="26"/>
      <c r="CB16" s="11"/>
      <c r="CC16" s="16"/>
      <c r="CD16" s="132" t="s">
        <v>177</v>
      </c>
      <c r="CE16" s="21">
        <v>1</v>
      </c>
      <c r="CF16" s="79">
        <v>54.843240000000002</v>
      </c>
      <c r="CG16" s="45">
        <v>35.210290000000001</v>
      </c>
      <c r="CH16" s="45">
        <v>78.332819999999998</v>
      </c>
      <c r="CI16" s="7">
        <v>55.417140000000003</v>
      </c>
      <c r="CJ16" s="7">
        <v>58.977849999999997</v>
      </c>
      <c r="CK16" s="26">
        <v>34.237720000000003</v>
      </c>
      <c r="CL16" s="11"/>
      <c r="CM16" s="16"/>
      <c r="CN16" s="132" t="s">
        <v>177</v>
      </c>
      <c r="CO16" s="21">
        <v>1</v>
      </c>
      <c r="CP16" s="79">
        <v>54.475749999999998</v>
      </c>
      <c r="CQ16" s="45">
        <v>34.865189999999998</v>
      </c>
      <c r="CR16" s="45">
        <v>78.452370000000002</v>
      </c>
      <c r="CS16" s="7">
        <v>54.851610000000001</v>
      </c>
      <c r="CT16" s="7">
        <v>58.74982</v>
      </c>
      <c r="CU16" s="26">
        <v>34.974139999999998</v>
      </c>
      <c r="CV16" s="11"/>
      <c r="CW16" s="16"/>
      <c r="CX16" s="132" t="s">
        <v>177</v>
      </c>
      <c r="CY16" s="21">
        <v>1</v>
      </c>
      <c r="CZ16" s="79">
        <v>54.177770000000002</v>
      </c>
      <c r="DA16" s="45">
        <v>35.004019999999997</v>
      </c>
      <c r="DB16" s="45">
        <v>78.842550000000003</v>
      </c>
      <c r="DC16" s="7">
        <v>55.021929999999998</v>
      </c>
      <c r="DD16" s="7">
        <v>58.311790000000002</v>
      </c>
      <c r="DE16" s="26">
        <v>35.380740000000003</v>
      </c>
      <c r="DF16" s="11"/>
      <c r="DG16" s="16"/>
      <c r="DH16" s="132" t="s">
        <v>177</v>
      </c>
      <c r="DI16" s="21">
        <v>1</v>
      </c>
      <c r="DJ16" s="79">
        <v>53.256450000000001</v>
      </c>
      <c r="DK16" s="45">
        <v>34.463610000000003</v>
      </c>
      <c r="DL16" s="45">
        <v>78.759690000000006</v>
      </c>
      <c r="DM16" s="7">
        <v>54.48198</v>
      </c>
      <c r="DN16" s="7">
        <v>57.475819999999999</v>
      </c>
      <c r="DO16" s="26">
        <v>35.036520000000003</v>
      </c>
      <c r="DP16" s="11"/>
      <c r="DQ16" s="16"/>
      <c r="DR16" s="132" t="s">
        <v>177</v>
      </c>
      <c r="DS16" s="21">
        <v>1</v>
      </c>
      <c r="DT16" s="79">
        <v>52.54271</v>
      </c>
      <c r="DU16" s="45">
        <v>34.271740000000001</v>
      </c>
      <c r="DV16" s="45">
        <v>78.381810000000002</v>
      </c>
      <c r="DW16" s="7">
        <v>54.153939999999999</v>
      </c>
      <c r="DX16" s="7">
        <v>56.597470000000001</v>
      </c>
      <c r="DY16" s="26">
        <v>35.04354</v>
      </c>
      <c r="DZ16" s="11"/>
      <c r="EA16" s="16"/>
      <c r="EB16" s="132" t="s">
        <v>177</v>
      </c>
      <c r="EC16" s="21">
        <v>1</v>
      </c>
      <c r="ED16" s="79">
        <v>51.753599999999999</v>
      </c>
      <c r="EE16" s="45">
        <v>33.652679999999997</v>
      </c>
      <c r="EF16" s="45">
        <v>78.46781</v>
      </c>
      <c r="EG16" s="7">
        <v>53.380200000000002</v>
      </c>
      <c r="EH16" s="7">
        <v>55.973930000000003</v>
      </c>
      <c r="EI16" s="26">
        <v>34.676229999999997</v>
      </c>
      <c r="EJ16" s="11"/>
      <c r="EK16" s="16"/>
      <c r="EL16" s="132" t="s">
        <v>177</v>
      </c>
      <c r="EM16" s="21">
        <v>1</v>
      </c>
      <c r="EN16" s="79">
        <v>50.870759999999997</v>
      </c>
      <c r="EO16" s="45">
        <v>33.429729999999999</v>
      </c>
      <c r="EP16" s="45">
        <v>78.071020000000004</v>
      </c>
      <c r="EQ16" s="7">
        <v>52.611139999999999</v>
      </c>
      <c r="ER16" s="7">
        <v>55.128309999999999</v>
      </c>
      <c r="ES16" s="26">
        <v>34.356639999999999</v>
      </c>
      <c r="ET16" s="11"/>
      <c r="EU16" s="16"/>
      <c r="EV16" s="132" t="s">
        <v>179</v>
      </c>
      <c r="EW16" s="21">
        <v>1</v>
      </c>
      <c r="EX16" s="79">
        <f>214/292*100</f>
        <v>73.287671232876718</v>
      </c>
      <c r="EY16" s="45">
        <f>184/209*100</f>
        <v>88.038277511961724</v>
      </c>
      <c r="EZ16" s="45">
        <f>30/83*100</f>
        <v>36.144578313253014</v>
      </c>
      <c r="FA16" s="7"/>
      <c r="FB16" s="7">
        <f>EX16</f>
        <v>73.287671232876718</v>
      </c>
      <c r="FC16" s="26"/>
      <c r="FD16" s="11"/>
      <c r="FE16" s="16"/>
      <c r="FF16" s="132" t="s">
        <v>177</v>
      </c>
      <c r="FG16" s="21">
        <v>1</v>
      </c>
      <c r="FH16" s="79">
        <v>49.937730000000002</v>
      </c>
      <c r="FI16" s="45">
        <v>32.931820000000002</v>
      </c>
      <c r="FJ16" s="45">
        <v>77.946330000000003</v>
      </c>
      <c r="FK16" s="7">
        <v>52.160159999999998</v>
      </c>
      <c r="FL16" s="7">
        <v>54.410380000000004</v>
      </c>
      <c r="FM16" s="26">
        <v>33.384619999999998</v>
      </c>
      <c r="FN16" s="11"/>
      <c r="FO16" s="16"/>
      <c r="FP16" s="132" t="s">
        <v>177</v>
      </c>
      <c r="FQ16" s="21">
        <v>1</v>
      </c>
      <c r="FR16" s="79">
        <v>49.811979999999998</v>
      </c>
      <c r="FS16" s="45">
        <v>33.091819999999998</v>
      </c>
      <c r="FT16" s="45">
        <v>78.391720000000007</v>
      </c>
      <c r="FU16" s="7">
        <v>51.593150000000001</v>
      </c>
      <c r="FV16" s="7">
        <v>53.729610000000001</v>
      </c>
      <c r="FW16" s="26">
        <v>35.257269999999998</v>
      </c>
      <c r="FX16" s="11"/>
      <c r="FY16" s="16"/>
      <c r="FZ16" s="132"/>
      <c r="GA16" s="21"/>
      <c r="GB16" s="79"/>
      <c r="GC16" s="45"/>
      <c r="GD16" s="45"/>
      <c r="GE16" s="7"/>
      <c r="GF16" s="7"/>
      <c r="GG16" s="26"/>
      <c r="GH16" s="11"/>
      <c r="GI16" s="16"/>
      <c r="GJ16" s="132" t="s">
        <v>177</v>
      </c>
      <c r="GK16" s="21">
        <v>1</v>
      </c>
      <c r="GL16" s="79">
        <v>48.563319999999997</v>
      </c>
      <c r="GM16" s="45">
        <v>31.514900000000001</v>
      </c>
      <c r="GN16" s="45">
        <v>78.71302</v>
      </c>
      <c r="GO16" s="7">
        <v>51.145910000000001</v>
      </c>
      <c r="GP16" s="7">
        <v>52.462829999999997</v>
      </c>
      <c r="GQ16" s="26">
        <v>32.537640000000003</v>
      </c>
      <c r="GR16" s="11"/>
      <c r="GS16" s="16"/>
      <c r="GT16" s="132" t="s">
        <v>177</v>
      </c>
      <c r="GU16" s="21">
        <v>1</v>
      </c>
      <c r="GV16" s="79">
        <v>48.004820000000002</v>
      </c>
      <c r="GW16" s="45">
        <v>31.623940000000001</v>
      </c>
      <c r="GX16" s="45">
        <v>78.195549999999997</v>
      </c>
      <c r="GY16" s="7">
        <v>50.394489999999998</v>
      </c>
      <c r="GZ16" s="7">
        <v>51.884900000000002</v>
      </c>
      <c r="HA16" s="26">
        <v>32.964759999999998</v>
      </c>
      <c r="HB16" s="11"/>
      <c r="HC16" s="16"/>
      <c r="HD16" s="132"/>
      <c r="HE16" s="21"/>
      <c r="HF16" s="79"/>
      <c r="HG16" s="45"/>
      <c r="HH16" s="45"/>
      <c r="HI16" s="7"/>
      <c r="HJ16" s="7"/>
      <c r="HK16" s="26"/>
      <c r="HL16" s="11"/>
      <c r="HM16" s="16"/>
      <c r="HN16" s="132" t="s">
        <v>177</v>
      </c>
      <c r="HO16" s="21">
        <v>1</v>
      </c>
      <c r="HP16" s="79">
        <v>47.682130000000001</v>
      </c>
      <c r="HQ16" s="45">
        <v>31.609000000000002</v>
      </c>
      <c r="HR16" s="45">
        <v>78.975149999999999</v>
      </c>
      <c r="HS16" s="7">
        <v>50.077469999999998</v>
      </c>
      <c r="HT16" s="7">
        <v>51.56156</v>
      </c>
      <c r="HU16" s="26">
        <v>33.3645</v>
      </c>
      <c r="HV16" s="11"/>
      <c r="HW16" s="16"/>
      <c r="HX16" s="132" t="s">
        <v>177</v>
      </c>
      <c r="HY16" s="21">
        <v>1</v>
      </c>
      <c r="HZ16" s="79">
        <v>40.46848</v>
      </c>
      <c r="IA16" s="45">
        <v>24.921669999999999</v>
      </c>
      <c r="IB16" s="45">
        <v>72.086399999999998</v>
      </c>
      <c r="IC16" s="7">
        <v>42.446869999999997</v>
      </c>
      <c r="ID16" s="7">
        <v>44.224980000000002</v>
      </c>
      <c r="IE16" s="26">
        <v>27.73826</v>
      </c>
      <c r="IF16" s="11"/>
      <c r="IG16" s="16"/>
      <c r="IH16" s="132" t="s">
        <v>333</v>
      </c>
      <c r="II16" s="21">
        <v>1</v>
      </c>
      <c r="IJ16" s="79">
        <v>85.91549295774648</v>
      </c>
      <c r="IK16" s="45">
        <v>93.117408906882588</v>
      </c>
      <c r="IL16" s="45">
        <v>37.837837837837839</v>
      </c>
      <c r="IM16" s="7"/>
      <c r="IN16" s="7">
        <v>85.91549295774648</v>
      </c>
      <c r="IO16" s="26">
        <v>87.640449438202253</v>
      </c>
      <c r="IP16" s="11"/>
      <c r="IQ16" s="16"/>
      <c r="IR16" s="132" t="s">
        <v>177</v>
      </c>
      <c r="IS16" s="21">
        <v>1</v>
      </c>
      <c r="IT16" s="79">
        <v>40.997610000000002</v>
      </c>
      <c r="IU16" s="45">
        <v>25.371949999999998</v>
      </c>
      <c r="IV16" s="45">
        <v>73.189089999999993</v>
      </c>
      <c r="IW16" s="7">
        <v>43.024590000000003</v>
      </c>
      <c r="IX16" s="7">
        <v>44.755139999999997</v>
      </c>
      <c r="IY16" s="26">
        <v>28.55443</v>
      </c>
      <c r="IZ16" s="11"/>
      <c r="JA16" s="16"/>
      <c r="JB16" s="132" t="s">
        <v>177</v>
      </c>
      <c r="JC16" s="21">
        <v>1</v>
      </c>
      <c r="JD16" s="79">
        <v>40.122750000000003</v>
      </c>
      <c r="JE16" s="45">
        <v>23.700289999999999</v>
      </c>
      <c r="JF16" s="45">
        <v>74.381540000000001</v>
      </c>
      <c r="JG16" s="7">
        <v>42.722859999999997</v>
      </c>
      <c r="JH16" s="7">
        <v>43.984690000000001</v>
      </c>
      <c r="JI16" s="26">
        <v>26.34986</v>
      </c>
      <c r="JJ16" s="11"/>
      <c r="JK16" s="16"/>
      <c r="JL16" s="132" t="s">
        <v>177</v>
      </c>
      <c r="JM16" s="21">
        <v>1</v>
      </c>
      <c r="JN16" s="79">
        <v>40.314300000000003</v>
      </c>
      <c r="JO16" s="45">
        <v>23.719989999999999</v>
      </c>
      <c r="JP16" s="45">
        <v>75.615279999999998</v>
      </c>
      <c r="JQ16" s="7">
        <v>42.751869999999997</v>
      </c>
      <c r="JR16" s="7">
        <v>44.100900000000003</v>
      </c>
      <c r="JS16" s="26">
        <v>27.32602</v>
      </c>
      <c r="JT16" s="11"/>
      <c r="JU16" s="16"/>
    </row>
    <row xmlns:x14ac="http://schemas.microsoft.com/office/spreadsheetml/2009/9/ac" r="17" s="2" customFormat="true" x14ac:dyDescent="0.25">
      <c r="A17" s="405" t="str">
        <f ca="true">IF(ISBLANK('Data Summary'!A19),"",'Data Summary'!A19)</f>
        <v>BRA_2012_EMIS</v>
      </c>
      <c r="B17" s="132" t="s">
        <v>171</v>
      </c>
      <c r="C17" s="22">
        <v>1</v>
      </c>
      <c r="D17" s="45">
        <v>25.73</v>
      </c>
      <c r="E17" s="7">
        <v>55.7</v>
      </c>
      <c r="F17" s="7">
        <v>2.6150000000000002</v>
      </c>
      <c r="G17" s="7">
        <v>36.46</v>
      </c>
      <c r="H17" s="7">
        <v>7.56</v>
      </c>
      <c r="I17" s="26">
        <v>60.56</v>
      </c>
      <c r="J17" s="11"/>
      <c r="K17" s="16"/>
      <c r="L17" s="132" t="s">
        <v>171</v>
      </c>
      <c r="M17" s="22">
        <v>1</v>
      </c>
      <c r="N17" s="45">
        <f>85.88*0.2833</f>
        <v>24.329803999999999</v>
      </c>
      <c r="O17" s="7">
        <f>95.98*0.5896</f>
        <v>56.589808000000005</v>
      </c>
      <c r="P17" s="7">
        <f>77.5*0.0289</f>
        <v>2.2397499999999999</v>
      </c>
      <c r="Q17" s="7">
        <f>90.27*0.3853</f>
        <v>34.781030999999999</v>
      </c>
      <c r="R17" s="7">
        <f>84.3*0.217</f>
        <v>18.293099999999999</v>
      </c>
      <c r="S17" s="26">
        <f>96.93*0.624</f>
        <v>60.484320000000004</v>
      </c>
      <c r="T17" s="11"/>
      <c r="U17" s="16"/>
      <c r="V17" s="132" t="s">
        <v>171</v>
      </c>
      <c r="W17" s="22">
        <v>1</v>
      </c>
      <c r="X17" s="45">
        <v>21.09</v>
      </c>
      <c r="Y17" s="7">
        <v>44.625</v>
      </c>
      <c r="Z17" s="7">
        <v>2.38</v>
      </c>
      <c r="AA17" s="7">
        <v>28.2</v>
      </c>
      <c r="AB17" s="7">
        <v>18.260000000000002</v>
      </c>
      <c r="AC17" s="26">
        <v>31.83</v>
      </c>
      <c r="AD17" s="11"/>
      <c r="AE17" s="16"/>
      <c r="AF17" s="132" t="s">
        <v>171</v>
      </c>
      <c r="AG17" s="22">
        <v>1</v>
      </c>
      <c r="AH17" s="45">
        <v>30.9</v>
      </c>
      <c r="AI17" s="7">
        <v>60.49</v>
      </c>
      <c r="AJ17" s="7">
        <v>2.9</v>
      </c>
      <c r="AK17" s="7">
        <v>39.436</v>
      </c>
      <c r="AL17" s="7">
        <v>23.85</v>
      </c>
      <c r="AM17" s="26">
        <v>62.74</v>
      </c>
      <c r="AN17" s="11"/>
      <c r="AO17" s="16"/>
      <c r="AP17" s="132" t="s">
        <v>171</v>
      </c>
      <c r="AQ17" s="22">
        <v>1</v>
      </c>
      <c r="AR17" s="45">
        <v>32.07</v>
      </c>
      <c r="AS17" s="7">
        <v>61.71</v>
      </c>
      <c r="AT17" s="7">
        <v>2.95</v>
      </c>
      <c r="AU17" s="7">
        <v>37.92</v>
      </c>
      <c r="AV17" s="7">
        <v>24.7</v>
      </c>
      <c r="AW17" s="26">
        <v>63.08</v>
      </c>
      <c r="AX17" s="11"/>
      <c r="AY17" s="16"/>
      <c r="AZ17" s="132" t="s">
        <v>171</v>
      </c>
      <c r="BA17" s="22">
        <v>1</v>
      </c>
      <c r="BB17" s="45">
        <v>33.020000000000003</v>
      </c>
      <c r="BC17" s="7">
        <v>62.13</v>
      </c>
      <c r="BD17" s="7">
        <v>3.03</v>
      </c>
      <c r="BE17" s="7">
        <v>37.24</v>
      </c>
      <c r="BF17" s="7">
        <v>25.46</v>
      </c>
      <c r="BG17" s="26">
        <v>63.23</v>
      </c>
      <c r="BH17" s="11"/>
      <c r="BI17" s="16"/>
      <c r="BJ17" s="132" t="s">
        <v>171</v>
      </c>
      <c r="BK17" s="22">
        <v>1</v>
      </c>
      <c r="BL17" s="45">
        <v>34.57</v>
      </c>
      <c r="BM17" s="7">
        <v>63.23</v>
      </c>
      <c r="BN17" s="7">
        <v>3.1659999999999999</v>
      </c>
      <c r="BO17" s="7">
        <v>37.6</v>
      </c>
      <c r="BP17" s="7">
        <v>26.71</v>
      </c>
      <c r="BQ17" s="26">
        <v>63.43</v>
      </c>
      <c r="BR17" s="11"/>
      <c r="BS17" s="16"/>
      <c r="BT17" s="132"/>
      <c r="BU17" s="22"/>
      <c r="BV17" s="45"/>
      <c r="BW17" s="45"/>
      <c r="BX17" s="45"/>
      <c r="BY17" s="45"/>
      <c r="BZ17" s="45"/>
      <c r="CA17" s="26"/>
      <c r="CB17" s="11"/>
      <c r="CC17" s="16"/>
      <c r="CD17" s="132" t="s">
        <v>171</v>
      </c>
      <c r="CE17" s="22">
        <v>1</v>
      </c>
      <c r="CF17" s="45">
        <v>35.78154</v>
      </c>
      <c r="CG17" s="7">
        <v>62.771259999999998</v>
      </c>
      <c r="CH17" s="7">
        <v>3.49003</v>
      </c>
      <c r="CI17" s="7">
        <v>36.719439999999999</v>
      </c>
      <c r="CJ17" s="7">
        <v>30.393930000000001</v>
      </c>
      <c r="CK17" s="26">
        <v>62.931600000000003</v>
      </c>
      <c r="CL17" s="11"/>
      <c r="CM17" s="16"/>
      <c r="CN17" s="132" t="s">
        <v>171</v>
      </c>
      <c r="CO17" s="22">
        <v>1</v>
      </c>
      <c r="CP17" s="45">
        <v>35.777149999999999</v>
      </c>
      <c r="CQ17" s="7">
        <v>62.06568</v>
      </c>
      <c r="CR17" s="7">
        <v>3.6357900000000001</v>
      </c>
      <c r="CS17" s="7">
        <v>36.471879999999999</v>
      </c>
      <c r="CT17" s="7">
        <v>30.322040000000001</v>
      </c>
      <c r="CU17" s="26">
        <v>60.690809999999999</v>
      </c>
      <c r="CV17" s="11"/>
      <c r="CW17" s="16"/>
      <c r="CX17" s="132" t="s">
        <v>171</v>
      </c>
      <c r="CY17" s="22">
        <v>1</v>
      </c>
      <c r="CZ17" s="45">
        <v>37.390659999999997</v>
      </c>
      <c r="DA17" s="7">
        <v>63.571660000000001</v>
      </c>
      <c r="DB17" s="7">
        <v>3.7118500000000001</v>
      </c>
      <c r="DC17" s="7">
        <v>36.869680000000002</v>
      </c>
      <c r="DD17" s="7">
        <v>32.14085</v>
      </c>
      <c r="DE17" s="26">
        <v>63.30377</v>
      </c>
      <c r="DF17" s="11"/>
      <c r="DG17" s="16"/>
      <c r="DH17" s="132" t="s">
        <v>171</v>
      </c>
      <c r="DI17" s="22">
        <v>1</v>
      </c>
      <c r="DJ17" s="45">
        <v>38.455770000000001</v>
      </c>
      <c r="DK17" s="7">
        <v>63.911679999999997</v>
      </c>
      <c r="DL17" s="7">
        <v>3.9102800000000002</v>
      </c>
      <c r="DM17" s="7">
        <v>37.472900000000003</v>
      </c>
      <c r="DN17" s="7">
        <v>33.078760000000003</v>
      </c>
      <c r="DO17" s="26">
        <v>63.412990000000001</v>
      </c>
      <c r="DP17" s="11"/>
      <c r="DQ17" s="16"/>
      <c r="DR17" s="132" t="s">
        <v>171</v>
      </c>
      <c r="DS17" s="22">
        <v>1</v>
      </c>
      <c r="DT17" s="45">
        <v>39.273620000000001</v>
      </c>
      <c r="DU17" s="7">
        <v>64.257050000000007</v>
      </c>
      <c r="DV17" s="7">
        <v>3.94164</v>
      </c>
      <c r="DW17" s="7">
        <v>37.599299999999999</v>
      </c>
      <c r="DX17" s="7">
        <v>34.033329999999999</v>
      </c>
      <c r="DY17" s="26">
        <v>63.243110000000001</v>
      </c>
      <c r="DZ17" s="11"/>
      <c r="EA17" s="16"/>
      <c r="EB17" s="132" t="s">
        <v>171</v>
      </c>
      <c r="EC17" s="22">
        <v>1</v>
      </c>
      <c r="ED17" s="45">
        <v>39.74774</v>
      </c>
      <c r="EE17" s="7">
        <v>63.91263</v>
      </c>
      <c r="EF17" s="7">
        <v>4.0840199999999998</v>
      </c>
      <c r="EG17" s="7">
        <v>37.594819999999999</v>
      </c>
      <c r="EH17" s="7">
        <v>34.802770000000002</v>
      </c>
      <c r="EI17" s="26">
        <v>63.813789999999997</v>
      </c>
      <c r="EJ17" s="11"/>
      <c r="EK17" s="16"/>
      <c r="EL17" s="132" t="s">
        <v>171</v>
      </c>
      <c r="EM17" s="22">
        <v>1</v>
      </c>
      <c r="EN17" s="45">
        <v>40.381100000000004</v>
      </c>
      <c r="EO17" s="7">
        <v>63.619030000000002</v>
      </c>
      <c r="EP17" s="7">
        <v>4.1402299999999999</v>
      </c>
      <c r="EQ17" s="7">
        <v>37.784419999999997</v>
      </c>
      <c r="ER17" s="7">
        <v>35.748049999999999</v>
      </c>
      <c r="ES17" s="26">
        <v>63.90898</v>
      </c>
      <c r="ET17" s="11"/>
      <c r="EU17" s="16"/>
      <c r="EV17" s="132"/>
      <c r="EW17" s="22"/>
      <c r="EX17" s="45"/>
      <c r="EY17" s="45"/>
      <c r="EZ17" s="45"/>
      <c r="FA17" s="45"/>
      <c r="FB17" s="45"/>
      <c r="FC17" s="26"/>
      <c r="FD17" s="11"/>
      <c r="FE17" s="16"/>
      <c r="FF17" s="132" t="s">
        <v>171</v>
      </c>
      <c r="FG17" s="22">
        <v>1</v>
      </c>
      <c r="FH17" s="45">
        <v>40.953020000000002</v>
      </c>
      <c r="FI17" s="7">
        <v>63.189210000000003</v>
      </c>
      <c r="FJ17" s="7">
        <v>4.33019</v>
      </c>
      <c r="FK17" s="7">
        <v>37.662730000000003</v>
      </c>
      <c r="FL17" s="7">
        <v>36.466839999999998</v>
      </c>
      <c r="FM17" s="26">
        <v>64.054060000000007</v>
      </c>
      <c r="FN17" s="11"/>
      <c r="FO17" s="16"/>
      <c r="FP17" s="132" t="s">
        <v>171</v>
      </c>
      <c r="FQ17" s="22">
        <v>1</v>
      </c>
      <c r="FR17" s="45">
        <v>41.385599999999997</v>
      </c>
      <c r="FS17" s="7">
        <v>63.018459999999997</v>
      </c>
      <c r="FT17" s="7">
        <v>4.4085799999999997</v>
      </c>
      <c r="FU17" s="7">
        <v>38.59037</v>
      </c>
      <c r="FV17" s="7">
        <v>37.616</v>
      </c>
      <c r="FW17" s="26">
        <v>61.866660000000003</v>
      </c>
      <c r="FX17" s="11"/>
      <c r="FY17" s="16"/>
      <c r="FZ17" s="132"/>
      <c r="GA17" s="22"/>
      <c r="GB17" s="45"/>
      <c r="GC17" s="7"/>
      <c r="GD17" s="7"/>
      <c r="GE17" s="7"/>
      <c r="GF17" s="7"/>
      <c r="GG17" s="26"/>
      <c r="GH17" s="11"/>
      <c r="GI17" s="16"/>
      <c r="GJ17" s="132" t="s">
        <v>171</v>
      </c>
      <c r="GK17" s="22">
        <v>1</v>
      </c>
      <c r="GL17" s="45">
        <v>42.465820000000001</v>
      </c>
      <c r="GM17" s="7">
        <v>63.920929999999998</v>
      </c>
      <c r="GN17" s="7">
        <v>4.5229799999999996</v>
      </c>
      <c r="GO17" s="7">
        <v>39.168019999999999</v>
      </c>
      <c r="GP17" s="7">
        <v>38.72175</v>
      </c>
      <c r="GQ17" s="26">
        <v>62.697969999999998</v>
      </c>
      <c r="GR17" s="11"/>
      <c r="GS17" s="16"/>
      <c r="GT17" s="132" t="s">
        <v>171</v>
      </c>
      <c r="GU17" s="22">
        <v>1</v>
      </c>
      <c r="GV17" s="45">
        <v>38.723840000000003</v>
      </c>
      <c r="GW17" s="7">
        <v>57.374070000000003</v>
      </c>
      <c r="GX17" s="7">
        <v>4.3505700000000003</v>
      </c>
      <c r="GY17" s="7">
        <v>36.694870000000002</v>
      </c>
      <c r="GZ17" s="7">
        <v>34.624699999999997</v>
      </c>
      <c r="HA17" s="26">
        <v>52.96799</v>
      </c>
      <c r="HB17" s="11"/>
      <c r="HC17" s="16"/>
      <c r="HD17" s="132"/>
      <c r="HE17" s="22"/>
      <c r="HF17" s="45"/>
      <c r="HG17" s="7"/>
      <c r="HH17" s="7"/>
      <c r="HI17" s="7"/>
      <c r="HJ17" s="7"/>
      <c r="HK17" s="26"/>
      <c r="HL17" s="11"/>
      <c r="HM17" s="16"/>
      <c r="HN17" s="132" t="s">
        <v>171</v>
      </c>
      <c r="HO17" s="22">
        <v>1</v>
      </c>
      <c r="HP17" s="45">
        <v>44.579929999999997</v>
      </c>
      <c r="HQ17" s="7">
        <v>64.987070000000003</v>
      </c>
      <c r="HR17" s="7">
        <v>4.8489199999999997</v>
      </c>
      <c r="HS17" s="7">
        <v>41.808059999999998</v>
      </c>
      <c r="HT17" s="7">
        <v>40.188470000000002</v>
      </c>
      <c r="HU17" s="26">
        <v>62.253749999999997</v>
      </c>
      <c r="HV17" s="11"/>
      <c r="HW17" s="16"/>
      <c r="HX17" s="132" t="s">
        <v>171</v>
      </c>
      <c r="HY17" s="22">
        <v>1</v>
      </c>
      <c r="HZ17" s="45">
        <v>52.165460000000003</v>
      </c>
      <c r="IA17" s="7">
        <v>73.45872</v>
      </c>
      <c r="IB17" s="7">
        <v>8.8608499999999992</v>
      </c>
      <c r="IC17" s="7">
        <v>50.028829999999999</v>
      </c>
      <c r="ID17" s="7">
        <v>47.002670000000002</v>
      </c>
      <c r="IE17" s="26">
        <v>68.396150000000006</v>
      </c>
      <c r="IF17" s="11"/>
      <c r="IG17" s="16"/>
      <c r="IH17" s="132" t="s">
        <v>334</v>
      </c>
      <c r="II17" s="428">
        <v>0.5</v>
      </c>
      <c r="IJ17" s="45"/>
      <c r="IK17" s="45">
        <f>100-IK16</f>
        <v>6.8825910931174121</v>
      </c>
      <c r="IL17" s="7"/>
      <c r="IM17" s="7"/>
      <c r="IN17" s="7"/>
      <c r="IO17" s="26"/>
      <c r="IP17" s="11"/>
      <c r="IQ17" s="16"/>
      <c r="IR17" s="132" t="s">
        <v>171</v>
      </c>
      <c r="IS17" s="22">
        <v>1</v>
      </c>
      <c r="IT17" s="45">
        <v>51.776670000000003</v>
      </c>
      <c r="IU17" s="7">
        <v>72.837999999999994</v>
      </c>
      <c r="IV17" s="7">
        <v>8.3867700000000003</v>
      </c>
      <c r="IW17" s="7">
        <v>49.697069999999997</v>
      </c>
      <c r="IX17" s="7">
        <v>46.827970000000001</v>
      </c>
      <c r="IY17" s="26">
        <v>66.948660000000004</v>
      </c>
      <c r="IZ17" s="11"/>
      <c r="JA17" s="16"/>
      <c r="JB17" s="132" t="s">
        <v>171</v>
      </c>
      <c r="JC17" s="22">
        <v>1</v>
      </c>
      <c r="JD17" s="45">
        <v>53.40746</v>
      </c>
      <c r="JE17" s="7">
        <v>74.848600000000005</v>
      </c>
      <c r="JF17" s="7">
        <v>8.6792300000000004</v>
      </c>
      <c r="JG17" s="7">
        <v>50.52505</v>
      </c>
      <c r="JH17" s="7">
        <v>48.56541</v>
      </c>
      <c r="JI17" s="26">
        <v>69.928240000000002</v>
      </c>
      <c r="JJ17" s="11"/>
      <c r="JK17" s="16"/>
      <c r="JL17" s="132" t="s">
        <v>171</v>
      </c>
      <c r="JM17" s="22">
        <v>1</v>
      </c>
      <c r="JN17" s="45">
        <v>53.805759999999999</v>
      </c>
      <c r="JO17" s="7">
        <v>75.082509999999999</v>
      </c>
      <c r="JP17" s="7">
        <v>8.5438600000000005</v>
      </c>
      <c r="JQ17" s="7">
        <v>50.694279999999999</v>
      </c>
      <c r="JR17" s="7">
        <v>49.019010000000002</v>
      </c>
      <c r="JS17" s="26">
        <v>70.322599999999994</v>
      </c>
      <c r="JT17" s="11"/>
      <c r="JU17" s="16"/>
    </row>
    <row xmlns:x14ac="http://schemas.microsoft.com/office/spreadsheetml/2009/9/ac" r="18" s="2" customFormat="true" x14ac:dyDescent="0.25">
      <c r="A18" s="405" t="str">
        <f ca="true">IF(ISBLANK('Data Summary'!A20),"",'Data Summary'!A20)</f>
        <v>BRA_2013_EMIS</v>
      </c>
      <c r="B18" s="132" t="s">
        <v>197</v>
      </c>
      <c r="C18" s="22">
        <v>0.5</v>
      </c>
      <c r="D18" s="7">
        <v>6.54</v>
      </c>
      <c r="E18" s="7">
        <v>0.5</v>
      </c>
      <c r="F18" s="7">
        <v>11.2</v>
      </c>
      <c r="G18" s="7">
        <v>3.1760000000000002</v>
      </c>
      <c r="H18" s="7">
        <v>20</v>
      </c>
      <c r="I18" s="26">
        <v>0.27300000000000002</v>
      </c>
      <c r="J18" s="11"/>
      <c r="K18" s="16"/>
      <c r="L18" s="132" t="s">
        <v>197</v>
      </c>
      <c r="M18" s="22">
        <v>0.5</v>
      </c>
      <c r="N18" s="7">
        <f>85.88*0.141</f>
        <v>12.109079999999999</v>
      </c>
      <c r="O18" s="7">
        <f>95.98*0.00506</f>
        <v>0.48565880000000006</v>
      </c>
      <c r="P18" s="7">
        <f>77.5*0.2536</f>
        <v>19.654</v>
      </c>
      <c r="Q18" s="7">
        <f>90.27*0.0756</f>
        <v>6.8244119999999997</v>
      </c>
      <c r="R18" s="7">
        <f>84.3*0.1676</f>
        <v>14.128679999999999</v>
      </c>
      <c r="S18" s="26">
        <f>96.93*0.00252</f>
        <v>0.24426360000000003</v>
      </c>
      <c r="T18" s="11"/>
      <c r="U18" s="16"/>
      <c r="V18" s="132" t="s">
        <v>197</v>
      </c>
      <c r="W18" s="22">
        <v>0.5</v>
      </c>
      <c r="X18" s="7">
        <v>4.2549999999999999</v>
      </c>
      <c r="Y18" s="7">
        <v>0.58699999999999997</v>
      </c>
      <c r="Z18" s="7">
        <v>7.17</v>
      </c>
      <c r="AA18" s="7">
        <v>2.54</v>
      </c>
      <c r="AB18" s="7">
        <v>4.95</v>
      </c>
      <c r="AC18" s="26">
        <v>1.52</v>
      </c>
      <c r="AD18" s="11"/>
      <c r="AE18" s="16"/>
      <c r="AF18" s="132" t="s">
        <v>197</v>
      </c>
      <c r="AG18" s="22">
        <v>0.5</v>
      </c>
      <c r="AH18" s="7">
        <v>2.75</v>
      </c>
      <c r="AI18" s="7">
        <v>0.30499999999999999</v>
      </c>
      <c r="AJ18" s="7">
        <v>5.0549999999999997</v>
      </c>
      <c r="AK18" s="7">
        <v>1.73</v>
      </c>
      <c r="AL18" s="7">
        <v>3.29</v>
      </c>
      <c r="AM18" s="26">
        <v>0.3</v>
      </c>
      <c r="AN18" s="11"/>
      <c r="AO18" s="16"/>
      <c r="AP18" s="132" t="s">
        <v>197</v>
      </c>
      <c r="AQ18" s="22">
        <v>0</v>
      </c>
      <c r="AR18" s="7">
        <v>3.28</v>
      </c>
      <c r="AS18" s="7">
        <v>0.28699999999999998</v>
      </c>
      <c r="AT18" s="7">
        <v>6.23</v>
      </c>
      <c r="AU18" s="7">
        <v>2.2400000000000002</v>
      </c>
      <c r="AV18" s="7">
        <v>4</v>
      </c>
      <c r="AW18" s="26">
        <v>0.314</v>
      </c>
      <c r="AX18" s="11"/>
      <c r="AY18" s="16"/>
      <c r="AZ18" s="132" t="s">
        <v>197</v>
      </c>
      <c r="BA18" s="22">
        <v>0</v>
      </c>
      <c r="BB18" s="7">
        <v>2.56</v>
      </c>
      <c r="BC18" s="7">
        <v>0.17699999999999999</v>
      </c>
      <c r="BD18" s="7">
        <v>5.0199999999999996</v>
      </c>
      <c r="BE18" s="7">
        <v>1.7857000000000001</v>
      </c>
      <c r="BF18" s="7">
        <v>3.18</v>
      </c>
      <c r="BG18" s="26">
        <v>0.16500000000000001</v>
      </c>
      <c r="BH18" s="11"/>
      <c r="BI18" s="16"/>
      <c r="BJ18" s="132" t="s">
        <v>197</v>
      </c>
      <c r="BK18" s="22">
        <v>0</v>
      </c>
      <c r="BL18" s="7">
        <v>2.75</v>
      </c>
      <c r="BM18" s="7">
        <v>0.14699999999999999</v>
      </c>
      <c r="BN18" s="7">
        <v>5.5979999999999999</v>
      </c>
      <c r="BO18" s="7">
        <v>1.84585</v>
      </c>
      <c r="BP18" s="7">
        <v>3.415</v>
      </c>
      <c r="BQ18" s="26">
        <v>0.16600000000000001</v>
      </c>
      <c r="BR18" s="11"/>
      <c r="BS18" s="16"/>
      <c r="BT18" s="132"/>
      <c r="BU18" s="22"/>
      <c r="BV18" s="7"/>
      <c r="BW18" s="7"/>
      <c r="BX18" s="7"/>
      <c r="BY18" s="7"/>
      <c r="BZ18" s="7"/>
      <c r="CA18" s="26"/>
      <c r="CB18" s="11"/>
      <c r="CC18" s="16"/>
      <c r="CD18" s="132" t="s">
        <v>197</v>
      </c>
      <c r="CE18" s="22">
        <v>0.5</v>
      </c>
      <c r="CF18" s="7">
        <v>3.2974100000000002</v>
      </c>
      <c r="CG18" s="7">
        <v>0.64959999999999996</v>
      </c>
      <c r="CH18" s="7">
        <v>6.4653499999999999</v>
      </c>
      <c r="CI18" s="7">
        <v>2.2713999999999999</v>
      </c>
      <c r="CJ18" s="7">
        <v>3.77495</v>
      </c>
      <c r="CK18" s="26">
        <v>1.3755900000000001</v>
      </c>
      <c r="CL18" s="11"/>
      <c r="CM18" s="16"/>
      <c r="CN18" s="132" t="s">
        <v>197</v>
      </c>
      <c r="CO18" s="22">
        <v>0.5</v>
      </c>
      <c r="CP18" s="7">
        <v>3.1771400000000001</v>
      </c>
      <c r="CQ18" s="7">
        <v>0.42836000000000002</v>
      </c>
      <c r="CR18" s="7">
        <v>6.53789</v>
      </c>
      <c r="CS18" s="7">
        <v>2.49091</v>
      </c>
      <c r="CT18" s="7">
        <v>3.6729699999999998</v>
      </c>
      <c r="CU18" s="26">
        <v>0.73419000000000001</v>
      </c>
      <c r="CV18" s="11"/>
      <c r="CW18" s="16"/>
      <c r="CX18" s="132" t="s">
        <v>197</v>
      </c>
      <c r="CY18" s="22">
        <v>0.5</v>
      </c>
      <c r="CZ18" s="7">
        <v>2.94435</v>
      </c>
      <c r="DA18" s="7">
        <v>0.25235000000000002</v>
      </c>
      <c r="DB18" s="7">
        <v>6.4072899999999997</v>
      </c>
      <c r="DC18" s="7">
        <v>2.5222099999999998</v>
      </c>
      <c r="DD18" s="7">
        <v>3.4439899999999999</v>
      </c>
      <c r="DE18" s="26">
        <v>0.41232000000000002</v>
      </c>
      <c r="DF18" s="11"/>
      <c r="DG18" s="16"/>
      <c r="DH18" s="132" t="s">
        <v>197</v>
      </c>
      <c r="DI18" s="22">
        <v>0.5</v>
      </c>
      <c r="DJ18" s="7">
        <v>2.87581</v>
      </c>
      <c r="DK18" s="7">
        <v>0.23785000000000001</v>
      </c>
      <c r="DL18" s="7">
        <v>6.4557099999999998</v>
      </c>
      <c r="DM18" s="7">
        <v>2.5640800000000001</v>
      </c>
      <c r="DN18" s="7">
        <v>3.3962400000000001</v>
      </c>
      <c r="DO18" s="26">
        <v>0.41005000000000003</v>
      </c>
      <c r="DP18" s="11"/>
      <c r="DQ18" s="16"/>
      <c r="DR18" s="132" t="s">
        <v>197</v>
      </c>
      <c r="DS18" s="22">
        <v>0.5</v>
      </c>
      <c r="DT18" s="7">
        <v>3.1957800000000001</v>
      </c>
      <c r="DU18" s="7">
        <v>0.24410999999999999</v>
      </c>
      <c r="DV18" s="7">
        <v>7.3700799999999997</v>
      </c>
      <c r="DW18" s="7">
        <v>3.14283</v>
      </c>
      <c r="DX18" s="7">
        <v>3.7962400000000001</v>
      </c>
      <c r="DY18" s="26">
        <v>0.40869</v>
      </c>
      <c r="DZ18" s="11"/>
      <c r="EA18" s="16"/>
      <c r="EB18" s="132" t="s">
        <v>197</v>
      </c>
      <c r="EC18" s="22">
        <v>0.5</v>
      </c>
      <c r="ED18" s="7">
        <v>3.2265999999999999</v>
      </c>
      <c r="EE18" s="7">
        <v>0.22661000000000001</v>
      </c>
      <c r="EF18" s="7">
        <v>7.6541399999999999</v>
      </c>
      <c r="EG18" s="7">
        <v>3.3078599999999998</v>
      </c>
      <c r="EH18" s="7">
        <v>3.87331</v>
      </c>
      <c r="EI18" s="26">
        <v>0.38533000000000001</v>
      </c>
      <c r="EJ18" s="11"/>
      <c r="EK18" s="16"/>
      <c r="EL18" s="132" t="s">
        <v>197</v>
      </c>
      <c r="EM18" s="22">
        <v>0.5</v>
      </c>
      <c r="EN18" s="7">
        <v>3.2412299999999998</v>
      </c>
      <c r="EO18" s="7">
        <v>0.22806999999999999</v>
      </c>
      <c r="EP18" s="7">
        <v>7.94041</v>
      </c>
      <c r="EQ18" s="7">
        <v>3.42563</v>
      </c>
      <c r="ER18" s="7">
        <v>3.9258199999999999</v>
      </c>
      <c r="ES18" s="26">
        <v>0.3679</v>
      </c>
      <c r="ET18" s="11"/>
      <c r="EU18" s="16"/>
      <c r="EV18" s="132"/>
      <c r="EW18" s="22"/>
      <c r="EX18" s="7"/>
      <c r="EY18" s="7"/>
      <c r="EZ18" s="7"/>
      <c r="FA18" s="7"/>
      <c r="FB18" s="7"/>
      <c r="FC18" s="26"/>
      <c r="FD18" s="11"/>
      <c r="FE18" s="16"/>
      <c r="FF18" s="132" t="s">
        <v>197</v>
      </c>
      <c r="FG18" s="22">
        <v>0.5</v>
      </c>
      <c r="FH18" s="7">
        <v>3.16133</v>
      </c>
      <c r="FI18" s="7">
        <v>0.22913</v>
      </c>
      <c r="FJ18" s="7">
        <v>7.9906300000000003</v>
      </c>
      <c r="FK18" s="7">
        <v>3.4596399999999998</v>
      </c>
      <c r="FL18" s="7">
        <v>3.8763100000000001</v>
      </c>
      <c r="FM18" s="26">
        <v>0.36806</v>
      </c>
      <c r="FN18" s="11"/>
      <c r="FO18" s="16"/>
      <c r="FP18" s="132" t="s">
        <v>197</v>
      </c>
      <c r="FQ18" s="22">
        <v>0.5</v>
      </c>
      <c r="FR18" s="7">
        <v>3.1325099999999999</v>
      </c>
      <c r="FS18" s="7">
        <v>0.25791999999999998</v>
      </c>
      <c r="FT18" s="7">
        <v>8.0460499999999993</v>
      </c>
      <c r="FU18" s="7">
        <v>3.4410500000000002</v>
      </c>
      <c r="FV18" s="7">
        <v>3.7870200000000001</v>
      </c>
      <c r="FW18" s="26">
        <v>0.54766999999999999</v>
      </c>
      <c r="FX18" s="11"/>
      <c r="FY18" s="16"/>
      <c r="FZ18" s="132"/>
      <c r="GA18" s="22"/>
      <c r="GB18" s="7"/>
      <c r="GC18" s="7"/>
      <c r="GD18" s="7"/>
      <c r="GE18" s="7"/>
      <c r="GF18" s="7"/>
      <c r="GG18" s="26"/>
      <c r="GH18" s="11"/>
      <c r="GI18" s="16"/>
      <c r="GJ18" s="132" t="s">
        <v>197</v>
      </c>
      <c r="GK18" s="22">
        <v>0.5</v>
      </c>
      <c r="GL18" s="7">
        <v>2.9739100000000001</v>
      </c>
      <c r="GM18" s="7">
        <v>0.2515</v>
      </c>
      <c r="GN18" s="7">
        <v>7.78843</v>
      </c>
      <c r="GO18" s="7">
        <v>3.3511000000000002</v>
      </c>
      <c r="GP18" s="7">
        <v>3.6081599999999998</v>
      </c>
      <c r="GQ18" s="26">
        <v>0.53334999999999999</v>
      </c>
      <c r="GR18" s="11"/>
      <c r="GS18" s="16"/>
      <c r="GT18" s="132" t="s">
        <v>197</v>
      </c>
      <c r="GU18" s="22">
        <v>0.5</v>
      </c>
      <c r="GV18" s="7">
        <v>2.8767499999999999</v>
      </c>
      <c r="GW18" s="7">
        <v>0.27351999999999999</v>
      </c>
      <c r="GX18" s="7">
        <v>7.6746499999999997</v>
      </c>
      <c r="GY18" s="7">
        <v>3.2328899999999998</v>
      </c>
      <c r="GZ18" s="7">
        <v>3.51878</v>
      </c>
      <c r="HA18" s="26">
        <v>0.66601999999999995</v>
      </c>
      <c r="HB18" s="11"/>
      <c r="HC18" s="16"/>
      <c r="HD18" s="132"/>
      <c r="HE18" s="22"/>
      <c r="HF18" s="7"/>
      <c r="HG18" s="7"/>
      <c r="HH18" s="7"/>
      <c r="HI18" s="7"/>
      <c r="HJ18" s="7"/>
      <c r="HK18" s="26"/>
      <c r="HL18" s="11"/>
      <c r="HM18" s="16"/>
      <c r="HN18" s="132" t="s">
        <v>197</v>
      </c>
      <c r="HO18" s="22">
        <v>0.5</v>
      </c>
      <c r="HP18" s="7">
        <v>2.7023000000000001</v>
      </c>
      <c r="HQ18" s="7">
        <v>0.29454000000000002</v>
      </c>
      <c r="HR18" s="7">
        <v>7.39</v>
      </c>
      <c r="HS18" s="7">
        <v>3.0302099999999998</v>
      </c>
      <c r="HT18" s="7">
        <v>3.3153999999999999</v>
      </c>
      <c r="HU18" s="26">
        <v>0.69643999999999995</v>
      </c>
      <c r="HV18" s="11"/>
      <c r="HW18" s="16"/>
      <c r="HX18" s="132" t="s">
        <v>197</v>
      </c>
      <c r="HY18" s="22">
        <v>0.5</v>
      </c>
      <c r="HZ18" s="7">
        <v>4.0564799999999996</v>
      </c>
      <c r="IA18" s="7">
        <v>0.77747999999999995</v>
      </c>
      <c r="IB18" s="7">
        <v>10.72505</v>
      </c>
      <c r="IC18" s="7">
        <v>4.4940600000000002</v>
      </c>
      <c r="ID18" s="7">
        <v>4.8716299999999997</v>
      </c>
      <c r="IE18" s="26">
        <v>1.4966699999999999</v>
      </c>
      <c r="IF18" s="11"/>
      <c r="IG18" s="16"/>
      <c r="IH18" s="132"/>
      <c r="II18" s="22"/>
      <c r="IJ18" s="7"/>
      <c r="IK18" s="7"/>
      <c r="IL18" s="7"/>
      <c r="IM18" s="7"/>
      <c r="IN18" s="7"/>
      <c r="IO18" s="26"/>
      <c r="IP18" s="11"/>
      <c r="IQ18" s="16"/>
      <c r="IR18" s="132" t="s">
        <v>197</v>
      </c>
      <c r="IS18" s="22">
        <v>0.5</v>
      </c>
      <c r="IT18" s="7">
        <v>3.4968499999999998</v>
      </c>
      <c r="IU18" s="7">
        <v>0.55127000000000004</v>
      </c>
      <c r="IV18" s="7">
        <v>9.5652299999999997</v>
      </c>
      <c r="IW18" s="7">
        <v>3.96983</v>
      </c>
      <c r="IX18" s="7">
        <v>4.2343400000000004</v>
      </c>
      <c r="IY18" s="26">
        <v>1.11297</v>
      </c>
      <c r="IZ18" s="11"/>
      <c r="JA18" s="16"/>
      <c r="JB18" s="132" t="s">
        <v>197</v>
      </c>
      <c r="JC18" s="22">
        <v>0.5</v>
      </c>
      <c r="JD18" s="7">
        <v>3.1152700000000002</v>
      </c>
      <c r="JE18" s="7">
        <v>0.47072999999999998</v>
      </c>
      <c r="JF18" s="7">
        <v>8.6320200000000007</v>
      </c>
      <c r="JG18" s="7">
        <v>3.5897700000000001</v>
      </c>
      <c r="JH18" s="7">
        <v>3.76695</v>
      </c>
      <c r="JI18" s="26">
        <v>1.0046200000000001</v>
      </c>
      <c r="JJ18" s="11"/>
      <c r="JK18" s="16"/>
      <c r="JL18" s="132" t="s">
        <v>197</v>
      </c>
      <c r="JM18" s="22">
        <v>0.5</v>
      </c>
      <c r="JN18" s="7">
        <v>2.77067</v>
      </c>
      <c r="JO18" s="7">
        <v>0.40306999999999998</v>
      </c>
      <c r="JP18" s="7">
        <v>7.8072499999999998</v>
      </c>
      <c r="JQ18" s="7">
        <v>3.2734100000000002</v>
      </c>
      <c r="JR18" s="7">
        <v>3.3538000000000001</v>
      </c>
      <c r="JS18" s="26">
        <v>0.96970000000000001</v>
      </c>
      <c r="JT18" s="11"/>
      <c r="JU18" s="16"/>
    </row>
    <row xmlns:x14ac="http://schemas.microsoft.com/office/spreadsheetml/2009/9/ac" r="19" s="2" customFormat="true" x14ac:dyDescent="0.25">
      <c r="A19" s="405" t="str">
        <f ca="true">IF(ISBLANK('Data Summary'!A21),"",'Data Summary'!A21)</f>
        <v>BRA_2013_LLECE</v>
      </c>
      <c r="B19" s="132"/>
      <c r="C19" s="22"/>
      <c r="D19" s="7"/>
      <c r="E19" s="7"/>
      <c r="F19" s="67"/>
      <c r="G19" s="7"/>
      <c r="H19" s="7"/>
      <c r="I19" s="26"/>
      <c r="J19" s="11"/>
      <c r="K19" s="16"/>
      <c r="L19" s="132"/>
      <c r="M19" s="22"/>
      <c r="N19" s="7"/>
      <c r="O19" s="7"/>
      <c r="P19" s="67"/>
      <c r="Q19" s="7"/>
      <c r="R19" s="7"/>
      <c r="S19" s="26"/>
      <c r="T19" s="11"/>
      <c r="U19" s="16"/>
      <c r="V19" s="132"/>
      <c r="W19" s="22"/>
      <c r="X19" s="7"/>
      <c r="Y19" s="7"/>
      <c r="Z19" s="67"/>
      <c r="AA19" s="7"/>
      <c r="AB19" s="7"/>
      <c r="AC19" s="26"/>
      <c r="AD19" s="11"/>
      <c r="AE19" s="16"/>
      <c r="AF19" s="132"/>
      <c r="AG19" s="22"/>
      <c r="AH19" s="7"/>
      <c r="AI19" s="7"/>
      <c r="AJ19" s="67"/>
      <c r="AK19" s="7"/>
      <c r="AL19" s="7"/>
      <c r="AM19" s="26"/>
      <c r="AN19" s="11"/>
      <c r="AO19" s="16"/>
      <c r="AP19" s="132"/>
      <c r="AQ19" s="22"/>
      <c r="AR19" s="7"/>
      <c r="AS19" s="7"/>
      <c r="AT19" s="67"/>
      <c r="AU19" s="7"/>
      <c r="AV19" s="7"/>
      <c r="AW19" s="26"/>
      <c r="AX19" s="11"/>
      <c r="AY19" s="16"/>
      <c r="AZ19" s="132"/>
      <c r="BA19" s="22"/>
      <c r="BB19" s="7"/>
      <c r="BC19" s="7"/>
      <c r="BD19" s="67"/>
      <c r="BE19" s="7"/>
      <c r="BF19" s="7"/>
      <c r="BG19" s="26"/>
      <c r="BH19" s="11"/>
      <c r="BI19" s="16"/>
      <c r="BJ19" s="132"/>
      <c r="BK19" s="22"/>
      <c r="BL19" s="7"/>
      <c r="BM19" s="7"/>
      <c r="BN19" s="67"/>
      <c r="BO19" s="7"/>
      <c r="BP19" s="7"/>
      <c r="BQ19" s="26"/>
      <c r="BR19" s="11"/>
      <c r="BS19" s="16"/>
      <c r="BT19" s="132"/>
      <c r="BU19" s="22"/>
      <c r="BV19" s="7"/>
      <c r="BW19" s="7"/>
      <c r="BX19" s="67"/>
      <c r="BY19" s="7"/>
      <c r="BZ19" s="7"/>
      <c r="CA19" s="26"/>
      <c r="CB19" s="11"/>
      <c r="CC19" s="16"/>
      <c r="CD19" s="132"/>
      <c r="CE19" s="22"/>
      <c r="CF19" s="7"/>
      <c r="CG19" s="7"/>
      <c r="CH19" s="67"/>
      <c r="CI19" s="7"/>
      <c r="CJ19" s="7"/>
      <c r="CK19" s="26"/>
      <c r="CL19" s="11"/>
      <c r="CM19" s="16"/>
      <c r="CN19" s="132"/>
      <c r="CO19" s="22"/>
      <c r="CP19" s="7"/>
      <c r="CQ19" s="7"/>
      <c r="CR19" s="67"/>
      <c r="CS19" s="7"/>
      <c r="CT19" s="7"/>
      <c r="CU19" s="26"/>
      <c r="CV19" s="11"/>
      <c r="CW19" s="16"/>
      <c r="CX19" s="132"/>
      <c r="CY19" s="22"/>
      <c r="CZ19" s="7"/>
      <c r="DA19" s="7"/>
      <c r="DB19" s="67"/>
      <c r="DC19" s="7"/>
      <c r="DD19" s="7"/>
      <c r="DE19" s="26"/>
      <c r="DF19" s="11"/>
      <c r="DG19" s="16"/>
      <c r="DH19" s="132"/>
      <c r="DI19" s="22"/>
      <c r="DJ19" s="7"/>
      <c r="DK19" s="7"/>
      <c r="DL19" s="67"/>
      <c r="DM19" s="7"/>
      <c r="DN19" s="7"/>
      <c r="DO19" s="26"/>
      <c r="DP19" s="11"/>
      <c r="DQ19" s="16"/>
      <c r="DR19" s="132"/>
      <c r="DS19" s="22"/>
      <c r="DT19" s="7"/>
      <c r="DU19" s="7"/>
      <c r="DV19" s="67"/>
      <c r="DW19" s="7"/>
      <c r="DX19" s="7"/>
      <c r="DY19" s="26"/>
      <c r="DZ19" s="11"/>
      <c r="EA19" s="16"/>
      <c r="EB19" s="132"/>
      <c r="EC19" s="22"/>
      <c r="ED19" s="7"/>
      <c r="EE19" s="7"/>
      <c r="EF19" s="67"/>
      <c r="EG19" s="7"/>
      <c r="EH19" s="7"/>
      <c r="EI19" s="26"/>
      <c r="EJ19" s="11"/>
      <c r="EK19" s="16"/>
      <c r="EL19" s="132"/>
      <c r="EM19" s="22"/>
      <c r="EN19" s="7"/>
      <c r="EO19" s="7"/>
      <c r="EP19" s="67"/>
      <c r="EQ19" s="7"/>
      <c r="ER19" s="7"/>
      <c r="ES19" s="26"/>
      <c r="ET19" s="11"/>
      <c r="EU19" s="16"/>
      <c r="EV19" s="132"/>
      <c r="EW19" s="22"/>
      <c r="EX19" s="7"/>
      <c r="EY19" s="7"/>
      <c r="EZ19" s="67"/>
      <c r="FA19" s="7"/>
      <c r="FB19" s="7"/>
      <c r="FC19" s="26"/>
      <c r="FD19" s="11"/>
      <c r="FE19" s="16"/>
      <c r="FF19" s="132"/>
      <c r="FG19" s="22"/>
      <c r="FH19" s="7"/>
      <c r="FI19" s="7"/>
      <c r="FJ19" s="67"/>
      <c r="FK19" s="7"/>
      <c r="FL19" s="7"/>
      <c r="FM19" s="26"/>
      <c r="FN19" s="11"/>
      <c r="FO19" s="16"/>
      <c r="FP19" s="132"/>
      <c r="FQ19" s="22"/>
      <c r="FR19" s="7"/>
      <c r="FS19" s="7"/>
      <c r="FT19" s="67"/>
      <c r="FU19" s="7"/>
      <c r="FV19" s="7"/>
      <c r="FW19" s="26"/>
      <c r="FX19" s="11"/>
      <c r="FY19" s="16"/>
      <c r="FZ19" s="132"/>
      <c r="GA19" s="22"/>
      <c r="GB19" s="7"/>
      <c r="GC19" s="7"/>
      <c r="GD19" s="67"/>
      <c r="GE19" s="7"/>
      <c r="GF19" s="7"/>
      <c r="GG19" s="26"/>
      <c r="GH19" s="11"/>
      <c r="GI19" s="16"/>
      <c r="GJ19" s="132"/>
      <c r="GK19" s="22"/>
      <c r="GL19" s="7"/>
      <c r="GM19" s="7"/>
      <c r="GN19" s="67"/>
      <c r="GO19" s="7"/>
      <c r="GP19" s="7"/>
      <c r="GQ19" s="26"/>
      <c r="GR19" s="11"/>
      <c r="GS19" s="16"/>
      <c r="GT19" s="132"/>
      <c r="GU19" s="22"/>
      <c r="GV19" s="7"/>
      <c r="GW19" s="7"/>
      <c r="GX19" s="67"/>
      <c r="GY19" s="7"/>
      <c r="GZ19" s="7"/>
      <c r="HA19" s="26"/>
      <c r="HB19" s="11"/>
      <c r="HC19" s="16"/>
      <c r="HD19" s="132"/>
      <c r="HE19" s="22"/>
      <c r="HF19" s="7"/>
      <c r="HG19" s="7"/>
      <c r="HH19" s="67"/>
      <c r="HI19" s="7"/>
      <c r="HJ19" s="7"/>
      <c r="HK19" s="26"/>
      <c r="HL19" s="11"/>
      <c r="HM19" s="16"/>
      <c r="HN19" s="132"/>
      <c r="HO19" s="22"/>
      <c r="HP19" s="7"/>
      <c r="HQ19" s="7"/>
      <c r="HR19" s="67"/>
      <c r="HS19" s="7"/>
      <c r="HT19" s="7"/>
      <c r="HU19" s="26"/>
      <c r="HV19" s="11"/>
      <c r="HW19" s="16"/>
      <c r="HX19" s="132"/>
      <c r="HY19" s="22"/>
      <c r="HZ19" s="7"/>
      <c r="IA19" s="7"/>
      <c r="IB19" s="67"/>
      <c r="IC19" s="7"/>
      <c r="ID19" s="7"/>
      <c r="IE19" s="26"/>
      <c r="IF19" s="11"/>
      <c r="IG19" s="16"/>
      <c r="IH19" s="132"/>
      <c r="II19" s="22"/>
      <c r="IJ19" s="7"/>
      <c r="IK19" s="7"/>
      <c r="IL19" s="67"/>
      <c r="IM19" s="7"/>
      <c r="IN19" s="7"/>
      <c r="IO19" s="26"/>
      <c r="IP19" s="11"/>
      <c r="IQ19" s="16"/>
      <c r="IR19" s="132"/>
      <c r="IS19" s="22"/>
      <c r="IT19" s="7"/>
      <c r="IU19" s="7"/>
      <c r="IV19" s="67"/>
      <c r="IW19" s="7"/>
      <c r="IX19" s="7"/>
      <c r="IY19" s="26"/>
      <c r="IZ19" s="11"/>
      <c r="JA19" s="16"/>
      <c r="JB19" s="132"/>
      <c r="JC19" s="22"/>
      <c r="JD19" s="7"/>
      <c r="JE19" s="7"/>
      <c r="JF19" s="67"/>
      <c r="JG19" s="7"/>
      <c r="JH19" s="7"/>
      <c r="JI19" s="26"/>
      <c r="JJ19" s="11"/>
      <c r="JK19" s="16"/>
      <c r="JL19" s="132"/>
      <c r="JM19" s="22"/>
      <c r="JN19" s="7"/>
      <c r="JO19" s="7"/>
      <c r="JP19" s="67"/>
      <c r="JQ19" s="7"/>
      <c r="JR19" s="7"/>
      <c r="JS19" s="26"/>
      <c r="JT19" s="11"/>
      <c r="JU19" s="16"/>
    </row>
    <row xmlns:x14ac="http://schemas.microsoft.com/office/spreadsheetml/2009/9/ac" r="20" s="2" customFormat="true" x14ac:dyDescent="0.25">
      <c r="A20" s="405" t="str">
        <f ca="true">IF(ISBLANK('Data Summary'!A22),"",'Data Summary'!A22)</f>
        <v>BRA_2014_EMIS</v>
      </c>
      <c r="B20" s="132"/>
      <c r="C20" s="21"/>
      <c r="D20" s="7"/>
      <c r="E20" s="67"/>
      <c r="F20" s="67"/>
      <c r="G20" s="7"/>
      <c r="H20" s="7"/>
      <c r="I20" s="26"/>
      <c r="J20" s="11"/>
      <c r="K20" s="16"/>
      <c r="L20" s="132"/>
      <c r="M20" s="21"/>
      <c r="N20" s="7"/>
      <c r="O20" s="67"/>
      <c r="P20" s="67"/>
      <c r="Q20" s="7"/>
      <c r="R20" s="7"/>
      <c r="S20" s="26"/>
      <c r="T20" s="11"/>
      <c r="U20" s="16"/>
      <c r="V20" s="132"/>
      <c r="W20" s="21"/>
      <c r="X20" s="7"/>
      <c r="Y20" s="67"/>
      <c r="Z20" s="67"/>
      <c r="AA20" s="7"/>
      <c r="AB20" s="7"/>
      <c r="AC20" s="26"/>
      <c r="AD20" s="11"/>
      <c r="AE20" s="16"/>
      <c r="AF20" s="132"/>
      <c r="AG20" s="21"/>
      <c r="AH20" s="7"/>
      <c r="AI20" s="67"/>
      <c r="AJ20" s="67"/>
      <c r="AK20" s="7"/>
      <c r="AL20" s="7"/>
      <c r="AM20" s="26"/>
      <c r="AN20" s="11"/>
      <c r="AO20" s="16"/>
      <c r="AP20" s="132"/>
      <c r="AQ20" s="21"/>
      <c r="AR20" s="7"/>
      <c r="AS20" s="67"/>
      <c r="AT20" s="67"/>
      <c r="AU20" s="7"/>
      <c r="AV20" s="7"/>
      <c r="AW20" s="26"/>
      <c r="AX20" s="11"/>
      <c r="AY20" s="16"/>
      <c r="AZ20" s="132"/>
      <c r="BA20" s="21"/>
      <c r="BB20" s="7"/>
      <c r="BC20" s="67"/>
      <c r="BD20" s="67"/>
      <c r="BE20" s="7"/>
      <c r="BF20" s="7"/>
      <c r="BG20" s="26"/>
      <c r="BH20" s="11"/>
      <c r="BI20" s="16"/>
      <c r="BJ20" s="132"/>
      <c r="BK20" s="21"/>
      <c r="BL20" s="7"/>
      <c r="BM20" s="67"/>
      <c r="BN20" s="67"/>
      <c r="BO20" s="7"/>
      <c r="BP20" s="7"/>
      <c r="BQ20" s="26"/>
      <c r="BR20" s="11"/>
      <c r="BS20" s="16"/>
      <c r="BT20" s="132"/>
      <c r="BU20" s="21"/>
      <c r="BV20" s="7"/>
      <c r="BW20" s="67"/>
      <c r="BX20" s="67"/>
      <c r="BY20" s="7"/>
      <c r="BZ20" s="7"/>
      <c r="CA20" s="26"/>
      <c r="CB20" s="11"/>
      <c r="CC20" s="16"/>
      <c r="CD20" s="132"/>
      <c r="CE20" s="21"/>
      <c r="CF20" s="7"/>
      <c r="CG20" s="67"/>
      <c r="CH20" s="67"/>
      <c r="CI20" s="7"/>
      <c r="CJ20" s="7"/>
      <c r="CK20" s="26"/>
      <c r="CL20" s="11"/>
      <c r="CM20" s="16"/>
      <c r="CN20" s="132"/>
      <c r="CO20" s="21"/>
      <c r="CP20" s="7"/>
      <c r="CQ20" s="67"/>
      <c r="CR20" s="67"/>
      <c r="CS20" s="7"/>
      <c r="CT20" s="7"/>
      <c r="CU20" s="26"/>
      <c r="CV20" s="11"/>
      <c r="CW20" s="16"/>
      <c r="CX20" s="132"/>
      <c r="CY20" s="21"/>
      <c r="CZ20" s="7"/>
      <c r="DA20" s="67"/>
      <c r="DB20" s="67"/>
      <c r="DC20" s="7"/>
      <c r="DD20" s="7"/>
      <c r="DE20" s="26"/>
      <c r="DF20" s="11"/>
      <c r="DG20" s="16"/>
      <c r="DH20" s="132"/>
      <c r="DI20" s="21"/>
      <c r="DJ20" s="7"/>
      <c r="DK20" s="67"/>
      <c r="DL20" s="67"/>
      <c r="DM20" s="7"/>
      <c r="DN20" s="7"/>
      <c r="DO20" s="26"/>
      <c r="DP20" s="11"/>
      <c r="DQ20" s="16"/>
      <c r="DR20" s="132"/>
      <c r="DS20" s="21"/>
      <c r="DT20" s="7"/>
      <c r="DU20" s="67"/>
      <c r="DV20" s="67"/>
      <c r="DW20" s="7"/>
      <c r="DX20" s="7"/>
      <c r="DY20" s="26"/>
      <c r="DZ20" s="11"/>
      <c r="EA20" s="16"/>
      <c r="EB20" s="132"/>
      <c r="EC20" s="21"/>
      <c r="ED20" s="7"/>
      <c r="EE20" s="67"/>
      <c r="EF20" s="67"/>
      <c r="EG20" s="7"/>
      <c r="EH20" s="7"/>
      <c r="EI20" s="26"/>
      <c r="EJ20" s="11"/>
      <c r="EK20" s="16"/>
      <c r="EL20" s="132"/>
      <c r="EM20" s="21"/>
      <c r="EN20" s="7"/>
      <c r="EO20" s="67"/>
      <c r="EP20" s="67"/>
      <c r="EQ20" s="7"/>
      <c r="ER20" s="7"/>
      <c r="ES20" s="26"/>
      <c r="ET20" s="11"/>
      <c r="EU20" s="16"/>
      <c r="EV20" s="132"/>
      <c r="EW20" s="21"/>
      <c r="EX20" s="7"/>
      <c r="EY20" s="67"/>
      <c r="EZ20" s="67"/>
      <c r="FA20" s="7"/>
      <c r="FB20" s="7"/>
      <c r="FC20" s="26"/>
      <c r="FD20" s="11"/>
      <c r="FE20" s="16"/>
      <c r="FF20" s="132"/>
      <c r="FG20" s="21"/>
      <c r="FH20" s="7"/>
      <c r="FI20" s="67"/>
      <c r="FJ20" s="67"/>
      <c r="FK20" s="7"/>
      <c r="FL20" s="7"/>
      <c r="FM20" s="26"/>
      <c r="FN20" s="11"/>
      <c r="FO20" s="16"/>
      <c r="FP20" s="132"/>
      <c r="FQ20" s="21"/>
      <c r="FR20" s="7"/>
      <c r="FS20" s="67"/>
      <c r="FT20" s="67"/>
      <c r="FU20" s="7"/>
      <c r="FV20" s="7"/>
      <c r="FW20" s="26"/>
      <c r="FX20" s="11"/>
      <c r="FY20" s="16"/>
      <c r="FZ20" s="132"/>
      <c r="GA20" s="21"/>
      <c r="GB20" s="7"/>
      <c r="GC20" s="67"/>
      <c r="GD20" s="67"/>
      <c r="GE20" s="7"/>
      <c r="GF20" s="7"/>
      <c r="GG20" s="26"/>
      <c r="GH20" s="11"/>
      <c r="GI20" s="16"/>
      <c r="GJ20" s="132"/>
      <c r="GK20" s="21"/>
      <c r="GL20" s="7"/>
      <c r="GM20" s="67"/>
      <c r="GN20" s="67"/>
      <c r="GO20" s="7"/>
      <c r="GP20" s="7"/>
      <c r="GQ20" s="26"/>
      <c r="GR20" s="11"/>
      <c r="GS20" s="16"/>
      <c r="GT20" s="132"/>
      <c r="GU20" s="21"/>
      <c r="GV20" s="7"/>
      <c r="GW20" s="67"/>
      <c r="GX20" s="67"/>
      <c r="GY20" s="7"/>
      <c r="GZ20" s="7"/>
      <c r="HA20" s="26"/>
      <c r="HB20" s="11"/>
      <c r="HC20" s="16"/>
      <c r="HD20" s="132"/>
      <c r="HE20" s="21"/>
      <c r="HF20" s="7"/>
      <c r="HG20" s="67"/>
      <c r="HH20" s="67"/>
      <c r="HI20" s="7"/>
      <c r="HJ20" s="7"/>
      <c r="HK20" s="26"/>
      <c r="HL20" s="11"/>
      <c r="HM20" s="16"/>
      <c r="HN20" s="132"/>
      <c r="HO20" s="21"/>
      <c r="HP20" s="7"/>
      <c r="HQ20" s="67"/>
      <c r="HR20" s="67"/>
      <c r="HS20" s="7"/>
      <c r="HT20" s="7"/>
      <c r="HU20" s="26"/>
      <c r="HV20" s="11"/>
      <c r="HW20" s="16"/>
      <c r="HX20" s="132"/>
      <c r="HY20" s="21"/>
      <c r="HZ20" s="7"/>
      <c r="IA20" s="67"/>
      <c r="IB20" s="67"/>
      <c r="IC20" s="7"/>
      <c r="ID20" s="7"/>
      <c r="IE20" s="26"/>
      <c r="IF20" s="11"/>
      <c r="IG20" s="16"/>
      <c r="IH20" s="132"/>
      <c r="II20" s="21"/>
      <c r="IJ20" s="7"/>
      <c r="IK20" s="67"/>
      <c r="IL20" s="67"/>
      <c r="IM20" s="7"/>
      <c r="IN20" s="7"/>
      <c r="IO20" s="26"/>
      <c r="IP20" s="11"/>
      <c r="IQ20" s="16"/>
      <c r="IR20" s="132"/>
      <c r="IS20" s="21"/>
      <c r="IT20" s="7"/>
      <c r="IU20" s="67"/>
      <c r="IV20" s="67"/>
      <c r="IW20" s="7"/>
      <c r="IX20" s="7"/>
      <c r="IY20" s="26"/>
      <c r="IZ20" s="11"/>
      <c r="JA20" s="16"/>
      <c r="JB20" s="132"/>
      <c r="JC20" s="21"/>
      <c r="JD20" s="7"/>
      <c r="JE20" s="67"/>
      <c r="JF20" s="67"/>
      <c r="JG20" s="7"/>
      <c r="JH20" s="7"/>
      <c r="JI20" s="26"/>
      <c r="JJ20" s="11"/>
      <c r="JK20" s="16"/>
      <c r="JL20" s="132"/>
      <c r="JM20" s="21"/>
      <c r="JN20" s="7"/>
      <c r="JO20" s="67"/>
      <c r="JP20" s="67"/>
      <c r="JQ20" s="7"/>
      <c r="JR20" s="7"/>
      <c r="JS20" s="26"/>
      <c r="JT20" s="11"/>
      <c r="JU20" s="16"/>
    </row>
    <row xmlns:x14ac="http://schemas.microsoft.com/office/spreadsheetml/2009/9/ac" r="21" s="2" customFormat="true" x14ac:dyDescent="0.25">
      <c r="A21" s="405" t="str">
        <f ca="true">IF(ISBLANK('Data Summary'!A23),"",'Data Summary'!A23)</f>
        <v>BRA_2015_EMIS</v>
      </c>
      <c r="B21" s="132"/>
      <c r="C21" s="21"/>
      <c r="D21" s="67"/>
      <c r="E21" s="67"/>
      <c r="F21" s="67"/>
      <c r="G21" s="67"/>
      <c r="H21" s="67"/>
      <c r="I21" s="68"/>
      <c r="J21" s="11"/>
      <c r="K21" s="16"/>
      <c r="L21" s="132"/>
      <c r="M21" s="21"/>
      <c r="N21" s="67"/>
      <c r="O21" s="67"/>
      <c r="P21" s="67"/>
      <c r="Q21" s="67"/>
      <c r="R21" s="67"/>
      <c r="S21" s="68"/>
      <c r="T21" s="11"/>
      <c r="U21" s="16"/>
      <c r="V21" s="132"/>
      <c r="W21" s="21"/>
      <c r="X21" s="67"/>
      <c r="Y21" s="67"/>
      <c r="Z21" s="67"/>
      <c r="AA21" s="67"/>
      <c r="AB21" s="67"/>
      <c r="AC21" s="68"/>
      <c r="AD21" s="11"/>
      <c r="AE21" s="16"/>
      <c r="AF21" s="132"/>
      <c r="AG21" s="21"/>
      <c r="AH21" s="67"/>
      <c r="AI21" s="67"/>
      <c r="AJ21" s="67"/>
      <c r="AK21" s="67"/>
      <c r="AL21" s="67"/>
      <c r="AM21" s="68"/>
      <c r="AN21" s="11"/>
      <c r="AO21" s="16"/>
      <c r="AP21" s="132"/>
      <c r="AQ21" s="21"/>
      <c r="AR21" s="67"/>
      <c r="AS21" s="67"/>
      <c r="AT21" s="67"/>
      <c r="AU21" s="67"/>
      <c r="AV21" s="67"/>
      <c r="AW21" s="68"/>
      <c r="AX21" s="11"/>
      <c r="AY21" s="16"/>
      <c r="AZ21" s="132"/>
      <c r="BA21" s="21"/>
      <c r="BB21" s="67"/>
      <c r="BC21" s="67"/>
      <c r="BD21" s="67"/>
      <c r="BE21" s="67"/>
      <c r="BF21" s="67"/>
      <c r="BG21" s="68"/>
      <c r="BH21" s="11"/>
      <c r="BI21" s="16"/>
      <c r="BJ21" s="132"/>
      <c r="BK21" s="21"/>
      <c r="BL21" s="67"/>
      <c r="BM21" s="67"/>
      <c r="BN21" s="67"/>
      <c r="BO21" s="67"/>
      <c r="BP21" s="67"/>
      <c r="BQ21" s="68"/>
      <c r="BR21" s="11"/>
      <c r="BS21" s="16"/>
      <c r="BT21" s="132"/>
      <c r="BU21" s="21"/>
      <c r="BV21" s="67"/>
      <c r="BW21" s="67"/>
      <c r="BX21" s="67"/>
      <c r="BY21" s="67"/>
      <c r="BZ21" s="67"/>
      <c r="CA21" s="68"/>
      <c r="CB21" s="11"/>
      <c r="CC21" s="16"/>
      <c r="CD21" s="132"/>
      <c r="CE21" s="21"/>
      <c r="CF21" s="67"/>
      <c r="CG21" s="67"/>
      <c r="CH21" s="67"/>
      <c r="CI21" s="67"/>
      <c r="CJ21" s="67"/>
      <c r="CK21" s="68"/>
      <c r="CL21" s="11"/>
      <c r="CM21" s="16"/>
      <c r="CN21" s="132"/>
      <c r="CO21" s="21"/>
      <c r="CP21" s="67"/>
      <c r="CQ21" s="67"/>
      <c r="CR21" s="67"/>
      <c r="CS21" s="67"/>
      <c r="CT21" s="67"/>
      <c r="CU21" s="68"/>
      <c r="CV21" s="11"/>
      <c r="CW21" s="16"/>
      <c r="CX21" s="132"/>
      <c r="CY21" s="21"/>
      <c r="CZ21" s="67"/>
      <c r="DA21" s="67"/>
      <c r="DB21" s="67"/>
      <c r="DC21" s="67"/>
      <c r="DD21" s="67"/>
      <c r="DE21" s="68"/>
      <c r="DF21" s="11"/>
      <c r="DG21" s="16"/>
      <c r="DH21" s="132"/>
      <c r="DI21" s="21"/>
      <c r="DJ21" s="67"/>
      <c r="DK21" s="67"/>
      <c r="DL21" s="67"/>
      <c r="DM21" s="67"/>
      <c r="DN21" s="67"/>
      <c r="DO21" s="68"/>
      <c r="DP21" s="11"/>
      <c r="DQ21" s="16"/>
      <c r="DR21" s="132"/>
      <c r="DS21" s="21"/>
      <c r="DT21" s="67"/>
      <c r="DU21" s="67"/>
      <c r="DV21" s="67"/>
      <c r="DW21" s="67"/>
      <c r="DX21" s="67"/>
      <c r="DY21" s="68"/>
      <c r="DZ21" s="11"/>
      <c r="EA21" s="16"/>
      <c r="EB21" s="132"/>
      <c r="EC21" s="21"/>
      <c r="ED21" s="67"/>
      <c r="EE21" s="67"/>
      <c r="EF21" s="67"/>
      <c r="EG21" s="67"/>
      <c r="EH21" s="67"/>
      <c r="EI21" s="68"/>
      <c r="EJ21" s="11"/>
      <c r="EK21" s="16"/>
      <c r="EL21" s="132"/>
      <c r="EM21" s="21"/>
      <c r="EN21" s="67"/>
      <c r="EO21" s="67"/>
      <c r="EP21" s="67"/>
      <c r="EQ21" s="67"/>
      <c r="ER21" s="67"/>
      <c r="ES21" s="68"/>
      <c r="ET21" s="11"/>
      <c r="EU21" s="16"/>
      <c r="EV21" s="132"/>
      <c r="EW21" s="21"/>
      <c r="EX21" s="67"/>
      <c r="EY21" s="67"/>
      <c r="EZ21" s="67"/>
      <c r="FA21" s="67"/>
      <c r="FB21" s="67"/>
      <c r="FC21" s="68"/>
      <c r="FD21" s="11"/>
      <c r="FE21" s="16"/>
      <c r="FF21" s="132"/>
      <c r="FG21" s="21"/>
      <c r="FH21" s="67"/>
      <c r="FI21" s="67"/>
      <c r="FJ21" s="67"/>
      <c r="FK21" s="67"/>
      <c r="FL21" s="67"/>
      <c r="FM21" s="68"/>
      <c r="FN21" s="11"/>
      <c r="FO21" s="16"/>
      <c r="FP21" s="132"/>
      <c r="FQ21" s="21"/>
      <c r="FR21" s="67"/>
      <c r="FS21" s="67"/>
      <c r="FT21" s="67"/>
      <c r="FU21" s="67"/>
      <c r="FV21" s="67"/>
      <c r="FW21" s="68"/>
      <c r="FX21" s="11"/>
      <c r="FY21" s="16"/>
      <c r="FZ21" s="132"/>
      <c r="GA21" s="21"/>
      <c r="GB21" s="67"/>
      <c r="GC21" s="67"/>
      <c r="GD21" s="67"/>
      <c r="GE21" s="67"/>
      <c r="GF21" s="67"/>
      <c r="GG21" s="68"/>
      <c r="GH21" s="11"/>
      <c r="GI21" s="16"/>
      <c r="GJ21" s="132"/>
      <c r="GK21" s="21"/>
      <c r="GL21" s="67"/>
      <c r="GM21" s="67"/>
      <c r="GN21" s="67"/>
      <c r="GO21" s="67"/>
      <c r="GP21" s="67"/>
      <c r="GQ21" s="68"/>
      <c r="GR21" s="11"/>
      <c r="GS21" s="16"/>
      <c r="GT21" s="132"/>
      <c r="GU21" s="21"/>
      <c r="GV21" s="67"/>
      <c r="GW21" s="67"/>
      <c r="GX21" s="67"/>
      <c r="GY21" s="67"/>
      <c r="GZ21" s="67"/>
      <c r="HA21" s="68"/>
      <c r="HB21" s="11"/>
      <c r="HC21" s="16"/>
      <c r="HD21" s="132"/>
      <c r="HE21" s="21"/>
      <c r="HF21" s="67"/>
      <c r="HG21" s="67"/>
      <c r="HH21" s="67"/>
      <c r="HI21" s="67"/>
      <c r="HJ21" s="67"/>
      <c r="HK21" s="68"/>
      <c r="HL21" s="11"/>
      <c r="HM21" s="16"/>
      <c r="HN21" s="132"/>
      <c r="HO21" s="21"/>
      <c r="HP21" s="67"/>
      <c r="HQ21" s="67"/>
      <c r="HR21" s="67"/>
      <c r="HS21" s="67"/>
      <c r="HT21" s="67"/>
      <c r="HU21" s="68"/>
      <c r="HV21" s="11"/>
      <c r="HW21" s="16"/>
      <c r="HX21" s="132"/>
      <c r="HY21" s="21"/>
      <c r="HZ21" s="67"/>
      <c r="IA21" s="67"/>
      <c r="IB21" s="67"/>
      <c r="IC21" s="67"/>
      <c r="ID21" s="67"/>
      <c r="IE21" s="68"/>
      <c r="IF21" s="11"/>
      <c r="IG21" s="16"/>
      <c r="IH21" s="132"/>
      <c r="II21" s="21"/>
      <c r="IJ21" s="67"/>
      <c r="IK21" s="67"/>
      <c r="IL21" s="67"/>
      <c r="IM21" s="67"/>
      <c r="IN21" s="67"/>
      <c r="IO21" s="68"/>
      <c r="IP21" s="11"/>
      <c r="IQ21" s="16"/>
      <c r="IR21" s="132"/>
      <c r="IS21" s="21"/>
      <c r="IT21" s="67"/>
      <c r="IU21" s="67"/>
      <c r="IV21" s="67"/>
      <c r="IW21" s="67"/>
      <c r="IX21" s="67"/>
      <c r="IY21" s="68"/>
      <c r="IZ21" s="11"/>
      <c r="JA21" s="16"/>
      <c r="JB21" s="132"/>
      <c r="JC21" s="21"/>
      <c r="JD21" s="67"/>
      <c r="JE21" s="67"/>
      <c r="JF21" s="67"/>
      <c r="JG21" s="67"/>
      <c r="JH21" s="67"/>
      <c r="JI21" s="68"/>
      <c r="JJ21" s="11"/>
      <c r="JK21" s="16"/>
      <c r="JL21" s="132"/>
      <c r="JM21" s="21"/>
      <c r="JN21" s="67"/>
      <c r="JO21" s="67"/>
      <c r="JP21" s="67"/>
      <c r="JQ21" s="67"/>
      <c r="JR21" s="67"/>
      <c r="JS21" s="68"/>
      <c r="JT21" s="11"/>
      <c r="JU21" s="16"/>
    </row>
    <row xmlns:x14ac="http://schemas.microsoft.com/office/spreadsheetml/2009/9/ac" r="22" s="2" customFormat="true" x14ac:dyDescent="0.25">
      <c r="A22" s="405" t="str">
        <f ca="true">IF(ISBLANK('Data Summary'!A24),"",'Data Summary'!A24)</f>
        <v>BRA_2015_PNSE</v>
      </c>
      <c r="B22" s="132"/>
      <c r="C22" s="21"/>
      <c r="D22" s="67"/>
      <c r="E22" s="67"/>
      <c r="F22" s="67"/>
      <c r="G22" s="67"/>
      <c r="H22" s="67"/>
      <c r="I22" s="68"/>
      <c r="J22" s="11"/>
      <c r="K22" s="16"/>
      <c r="L22" s="132"/>
      <c r="M22" s="21"/>
      <c r="N22" s="67"/>
      <c r="O22" s="67"/>
      <c r="P22" s="67"/>
      <c r="Q22" s="67"/>
      <c r="R22" s="67"/>
      <c r="S22" s="68"/>
      <c r="T22" s="11"/>
      <c r="U22" s="16"/>
      <c r="V22" s="132"/>
      <c r="W22" s="21"/>
      <c r="X22" s="67"/>
      <c r="Y22" s="67"/>
      <c r="Z22" s="67"/>
      <c r="AA22" s="67"/>
      <c r="AB22" s="67"/>
      <c r="AC22" s="68"/>
      <c r="AD22" s="11"/>
      <c r="AE22" s="16"/>
      <c r="AF22" s="132"/>
      <c r="AG22" s="21"/>
      <c r="AH22" s="67"/>
      <c r="AI22" s="67"/>
      <c r="AJ22" s="67"/>
      <c r="AK22" s="67"/>
      <c r="AL22" s="67"/>
      <c r="AM22" s="68"/>
      <c r="AN22" s="11"/>
      <c r="AO22" s="16"/>
      <c r="AP22" s="132"/>
      <c r="AQ22" s="21"/>
      <c r="AR22" s="67"/>
      <c r="AS22" s="67"/>
      <c r="AT22" s="67"/>
      <c r="AU22" s="67"/>
      <c r="AV22" s="67"/>
      <c r="AW22" s="68"/>
      <c r="AX22" s="11"/>
      <c r="AY22" s="16"/>
      <c r="AZ22" s="132"/>
      <c r="BA22" s="21"/>
      <c r="BB22" s="67"/>
      <c r="BC22" s="67"/>
      <c r="BD22" s="67"/>
      <c r="BE22" s="67"/>
      <c r="BF22" s="67"/>
      <c r="BG22" s="68"/>
      <c r="BH22" s="11"/>
      <c r="BI22" s="16"/>
      <c r="BJ22" s="132"/>
      <c r="BK22" s="21"/>
      <c r="BL22" s="67"/>
      <c r="BM22" s="67"/>
      <c r="BN22" s="67"/>
      <c r="BO22" s="67"/>
      <c r="BP22" s="67"/>
      <c r="BQ22" s="68"/>
      <c r="BR22" s="11"/>
      <c r="BS22" s="16"/>
      <c r="BT22" s="132"/>
      <c r="BU22" s="21"/>
      <c r="BV22" s="67"/>
      <c r="BW22" s="67"/>
      <c r="BX22" s="67"/>
      <c r="BY22" s="67"/>
      <c r="BZ22" s="67"/>
      <c r="CA22" s="68"/>
      <c r="CB22" s="11"/>
      <c r="CC22" s="16"/>
      <c r="CD22" s="132"/>
      <c r="CE22" s="21"/>
      <c r="CF22" s="67"/>
      <c r="CG22" s="67"/>
      <c r="CH22" s="67"/>
      <c r="CI22" s="67"/>
      <c r="CJ22" s="67"/>
      <c r="CK22" s="68"/>
      <c r="CL22" s="11"/>
      <c r="CM22" s="16"/>
      <c r="CN22" s="132"/>
      <c r="CO22" s="21"/>
      <c r="CP22" s="67"/>
      <c r="CQ22" s="67"/>
      <c r="CR22" s="67"/>
      <c r="CS22" s="67"/>
      <c r="CT22" s="67"/>
      <c r="CU22" s="68"/>
      <c r="CV22" s="11"/>
      <c r="CW22" s="16"/>
      <c r="CX22" s="132"/>
      <c r="CY22" s="21"/>
      <c r="CZ22" s="67"/>
      <c r="DA22" s="67"/>
      <c r="DB22" s="67"/>
      <c r="DC22" s="67"/>
      <c r="DD22" s="67"/>
      <c r="DE22" s="68"/>
      <c r="DF22" s="11"/>
      <c r="DG22" s="16"/>
      <c r="DH22" s="132"/>
      <c r="DI22" s="21"/>
      <c r="DJ22" s="67"/>
      <c r="DK22" s="67"/>
      <c r="DL22" s="67"/>
      <c r="DM22" s="67"/>
      <c r="DN22" s="67"/>
      <c r="DO22" s="68"/>
      <c r="DP22" s="11"/>
      <c r="DQ22" s="16"/>
      <c r="DR22" s="132"/>
      <c r="DS22" s="21"/>
      <c r="DT22" s="67"/>
      <c r="DU22" s="67"/>
      <c r="DV22" s="67"/>
      <c r="DW22" s="67"/>
      <c r="DX22" s="67"/>
      <c r="DY22" s="68"/>
      <c r="DZ22" s="11"/>
      <c r="EA22" s="16"/>
      <c r="EB22" s="132"/>
      <c r="EC22" s="21"/>
      <c r="ED22" s="67"/>
      <c r="EE22" s="67"/>
      <c r="EF22" s="67"/>
      <c r="EG22" s="67"/>
      <c r="EH22" s="67"/>
      <c r="EI22" s="68"/>
      <c r="EJ22" s="11"/>
      <c r="EK22" s="16"/>
      <c r="EL22" s="132"/>
      <c r="EM22" s="21"/>
      <c r="EN22" s="67"/>
      <c r="EO22" s="67"/>
      <c r="EP22" s="67"/>
      <c r="EQ22" s="67"/>
      <c r="ER22" s="67"/>
      <c r="ES22" s="68"/>
      <c r="ET22" s="11"/>
      <c r="EU22" s="16"/>
      <c r="EV22" s="132"/>
      <c r="EW22" s="21"/>
      <c r="EX22" s="67"/>
      <c r="EY22" s="67"/>
      <c r="EZ22" s="67"/>
      <c r="FA22" s="67"/>
      <c r="FB22" s="67"/>
      <c r="FC22" s="68"/>
      <c r="FD22" s="11"/>
      <c r="FE22" s="16"/>
      <c r="FF22" s="132"/>
      <c r="FG22" s="21"/>
      <c r="FH22" s="67"/>
      <c r="FI22" s="67"/>
      <c r="FJ22" s="67"/>
      <c r="FK22" s="67"/>
      <c r="FL22" s="67"/>
      <c r="FM22" s="68"/>
      <c r="FN22" s="11"/>
      <c r="FO22" s="16"/>
      <c r="FP22" s="132"/>
      <c r="FQ22" s="21"/>
      <c r="FR22" s="67"/>
      <c r="FS22" s="67"/>
      <c r="FT22" s="67"/>
      <c r="FU22" s="67"/>
      <c r="FV22" s="67"/>
      <c r="FW22" s="68"/>
      <c r="FX22" s="11"/>
      <c r="FY22" s="16"/>
      <c r="FZ22" s="132"/>
      <c r="GA22" s="21"/>
      <c r="GB22" s="67"/>
      <c r="GC22" s="67"/>
      <c r="GD22" s="67"/>
      <c r="GE22" s="67"/>
      <c r="GF22" s="67"/>
      <c r="GG22" s="68"/>
      <c r="GH22" s="11"/>
      <c r="GI22" s="16"/>
      <c r="GJ22" s="132"/>
      <c r="GK22" s="21"/>
      <c r="GL22" s="67"/>
      <c r="GM22" s="67"/>
      <c r="GN22" s="67"/>
      <c r="GO22" s="67"/>
      <c r="GP22" s="67"/>
      <c r="GQ22" s="68"/>
      <c r="GR22" s="11"/>
      <c r="GS22" s="16"/>
      <c r="GT22" s="132"/>
      <c r="GU22" s="21"/>
      <c r="GV22" s="67"/>
      <c r="GW22" s="67"/>
      <c r="GX22" s="67"/>
      <c r="GY22" s="67"/>
      <c r="GZ22" s="67"/>
      <c r="HA22" s="68"/>
      <c r="HB22" s="11"/>
      <c r="HC22" s="16"/>
      <c r="HD22" s="132"/>
      <c r="HE22" s="21"/>
      <c r="HF22" s="67"/>
      <c r="HG22" s="67"/>
      <c r="HH22" s="67"/>
      <c r="HI22" s="67"/>
      <c r="HJ22" s="67"/>
      <c r="HK22" s="68"/>
      <c r="HL22" s="11"/>
      <c r="HM22" s="16"/>
      <c r="HN22" s="132"/>
      <c r="HO22" s="21"/>
      <c r="HP22" s="67"/>
      <c r="HQ22" s="67"/>
      <c r="HR22" s="67"/>
      <c r="HS22" s="67"/>
      <c r="HT22" s="67"/>
      <c r="HU22" s="68"/>
      <c r="HV22" s="11"/>
      <c r="HW22" s="16"/>
      <c r="HX22" s="132"/>
      <c r="HY22" s="21"/>
      <c r="HZ22" s="67"/>
      <c r="IA22" s="67"/>
      <c r="IB22" s="67"/>
      <c r="IC22" s="67"/>
      <c r="ID22" s="67"/>
      <c r="IE22" s="68"/>
      <c r="IF22" s="11"/>
      <c r="IG22" s="16"/>
      <c r="IH22" s="132"/>
      <c r="II22" s="21"/>
      <c r="IJ22" s="67"/>
      <c r="IK22" s="67"/>
      <c r="IL22" s="67"/>
      <c r="IM22" s="67"/>
      <c r="IN22" s="67"/>
      <c r="IO22" s="68"/>
      <c r="IP22" s="11"/>
      <c r="IQ22" s="16"/>
      <c r="IR22" s="132"/>
      <c r="IS22" s="21"/>
      <c r="IT22" s="67"/>
      <c r="IU22" s="67"/>
      <c r="IV22" s="67"/>
      <c r="IW22" s="67"/>
      <c r="IX22" s="67"/>
      <c r="IY22" s="68"/>
      <c r="IZ22" s="11"/>
      <c r="JA22" s="16"/>
      <c r="JB22" s="132"/>
      <c r="JC22" s="21"/>
      <c r="JD22" s="67"/>
      <c r="JE22" s="67"/>
      <c r="JF22" s="67"/>
      <c r="JG22" s="67"/>
      <c r="JH22" s="67"/>
      <c r="JI22" s="68"/>
      <c r="JJ22" s="11"/>
      <c r="JK22" s="16"/>
      <c r="JL22" s="132"/>
      <c r="JM22" s="21"/>
      <c r="JN22" s="67"/>
      <c r="JO22" s="67"/>
      <c r="JP22" s="67"/>
      <c r="JQ22" s="67"/>
      <c r="JR22" s="67"/>
      <c r="JS22" s="68"/>
      <c r="JT22" s="11"/>
      <c r="JU22" s="16"/>
    </row>
    <row xmlns:x14ac="http://schemas.microsoft.com/office/spreadsheetml/2009/9/ac" r="23" s="2" customFormat="true" x14ac:dyDescent="0.25">
      <c r="A23" s="405" t="str">
        <f ca="true">IF(ISBLANK('Data Summary'!A25),"",'Data Summary'!A25)</f>
        <v>BRA_2016_EMIS</v>
      </c>
      <c r="B23" s="132"/>
      <c r="C23" s="21"/>
      <c r="D23" s="67"/>
      <c r="E23" s="67"/>
      <c r="F23" s="67"/>
      <c r="G23" s="67"/>
      <c r="H23" s="67"/>
      <c r="I23" s="68"/>
      <c r="J23" s="11"/>
      <c r="K23" s="16"/>
      <c r="L23" s="132"/>
      <c r="M23" s="21"/>
      <c r="N23" s="67"/>
      <c r="O23" s="67"/>
      <c r="P23" s="67"/>
      <c r="Q23" s="67"/>
      <c r="R23" s="67"/>
      <c r="S23" s="68"/>
      <c r="T23" s="11"/>
      <c r="U23" s="16"/>
      <c r="V23" s="132"/>
      <c r="W23" s="21"/>
      <c r="X23" s="67"/>
      <c r="Y23" s="67"/>
      <c r="Z23" s="67"/>
      <c r="AA23" s="67"/>
      <c r="AB23" s="67"/>
      <c r="AC23" s="68"/>
      <c r="AD23" s="11"/>
      <c r="AE23" s="16"/>
      <c r="AF23" s="132"/>
      <c r="AG23" s="21"/>
      <c r="AH23" s="67"/>
      <c r="AI23" s="67"/>
      <c r="AJ23" s="67"/>
      <c r="AK23" s="67"/>
      <c r="AL23" s="67"/>
      <c r="AM23" s="68"/>
      <c r="AN23" s="11"/>
      <c r="AO23" s="16"/>
      <c r="AP23" s="132"/>
      <c r="AQ23" s="21"/>
      <c r="AR23" s="67"/>
      <c r="AS23" s="67"/>
      <c r="AT23" s="67"/>
      <c r="AU23" s="67"/>
      <c r="AV23" s="67"/>
      <c r="AW23" s="68"/>
      <c r="AX23" s="11"/>
      <c r="AY23" s="16"/>
      <c r="AZ23" s="132"/>
      <c r="BA23" s="21"/>
      <c r="BB23" s="67"/>
      <c r="BC23" s="67"/>
      <c r="BD23" s="67"/>
      <c r="BE23" s="67"/>
      <c r="BF23" s="67"/>
      <c r="BG23" s="68"/>
      <c r="BH23" s="11"/>
      <c r="BI23" s="16"/>
      <c r="BJ23" s="132"/>
      <c r="BK23" s="21"/>
      <c r="BL23" s="67"/>
      <c r="BM23" s="67"/>
      <c r="BN23" s="67"/>
      <c r="BO23" s="67"/>
      <c r="BP23" s="67"/>
      <c r="BQ23" s="68"/>
      <c r="BR23" s="11"/>
      <c r="BS23" s="16"/>
      <c r="BT23" s="132"/>
      <c r="BU23" s="21"/>
      <c r="BV23" s="67"/>
      <c r="BW23" s="67"/>
      <c r="BX23" s="67"/>
      <c r="BY23" s="67"/>
      <c r="BZ23" s="67"/>
      <c r="CA23" s="68"/>
      <c r="CB23" s="11"/>
      <c r="CC23" s="16"/>
      <c r="CD23" s="132"/>
      <c r="CE23" s="21"/>
      <c r="CF23" s="67"/>
      <c r="CG23" s="67"/>
      <c r="CH23" s="67"/>
      <c r="CI23" s="67"/>
      <c r="CJ23" s="67"/>
      <c r="CK23" s="68"/>
      <c r="CL23" s="11"/>
      <c r="CM23" s="16"/>
      <c r="CN23" s="132"/>
      <c r="CO23" s="21"/>
      <c r="CP23" s="67"/>
      <c r="CQ23" s="67"/>
      <c r="CR23" s="67"/>
      <c r="CS23" s="67"/>
      <c r="CT23" s="67"/>
      <c r="CU23" s="68"/>
      <c r="CV23" s="11"/>
      <c r="CW23" s="16"/>
      <c r="CX23" s="132"/>
      <c r="CY23" s="21"/>
      <c r="CZ23" s="67"/>
      <c r="DA23" s="67"/>
      <c r="DB23" s="67"/>
      <c r="DC23" s="67"/>
      <c r="DD23" s="67"/>
      <c r="DE23" s="68"/>
      <c r="DF23" s="11"/>
      <c r="DG23" s="16"/>
      <c r="DH23" s="132"/>
      <c r="DI23" s="21"/>
      <c r="DJ23" s="67"/>
      <c r="DK23" s="67"/>
      <c r="DL23" s="67"/>
      <c r="DM23" s="67"/>
      <c r="DN23" s="67"/>
      <c r="DO23" s="68"/>
      <c r="DP23" s="11"/>
      <c r="DQ23" s="16"/>
      <c r="DR23" s="132"/>
      <c r="DS23" s="21"/>
      <c r="DT23" s="67"/>
      <c r="DU23" s="67"/>
      <c r="DV23" s="67"/>
      <c r="DW23" s="67"/>
      <c r="DX23" s="67"/>
      <c r="DY23" s="68"/>
      <c r="DZ23" s="11"/>
      <c r="EA23" s="16"/>
      <c r="EB23" s="132"/>
      <c r="EC23" s="21"/>
      <c r="ED23" s="67"/>
      <c r="EE23" s="67"/>
      <c r="EF23" s="67"/>
      <c r="EG23" s="67"/>
      <c r="EH23" s="67"/>
      <c r="EI23" s="68"/>
      <c r="EJ23" s="11"/>
      <c r="EK23" s="16"/>
      <c r="EL23" s="132"/>
      <c r="EM23" s="21"/>
      <c r="EN23" s="67"/>
      <c r="EO23" s="67"/>
      <c r="EP23" s="67"/>
      <c r="EQ23" s="67"/>
      <c r="ER23" s="67"/>
      <c r="ES23" s="68"/>
      <c r="ET23" s="11"/>
      <c r="EU23" s="16"/>
      <c r="EV23" s="132"/>
      <c r="EW23" s="21"/>
      <c r="EX23" s="67"/>
      <c r="EY23" s="67"/>
      <c r="EZ23" s="67"/>
      <c r="FA23" s="67"/>
      <c r="FB23" s="67"/>
      <c r="FC23" s="68"/>
      <c r="FD23" s="11"/>
      <c r="FE23" s="16"/>
      <c r="FF23" s="132"/>
      <c r="FG23" s="21"/>
      <c r="FH23" s="67"/>
      <c r="FI23" s="67"/>
      <c r="FJ23" s="67"/>
      <c r="FK23" s="67"/>
      <c r="FL23" s="67"/>
      <c r="FM23" s="68"/>
      <c r="FN23" s="11"/>
      <c r="FO23" s="16"/>
      <c r="FP23" s="132"/>
      <c r="FQ23" s="21"/>
      <c r="FR23" s="67"/>
      <c r="FS23" s="67"/>
      <c r="FT23" s="67"/>
      <c r="FU23" s="67"/>
      <c r="FV23" s="67"/>
      <c r="FW23" s="68"/>
      <c r="FX23" s="11"/>
      <c r="FY23" s="16"/>
      <c r="FZ23" s="132"/>
      <c r="GA23" s="21"/>
      <c r="GB23" s="67"/>
      <c r="GC23" s="67"/>
      <c r="GD23" s="67"/>
      <c r="GE23" s="67"/>
      <c r="GF23" s="67"/>
      <c r="GG23" s="68"/>
      <c r="GH23" s="11"/>
      <c r="GI23" s="16"/>
      <c r="GJ23" s="132"/>
      <c r="GK23" s="21"/>
      <c r="GL23" s="67"/>
      <c r="GM23" s="67"/>
      <c r="GN23" s="67"/>
      <c r="GO23" s="67"/>
      <c r="GP23" s="67"/>
      <c r="GQ23" s="68"/>
      <c r="GR23" s="11"/>
      <c r="GS23" s="16"/>
      <c r="GT23" s="132"/>
      <c r="GU23" s="21"/>
      <c r="GV23" s="67"/>
      <c r="GW23" s="67"/>
      <c r="GX23" s="67"/>
      <c r="GY23" s="67"/>
      <c r="GZ23" s="67"/>
      <c r="HA23" s="68"/>
      <c r="HB23" s="11"/>
      <c r="HC23" s="16"/>
      <c r="HD23" s="132"/>
      <c r="HE23" s="21"/>
      <c r="HF23" s="67"/>
      <c r="HG23" s="67"/>
      <c r="HH23" s="67"/>
      <c r="HI23" s="67"/>
      <c r="HJ23" s="67"/>
      <c r="HK23" s="68"/>
      <c r="HL23" s="11"/>
      <c r="HM23" s="16"/>
      <c r="HN23" s="132"/>
      <c r="HO23" s="21"/>
      <c r="HP23" s="67"/>
      <c r="HQ23" s="67"/>
      <c r="HR23" s="67"/>
      <c r="HS23" s="67"/>
      <c r="HT23" s="67"/>
      <c r="HU23" s="68"/>
      <c r="HV23" s="11"/>
      <c r="HW23" s="16"/>
      <c r="HX23" s="132"/>
      <c r="HY23" s="21"/>
      <c r="HZ23" s="67"/>
      <c r="IA23" s="67"/>
      <c r="IB23" s="67"/>
      <c r="IC23" s="67"/>
      <c r="ID23" s="67"/>
      <c r="IE23" s="68"/>
      <c r="IF23" s="11"/>
      <c r="IG23" s="16"/>
      <c r="IH23" s="132"/>
      <c r="II23" s="21"/>
      <c r="IJ23" s="67"/>
      <c r="IK23" s="67"/>
      <c r="IL23" s="67"/>
      <c r="IM23" s="67"/>
      <c r="IN23" s="67"/>
      <c r="IO23" s="68"/>
      <c r="IP23" s="11"/>
      <c r="IQ23" s="16"/>
      <c r="IR23" s="132"/>
      <c r="IS23" s="21"/>
      <c r="IT23" s="67"/>
      <c r="IU23" s="67"/>
      <c r="IV23" s="67"/>
      <c r="IW23" s="67"/>
      <c r="IX23" s="67"/>
      <c r="IY23" s="68"/>
      <c r="IZ23" s="11"/>
      <c r="JA23" s="16"/>
      <c r="JB23" s="132"/>
      <c r="JC23" s="21"/>
      <c r="JD23" s="67"/>
      <c r="JE23" s="67"/>
      <c r="JF23" s="67"/>
      <c r="JG23" s="67"/>
      <c r="JH23" s="67"/>
      <c r="JI23" s="68"/>
      <c r="JJ23" s="11"/>
      <c r="JK23" s="16"/>
      <c r="JL23" s="132"/>
      <c r="JM23" s="21"/>
      <c r="JN23" s="67"/>
      <c r="JO23" s="67"/>
      <c r="JP23" s="67"/>
      <c r="JQ23" s="67"/>
      <c r="JR23" s="67"/>
      <c r="JS23" s="68"/>
      <c r="JT23" s="11"/>
      <c r="JU23" s="16"/>
    </row>
    <row xmlns:x14ac="http://schemas.microsoft.com/office/spreadsheetml/2009/9/ac" r="24" s="2" customFormat="true" x14ac:dyDescent="0.25">
      <c r="A24" s="405" t="str">
        <f ca="true">IF(ISBLANK('Data Summary'!A26),"",'Data Summary'!A26)</f>
        <v>BRA_2017_EMIS</v>
      </c>
      <c r="B24" s="132"/>
      <c r="C24" s="21"/>
      <c r="D24" s="67"/>
      <c r="E24" s="67"/>
      <c r="F24" s="67"/>
      <c r="G24" s="67"/>
      <c r="H24" s="67"/>
      <c r="I24" s="68"/>
      <c r="J24" s="11"/>
      <c r="K24" s="16"/>
      <c r="L24" s="132"/>
      <c r="M24" s="21"/>
      <c r="N24" s="67"/>
      <c r="O24" s="67"/>
      <c r="P24" s="67"/>
      <c r="Q24" s="67"/>
      <c r="R24" s="67"/>
      <c r="S24" s="68"/>
      <c r="T24" s="11"/>
      <c r="U24" s="16"/>
      <c r="V24" s="132"/>
      <c r="W24" s="21"/>
      <c r="X24" s="67"/>
      <c r="Y24" s="67"/>
      <c r="Z24" s="67"/>
      <c r="AA24" s="67"/>
      <c r="AB24" s="67"/>
      <c r="AC24" s="68"/>
      <c r="AD24" s="11"/>
      <c r="AE24" s="16"/>
      <c r="AF24" s="132"/>
      <c r="AG24" s="21"/>
      <c r="AH24" s="67"/>
      <c r="AI24" s="67"/>
      <c r="AJ24" s="67"/>
      <c r="AK24" s="67"/>
      <c r="AL24" s="67"/>
      <c r="AM24" s="68"/>
      <c r="AN24" s="11"/>
      <c r="AO24" s="16"/>
      <c r="AP24" s="132"/>
      <c r="AQ24" s="21"/>
      <c r="AR24" s="67"/>
      <c r="AS24" s="67"/>
      <c r="AT24" s="67"/>
      <c r="AU24" s="67"/>
      <c r="AV24" s="67"/>
      <c r="AW24" s="68"/>
      <c r="AX24" s="11"/>
      <c r="AY24" s="16"/>
      <c r="AZ24" s="132"/>
      <c r="BA24" s="21"/>
      <c r="BB24" s="67"/>
      <c r="BC24" s="67"/>
      <c r="BD24" s="67"/>
      <c r="BE24" s="67"/>
      <c r="BF24" s="67"/>
      <c r="BG24" s="68"/>
      <c r="BH24" s="11"/>
      <c r="BI24" s="16"/>
      <c r="BJ24" s="132"/>
      <c r="BK24" s="21"/>
      <c r="BL24" s="67"/>
      <c r="BM24" s="67"/>
      <c r="BN24" s="67"/>
      <c r="BO24" s="67"/>
      <c r="BP24" s="67"/>
      <c r="BQ24" s="68"/>
      <c r="BR24" s="11"/>
      <c r="BS24" s="16"/>
      <c r="BT24" s="132"/>
      <c r="BU24" s="21"/>
      <c r="BV24" s="67"/>
      <c r="BW24" s="67"/>
      <c r="BX24" s="67"/>
      <c r="BY24" s="67"/>
      <c r="BZ24" s="67"/>
      <c r="CA24" s="68"/>
      <c r="CB24" s="11"/>
      <c r="CC24" s="16"/>
      <c r="CD24" s="132"/>
      <c r="CE24" s="21"/>
      <c r="CF24" s="67"/>
      <c r="CG24" s="67"/>
      <c r="CH24" s="67"/>
      <c r="CI24" s="67"/>
      <c r="CJ24" s="67"/>
      <c r="CK24" s="68"/>
      <c r="CL24" s="11"/>
      <c r="CM24" s="16"/>
      <c r="CN24" s="132"/>
      <c r="CO24" s="21"/>
      <c r="CP24" s="67"/>
      <c r="CQ24" s="67"/>
      <c r="CR24" s="67"/>
      <c r="CS24" s="67"/>
      <c r="CT24" s="67"/>
      <c r="CU24" s="68"/>
      <c r="CV24" s="11"/>
      <c r="CW24" s="16"/>
      <c r="CX24" s="132"/>
      <c r="CY24" s="21"/>
      <c r="CZ24" s="67"/>
      <c r="DA24" s="67"/>
      <c r="DB24" s="67"/>
      <c r="DC24" s="67"/>
      <c r="DD24" s="67"/>
      <c r="DE24" s="68"/>
      <c r="DF24" s="11"/>
      <c r="DG24" s="16"/>
      <c r="DH24" s="132"/>
      <c r="DI24" s="21"/>
      <c r="DJ24" s="67"/>
      <c r="DK24" s="67"/>
      <c r="DL24" s="67"/>
      <c r="DM24" s="67"/>
      <c r="DN24" s="67"/>
      <c r="DO24" s="68"/>
      <c r="DP24" s="11"/>
      <c r="DQ24" s="16"/>
      <c r="DR24" s="132"/>
      <c r="DS24" s="21"/>
      <c r="DT24" s="67"/>
      <c r="DU24" s="67"/>
      <c r="DV24" s="67"/>
      <c r="DW24" s="67"/>
      <c r="DX24" s="67"/>
      <c r="DY24" s="68"/>
      <c r="DZ24" s="11"/>
      <c r="EA24" s="16"/>
      <c r="EB24" s="132"/>
      <c r="EC24" s="21"/>
      <c r="ED24" s="67"/>
      <c r="EE24" s="67"/>
      <c r="EF24" s="67"/>
      <c r="EG24" s="67"/>
      <c r="EH24" s="67"/>
      <c r="EI24" s="68"/>
      <c r="EJ24" s="11"/>
      <c r="EK24" s="16"/>
      <c r="EL24" s="132"/>
      <c r="EM24" s="21"/>
      <c r="EN24" s="67"/>
      <c r="EO24" s="67"/>
      <c r="EP24" s="67"/>
      <c r="EQ24" s="67"/>
      <c r="ER24" s="67"/>
      <c r="ES24" s="68"/>
      <c r="ET24" s="11"/>
      <c r="EU24" s="16"/>
      <c r="EV24" s="132"/>
      <c r="EW24" s="21"/>
      <c r="EX24" s="67"/>
      <c r="EY24" s="67"/>
      <c r="EZ24" s="67"/>
      <c r="FA24" s="67"/>
      <c r="FB24" s="67"/>
      <c r="FC24" s="68"/>
      <c r="FD24" s="11"/>
      <c r="FE24" s="16"/>
      <c r="FF24" s="132"/>
      <c r="FG24" s="21"/>
      <c r="FH24" s="67"/>
      <c r="FI24" s="67"/>
      <c r="FJ24" s="67"/>
      <c r="FK24" s="67"/>
      <c r="FL24" s="67"/>
      <c r="FM24" s="68"/>
      <c r="FN24" s="11"/>
      <c r="FO24" s="16"/>
      <c r="FP24" s="132"/>
      <c r="FQ24" s="21"/>
      <c r="FR24" s="67"/>
      <c r="FS24" s="67"/>
      <c r="FT24" s="67"/>
      <c r="FU24" s="67"/>
      <c r="FV24" s="67"/>
      <c r="FW24" s="68"/>
      <c r="FX24" s="11"/>
      <c r="FY24" s="16"/>
      <c r="FZ24" s="132"/>
      <c r="GA24" s="21"/>
      <c r="GB24" s="67"/>
      <c r="GC24" s="67"/>
      <c r="GD24" s="67"/>
      <c r="GE24" s="67"/>
      <c r="GF24" s="67"/>
      <c r="GG24" s="68"/>
      <c r="GH24" s="11"/>
      <c r="GI24" s="16"/>
      <c r="GJ24" s="132"/>
      <c r="GK24" s="21"/>
      <c r="GL24" s="67"/>
      <c r="GM24" s="67"/>
      <c r="GN24" s="67"/>
      <c r="GO24" s="67"/>
      <c r="GP24" s="67"/>
      <c r="GQ24" s="68"/>
      <c r="GR24" s="11"/>
      <c r="GS24" s="16"/>
      <c r="GT24" s="132"/>
      <c r="GU24" s="21"/>
      <c r="GV24" s="67"/>
      <c r="GW24" s="67"/>
      <c r="GX24" s="67"/>
      <c r="GY24" s="67"/>
      <c r="GZ24" s="67"/>
      <c r="HA24" s="68"/>
      <c r="HB24" s="11"/>
      <c r="HC24" s="16"/>
      <c r="HD24" s="132"/>
      <c r="HE24" s="21"/>
      <c r="HF24" s="67"/>
      <c r="HG24" s="67"/>
      <c r="HH24" s="67"/>
      <c r="HI24" s="67"/>
      <c r="HJ24" s="67"/>
      <c r="HK24" s="68"/>
      <c r="HL24" s="11"/>
      <c r="HM24" s="16"/>
      <c r="HN24" s="132"/>
      <c r="HO24" s="21"/>
      <c r="HP24" s="67"/>
      <c r="HQ24" s="67"/>
      <c r="HR24" s="67"/>
      <c r="HS24" s="67"/>
      <c r="HT24" s="67"/>
      <c r="HU24" s="68"/>
      <c r="HV24" s="11"/>
      <c r="HW24" s="16"/>
      <c r="HX24" s="132"/>
      <c r="HY24" s="21"/>
      <c r="HZ24" s="67"/>
      <c r="IA24" s="67"/>
      <c r="IB24" s="67"/>
      <c r="IC24" s="67"/>
      <c r="ID24" s="67"/>
      <c r="IE24" s="68"/>
      <c r="IF24" s="11"/>
      <c r="IG24" s="16"/>
      <c r="IH24" s="132"/>
      <c r="II24" s="21"/>
      <c r="IJ24" s="67"/>
      <c r="IK24" s="67"/>
      <c r="IL24" s="67"/>
      <c r="IM24" s="67"/>
      <c r="IN24" s="67"/>
      <c r="IO24" s="68"/>
      <c r="IP24" s="11"/>
      <c r="IQ24" s="16"/>
      <c r="IR24" s="132"/>
      <c r="IS24" s="21"/>
      <c r="IT24" s="67"/>
      <c r="IU24" s="67"/>
      <c r="IV24" s="67"/>
      <c r="IW24" s="67"/>
      <c r="IX24" s="67"/>
      <c r="IY24" s="68"/>
      <c r="IZ24" s="11"/>
      <c r="JA24" s="16"/>
      <c r="JB24" s="132"/>
      <c r="JC24" s="21"/>
      <c r="JD24" s="67"/>
      <c r="JE24" s="67"/>
      <c r="JF24" s="67"/>
      <c r="JG24" s="67"/>
      <c r="JH24" s="67"/>
      <c r="JI24" s="68"/>
      <c r="JJ24" s="11"/>
      <c r="JK24" s="16"/>
      <c r="JL24" s="132"/>
      <c r="JM24" s="21"/>
      <c r="JN24" s="67"/>
      <c r="JO24" s="67"/>
      <c r="JP24" s="67"/>
      <c r="JQ24" s="67"/>
      <c r="JR24" s="67"/>
      <c r="JS24" s="68"/>
      <c r="JT24" s="11"/>
      <c r="JU24" s="16"/>
    </row>
    <row xmlns:x14ac="http://schemas.microsoft.com/office/spreadsheetml/2009/9/ac" r="25" s="2" customFormat="true" x14ac:dyDescent="0.25">
      <c r="A25" s="405" t="str">
        <f ca="true">IF(ISBLANK('Data Summary'!A27),"",'Data Summary'!A27)</f>
        <v>BRA_2017_UIS</v>
      </c>
      <c r="B25" s="132"/>
      <c r="C25" s="21"/>
      <c r="D25" s="67"/>
      <c r="E25" s="67"/>
      <c r="F25" s="67"/>
      <c r="G25" s="67"/>
      <c r="H25" s="67"/>
      <c r="I25" s="68"/>
      <c r="J25" s="11"/>
      <c r="K25" s="16"/>
      <c r="L25" s="132"/>
      <c r="M25" s="21"/>
      <c r="N25" s="67"/>
      <c r="O25" s="67"/>
      <c r="P25" s="67"/>
      <c r="Q25" s="67"/>
      <c r="R25" s="67"/>
      <c r="S25" s="68"/>
      <c r="T25" s="11"/>
      <c r="U25" s="16"/>
      <c r="V25" s="132"/>
      <c r="W25" s="21"/>
      <c r="X25" s="67"/>
      <c r="Y25" s="67"/>
      <c r="Z25" s="67"/>
      <c r="AA25" s="67"/>
      <c r="AB25" s="67"/>
      <c r="AC25" s="68"/>
      <c r="AD25" s="11"/>
      <c r="AE25" s="16"/>
      <c r="AF25" s="132"/>
      <c r="AG25" s="21"/>
      <c r="AH25" s="67"/>
      <c r="AI25" s="67"/>
      <c r="AJ25" s="67"/>
      <c r="AK25" s="67"/>
      <c r="AL25" s="67"/>
      <c r="AM25" s="68"/>
      <c r="AN25" s="11"/>
      <c r="AO25" s="16"/>
      <c r="AP25" s="132"/>
      <c r="AQ25" s="21"/>
      <c r="AR25" s="67"/>
      <c r="AS25" s="67"/>
      <c r="AT25" s="67"/>
      <c r="AU25" s="67"/>
      <c r="AV25" s="67"/>
      <c r="AW25" s="68"/>
      <c r="AX25" s="11"/>
      <c r="AY25" s="16"/>
      <c r="AZ25" s="132"/>
      <c r="BA25" s="21"/>
      <c r="BB25" s="67"/>
      <c r="BC25" s="67"/>
      <c r="BD25" s="67"/>
      <c r="BE25" s="67"/>
      <c r="BF25" s="67"/>
      <c r="BG25" s="68"/>
      <c r="BH25" s="11"/>
      <c r="BI25" s="16"/>
      <c r="BJ25" s="132"/>
      <c r="BK25" s="21"/>
      <c r="BL25" s="67"/>
      <c r="BM25" s="67"/>
      <c r="BN25" s="67"/>
      <c r="BO25" s="67"/>
      <c r="BP25" s="67"/>
      <c r="BQ25" s="68"/>
      <c r="BR25" s="11"/>
      <c r="BS25" s="16"/>
      <c r="BT25" s="132"/>
      <c r="BU25" s="21"/>
      <c r="BV25" s="67"/>
      <c r="BW25" s="67"/>
      <c r="BX25" s="67"/>
      <c r="BY25" s="67"/>
      <c r="BZ25" s="67"/>
      <c r="CA25" s="68"/>
      <c r="CB25" s="11"/>
      <c r="CC25" s="16"/>
      <c r="CD25" s="132"/>
      <c r="CE25" s="21"/>
      <c r="CF25" s="67"/>
      <c r="CG25" s="67"/>
      <c r="CH25" s="67"/>
      <c r="CI25" s="67"/>
      <c r="CJ25" s="67"/>
      <c r="CK25" s="68"/>
      <c r="CL25" s="11"/>
      <c r="CM25" s="16"/>
      <c r="CN25" s="132"/>
      <c r="CO25" s="21"/>
      <c r="CP25" s="67"/>
      <c r="CQ25" s="67"/>
      <c r="CR25" s="67"/>
      <c r="CS25" s="67"/>
      <c r="CT25" s="67"/>
      <c r="CU25" s="68"/>
      <c r="CV25" s="11"/>
      <c r="CW25" s="16"/>
      <c r="CX25" s="132"/>
      <c r="CY25" s="21"/>
      <c r="CZ25" s="67"/>
      <c r="DA25" s="67"/>
      <c r="DB25" s="67"/>
      <c r="DC25" s="67"/>
      <c r="DD25" s="67"/>
      <c r="DE25" s="68"/>
      <c r="DF25" s="11"/>
      <c r="DG25" s="16"/>
      <c r="DH25" s="132"/>
      <c r="DI25" s="21"/>
      <c r="DJ25" s="67"/>
      <c r="DK25" s="67"/>
      <c r="DL25" s="67"/>
      <c r="DM25" s="67"/>
      <c r="DN25" s="67"/>
      <c r="DO25" s="68"/>
      <c r="DP25" s="11"/>
      <c r="DQ25" s="16"/>
      <c r="DR25" s="132"/>
      <c r="DS25" s="21"/>
      <c r="DT25" s="67"/>
      <c r="DU25" s="67"/>
      <c r="DV25" s="67"/>
      <c r="DW25" s="67"/>
      <c r="DX25" s="67"/>
      <c r="DY25" s="68"/>
      <c r="DZ25" s="11"/>
      <c r="EA25" s="16"/>
      <c r="EB25" s="132"/>
      <c r="EC25" s="21"/>
      <c r="ED25" s="67"/>
      <c r="EE25" s="67"/>
      <c r="EF25" s="67"/>
      <c r="EG25" s="67"/>
      <c r="EH25" s="67"/>
      <c r="EI25" s="68"/>
      <c r="EJ25" s="11"/>
      <c r="EK25" s="16"/>
      <c r="EL25" s="132"/>
      <c r="EM25" s="21"/>
      <c r="EN25" s="67"/>
      <c r="EO25" s="67"/>
      <c r="EP25" s="67"/>
      <c r="EQ25" s="67"/>
      <c r="ER25" s="67"/>
      <c r="ES25" s="68"/>
      <c r="ET25" s="11"/>
      <c r="EU25" s="16"/>
      <c r="EV25" s="132"/>
      <c r="EW25" s="21"/>
      <c r="EX25" s="67"/>
      <c r="EY25" s="67"/>
      <c r="EZ25" s="67"/>
      <c r="FA25" s="67"/>
      <c r="FB25" s="67"/>
      <c r="FC25" s="68"/>
      <c r="FD25" s="11"/>
      <c r="FE25" s="16"/>
      <c r="FF25" s="132"/>
      <c r="FG25" s="21"/>
      <c r="FH25" s="67"/>
      <c r="FI25" s="67"/>
      <c r="FJ25" s="67"/>
      <c r="FK25" s="67"/>
      <c r="FL25" s="67"/>
      <c r="FM25" s="68"/>
      <c r="FN25" s="11"/>
      <c r="FO25" s="16"/>
      <c r="FP25" s="132"/>
      <c r="FQ25" s="21"/>
      <c r="FR25" s="67"/>
      <c r="FS25" s="67"/>
      <c r="FT25" s="67"/>
      <c r="FU25" s="67"/>
      <c r="FV25" s="67"/>
      <c r="FW25" s="68"/>
      <c r="FX25" s="11"/>
      <c r="FY25" s="16"/>
      <c r="FZ25" s="132"/>
      <c r="GA25" s="21"/>
      <c r="GB25" s="67"/>
      <c r="GC25" s="67"/>
      <c r="GD25" s="67"/>
      <c r="GE25" s="67"/>
      <c r="GF25" s="67"/>
      <c r="GG25" s="68"/>
      <c r="GH25" s="11"/>
      <c r="GI25" s="16"/>
      <c r="GJ25" s="132"/>
      <c r="GK25" s="21"/>
      <c r="GL25" s="67"/>
      <c r="GM25" s="67"/>
      <c r="GN25" s="67"/>
      <c r="GO25" s="67"/>
      <c r="GP25" s="67"/>
      <c r="GQ25" s="68"/>
      <c r="GR25" s="11"/>
      <c r="GS25" s="16"/>
      <c r="GT25" s="132"/>
      <c r="GU25" s="21"/>
      <c r="GV25" s="67"/>
      <c r="GW25" s="67"/>
      <c r="GX25" s="67"/>
      <c r="GY25" s="67"/>
      <c r="GZ25" s="67"/>
      <c r="HA25" s="68"/>
      <c r="HB25" s="11"/>
      <c r="HC25" s="16"/>
      <c r="HD25" s="132"/>
      <c r="HE25" s="21"/>
      <c r="HF25" s="67"/>
      <c r="HG25" s="67"/>
      <c r="HH25" s="67"/>
      <c r="HI25" s="67"/>
      <c r="HJ25" s="67"/>
      <c r="HK25" s="68"/>
      <c r="HL25" s="11"/>
      <c r="HM25" s="16"/>
      <c r="HN25" s="132"/>
      <c r="HO25" s="21"/>
      <c r="HP25" s="67"/>
      <c r="HQ25" s="67"/>
      <c r="HR25" s="67"/>
      <c r="HS25" s="67"/>
      <c r="HT25" s="67"/>
      <c r="HU25" s="68"/>
      <c r="HV25" s="11"/>
      <c r="HW25" s="16"/>
      <c r="HX25" s="132"/>
      <c r="HY25" s="21"/>
      <c r="HZ25" s="67"/>
      <c r="IA25" s="67"/>
      <c r="IB25" s="67"/>
      <c r="IC25" s="67"/>
      <c r="ID25" s="67"/>
      <c r="IE25" s="68"/>
      <c r="IF25" s="11"/>
      <c r="IG25" s="16"/>
      <c r="IH25" s="132"/>
      <c r="II25" s="21"/>
      <c r="IJ25" s="67"/>
      <c r="IK25" s="67"/>
      <c r="IL25" s="67"/>
      <c r="IM25" s="67"/>
      <c r="IN25" s="67"/>
      <c r="IO25" s="68"/>
      <c r="IP25" s="11"/>
      <c r="IQ25" s="16"/>
      <c r="IR25" s="132"/>
      <c r="IS25" s="21"/>
      <c r="IT25" s="67"/>
      <c r="IU25" s="67"/>
      <c r="IV25" s="67"/>
      <c r="IW25" s="67"/>
      <c r="IX25" s="67"/>
      <c r="IY25" s="68"/>
      <c r="IZ25" s="11"/>
      <c r="JA25" s="16"/>
      <c r="JB25" s="132"/>
      <c r="JC25" s="21"/>
      <c r="JD25" s="67"/>
      <c r="JE25" s="67"/>
      <c r="JF25" s="67"/>
      <c r="JG25" s="67"/>
      <c r="JH25" s="67"/>
      <c r="JI25" s="68"/>
      <c r="JJ25" s="11"/>
      <c r="JK25" s="16"/>
      <c r="JL25" s="132"/>
      <c r="JM25" s="21"/>
      <c r="JN25" s="67"/>
      <c r="JO25" s="67"/>
      <c r="JP25" s="67"/>
      <c r="JQ25" s="67"/>
      <c r="JR25" s="67"/>
      <c r="JS25" s="68"/>
      <c r="JT25" s="11"/>
      <c r="JU25" s="16"/>
    </row>
    <row xmlns:x14ac="http://schemas.microsoft.com/office/spreadsheetml/2009/9/ac" r="26" s="2" customFormat="true" x14ac:dyDescent="0.25">
      <c r="A26" s="405" t="str">
        <f ca="true">IF(ISBLANK('Data Summary'!A28),"",'Data Summary'!A28)</f>
        <v>BRA_2018_EMIS</v>
      </c>
      <c r="B26" s="132"/>
      <c r="C26" s="21"/>
      <c r="D26" s="6"/>
      <c r="E26" s="6"/>
      <c r="F26" s="6"/>
      <c r="G26" s="6"/>
      <c r="H26" s="6"/>
      <c r="I26" s="27"/>
      <c r="J26" s="11"/>
      <c r="K26" s="16"/>
      <c r="L26" s="132"/>
      <c r="M26" s="21"/>
      <c r="N26" s="6"/>
      <c r="O26" s="6"/>
      <c r="P26" s="6"/>
      <c r="Q26" s="6"/>
      <c r="R26" s="6"/>
      <c r="S26" s="27"/>
      <c r="T26" s="11"/>
      <c r="U26" s="16"/>
      <c r="V26" s="132"/>
      <c r="W26" s="21"/>
      <c r="X26" s="6"/>
      <c r="Y26" s="6"/>
      <c r="Z26" s="6"/>
      <c r="AA26" s="6"/>
      <c r="AB26" s="6"/>
      <c r="AC26" s="27"/>
      <c r="AD26" s="11"/>
      <c r="AE26" s="16"/>
      <c r="AF26" s="132"/>
      <c r="AG26" s="21"/>
      <c r="AH26" s="6"/>
      <c r="AI26" s="6"/>
      <c r="AJ26" s="6"/>
      <c r="AK26" s="6"/>
      <c r="AL26" s="6"/>
      <c r="AM26" s="27"/>
      <c r="AN26" s="11"/>
      <c r="AO26" s="16"/>
      <c r="AP26" s="132"/>
      <c r="AQ26" s="21"/>
      <c r="AR26" s="6"/>
      <c r="AS26" s="6"/>
      <c r="AT26" s="6"/>
      <c r="AU26" s="6"/>
      <c r="AV26" s="6"/>
      <c r="AW26" s="27"/>
      <c r="AX26" s="11"/>
      <c r="AY26" s="16"/>
      <c r="AZ26" s="132"/>
      <c r="BA26" s="21"/>
      <c r="BB26" s="6"/>
      <c r="BC26" s="6"/>
      <c r="BD26" s="6"/>
      <c r="BE26" s="6"/>
      <c r="BF26" s="6"/>
      <c r="BG26" s="27"/>
      <c r="BH26" s="11"/>
      <c r="BI26" s="16"/>
      <c r="BJ26" s="132"/>
      <c r="BK26" s="21"/>
      <c r="BL26" s="6"/>
      <c r="BM26" s="6"/>
      <c r="BN26" s="6"/>
      <c r="BO26" s="6"/>
      <c r="BP26" s="6"/>
      <c r="BQ26" s="27"/>
      <c r="BR26" s="11"/>
      <c r="BS26" s="16"/>
      <c r="BT26" s="132"/>
      <c r="BU26" s="23"/>
      <c r="BV26" s="6"/>
      <c r="BW26" s="6"/>
      <c r="BX26" s="6"/>
      <c r="BY26" s="6"/>
      <c r="BZ26" s="6"/>
      <c r="CA26" s="27"/>
      <c r="CB26" s="11"/>
      <c r="CC26" s="16"/>
      <c r="CD26" s="132"/>
      <c r="CE26" s="21"/>
      <c r="CF26" s="6"/>
      <c r="CG26" s="6"/>
      <c r="CH26" s="6"/>
      <c r="CI26" s="6"/>
      <c r="CJ26" s="6"/>
      <c r="CK26" s="27"/>
      <c r="CL26" s="11"/>
      <c r="CM26" s="16"/>
      <c r="CN26" s="132"/>
      <c r="CO26" s="21"/>
      <c r="CP26" s="6"/>
      <c r="CQ26" s="6"/>
      <c r="CR26" s="6"/>
      <c r="CS26" s="6"/>
      <c r="CT26" s="6"/>
      <c r="CU26" s="27"/>
      <c r="CV26" s="11"/>
      <c r="CW26" s="16"/>
      <c r="CX26" s="132"/>
      <c r="CY26" s="21"/>
      <c r="CZ26" s="6"/>
      <c r="DA26" s="6"/>
      <c r="DB26" s="6"/>
      <c r="DC26" s="6"/>
      <c r="DD26" s="6"/>
      <c r="DE26" s="27"/>
      <c r="DF26" s="11"/>
      <c r="DG26" s="16"/>
      <c r="DH26" s="132"/>
      <c r="DI26" s="21"/>
      <c r="DJ26" s="6"/>
      <c r="DK26" s="6"/>
      <c r="DL26" s="6"/>
      <c r="DM26" s="6"/>
      <c r="DN26" s="6"/>
      <c r="DO26" s="27"/>
      <c r="DP26" s="11"/>
      <c r="DQ26" s="16"/>
      <c r="DR26" s="132"/>
      <c r="DS26" s="21"/>
      <c r="DT26" s="6"/>
      <c r="DU26" s="6"/>
      <c r="DV26" s="6"/>
      <c r="DW26" s="6"/>
      <c r="DX26" s="6"/>
      <c r="DY26" s="27"/>
      <c r="DZ26" s="11"/>
      <c r="EA26" s="16"/>
      <c r="EB26" s="132"/>
      <c r="EC26" s="21"/>
      <c r="ED26" s="6"/>
      <c r="EE26" s="6"/>
      <c r="EF26" s="6"/>
      <c r="EG26" s="6"/>
      <c r="EH26" s="6"/>
      <c r="EI26" s="27"/>
      <c r="EJ26" s="11"/>
      <c r="EK26" s="16"/>
      <c r="EL26" s="132"/>
      <c r="EM26" s="21"/>
      <c r="EN26" s="6"/>
      <c r="EO26" s="6"/>
      <c r="EP26" s="6"/>
      <c r="EQ26" s="6"/>
      <c r="ER26" s="6"/>
      <c r="ES26" s="27"/>
      <c r="ET26" s="11"/>
      <c r="EU26" s="16"/>
      <c r="EV26" s="132"/>
      <c r="EW26" s="21"/>
      <c r="EX26" s="6"/>
      <c r="EY26" s="6"/>
      <c r="EZ26" s="6"/>
      <c r="FA26" s="6"/>
      <c r="FB26" s="6"/>
      <c r="FC26" s="27"/>
      <c r="FD26" s="11"/>
      <c r="FE26" s="16"/>
      <c r="FF26" s="132"/>
      <c r="FG26" s="21"/>
      <c r="FH26" s="6"/>
      <c r="FI26" s="6"/>
      <c r="FJ26" s="6"/>
      <c r="FK26" s="6"/>
      <c r="FL26" s="6"/>
      <c r="FM26" s="27"/>
      <c r="FN26" s="11"/>
      <c r="FO26" s="16"/>
      <c r="FP26" s="132"/>
      <c r="FQ26" s="21"/>
      <c r="FR26" s="6"/>
      <c r="FS26" s="6"/>
      <c r="FT26" s="6"/>
      <c r="FU26" s="6"/>
      <c r="FV26" s="6"/>
      <c r="FW26" s="27"/>
      <c r="FX26" s="11"/>
      <c r="FY26" s="16"/>
      <c r="FZ26" s="132"/>
      <c r="GA26" s="21"/>
      <c r="GB26" s="6"/>
      <c r="GC26" s="6"/>
      <c r="GD26" s="6"/>
      <c r="GE26" s="6"/>
      <c r="GF26" s="6"/>
      <c r="GG26" s="27"/>
      <c r="GH26" s="11"/>
      <c r="GI26" s="16"/>
      <c r="GJ26" s="132"/>
      <c r="GK26" s="21"/>
      <c r="GL26" s="6"/>
      <c r="GM26" s="6"/>
      <c r="GN26" s="6"/>
      <c r="GO26" s="6"/>
      <c r="GP26" s="6"/>
      <c r="GQ26" s="27"/>
      <c r="GR26" s="11"/>
      <c r="GS26" s="16"/>
      <c r="GT26" s="132"/>
      <c r="GU26" s="21"/>
      <c r="GV26" s="6"/>
      <c r="GW26" s="6"/>
      <c r="GX26" s="6"/>
      <c r="GY26" s="6"/>
      <c r="GZ26" s="6"/>
      <c r="HA26" s="27"/>
      <c r="HB26" s="11"/>
      <c r="HC26" s="16"/>
      <c r="HD26" s="132"/>
      <c r="HE26" s="21"/>
      <c r="HF26" s="6"/>
      <c r="HG26" s="6"/>
      <c r="HH26" s="6"/>
      <c r="HI26" s="6"/>
      <c r="HJ26" s="6"/>
      <c r="HK26" s="27"/>
      <c r="HL26" s="11"/>
      <c r="HM26" s="16"/>
      <c r="HN26" s="132"/>
      <c r="HO26" s="21"/>
      <c r="HP26" s="6"/>
      <c r="HQ26" s="6"/>
      <c r="HR26" s="6"/>
      <c r="HS26" s="6"/>
      <c r="HT26" s="6"/>
      <c r="HU26" s="27"/>
      <c r="HV26" s="11"/>
      <c r="HW26" s="16"/>
      <c r="HX26" s="132"/>
      <c r="HY26" s="21"/>
      <c r="HZ26" s="6"/>
      <c r="IA26" s="6"/>
      <c r="IB26" s="6"/>
      <c r="IC26" s="6"/>
      <c r="ID26" s="6"/>
      <c r="IE26" s="27"/>
      <c r="IF26" s="11"/>
      <c r="IG26" s="16"/>
      <c r="IH26" s="132"/>
      <c r="II26" s="21"/>
      <c r="IJ26" s="6"/>
      <c r="IK26" s="6"/>
      <c r="IL26" s="6"/>
      <c r="IM26" s="6"/>
      <c r="IN26" s="6"/>
      <c r="IO26" s="27"/>
      <c r="IP26" s="11"/>
      <c r="IQ26" s="16"/>
      <c r="IR26" s="132"/>
      <c r="IS26" s="21"/>
      <c r="IT26" s="6"/>
      <c r="IU26" s="6"/>
      <c r="IV26" s="6"/>
      <c r="IW26" s="6"/>
      <c r="IX26" s="6"/>
      <c r="IY26" s="27"/>
      <c r="IZ26" s="11"/>
      <c r="JA26" s="16"/>
      <c r="JB26" s="132"/>
      <c r="JC26" s="21"/>
      <c r="JD26" s="6"/>
      <c r="JE26" s="6"/>
      <c r="JF26" s="6"/>
      <c r="JG26" s="6"/>
      <c r="JH26" s="6"/>
      <c r="JI26" s="27"/>
      <c r="JJ26" s="11"/>
      <c r="JK26" s="16"/>
      <c r="JL26" s="132"/>
      <c r="JM26" s="21"/>
      <c r="JN26" s="6"/>
      <c r="JO26" s="6"/>
      <c r="JP26" s="6"/>
      <c r="JQ26" s="6"/>
      <c r="JR26" s="6"/>
      <c r="JS26" s="27"/>
      <c r="JT26" s="11"/>
      <c r="JU26" s="16"/>
    </row>
    <row xmlns:x14ac="http://schemas.microsoft.com/office/spreadsheetml/2009/9/ac" r="27" s="2" customFormat="true" ht="93" customHeight="true" x14ac:dyDescent="0.25">
      <c r="A27" s="405" t="str">
        <f ca="true">IF(ISBLANK('Data Summary'!A29),"",'Data Summary'!A29)</f>
        <v>BRA_2019_EMIS</v>
      </c>
      <c r="B27" s="133" t="s">
        <v>12</v>
      </c>
      <c r="C27" s="584" t="s">
        <v>203</v>
      </c>
      <c r="D27" s="584"/>
      <c r="E27" s="584"/>
      <c r="F27" s="584"/>
      <c r="G27" s="584"/>
      <c r="H27" s="584"/>
      <c r="I27" s="585"/>
      <c r="J27" s="11"/>
      <c r="K27" s="16"/>
      <c r="L27" s="133" t="s">
        <v>12</v>
      </c>
      <c r="M27" s="584" t="s">
        <v>203</v>
      </c>
      <c r="N27" s="584"/>
      <c r="O27" s="584"/>
      <c r="P27" s="584"/>
      <c r="Q27" s="584"/>
      <c r="R27" s="584"/>
      <c r="S27" s="585"/>
      <c r="T27" s="11"/>
      <c r="U27" s="16"/>
      <c r="V27" s="133" t="s">
        <v>12</v>
      </c>
      <c r="W27" s="584" t="s">
        <v>204</v>
      </c>
      <c r="X27" s="584"/>
      <c r="Y27" s="584"/>
      <c r="Z27" s="584"/>
      <c r="AA27" s="584"/>
      <c r="AB27" s="584"/>
      <c r="AC27" s="585"/>
      <c r="AD27" s="11"/>
      <c r="AE27" s="16"/>
      <c r="AF27" s="133" t="s">
        <v>12</v>
      </c>
      <c r="AG27" s="584" t="s">
        <v>205</v>
      </c>
      <c r="AH27" s="584"/>
      <c r="AI27" s="584"/>
      <c r="AJ27" s="584"/>
      <c r="AK27" s="584"/>
      <c r="AL27" s="584"/>
      <c r="AM27" s="585"/>
      <c r="AN27" s="11"/>
      <c r="AO27" s="16"/>
      <c r="AP27" s="133" t="s">
        <v>12</v>
      </c>
      <c r="AQ27" s="584" t="s">
        <v>205</v>
      </c>
      <c r="AR27" s="584"/>
      <c r="AS27" s="584"/>
      <c r="AT27" s="584"/>
      <c r="AU27" s="584"/>
      <c r="AV27" s="584"/>
      <c r="AW27" s="585"/>
      <c r="AX27" s="11"/>
      <c r="AY27" s="16"/>
      <c r="AZ27" s="133" t="s">
        <v>12</v>
      </c>
      <c r="BA27" s="586" t="s">
        <v>205</v>
      </c>
      <c r="BB27" s="587"/>
      <c r="BC27" s="587"/>
      <c r="BD27" s="587"/>
      <c r="BE27" s="587"/>
      <c r="BF27" s="587"/>
      <c r="BG27" s="588"/>
      <c r="BH27" s="11"/>
      <c r="BI27" s="16"/>
      <c r="BJ27" s="133" t="s">
        <v>12</v>
      </c>
      <c r="BK27" s="584" t="s">
        <v>205</v>
      </c>
      <c r="BL27" s="584"/>
      <c r="BM27" s="584"/>
      <c r="BN27" s="584"/>
      <c r="BO27" s="584"/>
      <c r="BP27" s="584"/>
      <c r="BQ27" s="585"/>
      <c r="BR27" s="11"/>
      <c r="BS27" s="16"/>
      <c r="BT27" s="133" t="s">
        <v>12</v>
      </c>
      <c r="BU27" s="584" t="s">
        <v>217</v>
      </c>
      <c r="BV27" s="589"/>
      <c r="BW27" s="589"/>
      <c r="BX27" s="589"/>
      <c r="BY27" s="589"/>
      <c r="BZ27" s="589"/>
      <c r="CA27" s="590"/>
      <c r="CB27" s="11"/>
      <c r="CC27" s="16"/>
      <c r="CD27" s="133" t="s">
        <v>12</v>
      </c>
      <c r="CE27" s="584" t="s">
        <v>205</v>
      </c>
      <c r="CF27" s="584"/>
      <c r="CG27" s="584"/>
      <c r="CH27" s="584"/>
      <c r="CI27" s="584"/>
      <c r="CJ27" s="584"/>
      <c r="CK27" s="585"/>
      <c r="CL27" s="11"/>
      <c r="CM27" s="16"/>
      <c r="CN27" s="133" t="s">
        <v>12</v>
      </c>
      <c r="CO27" s="584" t="s">
        <v>205</v>
      </c>
      <c r="CP27" s="584"/>
      <c r="CQ27" s="584"/>
      <c r="CR27" s="584"/>
      <c r="CS27" s="584"/>
      <c r="CT27" s="584"/>
      <c r="CU27" s="585"/>
      <c r="CV27" s="11"/>
      <c r="CW27" s="16"/>
      <c r="CX27" s="133" t="s">
        <v>12</v>
      </c>
      <c r="CY27" s="584" t="s">
        <v>205</v>
      </c>
      <c r="CZ27" s="584"/>
      <c r="DA27" s="584"/>
      <c r="DB27" s="584"/>
      <c r="DC27" s="584"/>
      <c r="DD27" s="584"/>
      <c r="DE27" s="585"/>
      <c r="DF27" s="11"/>
      <c r="DG27" s="16"/>
      <c r="DH27" s="133" t="s">
        <v>12</v>
      </c>
      <c r="DI27" s="584" t="s">
        <v>205</v>
      </c>
      <c r="DJ27" s="584"/>
      <c r="DK27" s="584"/>
      <c r="DL27" s="584"/>
      <c r="DM27" s="584"/>
      <c r="DN27" s="584"/>
      <c r="DO27" s="585"/>
      <c r="DP27" s="11"/>
      <c r="DQ27" s="16"/>
      <c r="DR27" s="133" t="s">
        <v>12</v>
      </c>
      <c r="DS27" s="584" t="s">
        <v>205</v>
      </c>
      <c r="DT27" s="584"/>
      <c r="DU27" s="584"/>
      <c r="DV27" s="584"/>
      <c r="DW27" s="584"/>
      <c r="DX27" s="584"/>
      <c r="DY27" s="585"/>
      <c r="DZ27" s="11"/>
      <c r="EA27" s="16"/>
      <c r="EB27" s="133" t="s">
        <v>12</v>
      </c>
      <c r="EC27" s="584" t="s">
        <v>205</v>
      </c>
      <c r="ED27" s="584"/>
      <c r="EE27" s="584"/>
      <c r="EF27" s="584"/>
      <c r="EG27" s="584"/>
      <c r="EH27" s="584"/>
      <c r="EI27" s="585"/>
      <c r="EJ27" s="11"/>
      <c r="EK27" s="16"/>
      <c r="EL27" s="133" t="s">
        <v>12</v>
      </c>
      <c r="EM27" s="584" t="s">
        <v>205</v>
      </c>
      <c r="EN27" s="584"/>
      <c r="EO27" s="584"/>
      <c r="EP27" s="584"/>
      <c r="EQ27" s="584"/>
      <c r="ER27" s="584"/>
      <c r="ES27" s="585"/>
      <c r="ET27" s="11"/>
      <c r="EU27" s="16"/>
      <c r="EV27" s="133" t="s">
        <v>12</v>
      </c>
      <c r="EW27" s="584" t="s">
        <v>218</v>
      </c>
      <c r="EX27" s="589"/>
      <c r="EY27" s="589"/>
      <c r="EZ27" s="589"/>
      <c r="FA27" s="589"/>
      <c r="FB27" s="589"/>
      <c r="FC27" s="590"/>
      <c r="FD27" s="11"/>
      <c r="FE27" s="16"/>
      <c r="FF27" s="133" t="s">
        <v>12</v>
      </c>
      <c r="FG27" s="584" t="s">
        <v>205</v>
      </c>
      <c r="FH27" s="584"/>
      <c r="FI27" s="584"/>
      <c r="FJ27" s="584"/>
      <c r="FK27" s="584"/>
      <c r="FL27" s="584"/>
      <c r="FM27" s="585"/>
      <c r="FN27" s="11"/>
      <c r="FO27" s="16"/>
      <c r="FP27" s="133" t="s">
        <v>12</v>
      </c>
      <c r="FQ27" s="584" t="s">
        <v>205</v>
      </c>
      <c r="FR27" s="584"/>
      <c r="FS27" s="584"/>
      <c r="FT27" s="584"/>
      <c r="FU27" s="584"/>
      <c r="FV27" s="584"/>
      <c r="FW27" s="585"/>
      <c r="FX27" s="11"/>
      <c r="FY27" s="16"/>
      <c r="FZ27" s="133" t="s">
        <v>12</v>
      </c>
      <c r="GA27" s="587" t="s">
        <v>216</v>
      </c>
      <c r="GB27" s="587"/>
      <c r="GC27" s="587"/>
      <c r="GD27" s="587"/>
      <c r="GE27" s="587"/>
      <c r="GF27" s="587"/>
      <c r="GG27" s="588"/>
      <c r="GH27" s="11"/>
      <c r="GI27" s="16"/>
      <c r="GJ27" s="133" t="s">
        <v>12</v>
      </c>
      <c r="GK27" s="584" t="s">
        <v>205</v>
      </c>
      <c r="GL27" s="584"/>
      <c r="GM27" s="584"/>
      <c r="GN27" s="584"/>
      <c r="GO27" s="584"/>
      <c r="GP27" s="584"/>
      <c r="GQ27" s="585"/>
      <c r="GR27" s="11"/>
      <c r="GS27" s="16"/>
      <c r="GT27" s="133" t="s">
        <v>12</v>
      </c>
      <c r="GU27" s="584" t="s">
        <v>205</v>
      </c>
      <c r="GV27" s="584"/>
      <c r="GW27" s="584"/>
      <c r="GX27" s="584"/>
      <c r="GY27" s="584"/>
      <c r="GZ27" s="584"/>
      <c r="HA27" s="585"/>
      <c r="HB27" s="11"/>
      <c r="HC27" s="16"/>
      <c r="HD27" s="133" t="s">
        <v>12</v>
      </c>
      <c r="HE27" s="584" t="s">
        <v>250</v>
      </c>
      <c r="HF27" s="584"/>
      <c r="HG27" s="584"/>
      <c r="HH27" s="584"/>
      <c r="HI27" s="584"/>
      <c r="HJ27" s="584"/>
      <c r="HK27" s="585"/>
      <c r="HL27" s="11"/>
      <c r="HM27" s="16"/>
      <c r="HN27" s="133" t="s">
        <v>12</v>
      </c>
      <c r="HO27" s="584" t="s">
        <v>205</v>
      </c>
      <c r="HP27" s="584"/>
      <c r="HQ27" s="584"/>
      <c r="HR27" s="584"/>
      <c r="HS27" s="584"/>
      <c r="HT27" s="584"/>
      <c r="HU27" s="585"/>
      <c r="HV27" s="11"/>
      <c r="HW27" s="16"/>
      <c r="HX27" s="133" t="s">
        <v>12</v>
      </c>
      <c r="HY27" s="584" t="s">
        <v>205</v>
      </c>
      <c r="HZ27" s="584"/>
      <c r="IA27" s="584"/>
      <c r="IB27" s="584"/>
      <c r="IC27" s="584"/>
      <c r="ID27" s="584"/>
      <c r="IE27" s="585"/>
      <c r="IF27" s="11"/>
      <c r="IG27" s="16"/>
      <c r="IH27" s="133" t="s">
        <v>12</v>
      </c>
      <c r="II27" s="586" t="s">
        <v>335</v>
      </c>
      <c r="IJ27" s="587"/>
      <c r="IK27" s="587"/>
      <c r="IL27" s="587"/>
      <c r="IM27" s="587"/>
      <c r="IN27" s="587"/>
      <c r="IO27" s="588"/>
      <c r="IP27" s="11"/>
      <c r="IQ27" s="16"/>
      <c r="IR27" s="133" t="s">
        <v>12</v>
      </c>
      <c r="IS27" s="584" t="s">
        <v>205</v>
      </c>
      <c r="IT27" s="584"/>
      <c r="IU27" s="584"/>
      <c r="IV27" s="584"/>
      <c r="IW27" s="584"/>
      <c r="IX27" s="584"/>
      <c r="IY27" s="585"/>
      <c r="IZ27" s="11"/>
      <c r="JA27" s="16"/>
      <c r="JB27" s="133" t="s">
        <v>12</v>
      </c>
      <c r="JC27" s="399" t="s">
        <v>205</v>
      </c>
      <c r="JD27" s="400"/>
      <c r="JE27" s="400"/>
      <c r="JF27" s="400"/>
      <c r="JG27" s="400"/>
      <c r="JH27" s="400"/>
      <c r="JI27" s="401"/>
      <c r="JJ27" s="11"/>
      <c r="JK27" s="16"/>
      <c r="JL27" s="133" t="s">
        <v>12</v>
      </c>
      <c r="JM27" s="399" t="s">
        <v>205</v>
      </c>
      <c r="JN27" s="400"/>
      <c r="JO27" s="400"/>
      <c r="JP27" s="400"/>
      <c r="JQ27" s="400"/>
      <c r="JR27" s="400"/>
      <c r="JS27" s="401"/>
      <c r="JT27" s="11"/>
      <c r="JU27" s="16"/>
    </row>
    <row xmlns:x14ac="http://schemas.microsoft.com/office/spreadsheetml/2009/9/ac" r="28" s="2" customFormat="true" ht="15.75" customHeight="true" x14ac:dyDescent="0.25">
      <c r="A28" s="405" t="str">
        <f ca="true">IF(ISBLANK('Data Summary'!A30),"",'Data Summary'!A30)</f>
        <v>BRA_2019_LLECE</v>
      </c>
      <c r="B28" s="133"/>
      <c r="C28" s="64" t="s">
        <v>120</v>
      </c>
      <c r="D28" s="52" t="s">
        <v>173</v>
      </c>
      <c r="E28" s="52" t="s">
        <v>173</v>
      </c>
      <c r="F28" s="52" t="s">
        <v>173</v>
      </c>
      <c r="G28" s="52" t="s">
        <v>173</v>
      </c>
      <c r="H28" s="52" t="s">
        <v>173</v>
      </c>
      <c r="I28" s="100" t="s">
        <v>173</v>
      </c>
      <c r="J28" s="11"/>
      <c r="K28" s="16"/>
      <c r="L28" s="133"/>
      <c r="M28" s="64" t="s">
        <v>120</v>
      </c>
      <c r="N28" s="52" t="s">
        <v>173</v>
      </c>
      <c r="O28" s="52" t="s">
        <v>173</v>
      </c>
      <c r="P28" s="52" t="s">
        <v>173</v>
      </c>
      <c r="Q28" s="52" t="s">
        <v>173</v>
      </c>
      <c r="R28" s="52" t="s">
        <v>173</v>
      </c>
      <c r="S28" s="100" t="s">
        <v>173</v>
      </c>
      <c r="T28" s="11"/>
      <c r="U28" s="16"/>
      <c r="V28" s="133"/>
      <c r="W28" s="64" t="s">
        <v>120</v>
      </c>
      <c r="X28" s="52" t="s">
        <v>180</v>
      </c>
      <c r="Y28" s="52" t="s">
        <v>180</v>
      </c>
      <c r="Z28" s="52" t="s">
        <v>180</v>
      </c>
      <c r="AA28" s="52" t="s">
        <v>180</v>
      </c>
      <c r="AB28" s="52" t="s">
        <v>180</v>
      </c>
      <c r="AC28" s="100" t="s">
        <v>180</v>
      </c>
      <c r="AD28" s="11"/>
      <c r="AE28" s="16"/>
      <c r="AF28" s="133"/>
      <c r="AG28" s="64" t="s">
        <v>120</v>
      </c>
      <c r="AH28" s="52" t="s">
        <v>173</v>
      </c>
      <c r="AI28" s="52" t="s">
        <v>173</v>
      </c>
      <c r="AJ28" s="52" t="s">
        <v>173</v>
      </c>
      <c r="AK28" s="52" t="s">
        <v>173</v>
      </c>
      <c r="AL28" s="52" t="s">
        <v>173</v>
      </c>
      <c r="AM28" s="100" t="s">
        <v>173</v>
      </c>
      <c r="AN28" s="11"/>
      <c r="AO28" s="16"/>
      <c r="AP28" s="133"/>
      <c r="AQ28" s="64" t="s">
        <v>120</v>
      </c>
      <c r="AR28" s="52" t="s">
        <v>173</v>
      </c>
      <c r="AS28" s="52" t="s">
        <v>173</v>
      </c>
      <c r="AT28" s="52" t="s">
        <v>173</v>
      </c>
      <c r="AU28" s="52" t="s">
        <v>173</v>
      </c>
      <c r="AV28" s="52" t="s">
        <v>173</v>
      </c>
      <c r="AW28" s="100" t="s">
        <v>173</v>
      </c>
      <c r="AX28" s="11"/>
      <c r="AY28" s="16"/>
      <c r="AZ28" s="133"/>
      <c r="BA28" s="64" t="s">
        <v>120</v>
      </c>
      <c r="BB28" s="52" t="s">
        <v>173</v>
      </c>
      <c r="BC28" s="52" t="s">
        <v>173</v>
      </c>
      <c r="BD28" s="52" t="s">
        <v>173</v>
      </c>
      <c r="BE28" s="52" t="s">
        <v>173</v>
      </c>
      <c r="BF28" s="52" t="s">
        <v>173</v>
      </c>
      <c r="BG28" s="100" t="s">
        <v>173</v>
      </c>
      <c r="BH28" s="11"/>
      <c r="BI28" s="16"/>
      <c r="BJ28" s="133"/>
      <c r="BK28" s="64" t="s">
        <v>120</v>
      </c>
      <c r="BL28" s="52" t="s">
        <v>173</v>
      </c>
      <c r="BM28" s="52" t="s">
        <v>173</v>
      </c>
      <c r="BN28" s="52" t="s">
        <v>173</v>
      </c>
      <c r="BO28" s="52" t="s">
        <v>173</v>
      </c>
      <c r="BP28" s="52" t="s">
        <v>173</v>
      </c>
      <c r="BQ28" s="100" t="s">
        <v>173</v>
      </c>
      <c r="BR28" s="11"/>
      <c r="BS28" s="16"/>
      <c r="BT28" s="133"/>
      <c r="BU28" s="64" t="s">
        <v>120</v>
      </c>
      <c r="BV28" s="53"/>
      <c r="BW28" s="53"/>
      <c r="BX28" s="53"/>
      <c r="BY28" s="53"/>
      <c r="BZ28" s="53"/>
      <c r="CA28" s="115"/>
      <c r="CB28" s="11"/>
      <c r="CC28" s="16"/>
      <c r="CD28" s="133"/>
      <c r="CE28" s="64" t="s">
        <v>120</v>
      </c>
      <c r="CF28" s="52" t="s">
        <v>173</v>
      </c>
      <c r="CG28" s="52" t="s">
        <v>173</v>
      </c>
      <c r="CH28" s="52" t="s">
        <v>173</v>
      </c>
      <c r="CI28" s="52" t="s">
        <v>173</v>
      </c>
      <c r="CJ28" s="52" t="s">
        <v>173</v>
      </c>
      <c r="CK28" s="100" t="s">
        <v>173</v>
      </c>
      <c r="CL28" s="11"/>
      <c r="CM28" s="16"/>
      <c r="CN28" s="133"/>
      <c r="CO28" s="64" t="s">
        <v>120</v>
      </c>
      <c r="CP28" s="52" t="s">
        <v>173</v>
      </c>
      <c r="CQ28" s="52" t="s">
        <v>173</v>
      </c>
      <c r="CR28" s="52" t="s">
        <v>173</v>
      </c>
      <c r="CS28" s="52" t="s">
        <v>173</v>
      </c>
      <c r="CT28" s="52" t="s">
        <v>173</v>
      </c>
      <c r="CU28" s="100" t="s">
        <v>173</v>
      </c>
      <c r="CV28" s="11"/>
      <c r="CW28" s="16"/>
      <c r="CX28" s="133"/>
      <c r="CY28" s="64" t="s">
        <v>120</v>
      </c>
      <c r="CZ28" s="52" t="s">
        <v>173</v>
      </c>
      <c r="DA28" s="52" t="s">
        <v>173</v>
      </c>
      <c r="DB28" s="52" t="s">
        <v>173</v>
      </c>
      <c r="DC28" s="52" t="s">
        <v>173</v>
      </c>
      <c r="DD28" s="52" t="s">
        <v>173</v>
      </c>
      <c r="DE28" s="100" t="s">
        <v>173</v>
      </c>
      <c r="DF28" s="11"/>
      <c r="DG28" s="16"/>
      <c r="DH28" s="133"/>
      <c r="DI28" s="64" t="s">
        <v>120</v>
      </c>
      <c r="DJ28" s="52" t="s">
        <v>173</v>
      </c>
      <c r="DK28" s="52" t="s">
        <v>173</v>
      </c>
      <c r="DL28" s="52" t="s">
        <v>173</v>
      </c>
      <c r="DM28" s="52" t="s">
        <v>173</v>
      </c>
      <c r="DN28" s="52" t="s">
        <v>173</v>
      </c>
      <c r="DO28" s="100" t="s">
        <v>173</v>
      </c>
      <c r="DP28" s="11"/>
      <c r="DQ28" s="16"/>
      <c r="DR28" s="133"/>
      <c r="DS28" s="64" t="s">
        <v>120</v>
      </c>
      <c r="DT28" s="52" t="s">
        <v>173</v>
      </c>
      <c r="DU28" s="52" t="s">
        <v>173</v>
      </c>
      <c r="DV28" s="52" t="s">
        <v>173</v>
      </c>
      <c r="DW28" s="52" t="s">
        <v>173</v>
      </c>
      <c r="DX28" s="52" t="s">
        <v>173</v>
      </c>
      <c r="DY28" s="100" t="s">
        <v>173</v>
      </c>
      <c r="DZ28" s="11"/>
      <c r="EA28" s="16"/>
      <c r="EB28" s="133"/>
      <c r="EC28" s="64" t="s">
        <v>120</v>
      </c>
      <c r="ED28" s="52" t="s">
        <v>173</v>
      </c>
      <c r="EE28" s="52" t="s">
        <v>173</v>
      </c>
      <c r="EF28" s="52" t="s">
        <v>173</v>
      </c>
      <c r="EG28" s="52" t="s">
        <v>173</v>
      </c>
      <c r="EH28" s="52" t="s">
        <v>173</v>
      </c>
      <c r="EI28" s="100" t="s">
        <v>173</v>
      </c>
      <c r="EJ28" s="11"/>
      <c r="EK28" s="16"/>
      <c r="EL28" s="133"/>
      <c r="EM28" s="64" t="s">
        <v>120</v>
      </c>
      <c r="EN28" s="52" t="s">
        <v>173</v>
      </c>
      <c r="EO28" s="52" t="s">
        <v>173</v>
      </c>
      <c r="EP28" s="52" t="s">
        <v>173</v>
      </c>
      <c r="EQ28" s="52" t="s">
        <v>173</v>
      </c>
      <c r="ER28" s="52" t="s">
        <v>173</v>
      </c>
      <c r="ES28" s="100" t="s">
        <v>173</v>
      </c>
      <c r="ET28" s="11"/>
      <c r="EU28" s="16"/>
      <c r="EV28" s="133"/>
      <c r="EW28" s="64" t="s">
        <v>120</v>
      </c>
      <c r="EX28" s="52"/>
      <c r="EY28" s="52"/>
      <c r="EZ28" s="52"/>
      <c r="FA28" s="52"/>
      <c r="FB28" s="52"/>
      <c r="FC28" s="100"/>
      <c r="FD28" s="11"/>
      <c r="FE28" s="16"/>
      <c r="FF28" s="133"/>
      <c r="FG28" s="64" t="s">
        <v>120</v>
      </c>
      <c r="FH28" s="52" t="s">
        <v>173</v>
      </c>
      <c r="FI28" s="52" t="s">
        <v>173</v>
      </c>
      <c r="FJ28" s="52" t="s">
        <v>173</v>
      </c>
      <c r="FK28" s="52" t="s">
        <v>173</v>
      </c>
      <c r="FL28" s="52" t="s">
        <v>173</v>
      </c>
      <c r="FM28" s="100" t="s">
        <v>173</v>
      </c>
      <c r="FN28" s="11"/>
      <c r="FO28" s="16"/>
      <c r="FP28" s="133"/>
      <c r="FQ28" s="64" t="s">
        <v>120</v>
      </c>
      <c r="FR28" s="52" t="s">
        <v>173</v>
      </c>
      <c r="FS28" s="52" t="s">
        <v>173</v>
      </c>
      <c r="FT28" s="52" t="s">
        <v>173</v>
      </c>
      <c r="FU28" s="52" t="s">
        <v>173</v>
      </c>
      <c r="FV28" s="52" t="s">
        <v>173</v>
      </c>
      <c r="FW28" s="100" t="s">
        <v>173</v>
      </c>
      <c r="FX28" s="11"/>
      <c r="FY28" s="16"/>
      <c r="FZ28" s="133"/>
      <c r="GA28" s="64" t="s">
        <v>120</v>
      </c>
      <c r="GB28" s="52" t="s">
        <v>173</v>
      </c>
      <c r="GC28" s="52" t="s">
        <v>173</v>
      </c>
      <c r="GD28" s="52" t="s">
        <v>173</v>
      </c>
      <c r="GE28" s="52" t="s">
        <v>173</v>
      </c>
      <c r="GF28" s="52" t="s">
        <v>173</v>
      </c>
      <c r="GG28" s="100" t="s">
        <v>173</v>
      </c>
      <c r="GH28" s="11"/>
      <c r="GI28" s="16"/>
      <c r="GJ28" s="133"/>
      <c r="GK28" s="64" t="s">
        <v>120</v>
      </c>
      <c r="GL28" s="52" t="s">
        <v>173</v>
      </c>
      <c r="GM28" s="52" t="s">
        <v>173</v>
      </c>
      <c r="GN28" s="52" t="s">
        <v>173</v>
      </c>
      <c r="GO28" s="52" t="s">
        <v>173</v>
      </c>
      <c r="GP28" s="52" t="s">
        <v>173</v>
      </c>
      <c r="GQ28" s="100" t="s">
        <v>173</v>
      </c>
      <c r="GR28" s="11"/>
      <c r="GS28" s="16"/>
      <c r="GT28" s="133"/>
      <c r="GU28" s="64" t="s">
        <v>120</v>
      </c>
      <c r="GV28" s="52" t="s">
        <v>173</v>
      </c>
      <c r="GW28" s="52" t="s">
        <v>173</v>
      </c>
      <c r="GX28" s="52" t="s">
        <v>173</v>
      </c>
      <c r="GY28" s="52" t="s">
        <v>173</v>
      </c>
      <c r="GZ28" s="52" t="s">
        <v>173</v>
      </c>
      <c r="HA28" s="100" t="s">
        <v>173</v>
      </c>
      <c r="HB28" s="11"/>
      <c r="HC28" s="16"/>
      <c r="HD28" s="133"/>
      <c r="HE28" s="64" t="s">
        <v>120</v>
      </c>
      <c r="HF28" s="52"/>
      <c r="HG28" s="52"/>
      <c r="HH28" s="52"/>
      <c r="HI28" s="52"/>
      <c r="HJ28" s="52"/>
      <c r="HK28" s="100"/>
      <c r="HL28" s="11"/>
      <c r="HM28" s="16"/>
      <c r="HN28" s="133"/>
      <c r="HO28" s="64" t="s">
        <v>120</v>
      </c>
      <c r="HP28" s="52" t="s">
        <v>173</v>
      </c>
      <c r="HQ28" s="52" t="s">
        <v>173</v>
      </c>
      <c r="HR28" s="52" t="s">
        <v>173</v>
      </c>
      <c r="HS28" s="52" t="s">
        <v>173</v>
      </c>
      <c r="HT28" s="52" t="s">
        <v>173</v>
      </c>
      <c r="HU28" s="100" t="s">
        <v>173</v>
      </c>
      <c r="HV28" s="11"/>
      <c r="HW28" s="16"/>
      <c r="HX28" s="133"/>
      <c r="HY28" s="64" t="s">
        <v>120</v>
      </c>
      <c r="HZ28" s="52" t="s">
        <v>173</v>
      </c>
      <c r="IA28" s="52" t="s">
        <v>173</v>
      </c>
      <c r="IB28" s="52" t="s">
        <v>173</v>
      </c>
      <c r="IC28" s="52" t="s">
        <v>173</v>
      </c>
      <c r="ID28" s="52" t="s">
        <v>173</v>
      </c>
      <c r="IE28" s="100" t="s">
        <v>173</v>
      </c>
      <c r="IF28" s="11"/>
      <c r="IG28" s="16"/>
      <c r="IH28" s="133"/>
      <c r="II28" s="64" t="s">
        <v>120</v>
      </c>
      <c r="IJ28" s="52"/>
      <c r="IK28" s="52"/>
      <c r="IL28" s="52"/>
      <c r="IM28" s="52"/>
      <c r="IN28" s="52"/>
      <c r="IO28" s="100"/>
      <c r="IP28" s="11"/>
      <c r="IQ28" s="16"/>
      <c r="IR28" s="133"/>
      <c r="IS28" s="64" t="s">
        <v>120</v>
      </c>
      <c r="IT28" s="52" t="s">
        <v>173</v>
      </c>
      <c r="IU28" s="52" t="s">
        <v>173</v>
      </c>
      <c r="IV28" s="52" t="s">
        <v>173</v>
      </c>
      <c r="IW28" s="52" t="s">
        <v>173</v>
      </c>
      <c r="IX28" s="52" t="s">
        <v>173</v>
      </c>
      <c r="IY28" s="100" t="s">
        <v>173</v>
      </c>
      <c r="IZ28" s="11"/>
      <c r="JA28" s="16"/>
      <c r="JB28" s="133"/>
      <c r="JC28" s="64" t="s">
        <v>120</v>
      </c>
      <c r="JD28" s="52" t="s">
        <v>173</v>
      </c>
      <c r="JE28" s="52" t="s">
        <v>173</v>
      </c>
      <c r="JF28" s="52" t="s">
        <v>173</v>
      </c>
      <c r="JG28" s="52" t="s">
        <v>173</v>
      </c>
      <c r="JH28" s="52" t="s">
        <v>173</v>
      </c>
      <c r="JI28" s="100" t="s">
        <v>173</v>
      </c>
      <c r="JJ28" s="11"/>
      <c r="JK28" s="16"/>
      <c r="JL28" s="133"/>
      <c r="JM28" s="64" t="s">
        <v>120</v>
      </c>
      <c r="JN28" s="52" t="s">
        <v>173</v>
      </c>
      <c r="JO28" s="52" t="s">
        <v>173</v>
      </c>
      <c r="JP28" s="52" t="s">
        <v>173</v>
      </c>
      <c r="JQ28" s="52" t="s">
        <v>173</v>
      </c>
      <c r="JR28" s="52" t="s">
        <v>173</v>
      </c>
      <c r="JS28" s="100" t="s">
        <v>173</v>
      </c>
      <c r="JT28" s="11"/>
      <c r="JU28" s="16"/>
    </row>
    <row xmlns:x14ac="http://schemas.microsoft.com/office/spreadsheetml/2009/9/ac" r="29" s="2" customFormat="true" ht="15" customHeight="true" x14ac:dyDescent="0.25">
      <c r="A29" s="405" t="str">
        <f ca="true">IF(ISBLANK('Data Summary'!A31),"",'Data Summary'!A31)</f>
        <v>BRA_2020_EMIS</v>
      </c>
      <c r="B29" s="133"/>
      <c r="C29" s="64" t="s">
        <v>102</v>
      </c>
      <c r="D29" s="52" t="s">
        <v>173</v>
      </c>
      <c r="E29" s="52" t="s">
        <v>173</v>
      </c>
      <c r="F29" s="52" t="s">
        <v>173</v>
      </c>
      <c r="G29" s="52" t="s">
        <v>173</v>
      </c>
      <c r="H29" s="52" t="s">
        <v>173</v>
      </c>
      <c r="I29" s="100" t="s">
        <v>173</v>
      </c>
      <c r="J29" s="11"/>
      <c r="K29" s="16"/>
      <c r="L29" s="133"/>
      <c r="M29" s="64" t="s">
        <v>102</v>
      </c>
      <c r="N29" s="52" t="s">
        <v>173</v>
      </c>
      <c r="O29" s="52" t="s">
        <v>173</v>
      </c>
      <c r="P29" s="52" t="s">
        <v>173</v>
      </c>
      <c r="Q29" s="52" t="s">
        <v>173</v>
      </c>
      <c r="R29" s="52" t="s">
        <v>173</v>
      </c>
      <c r="S29" s="100" t="s">
        <v>173</v>
      </c>
      <c r="T29" s="11"/>
      <c r="U29" s="16"/>
      <c r="V29" s="133"/>
      <c r="W29" s="64" t="s">
        <v>102</v>
      </c>
      <c r="X29" s="52" t="s">
        <v>180</v>
      </c>
      <c r="Y29" s="52" t="s">
        <v>180</v>
      </c>
      <c r="Z29" s="52" t="s">
        <v>180</v>
      </c>
      <c r="AA29" s="52" t="s">
        <v>180</v>
      </c>
      <c r="AB29" s="52" t="s">
        <v>180</v>
      </c>
      <c r="AC29" s="100" t="s">
        <v>180</v>
      </c>
      <c r="AD29" s="11"/>
      <c r="AE29" s="16"/>
      <c r="AF29" s="133"/>
      <c r="AG29" s="64" t="s">
        <v>102</v>
      </c>
      <c r="AH29" s="52" t="s">
        <v>173</v>
      </c>
      <c r="AI29" s="52" t="s">
        <v>173</v>
      </c>
      <c r="AJ29" s="52" t="s">
        <v>173</v>
      </c>
      <c r="AK29" s="52" t="s">
        <v>173</v>
      </c>
      <c r="AL29" s="52" t="s">
        <v>173</v>
      </c>
      <c r="AM29" s="100" t="s">
        <v>173</v>
      </c>
      <c r="AN29" s="11"/>
      <c r="AO29" s="16"/>
      <c r="AP29" s="133"/>
      <c r="AQ29" s="64" t="s">
        <v>102</v>
      </c>
      <c r="AR29" s="52" t="s">
        <v>173</v>
      </c>
      <c r="AS29" s="52" t="s">
        <v>173</v>
      </c>
      <c r="AT29" s="52" t="s">
        <v>173</v>
      </c>
      <c r="AU29" s="52" t="s">
        <v>173</v>
      </c>
      <c r="AV29" s="52" t="s">
        <v>173</v>
      </c>
      <c r="AW29" s="100" t="s">
        <v>173</v>
      </c>
      <c r="AX29" s="11"/>
      <c r="AY29" s="16"/>
      <c r="AZ29" s="133"/>
      <c r="BA29" s="64" t="s">
        <v>102</v>
      </c>
      <c r="BB29" s="52" t="s">
        <v>173</v>
      </c>
      <c r="BC29" s="52" t="s">
        <v>173</v>
      </c>
      <c r="BD29" s="52" t="s">
        <v>173</v>
      </c>
      <c r="BE29" s="52" t="s">
        <v>173</v>
      </c>
      <c r="BF29" s="52" t="s">
        <v>173</v>
      </c>
      <c r="BG29" s="100" t="s">
        <v>173</v>
      </c>
      <c r="BH29" s="11"/>
      <c r="BI29" s="16"/>
      <c r="BJ29" s="133"/>
      <c r="BK29" s="64" t="s">
        <v>102</v>
      </c>
      <c r="BL29" s="52" t="s">
        <v>173</v>
      </c>
      <c r="BM29" s="52" t="s">
        <v>173</v>
      </c>
      <c r="BN29" s="52" t="s">
        <v>173</v>
      </c>
      <c r="BO29" s="52" t="s">
        <v>173</v>
      </c>
      <c r="BP29" s="52" t="s">
        <v>173</v>
      </c>
      <c r="BQ29" s="100" t="s">
        <v>173</v>
      </c>
      <c r="BR29" s="11"/>
      <c r="BS29" s="16"/>
      <c r="BT29" s="133"/>
      <c r="BU29" s="64" t="s">
        <v>102</v>
      </c>
      <c r="BV29" s="52" t="s">
        <v>180</v>
      </c>
      <c r="BW29" s="52" t="s">
        <v>180</v>
      </c>
      <c r="BX29" s="52" t="s">
        <v>180</v>
      </c>
      <c r="BY29" s="52"/>
      <c r="BZ29" s="52" t="s">
        <v>180</v>
      </c>
      <c r="CA29" s="100"/>
      <c r="CB29" s="11"/>
      <c r="CC29" s="16"/>
      <c r="CD29" s="133"/>
      <c r="CE29" s="64" t="s">
        <v>102</v>
      </c>
      <c r="CF29" s="52" t="s">
        <v>173</v>
      </c>
      <c r="CG29" s="52" t="s">
        <v>173</v>
      </c>
      <c r="CH29" s="52" t="s">
        <v>173</v>
      </c>
      <c r="CI29" s="52" t="s">
        <v>173</v>
      </c>
      <c r="CJ29" s="52" t="s">
        <v>173</v>
      </c>
      <c r="CK29" s="100" t="s">
        <v>173</v>
      </c>
      <c r="CL29" s="11"/>
      <c r="CM29" s="16"/>
      <c r="CN29" s="133"/>
      <c r="CO29" s="64" t="s">
        <v>102</v>
      </c>
      <c r="CP29" s="52" t="s">
        <v>173</v>
      </c>
      <c r="CQ29" s="52" t="s">
        <v>173</v>
      </c>
      <c r="CR29" s="52" t="s">
        <v>173</v>
      </c>
      <c r="CS29" s="52" t="s">
        <v>173</v>
      </c>
      <c r="CT29" s="52" t="s">
        <v>173</v>
      </c>
      <c r="CU29" s="100" t="s">
        <v>173</v>
      </c>
      <c r="CV29" s="11"/>
      <c r="CW29" s="16"/>
      <c r="CX29" s="133"/>
      <c r="CY29" s="64" t="s">
        <v>102</v>
      </c>
      <c r="CZ29" s="52" t="s">
        <v>173</v>
      </c>
      <c r="DA29" s="52" t="s">
        <v>173</v>
      </c>
      <c r="DB29" s="52" t="s">
        <v>173</v>
      </c>
      <c r="DC29" s="52" t="s">
        <v>173</v>
      </c>
      <c r="DD29" s="52" t="s">
        <v>173</v>
      </c>
      <c r="DE29" s="100" t="s">
        <v>173</v>
      </c>
      <c r="DF29" s="11"/>
      <c r="DG29" s="16"/>
      <c r="DH29" s="133"/>
      <c r="DI29" s="64" t="s">
        <v>102</v>
      </c>
      <c r="DJ29" s="52" t="s">
        <v>173</v>
      </c>
      <c r="DK29" s="52" t="s">
        <v>173</v>
      </c>
      <c r="DL29" s="52" t="s">
        <v>173</v>
      </c>
      <c r="DM29" s="52" t="s">
        <v>173</v>
      </c>
      <c r="DN29" s="52" t="s">
        <v>173</v>
      </c>
      <c r="DO29" s="100" t="s">
        <v>173</v>
      </c>
      <c r="DP29" s="11"/>
      <c r="DQ29" s="16"/>
      <c r="DR29" s="133"/>
      <c r="DS29" s="64" t="s">
        <v>102</v>
      </c>
      <c r="DT29" s="52" t="s">
        <v>173</v>
      </c>
      <c r="DU29" s="52" t="s">
        <v>173</v>
      </c>
      <c r="DV29" s="52" t="s">
        <v>173</v>
      </c>
      <c r="DW29" s="52" t="s">
        <v>173</v>
      </c>
      <c r="DX29" s="52" t="s">
        <v>173</v>
      </c>
      <c r="DY29" s="100" t="s">
        <v>173</v>
      </c>
      <c r="DZ29" s="11"/>
      <c r="EA29" s="16"/>
      <c r="EB29" s="133"/>
      <c r="EC29" s="64" t="s">
        <v>102</v>
      </c>
      <c r="ED29" s="52" t="s">
        <v>173</v>
      </c>
      <c r="EE29" s="52" t="s">
        <v>173</v>
      </c>
      <c r="EF29" s="52" t="s">
        <v>173</v>
      </c>
      <c r="EG29" s="52" t="s">
        <v>173</v>
      </c>
      <c r="EH29" s="52" t="s">
        <v>173</v>
      </c>
      <c r="EI29" s="100" t="s">
        <v>173</v>
      </c>
      <c r="EJ29" s="11"/>
      <c r="EK29" s="16"/>
      <c r="EL29" s="133"/>
      <c r="EM29" s="64" t="s">
        <v>102</v>
      </c>
      <c r="EN29" s="52" t="s">
        <v>173</v>
      </c>
      <c r="EO29" s="52" t="s">
        <v>173</v>
      </c>
      <c r="EP29" s="52" t="s">
        <v>173</v>
      </c>
      <c r="EQ29" s="52" t="s">
        <v>173</v>
      </c>
      <c r="ER29" s="52" t="s">
        <v>173</v>
      </c>
      <c r="ES29" s="100" t="s">
        <v>173</v>
      </c>
      <c r="ET29" s="11"/>
      <c r="EU29" s="16"/>
      <c r="EV29" s="133"/>
      <c r="EW29" s="64" t="s">
        <v>102</v>
      </c>
      <c r="EX29" s="52" t="s">
        <v>180</v>
      </c>
      <c r="EY29" s="52" t="s">
        <v>180</v>
      </c>
      <c r="EZ29" s="52" t="s">
        <v>180</v>
      </c>
      <c r="FA29" s="52"/>
      <c r="FB29" s="52" t="s">
        <v>180</v>
      </c>
      <c r="FC29" s="100"/>
      <c r="FD29" s="11"/>
      <c r="FE29" s="16"/>
      <c r="FF29" s="133"/>
      <c r="FG29" s="64" t="s">
        <v>102</v>
      </c>
      <c r="FH29" s="52" t="s">
        <v>173</v>
      </c>
      <c r="FI29" s="52" t="s">
        <v>173</v>
      </c>
      <c r="FJ29" s="52" t="s">
        <v>173</v>
      </c>
      <c r="FK29" s="52" t="s">
        <v>173</v>
      </c>
      <c r="FL29" s="52" t="s">
        <v>173</v>
      </c>
      <c r="FM29" s="100" t="s">
        <v>173</v>
      </c>
      <c r="FN29" s="11"/>
      <c r="FO29" s="16"/>
      <c r="FP29" s="133"/>
      <c r="FQ29" s="64" t="s">
        <v>102</v>
      </c>
      <c r="FR29" s="52" t="s">
        <v>173</v>
      </c>
      <c r="FS29" s="52" t="s">
        <v>173</v>
      </c>
      <c r="FT29" s="52" t="s">
        <v>173</v>
      </c>
      <c r="FU29" s="52" t="s">
        <v>173</v>
      </c>
      <c r="FV29" s="52" t="s">
        <v>173</v>
      </c>
      <c r="FW29" s="100" t="s">
        <v>173</v>
      </c>
      <c r="FX29" s="11"/>
      <c r="FY29" s="16"/>
      <c r="FZ29" s="133"/>
      <c r="GA29" s="64" t="s">
        <v>102</v>
      </c>
      <c r="GB29" s="52"/>
      <c r="GC29" s="52"/>
      <c r="GD29" s="52"/>
      <c r="GE29" s="52"/>
      <c r="GF29" s="52"/>
      <c r="GG29" s="100"/>
      <c r="GH29" s="11"/>
      <c r="GI29" s="16"/>
      <c r="GJ29" s="133"/>
      <c r="GK29" s="64" t="s">
        <v>102</v>
      </c>
      <c r="GL29" s="52" t="s">
        <v>173</v>
      </c>
      <c r="GM29" s="52" t="s">
        <v>173</v>
      </c>
      <c r="GN29" s="52" t="s">
        <v>173</v>
      </c>
      <c r="GO29" s="52" t="s">
        <v>173</v>
      </c>
      <c r="GP29" s="52" t="s">
        <v>173</v>
      </c>
      <c r="GQ29" s="100" t="s">
        <v>173</v>
      </c>
      <c r="GR29" s="11"/>
      <c r="GS29" s="16"/>
      <c r="GT29" s="133"/>
      <c r="GU29" s="64" t="s">
        <v>102</v>
      </c>
      <c r="GV29" s="52" t="s">
        <v>173</v>
      </c>
      <c r="GW29" s="52" t="s">
        <v>173</v>
      </c>
      <c r="GX29" s="52" t="s">
        <v>173</v>
      </c>
      <c r="GY29" s="52" t="s">
        <v>173</v>
      </c>
      <c r="GZ29" s="52" t="s">
        <v>173</v>
      </c>
      <c r="HA29" s="100" t="s">
        <v>173</v>
      </c>
      <c r="HB29" s="11"/>
      <c r="HC29" s="16"/>
      <c r="HD29" s="133"/>
      <c r="HE29" s="64" t="s">
        <v>102</v>
      </c>
      <c r="HF29" s="52"/>
      <c r="HG29" s="52"/>
      <c r="HH29" s="52"/>
      <c r="HI29" s="52"/>
      <c r="HJ29" s="52"/>
      <c r="HK29" s="100"/>
      <c r="HL29" s="11"/>
      <c r="HM29" s="16"/>
      <c r="HN29" s="133"/>
      <c r="HO29" s="64" t="s">
        <v>102</v>
      </c>
      <c r="HP29" s="52" t="s">
        <v>173</v>
      </c>
      <c r="HQ29" s="52" t="s">
        <v>173</v>
      </c>
      <c r="HR29" s="52" t="s">
        <v>173</v>
      </c>
      <c r="HS29" s="52" t="s">
        <v>173</v>
      </c>
      <c r="HT29" s="52" t="s">
        <v>173</v>
      </c>
      <c r="HU29" s="100" t="s">
        <v>173</v>
      </c>
      <c r="HV29" s="11"/>
      <c r="HW29" s="16"/>
      <c r="HX29" s="133"/>
      <c r="HY29" s="64" t="s">
        <v>102</v>
      </c>
      <c r="HZ29" s="52" t="s">
        <v>173</v>
      </c>
      <c r="IA29" s="52" t="s">
        <v>173</v>
      </c>
      <c r="IB29" s="52" t="s">
        <v>173</v>
      </c>
      <c r="IC29" s="52" t="s">
        <v>173</v>
      </c>
      <c r="ID29" s="52" t="s">
        <v>173</v>
      </c>
      <c r="IE29" s="100" t="s">
        <v>173</v>
      </c>
      <c r="IF29" s="11"/>
      <c r="IG29" s="16"/>
      <c r="IH29" s="133"/>
      <c r="II29" s="64" t="s">
        <v>102</v>
      </c>
      <c r="IJ29" s="52" t="s">
        <v>180</v>
      </c>
      <c r="IK29" s="52" t="s">
        <v>173</v>
      </c>
      <c r="IL29" s="52" t="s">
        <v>180</v>
      </c>
      <c r="IM29" s="52"/>
      <c r="IN29" s="52" t="s">
        <v>180</v>
      </c>
      <c r="IO29" s="100" t="s">
        <v>180</v>
      </c>
      <c r="IP29" s="11"/>
      <c r="IQ29" s="16"/>
      <c r="IR29" s="133"/>
      <c r="IS29" s="64" t="s">
        <v>102</v>
      </c>
      <c r="IT29" s="52" t="s">
        <v>173</v>
      </c>
      <c r="IU29" s="52" t="s">
        <v>173</v>
      </c>
      <c r="IV29" s="52" t="s">
        <v>173</v>
      </c>
      <c r="IW29" s="52" t="s">
        <v>173</v>
      </c>
      <c r="IX29" s="52" t="s">
        <v>173</v>
      </c>
      <c r="IY29" s="100" t="s">
        <v>173</v>
      </c>
      <c r="IZ29" s="11"/>
      <c r="JA29" s="16"/>
      <c r="JB29" s="133"/>
      <c r="JC29" s="64" t="s">
        <v>102</v>
      </c>
      <c r="JD29" s="52" t="s">
        <v>173</v>
      </c>
      <c r="JE29" s="52" t="s">
        <v>173</v>
      </c>
      <c r="JF29" s="52" t="s">
        <v>173</v>
      </c>
      <c r="JG29" s="52" t="s">
        <v>173</v>
      </c>
      <c r="JH29" s="52" t="s">
        <v>173</v>
      </c>
      <c r="JI29" s="100" t="s">
        <v>173</v>
      </c>
      <c r="JJ29" s="11"/>
      <c r="JK29" s="16"/>
      <c r="JL29" s="133"/>
      <c r="JM29" s="64" t="s">
        <v>102</v>
      </c>
      <c r="JN29" s="52" t="s">
        <v>173</v>
      </c>
      <c r="JO29" s="52" t="s">
        <v>173</v>
      </c>
      <c r="JP29" s="52" t="s">
        <v>173</v>
      </c>
      <c r="JQ29" s="52" t="s">
        <v>173</v>
      </c>
      <c r="JR29" s="52" t="s">
        <v>173</v>
      </c>
      <c r="JS29" s="100" t="s">
        <v>173</v>
      </c>
      <c r="JT29" s="11"/>
      <c r="JU29" s="16"/>
    </row>
    <row xmlns:x14ac="http://schemas.microsoft.com/office/spreadsheetml/2009/9/ac" r="30" s="2" customFormat="true" ht="15" customHeight="true" x14ac:dyDescent="0.25">
      <c r="A30" s="405" t="str">
        <f ca="true">IF(ISBLANK('Data Summary'!A32),"",'Data Summary'!A32)</f>
        <v>BRA_2021_EMIS</v>
      </c>
      <c r="B30" s="133"/>
      <c r="C30" s="64" t="s">
        <v>127</v>
      </c>
      <c r="D30" s="52"/>
      <c r="E30" s="52"/>
      <c r="F30" s="52"/>
      <c r="G30" s="52"/>
      <c r="H30" s="52"/>
      <c r="I30" s="100"/>
      <c r="J30" s="11"/>
      <c r="K30" s="16"/>
      <c r="L30" s="133"/>
      <c r="M30" s="64" t="s">
        <v>127</v>
      </c>
      <c r="N30" s="52"/>
      <c r="O30" s="52"/>
      <c r="P30" s="52"/>
      <c r="Q30" s="52"/>
      <c r="R30" s="52"/>
      <c r="S30" s="100"/>
      <c r="T30" s="11"/>
      <c r="U30" s="16"/>
      <c r="V30" s="133"/>
      <c r="W30" s="64" t="s">
        <v>127</v>
      </c>
      <c r="X30" s="52"/>
      <c r="Y30" s="52"/>
      <c r="Z30" s="52"/>
      <c r="AA30" s="52"/>
      <c r="AB30" s="52"/>
      <c r="AC30" s="100"/>
      <c r="AD30" s="11"/>
      <c r="AE30" s="16"/>
      <c r="AF30" s="133"/>
      <c r="AG30" s="64" t="s">
        <v>127</v>
      </c>
      <c r="AH30" s="52"/>
      <c r="AI30" s="52"/>
      <c r="AJ30" s="52"/>
      <c r="AK30" s="52"/>
      <c r="AL30" s="52"/>
      <c r="AM30" s="100"/>
      <c r="AN30" s="11"/>
      <c r="AO30" s="16"/>
      <c r="AP30" s="133"/>
      <c r="AQ30" s="64" t="s">
        <v>127</v>
      </c>
      <c r="AR30" s="52"/>
      <c r="AS30" s="52"/>
      <c r="AT30" s="52"/>
      <c r="AU30" s="52"/>
      <c r="AV30" s="52"/>
      <c r="AW30" s="100"/>
      <c r="AX30" s="11"/>
      <c r="AY30" s="16"/>
      <c r="AZ30" s="133"/>
      <c r="BA30" s="64" t="s">
        <v>127</v>
      </c>
      <c r="BB30" s="52"/>
      <c r="BC30" s="52"/>
      <c r="BD30" s="52"/>
      <c r="BE30" s="52"/>
      <c r="BF30" s="52"/>
      <c r="BG30" s="100"/>
      <c r="BH30" s="11"/>
      <c r="BI30" s="16"/>
      <c r="BJ30" s="133"/>
      <c r="BK30" s="64" t="s">
        <v>127</v>
      </c>
      <c r="BL30" s="52"/>
      <c r="BM30" s="52"/>
      <c r="BN30" s="52"/>
      <c r="BO30" s="52"/>
      <c r="BP30" s="52"/>
      <c r="BQ30" s="100"/>
      <c r="BR30" s="11"/>
      <c r="BS30" s="16"/>
      <c r="BT30" s="133"/>
      <c r="BU30" s="64" t="s">
        <v>127</v>
      </c>
      <c r="BV30" s="52"/>
      <c r="BW30" s="52"/>
      <c r="BX30" s="52"/>
      <c r="BY30" s="52"/>
      <c r="BZ30" s="52"/>
      <c r="CA30" s="100"/>
      <c r="CB30" s="11"/>
      <c r="CC30" s="16"/>
      <c r="CD30" s="133"/>
      <c r="CE30" s="64" t="s">
        <v>127</v>
      </c>
      <c r="CF30" s="52"/>
      <c r="CG30" s="52"/>
      <c r="CH30" s="52"/>
      <c r="CI30" s="52"/>
      <c r="CJ30" s="52"/>
      <c r="CK30" s="100"/>
      <c r="CL30" s="11"/>
      <c r="CM30" s="16"/>
      <c r="CN30" s="133"/>
      <c r="CO30" s="64" t="s">
        <v>127</v>
      </c>
      <c r="CP30" s="52"/>
      <c r="CQ30" s="52"/>
      <c r="CR30" s="52"/>
      <c r="CS30" s="52"/>
      <c r="CT30" s="52"/>
      <c r="CU30" s="100"/>
      <c r="CV30" s="11"/>
      <c r="CW30" s="16"/>
      <c r="CX30" s="133"/>
      <c r="CY30" s="64" t="s">
        <v>127</v>
      </c>
      <c r="CZ30" s="52"/>
      <c r="DA30" s="52"/>
      <c r="DB30" s="52"/>
      <c r="DC30" s="52"/>
      <c r="DD30" s="52"/>
      <c r="DE30" s="100"/>
      <c r="DF30" s="11"/>
      <c r="DG30" s="16"/>
      <c r="DH30" s="133"/>
      <c r="DI30" s="64" t="s">
        <v>127</v>
      </c>
      <c r="DJ30" s="52"/>
      <c r="DK30" s="52"/>
      <c r="DL30" s="52"/>
      <c r="DM30" s="52"/>
      <c r="DN30" s="52"/>
      <c r="DO30" s="100"/>
      <c r="DP30" s="11"/>
      <c r="DQ30" s="16"/>
      <c r="DR30" s="133"/>
      <c r="DS30" s="64" t="s">
        <v>127</v>
      </c>
      <c r="DT30" s="52"/>
      <c r="DU30" s="52"/>
      <c r="DV30" s="52"/>
      <c r="DW30" s="52"/>
      <c r="DX30" s="52"/>
      <c r="DY30" s="100"/>
      <c r="DZ30" s="11"/>
      <c r="EA30" s="16"/>
      <c r="EB30" s="133"/>
      <c r="EC30" s="64" t="s">
        <v>127</v>
      </c>
      <c r="ED30" s="52"/>
      <c r="EE30" s="52"/>
      <c r="EF30" s="52"/>
      <c r="EG30" s="52"/>
      <c r="EH30" s="52"/>
      <c r="EI30" s="100"/>
      <c r="EJ30" s="11"/>
      <c r="EK30" s="16"/>
      <c r="EL30" s="133"/>
      <c r="EM30" s="64" t="s">
        <v>127</v>
      </c>
      <c r="EN30" s="52"/>
      <c r="EO30" s="52"/>
      <c r="EP30" s="52"/>
      <c r="EQ30" s="52"/>
      <c r="ER30" s="52"/>
      <c r="ES30" s="100"/>
      <c r="ET30" s="11"/>
      <c r="EU30" s="16"/>
      <c r="EV30" s="133"/>
      <c r="EW30" s="64" t="s">
        <v>127</v>
      </c>
      <c r="EX30" s="52" t="s">
        <v>173</v>
      </c>
      <c r="EY30" s="52" t="s">
        <v>173</v>
      </c>
      <c r="EZ30" s="52" t="s">
        <v>173</v>
      </c>
      <c r="FA30" s="52"/>
      <c r="FB30" s="52" t="s">
        <v>173</v>
      </c>
      <c r="FC30" s="100"/>
      <c r="FD30" s="11"/>
      <c r="FE30" s="16"/>
      <c r="FF30" s="133"/>
      <c r="FG30" s="64" t="s">
        <v>127</v>
      </c>
      <c r="FH30" s="52"/>
      <c r="FI30" s="52"/>
      <c r="FJ30" s="52"/>
      <c r="FK30" s="52"/>
      <c r="FL30" s="52"/>
      <c r="FM30" s="100"/>
      <c r="FN30" s="11"/>
      <c r="FO30" s="16"/>
      <c r="FP30" s="133"/>
      <c r="FQ30" s="64" t="s">
        <v>127</v>
      </c>
      <c r="FR30" s="52"/>
      <c r="FS30" s="52"/>
      <c r="FT30" s="52"/>
      <c r="FU30" s="52"/>
      <c r="FV30" s="52"/>
      <c r="FW30" s="100"/>
      <c r="FX30" s="11"/>
      <c r="FY30" s="16"/>
      <c r="FZ30" s="133"/>
      <c r="GA30" s="64" t="s">
        <v>127</v>
      </c>
      <c r="GB30" s="52"/>
      <c r="GC30" s="52"/>
      <c r="GD30" s="52"/>
      <c r="GE30" s="52"/>
      <c r="GF30" s="52"/>
      <c r="GG30" s="100"/>
      <c r="GH30" s="11"/>
      <c r="GI30" s="16"/>
      <c r="GJ30" s="133"/>
      <c r="GK30" s="64" t="s">
        <v>127</v>
      </c>
      <c r="GL30" s="52"/>
      <c r="GM30" s="52"/>
      <c r="GN30" s="52"/>
      <c r="GO30" s="52"/>
      <c r="GP30" s="52"/>
      <c r="GQ30" s="100"/>
      <c r="GR30" s="11"/>
      <c r="GS30" s="16"/>
      <c r="GT30" s="133"/>
      <c r="GU30" s="64" t="s">
        <v>127</v>
      </c>
      <c r="GV30" s="52"/>
      <c r="GW30" s="52"/>
      <c r="GX30" s="52"/>
      <c r="GY30" s="52"/>
      <c r="GZ30" s="52"/>
      <c r="HA30" s="100"/>
      <c r="HB30" s="11"/>
      <c r="HC30" s="16"/>
      <c r="HD30" s="133"/>
      <c r="HE30" s="64" t="s">
        <v>127</v>
      </c>
      <c r="HF30" s="52"/>
      <c r="HG30" s="52"/>
      <c r="HH30" s="52"/>
      <c r="HI30" s="52"/>
      <c r="HJ30" s="52"/>
      <c r="HK30" s="100"/>
      <c r="HL30" s="11"/>
      <c r="HM30" s="16"/>
      <c r="HN30" s="133"/>
      <c r="HO30" s="64" t="s">
        <v>127</v>
      </c>
      <c r="HP30" s="52"/>
      <c r="HQ30" s="52"/>
      <c r="HR30" s="52"/>
      <c r="HS30" s="52"/>
      <c r="HT30" s="52"/>
      <c r="HU30" s="100"/>
      <c r="HV30" s="11"/>
      <c r="HW30" s="16"/>
      <c r="HX30" s="133"/>
      <c r="HY30" s="64" t="s">
        <v>127</v>
      </c>
      <c r="HZ30" s="52"/>
      <c r="IA30" s="52"/>
      <c r="IB30" s="52"/>
      <c r="IC30" s="52"/>
      <c r="ID30" s="52"/>
      <c r="IE30" s="100"/>
      <c r="IF30" s="11"/>
      <c r="IG30" s="16"/>
      <c r="IH30" s="133"/>
      <c r="II30" s="64" t="s">
        <v>127</v>
      </c>
      <c r="IJ30" s="52" t="s">
        <v>173</v>
      </c>
      <c r="IK30" s="52" t="s">
        <v>173</v>
      </c>
      <c r="IL30" s="52" t="s">
        <v>180</v>
      </c>
      <c r="IM30" s="52"/>
      <c r="IN30" s="52" t="s">
        <v>173</v>
      </c>
      <c r="IO30" s="100" t="s">
        <v>173</v>
      </c>
      <c r="IP30" s="11"/>
      <c r="IQ30" s="16"/>
      <c r="IR30" s="133"/>
      <c r="IS30" s="64" t="s">
        <v>127</v>
      </c>
      <c r="IT30" s="52"/>
      <c r="IU30" s="52"/>
      <c r="IV30" s="52"/>
      <c r="IW30" s="52"/>
      <c r="IX30" s="52"/>
      <c r="IY30" s="100"/>
      <c r="IZ30" s="11"/>
      <c r="JA30" s="16"/>
      <c r="JB30" s="133"/>
      <c r="JC30" s="64" t="s">
        <v>127</v>
      </c>
      <c r="JD30" s="52"/>
      <c r="JE30" s="52"/>
      <c r="JF30" s="52"/>
      <c r="JG30" s="52"/>
      <c r="JH30" s="52"/>
      <c r="JI30" s="100"/>
      <c r="JJ30" s="11"/>
      <c r="JK30" s="16"/>
      <c r="JL30" s="133"/>
      <c r="JM30" s="64" t="s">
        <v>127</v>
      </c>
      <c r="JN30" s="52"/>
      <c r="JO30" s="52"/>
      <c r="JP30" s="52"/>
      <c r="JQ30" s="52"/>
      <c r="JR30" s="52"/>
      <c r="JS30" s="100"/>
      <c r="JT30" s="11"/>
      <c r="JU30" s="16"/>
    </row>
    <row xmlns:x14ac="http://schemas.microsoft.com/office/spreadsheetml/2009/9/ac" r="31" ht="16.5" customHeight="true" x14ac:dyDescent="0.25">
      <c r="A31" s="405" t="str">
        <f ca="true">IF(ISBLANK('Data Summary'!A33),"",'Data Summary'!A33)</f>
        <v>BRA_2022_EMIS</v>
      </c>
      <c r="B31" s="133"/>
      <c r="C31" s="64" t="s">
        <v>128</v>
      </c>
      <c r="D31" s="52"/>
      <c r="E31" s="52"/>
      <c r="F31" s="52"/>
      <c r="G31" s="52"/>
      <c r="H31" s="52"/>
      <c r="I31" s="100"/>
      <c r="J31" s="11"/>
      <c r="K31" s="16"/>
      <c r="L31" s="133"/>
      <c r="M31" s="64" t="s">
        <v>128</v>
      </c>
      <c r="N31" s="52"/>
      <c r="O31" s="52"/>
      <c r="P31" s="52"/>
      <c r="Q31" s="52"/>
      <c r="R31" s="52"/>
      <c r="S31" s="100"/>
      <c r="T31" s="11"/>
      <c r="U31" s="16"/>
      <c r="V31" s="133"/>
      <c r="W31" s="64" t="s">
        <v>128</v>
      </c>
      <c r="X31" s="52"/>
      <c r="Y31" s="52"/>
      <c r="Z31" s="52"/>
      <c r="AA31" s="52"/>
      <c r="AB31" s="52"/>
      <c r="AC31" s="100"/>
      <c r="AD31" s="11"/>
      <c r="AE31" s="16"/>
      <c r="AF31" s="133"/>
      <c r="AG31" s="64" t="s">
        <v>128</v>
      </c>
      <c r="AH31" s="52"/>
      <c r="AI31" s="52"/>
      <c r="AJ31" s="52"/>
      <c r="AK31" s="52"/>
      <c r="AL31" s="52"/>
      <c r="AM31" s="100"/>
      <c r="AN31" s="11"/>
      <c r="AO31" s="16"/>
      <c r="AP31" s="133"/>
      <c r="AQ31" s="64" t="s">
        <v>128</v>
      </c>
      <c r="AR31" s="52"/>
      <c r="AS31" s="52"/>
      <c r="AT31" s="52"/>
      <c r="AU31" s="52"/>
      <c r="AV31" s="52"/>
      <c r="AW31" s="100"/>
      <c r="AX31" s="11"/>
      <c r="AY31" s="16"/>
      <c r="AZ31" s="133"/>
      <c r="BA31" s="64" t="s">
        <v>128</v>
      </c>
      <c r="BB31" s="52"/>
      <c r="BC31" s="52"/>
      <c r="BD31" s="52"/>
      <c r="BE31" s="52"/>
      <c r="BF31" s="52"/>
      <c r="BG31" s="100"/>
      <c r="BH31" s="11"/>
      <c r="BI31" s="16"/>
      <c r="BJ31" s="133"/>
      <c r="BK31" s="64" t="s">
        <v>128</v>
      </c>
      <c r="BL31" s="52"/>
      <c r="BM31" s="52"/>
      <c r="BN31" s="52"/>
      <c r="BO31" s="52"/>
      <c r="BP31" s="52"/>
      <c r="BQ31" s="100"/>
      <c r="BR31" s="11"/>
      <c r="BS31" s="16"/>
      <c r="BT31" s="133"/>
      <c r="BU31" s="64" t="s">
        <v>128</v>
      </c>
      <c r="BV31" s="52"/>
      <c r="BW31" s="52"/>
      <c r="BX31" s="52"/>
      <c r="BY31" s="52"/>
      <c r="BZ31" s="52"/>
      <c r="CA31" s="100"/>
      <c r="CB31" s="11"/>
      <c r="CC31" s="16"/>
      <c r="CD31" s="133"/>
      <c r="CE31" s="64" t="s">
        <v>128</v>
      </c>
      <c r="CF31" s="52"/>
      <c r="CG31" s="52"/>
      <c r="CH31" s="52"/>
      <c r="CI31" s="52"/>
      <c r="CJ31" s="52"/>
      <c r="CK31" s="100"/>
      <c r="CL31" s="11"/>
      <c r="CM31" s="16"/>
      <c r="CN31" s="133"/>
      <c r="CO31" s="64" t="s">
        <v>128</v>
      </c>
      <c r="CP31" s="52"/>
      <c r="CQ31" s="52"/>
      <c r="CR31" s="52"/>
      <c r="CS31" s="52"/>
      <c r="CT31" s="52"/>
      <c r="CU31" s="100"/>
      <c r="CV31" s="11"/>
      <c r="CW31" s="16"/>
      <c r="CX31" s="133"/>
      <c r="CY31" s="64" t="s">
        <v>128</v>
      </c>
      <c r="CZ31" s="52"/>
      <c r="DA31" s="52"/>
      <c r="DB31" s="52"/>
      <c r="DC31" s="52"/>
      <c r="DD31" s="52"/>
      <c r="DE31" s="100"/>
      <c r="DF31" s="11"/>
      <c r="DG31" s="16"/>
      <c r="DH31" s="133"/>
      <c r="DI31" s="64" t="s">
        <v>128</v>
      </c>
      <c r="DJ31" s="52"/>
      <c r="DK31" s="52"/>
      <c r="DL31" s="52"/>
      <c r="DM31" s="52"/>
      <c r="DN31" s="52"/>
      <c r="DO31" s="100"/>
      <c r="DP31" s="11"/>
      <c r="DQ31" s="16"/>
      <c r="DR31" s="133"/>
      <c r="DS31" s="64" t="s">
        <v>128</v>
      </c>
      <c r="DT31" s="52"/>
      <c r="DU31" s="52"/>
      <c r="DV31" s="52"/>
      <c r="DW31" s="52"/>
      <c r="DX31" s="52"/>
      <c r="DY31" s="100"/>
      <c r="DZ31" s="11"/>
      <c r="EA31" s="16"/>
      <c r="EB31" s="133"/>
      <c r="EC31" s="64" t="s">
        <v>128</v>
      </c>
      <c r="ED31" s="52"/>
      <c r="EE31" s="52"/>
      <c r="EF31" s="52"/>
      <c r="EG31" s="52"/>
      <c r="EH31" s="52"/>
      <c r="EI31" s="100"/>
      <c r="EJ31" s="11"/>
      <c r="EK31" s="16"/>
      <c r="EL31" s="133"/>
      <c r="EM31" s="64" t="s">
        <v>128</v>
      </c>
      <c r="EN31" s="52"/>
      <c r="EO31" s="52"/>
      <c r="EP31" s="52"/>
      <c r="EQ31" s="52"/>
      <c r="ER31" s="52"/>
      <c r="ES31" s="100"/>
      <c r="ET31" s="11"/>
      <c r="EU31" s="16"/>
      <c r="EV31" s="133"/>
      <c r="EW31" s="64" t="s">
        <v>128</v>
      </c>
      <c r="EX31" s="52"/>
      <c r="EY31" s="52"/>
      <c r="EZ31" s="52"/>
      <c r="FA31" s="52"/>
      <c r="FB31" s="52"/>
      <c r="FC31" s="100"/>
      <c r="FD31" s="11"/>
      <c r="FE31" s="16"/>
      <c r="FF31" s="133"/>
      <c r="FG31" s="64" t="s">
        <v>128</v>
      </c>
      <c r="FH31" s="52"/>
      <c r="FI31" s="52"/>
      <c r="FJ31" s="52"/>
      <c r="FK31" s="52"/>
      <c r="FL31" s="52"/>
      <c r="FM31" s="100"/>
      <c r="FN31" s="11"/>
      <c r="FO31" s="16"/>
      <c r="FP31" s="133"/>
      <c r="FQ31" s="64" t="s">
        <v>128</v>
      </c>
      <c r="FR31" s="52"/>
      <c r="FS31" s="52"/>
      <c r="FT31" s="52"/>
      <c r="FU31" s="52"/>
      <c r="FV31" s="52"/>
      <c r="FW31" s="100"/>
      <c r="FX31" s="11"/>
      <c r="FY31" s="16"/>
      <c r="FZ31" s="133"/>
      <c r="GA31" s="64" t="s">
        <v>128</v>
      </c>
      <c r="GB31" s="52"/>
      <c r="GC31" s="52"/>
      <c r="GD31" s="52"/>
      <c r="GE31" s="52"/>
      <c r="GF31" s="52"/>
      <c r="GG31" s="100"/>
      <c r="GH31" s="11"/>
      <c r="GI31" s="16"/>
      <c r="GJ31" s="133"/>
      <c r="GK31" s="64" t="s">
        <v>128</v>
      </c>
      <c r="GL31" s="52"/>
      <c r="GM31" s="52"/>
      <c r="GN31" s="52"/>
      <c r="GO31" s="52"/>
      <c r="GP31" s="52"/>
      <c r="GQ31" s="100"/>
      <c r="GR31" s="11"/>
      <c r="GS31" s="16"/>
      <c r="GT31" s="133"/>
      <c r="GU31" s="64" t="s">
        <v>128</v>
      </c>
      <c r="GV31" s="52"/>
      <c r="GW31" s="52"/>
      <c r="GX31" s="52"/>
      <c r="GY31" s="52"/>
      <c r="GZ31" s="52"/>
      <c r="HA31" s="100"/>
      <c r="HB31" s="11"/>
      <c r="HC31" s="16"/>
      <c r="HD31" s="133"/>
      <c r="HE31" s="64" t="s">
        <v>128</v>
      </c>
      <c r="HF31" s="52"/>
      <c r="HG31" s="52"/>
      <c r="HH31" s="52"/>
      <c r="HI31" s="52"/>
      <c r="HJ31" s="52"/>
      <c r="HK31" s="100"/>
      <c r="HL31" s="11"/>
      <c r="HM31" s="16"/>
      <c r="HN31" s="133"/>
      <c r="HO31" s="64" t="s">
        <v>128</v>
      </c>
      <c r="HP31" s="52"/>
      <c r="HQ31" s="52"/>
      <c r="HR31" s="52"/>
      <c r="HS31" s="52"/>
      <c r="HT31" s="52"/>
      <c r="HU31" s="100"/>
      <c r="HV31" s="11"/>
      <c r="HW31" s="16"/>
      <c r="HX31" s="133"/>
      <c r="HY31" s="64" t="s">
        <v>128</v>
      </c>
      <c r="HZ31" s="52"/>
      <c r="IA31" s="52"/>
      <c r="IB31" s="52"/>
      <c r="IC31" s="52"/>
      <c r="ID31" s="52"/>
      <c r="IE31" s="100"/>
      <c r="IF31" s="11"/>
      <c r="IG31" s="16"/>
      <c r="IH31" s="133"/>
      <c r="II31" s="64" t="s">
        <v>128</v>
      </c>
      <c r="IJ31" s="52"/>
      <c r="IK31" s="52"/>
      <c r="IL31" s="52"/>
      <c r="IM31" s="52"/>
      <c r="IN31" s="52"/>
      <c r="IO31" s="100"/>
      <c r="IP31" s="11"/>
      <c r="IQ31" s="16"/>
      <c r="IR31" s="133"/>
      <c r="IS31" s="64" t="s">
        <v>128</v>
      </c>
      <c r="IT31" s="52"/>
      <c r="IU31" s="52"/>
      <c r="IV31" s="52"/>
      <c r="IW31" s="52"/>
      <c r="IX31" s="52"/>
      <c r="IY31" s="100"/>
      <c r="IZ31" s="11"/>
      <c r="JA31" s="16"/>
      <c r="JB31" s="133"/>
      <c r="JC31" s="64" t="s">
        <v>128</v>
      </c>
      <c r="JD31" s="52"/>
      <c r="JE31" s="52"/>
      <c r="JF31" s="52"/>
      <c r="JG31" s="52"/>
      <c r="JH31" s="52"/>
      <c r="JI31" s="100"/>
      <c r="JJ31" s="11"/>
      <c r="JK31" s="16"/>
      <c r="JL31" s="133"/>
      <c r="JM31" s="64" t="s">
        <v>128</v>
      </c>
      <c r="JN31" s="52"/>
      <c r="JO31" s="52"/>
      <c r="JP31" s="52"/>
      <c r="JQ31" s="52"/>
      <c r="JR31" s="52"/>
      <c r="JS31" s="100"/>
      <c r="JT31" s="11"/>
      <c r="JU31" s="16"/>
    </row>
    <row xmlns:x14ac="http://schemas.microsoft.com/office/spreadsheetml/2009/9/ac" r="32" ht="16.5" customHeight="true" x14ac:dyDescent="0.25">
      <c r="A32" s="406" t="str">
        <f ca="true">IF(ISBLANK('Data Summary'!A34),"",'Data Summary'!A34)</f>
        <v/>
      </c>
      <c r="B32" s="133"/>
      <c r="C32" s="64" t="s">
        <v>103</v>
      </c>
      <c r="D32" s="52"/>
      <c r="E32" s="52"/>
      <c r="F32" s="52"/>
      <c r="G32" s="52"/>
      <c r="H32" s="52"/>
      <c r="I32" s="100"/>
      <c r="J32" s="11"/>
      <c r="K32" s="16"/>
      <c r="L32" s="133"/>
      <c r="M32" s="64" t="s">
        <v>103</v>
      </c>
      <c r="N32" s="52"/>
      <c r="O32" s="52"/>
      <c r="P32" s="52"/>
      <c r="Q32" s="52"/>
      <c r="R32" s="52"/>
      <c r="S32" s="100"/>
      <c r="T32" s="11"/>
      <c r="U32" s="16"/>
      <c r="V32" s="133"/>
      <c r="W32" s="64" t="s">
        <v>103</v>
      </c>
      <c r="X32" s="52"/>
      <c r="Y32" s="52"/>
      <c r="Z32" s="52"/>
      <c r="AA32" s="52"/>
      <c r="AB32" s="52"/>
      <c r="AC32" s="100"/>
      <c r="AD32" s="11"/>
      <c r="AE32" s="16"/>
      <c r="AF32" s="133"/>
      <c r="AG32" s="64" t="s">
        <v>103</v>
      </c>
      <c r="AH32" s="52"/>
      <c r="AI32" s="52"/>
      <c r="AJ32" s="52"/>
      <c r="AK32" s="52"/>
      <c r="AL32" s="52"/>
      <c r="AM32" s="100"/>
      <c r="AN32" s="11"/>
      <c r="AO32" s="16"/>
      <c r="AP32" s="133"/>
      <c r="AQ32" s="64" t="s">
        <v>103</v>
      </c>
      <c r="AR32" s="52"/>
      <c r="AS32" s="52"/>
      <c r="AT32" s="52"/>
      <c r="AU32" s="52"/>
      <c r="AV32" s="52"/>
      <c r="AW32" s="100"/>
      <c r="AX32" s="11"/>
      <c r="AY32" s="16"/>
      <c r="AZ32" s="133"/>
      <c r="BA32" s="64" t="s">
        <v>103</v>
      </c>
      <c r="BB32" s="52"/>
      <c r="BC32" s="52"/>
      <c r="BD32" s="52"/>
      <c r="BE32" s="52"/>
      <c r="BF32" s="52"/>
      <c r="BG32" s="100"/>
      <c r="BH32" s="11"/>
      <c r="BI32" s="16"/>
      <c r="BJ32" s="133"/>
      <c r="BK32" s="64" t="s">
        <v>103</v>
      </c>
      <c r="BL32" s="52"/>
      <c r="BM32" s="52"/>
      <c r="BN32" s="52"/>
      <c r="BO32" s="52"/>
      <c r="BP32" s="52"/>
      <c r="BQ32" s="100"/>
      <c r="BR32" s="11"/>
      <c r="BS32" s="16"/>
      <c r="BT32" s="133"/>
      <c r="BU32" s="64" t="s">
        <v>103</v>
      </c>
      <c r="BV32" s="52"/>
      <c r="BW32" s="52"/>
      <c r="BX32" s="52"/>
      <c r="BY32" s="52"/>
      <c r="BZ32" s="52"/>
      <c r="CA32" s="100"/>
      <c r="CB32" s="11"/>
      <c r="CC32" s="16"/>
      <c r="CD32" s="133"/>
      <c r="CE32" s="64" t="s">
        <v>103</v>
      </c>
      <c r="CF32" s="52"/>
      <c r="CG32" s="52"/>
      <c r="CH32" s="52"/>
      <c r="CI32" s="52"/>
      <c r="CJ32" s="52"/>
      <c r="CK32" s="100"/>
      <c r="CL32" s="11"/>
      <c r="CM32" s="16"/>
      <c r="CN32" s="133"/>
      <c r="CO32" s="64" t="s">
        <v>103</v>
      </c>
      <c r="CP32" s="52"/>
      <c r="CQ32" s="52"/>
      <c r="CR32" s="52"/>
      <c r="CS32" s="52"/>
      <c r="CT32" s="52"/>
      <c r="CU32" s="100"/>
      <c r="CV32" s="11"/>
      <c r="CW32" s="16"/>
      <c r="CX32" s="133"/>
      <c r="CY32" s="64" t="s">
        <v>103</v>
      </c>
      <c r="CZ32" s="52"/>
      <c r="DA32" s="52"/>
      <c r="DB32" s="52"/>
      <c r="DC32" s="52"/>
      <c r="DD32" s="52"/>
      <c r="DE32" s="100"/>
      <c r="DF32" s="11"/>
      <c r="DG32" s="16"/>
      <c r="DH32" s="133"/>
      <c r="DI32" s="64" t="s">
        <v>103</v>
      </c>
      <c r="DJ32" s="52"/>
      <c r="DK32" s="52"/>
      <c r="DL32" s="52"/>
      <c r="DM32" s="52"/>
      <c r="DN32" s="52"/>
      <c r="DO32" s="100"/>
      <c r="DP32" s="11"/>
      <c r="DQ32" s="16"/>
      <c r="DR32" s="133"/>
      <c r="DS32" s="64" t="s">
        <v>103</v>
      </c>
      <c r="DT32" s="52"/>
      <c r="DU32" s="52"/>
      <c r="DV32" s="52"/>
      <c r="DW32" s="52"/>
      <c r="DX32" s="52"/>
      <c r="DY32" s="100"/>
      <c r="DZ32" s="11"/>
      <c r="EA32" s="16"/>
      <c r="EB32" s="133"/>
      <c r="EC32" s="64" t="s">
        <v>103</v>
      </c>
      <c r="ED32" s="52"/>
      <c r="EE32" s="52"/>
      <c r="EF32" s="52"/>
      <c r="EG32" s="52"/>
      <c r="EH32" s="52"/>
      <c r="EI32" s="100"/>
      <c r="EJ32" s="11"/>
      <c r="EK32" s="16"/>
      <c r="EL32" s="133"/>
      <c r="EM32" s="64" t="s">
        <v>103</v>
      </c>
      <c r="EN32" s="52"/>
      <c r="EO32" s="52"/>
      <c r="EP32" s="52"/>
      <c r="EQ32" s="52"/>
      <c r="ER32" s="52"/>
      <c r="ES32" s="100"/>
      <c r="ET32" s="11"/>
      <c r="EU32" s="16"/>
      <c r="EV32" s="133"/>
      <c r="EW32" s="64" t="s">
        <v>103</v>
      </c>
      <c r="EX32" s="52" t="s">
        <v>173</v>
      </c>
      <c r="EY32" s="52" t="s">
        <v>173</v>
      </c>
      <c r="EZ32" s="52" t="s">
        <v>173</v>
      </c>
      <c r="FA32" s="52"/>
      <c r="FB32" s="52" t="s">
        <v>173</v>
      </c>
      <c r="FC32" s="100"/>
      <c r="FD32" s="11"/>
      <c r="FE32" s="16"/>
      <c r="FF32" s="133"/>
      <c r="FG32" s="64" t="s">
        <v>103</v>
      </c>
      <c r="FH32" s="52"/>
      <c r="FI32" s="52"/>
      <c r="FJ32" s="52"/>
      <c r="FK32" s="52"/>
      <c r="FL32" s="52"/>
      <c r="FM32" s="100"/>
      <c r="FN32" s="11"/>
      <c r="FO32" s="16"/>
      <c r="FP32" s="133"/>
      <c r="FQ32" s="64" t="s">
        <v>103</v>
      </c>
      <c r="FR32" s="52"/>
      <c r="FS32" s="52"/>
      <c r="FT32" s="52"/>
      <c r="FU32" s="52"/>
      <c r="FV32" s="52"/>
      <c r="FW32" s="100"/>
      <c r="FX32" s="11"/>
      <c r="FY32" s="16"/>
      <c r="FZ32" s="133"/>
      <c r="GA32" s="64" t="s">
        <v>103</v>
      </c>
      <c r="GB32" s="52"/>
      <c r="GC32" s="52"/>
      <c r="GD32" s="52"/>
      <c r="GE32" s="52"/>
      <c r="GF32" s="52"/>
      <c r="GG32" s="100"/>
      <c r="GH32" s="11"/>
      <c r="GI32" s="16"/>
      <c r="GJ32" s="133"/>
      <c r="GK32" s="64" t="s">
        <v>103</v>
      </c>
      <c r="GL32" s="52"/>
      <c r="GM32" s="52"/>
      <c r="GN32" s="52"/>
      <c r="GO32" s="52"/>
      <c r="GP32" s="52"/>
      <c r="GQ32" s="100"/>
      <c r="GR32" s="11"/>
      <c r="GS32" s="16"/>
      <c r="GT32" s="133"/>
      <c r="GU32" s="64" t="s">
        <v>103</v>
      </c>
      <c r="GV32" s="52"/>
      <c r="GW32" s="52"/>
      <c r="GX32" s="52"/>
      <c r="GY32" s="52"/>
      <c r="GZ32" s="52"/>
      <c r="HA32" s="100"/>
      <c r="HB32" s="11"/>
      <c r="HC32" s="16"/>
      <c r="HD32" s="133"/>
      <c r="HE32" s="64" t="s">
        <v>251</v>
      </c>
      <c r="HF32" s="52"/>
      <c r="HG32" s="52"/>
      <c r="HH32" s="52"/>
      <c r="HI32" s="52"/>
      <c r="HJ32" s="52"/>
      <c r="HK32" s="100"/>
      <c r="HL32" s="11"/>
      <c r="HM32" s="16"/>
      <c r="HN32" s="133"/>
      <c r="HO32" s="64" t="s">
        <v>103</v>
      </c>
      <c r="HP32" s="52"/>
      <c r="HQ32" s="52"/>
      <c r="HR32" s="52"/>
      <c r="HS32" s="52"/>
      <c r="HT32" s="52"/>
      <c r="HU32" s="100"/>
      <c r="HV32" s="11"/>
      <c r="HW32" s="16"/>
      <c r="HX32" s="133"/>
      <c r="HY32" s="64" t="s">
        <v>103</v>
      </c>
      <c r="HZ32" s="52"/>
      <c r="IA32" s="52"/>
      <c r="IB32" s="52"/>
      <c r="IC32" s="52"/>
      <c r="ID32" s="52"/>
      <c r="IE32" s="100"/>
      <c r="IF32" s="11"/>
      <c r="IG32" s="16"/>
      <c r="IH32" s="133"/>
      <c r="II32" s="64" t="s">
        <v>103</v>
      </c>
      <c r="IJ32" s="52" t="s">
        <v>173</v>
      </c>
      <c r="IK32" s="52" t="s">
        <v>173</v>
      </c>
      <c r="IL32" s="52" t="s">
        <v>180</v>
      </c>
      <c r="IM32" s="52"/>
      <c r="IN32" s="52" t="s">
        <v>173</v>
      </c>
      <c r="IO32" s="100" t="s">
        <v>173</v>
      </c>
      <c r="IP32" s="11"/>
      <c r="IQ32" s="16"/>
      <c r="IR32" s="133"/>
      <c r="IS32" s="64" t="s">
        <v>103</v>
      </c>
      <c r="IT32" s="52"/>
      <c r="IU32" s="52"/>
      <c r="IV32" s="52"/>
      <c r="IW32" s="52"/>
      <c r="IX32" s="52"/>
      <c r="IY32" s="100"/>
      <c r="IZ32" s="11"/>
      <c r="JA32" s="16"/>
      <c r="JB32" s="133"/>
      <c r="JC32" s="64" t="s">
        <v>103</v>
      </c>
      <c r="JD32" s="52"/>
      <c r="JE32" s="52"/>
      <c r="JF32" s="52"/>
      <c r="JG32" s="52"/>
      <c r="JH32" s="52"/>
      <c r="JI32" s="100"/>
      <c r="JJ32" s="11"/>
      <c r="JK32" s="16"/>
      <c r="JL32" s="133"/>
      <c r="JM32" s="64" t="s">
        <v>103</v>
      </c>
      <c r="JN32" s="52"/>
      <c r="JO32" s="52"/>
      <c r="JP32" s="52"/>
      <c r="JQ32" s="52"/>
      <c r="JR32" s="52"/>
      <c r="JS32" s="100"/>
      <c r="JT32" s="11"/>
      <c r="JU32" s="16"/>
    </row>
    <row xmlns:x14ac="http://schemas.microsoft.com/office/spreadsheetml/2009/9/ac" r="33" ht="16.5" customHeight="true" x14ac:dyDescent="0.25">
      <c r="A33" s="406" t="str">
        <f ca="true">IF(ISBLANK('Data Summary'!A35),"",'Data Summary'!A35)</f>
        <v/>
      </c>
      <c r="B33" s="134"/>
      <c r="C33" s="12" t="s">
        <v>23</v>
      </c>
      <c r="D33" s="71"/>
      <c r="E33" s="71"/>
      <c r="F33" s="71"/>
      <c r="G33" s="72"/>
      <c r="H33" s="73"/>
      <c r="I33" s="74"/>
      <c r="J33" s="11"/>
      <c r="K33" s="16"/>
      <c r="L33" s="134"/>
      <c r="M33" s="12" t="s">
        <v>23</v>
      </c>
      <c r="N33" s="71"/>
      <c r="O33" s="10"/>
      <c r="P33" s="10"/>
      <c r="Q33" s="72"/>
      <c r="R33" s="73"/>
      <c r="S33" s="74"/>
      <c r="T33" s="11"/>
      <c r="U33" s="16"/>
      <c r="V33" s="134"/>
      <c r="W33" s="12" t="s">
        <v>23</v>
      </c>
      <c r="X33" s="71"/>
      <c r="Y33" s="10"/>
      <c r="Z33" s="10"/>
      <c r="AA33" s="72"/>
      <c r="AB33" s="73"/>
      <c r="AC33" s="74"/>
      <c r="AD33" s="11"/>
      <c r="AE33" s="16"/>
      <c r="AF33" s="134"/>
      <c r="AG33" s="12" t="s">
        <v>23</v>
      </c>
      <c r="AH33" s="71"/>
      <c r="AI33" s="10"/>
      <c r="AJ33" s="10"/>
      <c r="AK33" s="72"/>
      <c r="AL33" s="73"/>
      <c r="AM33" s="74"/>
      <c r="AN33" s="11"/>
      <c r="AO33" s="16"/>
      <c r="AP33" s="134"/>
      <c r="AQ33" s="12" t="s">
        <v>23</v>
      </c>
      <c r="AR33" s="71"/>
      <c r="AS33" s="10"/>
      <c r="AT33" s="10"/>
      <c r="AU33" s="72"/>
      <c r="AV33" s="73"/>
      <c r="AW33" s="74"/>
      <c r="AX33" s="11"/>
      <c r="AY33" s="16"/>
      <c r="AZ33" s="134"/>
      <c r="BA33" s="12" t="s">
        <v>23</v>
      </c>
      <c r="BB33" s="71"/>
      <c r="BC33" s="10"/>
      <c r="BD33" s="10"/>
      <c r="BE33" s="72"/>
      <c r="BF33" s="73"/>
      <c r="BG33" s="74"/>
      <c r="BH33" s="11"/>
      <c r="BI33" s="16"/>
      <c r="BJ33" s="134"/>
      <c r="BK33" s="12" t="s">
        <v>23</v>
      </c>
      <c r="BL33" s="71"/>
      <c r="BM33" s="10"/>
      <c r="BN33" s="10"/>
      <c r="BO33" s="72"/>
      <c r="BP33" s="73"/>
      <c r="BQ33" s="74"/>
      <c r="BR33" s="11"/>
      <c r="BS33" s="16"/>
      <c r="BT33" s="134"/>
      <c r="BU33" s="12" t="s">
        <v>23</v>
      </c>
      <c r="BV33" s="71"/>
      <c r="BW33" s="10"/>
      <c r="BX33" s="10"/>
      <c r="BY33" s="72"/>
      <c r="BZ33" s="73"/>
      <c r="CA33" s="74"/>
      <c r="CB33" s="11"/>
      <c r="CC33" s="16"/>
      <c r="CD33" s="134"/>
      <c r="CE33" s="12" t="s">
        <v>23</v>
      </c>
      <c r="CF33" s="71"/>
      <c r="CG33" s="10"/>
      <c r="CH33" s="10"/>
      <c r="CI33" s="72"/>
      <c r="CJ33" s="73"/>
      <c r="CK33" s="74"/>
      <c r="CL33" s="11"/>
      <c r="CM33" s="16"/>
      <c r="CN33" s="134"/>
      <c r="CO33" s="12" t="s">
        <v>23</v>
      </c>
      <c r="CP33" s="71"/>
      <c r="CQ33" s="10"/>
      <c r="CR33" s="10"/>
      <c r="CS33" s="72"/>
      <c r="CT33" s="73"/>
      <c r="CU33" s="74"/>
      <c r="CV33" s="11"/>
      <c r="CW33" s="16"/>
      <c r="CX33" s="134"/>
      <c r="CY33" s="12" t="s">
        <v>23</v>
      </c>
      <c r="CZ33" s="71"/>
      <c r="DA33" s="10"/>
      <c r="DB33" s="10"/>
      <c r="DC33" s="72"/>
      <c r="DD33" s="73"/>
      <c r="DE33" s="74"/>
      <c r="DF33" s="11"/>
      <c r="DG33" s="16"/>
      <c r="DH33" s="134"/>
      <c r="DI33" s="12" t="s">
        <v>23</v>
      </c>
      <c r="DJ33" s="71"/>
      <c r="DK33" s="10"/>
      <c r="DL33" s="10"/>
      <c r="DM33" s="72"/>
      <c r="DN33" s="73"/>
      <c r="DO33" s="74"/>
      <c r="DP33" s="11"/>
      <c r="DQ33" s="16"/>
      <c r="DR33" s="134"/>
      <c r="DS33" s="12" t="s">
        <v>23</v>
      </c>
      <c r="DT33" s="71"/>
      <c r="DU33" s="10"/>
      <c r="DV33" s="10"/>
      <c r="DW33" s="72"/>
      <c r="DX33" s="73"/>
      <c r="DY33" s="74"/>
      <c r="DZ33" s="11"/>
      <c r="EA33" s="16"/>
      <c r="EB33" s="134"/>
      <c r="EC33" s="12" t="s">
        <v>23</v>
      </c>
      <c r="ED33" s="71"/>
      <c r="EE33" s="10"/>
      <c r="EF33" s="10"/>
      <c r="EG33" s="72"/>
      <c r="EH33" s="73"/>
      <c r="EI33" s="74"/>
      <c r="EJ33" s="11"/>
      <c r="EK33" s="16"/>
      <c r="EL33" s="134"/>
      <c r="EM33" s="12" t="s">
        <v>23</v>
      </c>
      <c r="EN33" s="71"/>
      <c r="EO33" s="10"/>
      <c r="EP33" s="10"/>
      <c r="EQ33" s="72"/>
      <c r="ER33" s="73"/>
      <c r="ES33" s="74"/>
      <c r="ET33" s="11"/>
      <c r="EU33" s="16"/>
      <c r="EV33" s="134"/>
      <c r="EW33" s="12" t="s">
        <v>23</v>
      </c>
      <c r="EX33" s="71"/>
      <c r="EY33" s="10"/>
      <c r="EZ33" s="10"/>
      <c r="FA33" s="72"/>
      <c r="FB33" s="73"/>
      <c r="FC33" s="74"/>
      <c r="FD33" s="11"/>
      <c r="FE33" s="16"/>
      <c r="FF33" s="134"/>
      <c r="FG33" s="12" t="s">
        <v>23</v>
      </c>
      <c r="FH33" s="71"/>
      <c r="FI33" s="10"/>
      <c r="FJ33" s="10"/>
      <c r="FK33" s="72"/>
      <c r="FL33" s="73"/>
      <c r="FM33" s="74"/>
      <c r="FN33" s="11"/>
      <c r="FO33" s="16"/>
      <c r="FP33" s="134"/>
      <c r="FQ33" s="12" t="s">
        <v>23</v>
      </c>
      <c r="FR33" s="71"/>
      <c r="FS33" s="10"/>
      <c r="FT33" s="10"/>
      <c r="FU33" s="72"/>
      <c r="FV33" s="73"/>
      <c r="FW33" s="74"/>
      <c r="FX33" s="11"/>
      <c r="FY33" s="16"/>
      <c r="FZ33" s="134"/>
      <c r="GA33" s="12" t="s">
        <v>23</v>
      </c>
      <c r="GB33" s="71"/>
      <c r="GC33" s="10"/>
      <c r="GD33" s="10"/>
      <c r="GE33" s="72"/>
      <c r="GF33" s="73"/>
      <c r="GG33" s="74"/>
      <c r="GH33" s="11"/>
      <c r="GI33" s="16"/>
      <c r="GJ33" s="134"/>
      <c r="GK33" s="12" t="s">
        <v>23</v>
      </c>
      <c r="GL33" s="71"/>
      <c r="GM33" s="10"/>
      <c r="GN33" s="10"/>
      <c r="GO33" s="72"/>
      <c r="GP33" s="73"/>
      <c r="GQ33" s="74"/>
      <c r="GR33" s="11"/>
      <c r="GS33" s="16"/>
      <c r="GT33" s="134"/>
      <c r="GU33" s="12" t="s">
        <v>23</v>
      </c>
      <c r="GV33" s="71"/>
      <c r="GW33" s="10"/>
      <c r="GX33" s="10"/>
      <c r="GY33" s="72"/>
      <c r="GZ33" s="73"/>
      <c r="HA33" s="74"/>
      <c r="HB33" s="11"/>
      <c r="HC33" s="16"/>
      <c r="HD33" s="134"/>
      <c r="HE33" s="12" t="s">
        <v>23</v>
      </c>
      <c r="HF33" s="71"/>
      <c r="HG33" s="10"/>
      <c r="HH33" s="10"/>
      <c r="HI33" s="72"/>
      <c r="HJ33" s="73"/>
      <c r="HK33" s="74"/>
      <c r="HL33" s="11"/>
      <c r="HM33" s="16"/>
      <c r="HN33" s="134"/>
      <c r="HO33" s="12" t="s">
        <v>23</v>
      </c>
      <c r="HP33" s="71"/>
      <c r="HQ33" s="10"/>
      <c r="HR33" s="10"/>
      <c r="HS33" s="72"/>
      <c r="HT33" s="73"/>
      <c r="HU33" s="74"/>
      <c r="HV33" s="11"/>
      <c r="HW33" s="16"/>
      <c r="HX33" s="134"/>
      <c r="HY33" s="12" t="s">
        <v>23</v>
      </c>
      <c r="HZ33" s="71"/>
      <c r="IA33" s="10"/>
      <c r="IB33" s="10"/>
      <c r="IC33" s="72"/>
      <c r="ID33" s="73"/>
      <c r="IE33" s="74"/>
      <c r="IF33" s="11"/>
      <c r="IG33" s="16"/>
      <c r="IH33" s="134"/>
      <c r="II33" s="12" t="s">
        <v>23</v>
      </c>
      <c r="IJ33" s="71" t="s">
        <v>325</v>
      </c>
      <c r="IK33" s="10" t="s">
        <v>325</v>
      </c>
      <c r="IL33" s="10" t="s">
        <v>325</v>
      </c>
      <c r="IM33" s="72" t="s">
        <v>325</v>
      </c>
      <c r="IN33" s="73" t="s">
        <v>325</v>
      </c>
      <c r="IO33" s="74" t="s">
        <v>325</v>
      </c>
      <c r="IP33" s="11"/>
      <c r="IQ33" s="16"/>
      <c r="IR33" s="134"/>
      <c r="IS33" s="12" t="s">
        <v>23</v>
      </c>
      <c r="IT33" s="71"/>
      <c r="IU33" s="10"/>
      <c r="IV33" s="10"/>
      <c r="IW33" s="72"/>
      <c r="IX33" s="73"/>
      <c r="IY33" s="74"/>
      <c r="IZ33" s="11"/>
      <c r="JA33" s="16"/>
      <c r="JB33" s="134"/>
      <c r="JC33" s="12" t="s">
        <v>23</v>
      </c>
      <c r="JD33" s="71" t="s">
        <v>325</v>
      </c>
      <c r="JE33" s="10" t="s">
        <v>325</v>
      </c>
      <c r="JF33" s="10" t="s">
        <v>325</v>
      </c>
      <c r="JG33" s="72" t="s">
        <v>325</v>
      </c>
      <c r="JH33" s="73" t="s">
        <v>325</v>
      </c>
      <c r="JI33" s="74" t="s">
        <v>325</v>
      </c>
      <c r="JJ33" s="11"/>
      <c r="JK33" s="16"/>
      <c r="JL33" s="134"/>
      <c r="JM33" s="12" t="s">
        <v>23</v>
      </c>
      <c r="JN33" s="71" t="s">
        <v>325</v>
      </c>
      <c r="JO33" s="10" t="s">
        <v>325</v>
      </c>
      <c r="JP33" s="10" t="s">
        <v>325</v>
      </c>
      <c r="JQ33" s="72" t="s">
        <v>325</v>
      </c>
      <c r="JR33" s="73" t="s">
        <v>325</v>
      </c>
      <c r="JS33" s="74" t="s">
        <v>325</v>
      </c>
      <c r="JT33" s="11"/>
      <c r="JU33" s="16"/>
    </row>
    <row xmlns:x14ac="http://schemas.microsoft.com/office/spreadsheetml/2009/9/ac" r="34" s="3" customFormat="true" ht="16.5" customHeight="true" thickBot="true" x14ac:dyDescent="0.3">
      <c r="A34" s="406" t="str">
        <f ca="true">IF(ISBLANK('Data Summary'!A36),"",'Data Summary'!A36)</f>
        <v/>
      </c>
      <c r="B34" s="135"/>
      <c r="C34" s="28" t="s">
        <v>20</v>
      </c>
      <c r="D34" s="76">
        <v>203362</v>
      </c>
      <c r="E34" s="76">
        <v>88513</v>
      </c>
      <c r="F34" s="76">
        <v>114849</v>
      </c>
      <c r="G34" s="76">
        <v>84617</v>
      </c>
      <c r="H34" s="76">
        <v>171715</v>
      </c>
      <c r="I34" s="77">
        <v>19466</v>
      </c>
      <c r="J34" s="25"/>
      <c r="K34" s="18"/>
      <c r="L34" s="135"/>
      <c r="M34" s="28" t="s">
        <v>20</v>
      </c>
      <c r="N34" s="76">
        <v>202707</v>
      </c>
      <c r="O34" s="76">
        <v>91952</v>
      </c>
      <c r="P34" s="76">
        <v>110755</v>
      </c>
      <c r="Q34" s="76">
        <v>90682</v>
      </c>
      <c r="R34" s="76">
        <v>167209</v>
      </c>
      <c r="S34" s="77">
        <v>20229</v>
      </c>
      <c r="T34" s="25"/>
      <c r="U34" s="18"/>
      <c r="V34" s="135"/>
      <c r="W34" s="28" t="s">
        <v>20</v>
      </c>
      <c r="X34" s="76">
        <v>181260</v>
      </c>
      <c r="Y34" s="76">
        <v>80270</v>
      </c>
      <c r="Z34" s="76">
        <v>100990</v>
      </c>
      <c r="AA34" s="76">
        <v>85815</v>
      </c>
      <c r="AB34" s="76">
        <v>145745</v>
      </c>
      <c r="AC34" s="77">
        <v>25544</v>
      </c>
      <c r="AD34" s="25"/>
      <c r="AE34" s="18"/>
      <c r="AF34" s="135"/>
      <c r="AG34" s="28" t="s">
        <v>20</v>
      </c>
      <c r="AH34" s="76">
        <v>195152</v>
      </c>
      <c r="AI34" s="76">
        <v>94861</v>
      </c>
      <c r="AJ34" s="76">
        <v>100291</v>
      </c>
      <c r="AK34" s="76">
        <v>94741</v>
      </c>
      <c r="AL34" s="76">
        <v>157238</v>
      </c>
      <c r="AM34" s="77">
        <v>21989</v>
      </c>
      <c r="AN34" s="25"/>
      <c r="AO34" s="18"/>
      <c r="AP34" s="135"/>
      <c r="AQ34" s="28" t="s">
        <v>20</v>
      </c>
      <c r="AR34" s="76">
        <v>193120</v>
      </c>
      <c r="AS34" s="76">
        <v>95703</v>
      </c>
      <c r="AT34" s="76">
        <v>97417</v>
      </c>
      <c r="AU34" s="76">
        <v>101650</v>
      </c>
      <c r="AV34" s="76">
        <v>154144</v>
      </c>
      <c r="AW34" s="77">
        <v>22927</v>
      </c>
      <c r="AX34" s="25"/>
      <c r="AY34" s="18"/>
      <c r="AZ34" s="135"/>
      <c r="BA34" s="28" t="s">
        <v>20</v>
      </c>
      <c r="BB34" s="76">
        <v>190378</v>
      </c>
      <c r="BC34" s="76">
        <v>96621</v>
      </c>
      <c r="BD34" s="76">
        <v>93757</v>
      </c>
      <c r="BE34" s="76">
        <v>105616</v>
      </c>
      <c r="BF34" s="76">
        <v>150034</v>
      </c>
      <c r="BG34" s="77">
        <v>23571</v>
      </c>
      <c r="BH34" s="25"/>
      <c r="BI34" s="18"/>
      <c r="BJ34" s="135"/>
      <c r="BK34" s="28" t="s">
        <v>20</v>
      </c>
      <c r="BL34" s="76">
        <v>187239</v>
      </c>
      <c r="BM34" s="76">
        <v>97882</v>
      </c>
      <c r="BN34" s="76">
        <v>89357</v>
      </c>
      <c r="BO34" s="76">
        <v>107376</v>
      </c>
      <c r="BP34" s="76">
        <v>146043</v>
      </c>
      <c r="BQ34" s="77">
        <v>24140</v>
      </c>
      <c r="BR34" s="25"/>
      <c r="BS34" s="18"/>
      <c r="BT34" s="135"/>
      <c r="BU34" s="28" t="s">
        <v>20</v>
      </c>
      <c r="BV34" s="76"/>
      <c r="BW34" s="81"/>
      <c r="BX34" s="81"/>
      <c r="BY34" s="82"/>
      <c r="BZ34" s="81"/>
      <c r="CA34" s="83"/>
      <c r="CB34" s="25"/>
      <c r="CC34" s="18"/>
      <c r="CD34" s="135"/>
      <c r="CE34" s="28" t="s">
        <v>20</v>
      </c>
      <c r="CF34" s="76">
        <v>192454</v>
      </c>
      <c r="CG34" s="76">
        <v>104833</v>
      </c>
      <c r="CH34" s="76">
        <v>87621</v>
      </c>
      <c r="CI34" s="76">
        <v>106366</v>
      </c>
      <c r="CJ34" s="76">
        <v>160055</v>
      </c>
      <c r="CK34" s="77">
        <v>28933</v>
      </c>
      <c r="CL34" s="25"/>
      <c r="CM34" s="18"/>
      <c r="CN34" s="135"/>
      <c r="CO34" s="28" t="s">
        <v>20</v>
      </c>
      <c r="CP34" s="76">
        <v>190549</v>
      </c>
      <c r="CQ34" s="76">
        <v>104818</v>
      </c>
      <c r="CR34" s="76">
        <v>85731</v>
      </c>
      <c r="CS34" s="76">
        <v>106748</v>
      </c>
      <c r="CT34" s="76">
        <v>157529</v>
      </c>
      <c r="CU34" s="77">
        <v>29965</v>
      </c>
      <c r="CV34" s="25"/>
      <c r="CW34" s="18"/>
      <c r="CX34" s="135"/>
      <c r="CY34" s="28" t="s">
        <v>20</v>
      </c>
      <c r="CZ34" s="76">
        <v>188055</v>
      </c>
      <c r="DA34" s="76">
        <v>105805</v>
      </c>
      <c r="DB34" s="76">
        <v>82250</v>
      </c>
      <c r="DC34" s="76">
        <v>106692</v>
      </c>
      <c r="DD34" s="76">
        <v>155111</v>
      </c>
      <c r="DE34" s="77">
        <v>30559</v>
      </c>
      <c r="DF34" s="25"/>
      <c r="DG34" s="18"/>
      <c r="DH34" s="135"/>
      <c r="DI34" s="28" t="s">
        <v>20</v>
      </c>
      <c r="DJ34" s="76">
        <v>185478</v>
      </c>
      <c r="DK34" s="76">
        <v>106788</v>
      </c>
      <c r="DL34" s="76">
        <v>78690</v>
      </c>
      <c r="DM34" s="76">
        <v>106549</v>
      </c>
      <c r="DN34" s="76">
        <v>151756</v>
      </c>
      <c r="DO34" s="77">
        <v>31216</v>
      </c>
      <c r="DP34" s="25"/>
      <c r="DQ34" s="18"/>
      <c r="DR34" s="135"/>
      <c r="DS34" s="28" t="s">
        <v>20</v>
      </c>
      <c r="DT34" s="76">
        <v>182522</v>
      </c>
      <c r="DU34" s="76">
        <v>106919</v>
      </c>
      <c r="DV34" s="76">
        <v>75603</v>
      </c>
      <c r="DW34" s="76">
        <v>106369</v>
      </c>
      <c r="DX34" s="76">
        <v>149095</v>
      </c>
      <c r="DY34" s="77">
        <v>31809</v>
      </c>
      <c r="DZ34" s="25"/>
      <c r="EA34" s="18"/>
      <c r="EB34" s="135"/>
      <c r="EC34" s="28" t="s">
        <v>20</v>
      </c>
      <c r="ED34" s="76">
        <v>182111</v>
      </c>
      <c r="EE34" s="76">
        <v>108556</v>
      </c>
      <c r="EF34" s="76">
        <v>73555</v>
      </c>
      <c r="EG34" s="76">
        <v>107834</v>
      </c>
      <c r="EH34" s="76">
        <v>147290</v>
      </c>
      <c r="EI34" s="77">
        <v>31921</v>
      </c>
      <c r="EJ34" s="25"/>
      <c r="EK34" s="18"/>
      <c r="EL34" s="135"/>
      <c r="EM34" s="28" t="s">
        <v>20</v>
      </c>
      <c r="EN34" s="76">
        <v>179901</v>
      </c>
      <c r="EO34" s="76">
        <v>109615</v>
      </c>
      <c r="EP34" s="76">
        <v>70286</v>
      </c>
      <c r="EQ34" s="76">
        <v>107367</v>
      </c>
      <c r="ER34" s="76">
        <v>143868</v>
      </c>
      <c r="ES34" s="77">
        <v>32346</v>
      </c>
      <c r="ET34" s="25"/>
      <c r="EU34" s="18"/>
      <c r="EV34" s="135"/>
      <c r="EW34" s="28" t="s">
        <v>20</v>
      </c>
      <c r="EX34" s="76">
        <v>292</v>
      </c>
      <c r="EY34" s="76">
        <v>209</v>
      </c>
      <c r="EZ34" s="76">
        <v>83</v>
      </c>
      <c r="FA34" s="76"/>
      <c r="FB34" s="76">
        <v>292</v>
      </c>
      <c r="FC34" s="77"/>
      <c r="FD34" s="25"/>
      <c r="FE34" s="18"/>
      <c r="FF34" s="135"/>
      <c r="FG34" s="28" t="s">
        <v>20</v>
      </c>
      <c r="FH34" s="76">
        <v>177457</v>
      </c>
      <c r="FI34" s="76">
        <v>110416</v>
      </c>
      <c r="FJ34" s="76">
        <v>67041</v>
      </c>
      <c r="FK34" s="76">
        <v>106543</v>
      </c>
      <c r="FL34" s="76">
        <v>140056</v>
      </c>
      <c r="FM34" s="77">
        <v>33147</v>
      </c>
      <c r="FN34" s="25"/>
      <c r="FO34" s="18"/>
      <c r="FP34" s="135"/>
      <c r="FQ34" s="28" t="s">
        <v>20</v>
      </c>
      <c r="FR34" s="76">
        <v>173918</v>
      </c>
      <c r="FS34" s="76">
        <v>109725</v>
      </c>
      <c r="FT34" s="76">
        <v>64193</v>
      </c>
      <c r="FU34" s="76">
        <v>105985</v>
      </c>
      <c r="FV34" s="76">
        <v>138473</v>
      </c>
      <c r="FW34" s="77">
        <v>30493</v>
      </c>
      <c r="FX34" s="25"/>
      <c r="FY34" s="18"/>
      <c r="FZ34" s="135"/>
      <c r="GA34" s="28" t="s">
        <v>20</v>
      </c>
      <c r="GB34" s="76">
        <f>'Water Data'!GB31</f>
        <v>102072</v>
      </c>
      <c r="GC34" s="76">
        <f>'Water Data'!GC31</f>
        <v>93789</v>
      </c>
      <c r="GD34" s="76">
        <f>'Water Data'!GD31</f>
        <v>8283</v>
      </c>
      <c r="GE34" s="76">
        <f>'Water Data'!GE31</f>
        <v>27601</v>
      </c>
      <c r="GF34" s="76">
        <f>'Water Data'!GF31</f>
        <v>100383</v>
      </c>
      <c r="GG34" s="77">
        <f>'Water Data'!GG31</f>
        <v>51559</v>
      </c>
      <c r="GH34" s="25"/>
      <c r="GI34" s="18"/>
      <c r="GJ34" s="135"/>
      <c r="GK34" s="28" t="s">
        <v>20</v>
      </c>
      <c r="GL34" s="76">
        <v>173038</v>
      </c>
      <c r="GM34" s="76">
        <v>110535</v>
      </c>
      <c r="GN34" s="76">
        <v>62503</v>
      </c>
      <c r="GO34" s="76">
        <v>106204</v>
      </c>
      <c r="GP34" s="76">
        <v>137078</v>
      </c>
      <c r="GQ34" s="77">
        <v>30749</v>
      </c>
      <c r="GR34" s="25"/>
      <c r="GS34" s="18"/>
      <c r="GT34" s="135"/>
      <c r="GU34" s="28" t="s">
        <v>20</v>
      </c>
      <c r="GV34" s="76">
        <v>173038</v>
      </c>
      <c r="GW34" s="76">
        <v>110535</v>
      </c>
      <c r="GX34" s="76">
        <v>62503</v>
      </c>
      <c r="GY34" s="76">
        <v>106204</v>
      </c>
      <c r="GZ34" s="76">
        <v>137078</v>
      </c>
      <c r="HA34" s="77">
        <v>30749</v>
      </c>
      <c r="HB34" s="25"/>
      <c r="HC34" s="18"/>
      <c r="HD34" s="135"/>
      <c r="HE34" s="28" t="s">
        <v>20</v>
      </c>
      <c r="HF34" s="76"/>
      <c r="HG34" s="76"/>
      <c r="HH34" s="76"/>
      <c r="HI34" s="76"/>
      <c r="HJ34" s="76"/>
      <c r="HK34" s="77"/>
      <c r="HL34" s="25"/>
      <c r="HM34" s="18"/>
      <c r="HN34" s="135"/>
      <c r="HO34" s="28" t="s">
        <v>20</v>
      </c>
      <c r="HP34" s="76">
        <v>173038</v>
      </c>
      <c r="HQ34" s="76">
        <v>110535</v>
      </c>
      <c r="HR34" s="76">
        <v>62503</v>
      </c>
      <c r="HS34" s="76">
        <v>106204</v>
      </c>
      <c r="HT34" s="76">
        <v>137078</v>
      </c>
      <c r="HU34" s="77">
        <v>30749</v>
      </c>
      <c r="HV34" s="25"/>
      <c r="HW34" s="18"/>
      <c r="HX34" s="135"/>
      <c r="HY34" s="28" t="s">
        <v>20</v>
      </c>
      <c r="HZ34" s="76">
        <v>166154</v>
      </c>
      <c r="IA34" s="76">
        <v>111385</v>
      </c>
      <c r="IB34" s="76">
        <v>54769</v>
      </c>
      <c r="IC34" s="76">
        <v>102335</v>
      </c>
      <c r="ID34" s="76">
        <v>128848</v>
      </c>
      <c r="IE34" s="77">
        <v>31069</v>
      </c>
      <c r="IF34" s="25"/>
      <c r="IG34" s="18"/>
      <c r="IH34" s="135"/>
      <c r="II34" s="28" t="s">
        <v>20</v>
      </c>
      <c r="IJ34" s="76">
        <v>286</v>
      </c>
      <c r="IK34" s="76">
        <v>249</v>
      </c>
      <c r="IL34" s="76">
        <v>37</v>
      </c>
      <c r="IM34" s="76" t="s">
        <v>325</v>
      </c>
      <c r="IN34" s="76">
        <v>286</v>
      </c>
      <c r="IO34" s="77">
        <v>268</v>
      </c>
      <c r="IP34" s="25"/>
      <c r="IQ34" s="18"/>
      <c r="IR34" s="135"/>
      <c r="IS34" s="28" t="s">
        <v>20</v>
      </c>
      <c r="IT34" s="76">
        <v>164634</v>
      </c>
      <c r="IU34" s="76">
        <v>110835</v>
      </c>
      <c r="IV34" s="76">
        <v>53799</v>
      </c>
      <c r="IW34" s="76">
        <v>101012</v>
      </c>
      <c r="IX34" s="76">
        <v>127458</v>
      </c>
      <c r="IY34" s="77">
        <v>31088</v>
      </c>
      <c r="IZ34" s="25"/>
      <c r="JA34" s="18"/>
      <c r="JB34" s="135"/>
      <c r="JC34" s="28" t="s">
        <v>20</v>
      </c>
      <c r="JD34" s="76">
        <v>163421</v>
      </c>
      <c r="JE34" s="76">
        <v>110467</v>
      </c>
      <c r="JF34" s="76">
        <v>52954</v>
      </c>
      <c r="JG34" s="76">
        <v>99895</v>
      </c>
      <c r="JH34" s="76">
        <v>126203</v>
      </c>
      <c r="JI34" s="77">
        <v>31355</v>
      </c>
      <c r="JJ34" s="25"/>
      <c r="JK34" s="18"/>
      <c r="JL34" s="135"/>
      <c r="JM34" s="28" t="s">
        <v>20</v>
      </c>
      <c r="JN34" s="76">
        <v>163029</v>
      </c>
      <c r="JO34" s="76">
        <v>110898</v>
      </c>
      <c r="JP34" s="76">
        <v>52131</v>
      </c>
      <c r="JQ34" s="76">
        <v>99743</v>
      </c>
      <c r="JR34" s="76">
        <v>125231</v>
      </c>
      <c r="JS34" s="77">
        <v>31556</v>
      </c>
      <c r="JT34" s="25"/>
      <c r="JU34" s="18"/>
    </row>
    <row xmlns:x14ac="http://schemas.microsoft.com/office/spreadsheetml/2009/9/ac" r="35" s="3" customFormat="true" x14ac:dyDescent="0.25">
      <c r="A35" s="406" t="str">
        <f ca="true">IF(ISBLANK('Data Summary'!A37),"",'Data Summary'!A37)</f>
        <v/>
      </c>
      <c r="B35" s="136"/>
      <c r="L35" s="136"/>
      <c r="V35" s="136"/>
      <c r="AF35" s="136"/>
      <c r="AP35" s="136"/>
      <c r="AZ35" s="136"/>
      <c r="BA35" s="136"/>
      <c r="BB35" s="136"/>
      <c r="BC35" s="136"/>
      <c r="BD35" s="136"/>
      <c r="BE35" s="136"/>
      <c r="BF35" s="136"/>
      <c r="BG35" s="136"/>
      <c r="BJ35" s="136"/>
      <c r="BT35" s="136"/>
      <c r="CD35" s="136"/>
      <c r="CN35" s="136"/>
      <c r="CX35" s="136"/>
      <c r="DH35" s="136"/>
      <c r="DR35" s="136"/>
      <c r="EB35" s="136"/>
      <c r="EL35" s="136"/>
      <c r="EV35" s="136"/>
      <c r="FF35" s="136"/>
      <c r="FP35" s="136"/>
      <c r="FZ35" s="136"/>
      <c r="GJ35" s="136"/>
      <c r="GT35" s="136"/>
      <c r="HD35" s="136"/>
      <c r="HN35" s="136"/>
      <c r="HX35" s="136"/>
    </row>
    <row xmlns:x14ac="http://schemas.microsoft.com/office/spreadsheetml/2009/9/ac" r="36" s="3" customFormat="true" x14ac:dyDescent="0.25">
      <c r="A36" s="406" t="str">
        <f ca="true">IF(ISBLANK('Data Summary'!A38),"",'Data Summary'!A38)</f>
        <v/>
      </c>
      <c r="B36" s="136"/>
      <c r="L36" s="136"/>
      <c r="V36" s="136"/>
      <c r="AF36" s="136"/>
      <c r="AP36" s="136"/>
      <c r="AZ36" s="136"/>
      <c r="BA36" s="136"/>
      <c r="BB36" s="136"/>
      <c r="BC36" s="136"/>
      <c r="BD36" s="136"/>
      <c r="BE36" s="136"/>
      <c r="BF36" s="136"/>
      <c r="BG36" s="136"/>
      <c r="BJ36" s="136"/>
      <c r="BT36" s="136"/>
      <c r="CD36" s="136"/>
      <c r="CN36" s="136"/>
      <c r="CX36" s="136"/>
      <c r="DH36" s="136"/>
      <c r="DR36" s="136"/>
      <c r="EB36" s="136"/>
      <c r="EL36" s="136"/>
      <c r="EV36" s="136"/>
      <c r="FF36" s="136"/>
      <c r="FP36" s="136"/>
      <c r="FZ36" s="136"/>
      <c r="GJ36" s="136"/>
      <c r="GT36" s="136"/>
      <c r="HD36" s="136"/>
      <c r="HN36" s="136"/>
      <c r="HX36" s="136"/>
    </row>
    <row xmlns:x14ac="http://schemas.microsoft.com/office/spreadsheetml/2009/9/ac" r="37" s="3" customFormat="true" x14ac:dyDescent="0.25">
      <c r="A37" s="406" t="str">
        <f ca="true">IF(ISBLANK('Data Summary'!A39),"",'Data Summary'!A39)</f>
        <v/>
      </c>
      <c r="B37" s="136"/>
      <c r="L37" s="136"/>
      <c r="V37" s="136"/>
      <c r="AF37" s="136"/>
      <c r="AP37" s="136"/>
      <c r="AZ37" s="136"/>
      <c r="BA37" s="136"/>
      <c r="BB37" s="136"/>
      <c r="BC37" s="136"/>
      <c r="BD37" s="136"/>
      <c r="BE37" s="136"/>
      <c r="BF37" s="136"/>
      <c r="BG37" s="136"/>
      <c r="BJ37" s="136"/>
      <c r="BT37" s="136"/>
      <c r="CD37" s="136"/>
      <c r="CN37" s="136"/>
      <c r="CX37" s="136"/>
      <c r="DH37" s="136"/>
      <c r="DR37" s="136"/>
      <c r="EB37" s="136"/>
      <c r="EL37" s="136"/>
      <c r="EV37" s="136"/>
      <c r="FF37" s="136"/>
      <c r="FP37" s="136"/>
      <c r="FZ37" s="136"/>
      <c r="GJ37" s="136"/>
      <c r="GT37" s="136"/>
      <c r="HD37" s="136"/>
      <c r="HN37" s="136"/>
      <c r="HX37" s="136"/>
    </row>
    <row xmlns:x14ac="http://schemas.microsoft.com/office/spreadsheetml/2009/9/ac" r="38" s="3" customFormat="true" x14ac:dyDescent="0.25">
      <c r="A38" s="406" t="str">
        <f ca="true">IF(ISBLANK('Data Summary'!A40),"",'Data Summary'!A40)</f>
        <v/>
      </c>
      <c r="B38" s="136"/>
      <c r="L38" s="136"/>
      <c r="V38" s="136"/>
      <c r="AF38" s="136"/>
      <c r="AP38" s="136"/>
      <c r="AZ38" s="136"/>
      <c r="BA38" s="136"/>
      <c r="BB38" s="136"/>
      <c r="BC38" s="136"/>
      <c r="BD38" s="136"/>
      <c r="BE38" s="136"/>
      <c r="BF38" s="136"/>
      <c r="BG38" s="136"/>
      <c r="BJ38" s="136"/>
      <c r="BT38" s="136"/>
      <c r="CD38" s="136"/>
      <c r="CN38" s="136"/>
      <c r="CX38" s="136"/>
      <c r="DH38" s="136"/>
      <c r="DR38" s="136"/>
      <c r="EB38" s="136"/>
      <c r="EL38" s="136"/>
      <c r="EV38" s="136"/>
      <c r="FF38" s="136"/>
      <c r="FP38" s="136"/>
      <c r="FZ38" s="136"/>
      <c r="GJ38" s="136"/>
      <c r="GT38" s="136"/>
      <c r="HD38" s="136"/>
      <c r="HN38" s="136"/>
      <c r="HX38" s="136"/>
    </row>
    <row xmlns:x14ac="http://schemas.microsoft.com/office/spreadsheetml/2009/9/ac" r="39" s="3" customFormat="true" x14ac:dyDescent="0.25">
      <c r="A39" s="406" t="str">
        <f ca="true">IF(ISBLANK('Data Summary'!A41),"",'Data Summary'!A41)</f>
        <v/>
      </c>
      <c r="B39" s="136"/>
      <c r="L39" s="136"/>
      <c r="V39" s="136"/>
      <c r="AF39" s="136"/>
      <c r="AP39" s="136"/>
      <c r="AZ39" s="136"/>
      <c r="BA39" s="136"/>
      <c r="BB39" s="136"/>
      <c r="BC39" s="136"/>
      <c r="BD39" s="136"/>
      <c r="BE39" s="136"/>
      <c r="BF39" s="136"/>
      <c r="BG39" s="136"/>
      <c r="BJ39" s="136"/>
      <c r="BT39" s="136"/>
      <c r="CD39" s="136"/>
      <c r="CN39" s="136"/>
      <c r="CX39" s="136"/>
      <c r="DH39" s="136"/>
      <c r="DR39" s="136"/>
      <c r="EB39" s="136"/>
      <c r="EL39" s="136"/>
      <c r="EV39" s="136"/>
      <c r="FF39" s="136"/>
      <c r="FP39" s="136"/>
      <c r="FZ39" s="136"/>
      <c r="GJ39" s="136"/>
      <c r="GT39" s="136"/>
      <c r="HD39" s="136"/>
      <c r="HN39" s="136"/>
      <c r="HX39" s="136"/>
    </row>
    <row xmlns:x14ac="http://schemas.microsoft.com/office/spreadsheetml/2009/9/ac" r="40" s="3" customFormat="true" x14ac:dyDescent="0.25">
      <c r="A40" s="406" t="str">
        <f ca="true">IF(ISBLANK('Data Summary'!A42),"",'Data Summary'!A42)</f>
        <v/>
      </c>
      <c r="B40" s="136"/>
      <c r="L40" s="136"/>
      <c r="V40" s="136"/>
      <c r="AF40" s="136"/>
      <c r="AP40" s="136"/>
      <c r="AZ40" s="136"/>
      <c r="BA40" s="136"/>
      <c r="BB40" s="136"/>
      <c r="BC40" s="136"/>
      <c r="BD40" s="136"/>
      <c r="BE40" s="136"/>
      <c r="BF40" s="136"/>
      <c r="BG40" s="136"/>
      <c r="BJ40" s="136"/>
      <c r="BT40" s="136"/>
      <c r="CD40" s="136"/>
      <c r="CN40" s="136"/>
      <c r="CX40" s="136"/>
      <c r="DH40" s="136"/>
      <c r="DR40" s="136"/>
      <c r="EB40" s="136"/>
      <c r="EL40" s="136"/>
      <c r="EV40" s="136"/>
      <c r="FF40" s="136"/>
      <c r="FP40" s="136"/>
      <c r="FZ40" s="136"/>
      <c r="GJ40" s="136"/>
      <c r="GT40" s="136"/>
      <c r="HD40" s="136"/>
      <c r="HN40" s="136"/>
      <c r="HX40" s="136"/>
    </row>
    <row xmlns:x14ac="http://schemas.microsoft.com/office/spreadsheetml/2009/9/ac" r="41" s="3" customFormat="true" x14ac:dyDescent="0.25">
      <c r="A41" s="406" t="str">
        <f ca="true">IF(ISBLANK('Data Summary'!A43),"",'Data Summary'!A43)</f>
        <v/>
      </c>
      <c r="B41" s="136"/>
      <c r="L41" s="136"/>
      <c r="V41" s="136"/>
      <c r="AF41" s="136"/>
      <c r="AP41" s="136"/>
      <c r="AZ41" s="136"/>
      <c r="BA41" s="136"/>
      <c r="BB41" s="136"/>
      <c r="BC41" s="136"/>
      <c r="BD41" s="136"/>
      <c r="BE41" s="136"/>
      <c r="BF41" s="136"/>
      <c r="BG41" s="136"/>
      <c r="BJ41" s="136"/>
      <c r="BT41" s="136"/>
      <c r="CD41" s="136"/>
      <c r="CN41" s="136"/>
      <c r="CX41" s="136"/>
      <c r="DH41" s="136"/>
      <c r="DR41" s="136"/>
      <c r="EB41" s="136"/>
      <c r="EL41" s="136"/>
      <c r="EV41" s="136"/>
      <c r="FF41" s="136"/>
      <c r="FP41" s="136"/>
      <c r="FZ41" s="136"/>
      <c r="GJ41" s="136"/>
      <c r="GT41" s="136"/>
      <c r="HD41" s="136"/>
      <c r="HN41" s="136"/>
      <c r="HX41" s="136"/>
    </row>
    <row xmlns:x14ac="http://schemas.microsoft.com/office/spreadsheetml/2009/9/ac" r="42" s="3" customFormat="true" x14ac:dyDescent="0.25">
      <c r="A42" s="406" t="str">
        <f ca="true">IF(ISBLANK('Data Summary'!A44),"",'Data Summary'!A44)</f>
        <v/>
      </c>
      <c r="B42" s="136"/>
      <c r="L42" s="136"/>
      <c r="V42" s="136"/>
      <c r="AF42" s="136"/>
      <c r="AP42" s="136"/>
      <c r="AZ42" s="136"/>
      <c r="BA42" s="136"/>
      <c r="BB42" s="136"/>
      <c r="BC42" s="136"/>
      <c r="BD42" s="136"/>
      <c r="BE42" s="136"/>
      <c r="BF42" s="136"/>
      <c r="BG42" s="136"/>
      <c r="BJ42" s="136"/>
      <c r="BT42" s="136"/>
      <c r="CD42" s="136"/>
      <c r="CN42" s="136"/>
      <c r="CX42" s="136"/>
      <c r="DH42" s="136"/>
      <c r="DR42" s="136"/>
      <c r="EB42" s="136"/>
      <c r="EL42" s="136"/>
      <c r="EV42" s="136"/>
      <c r="FF42" s="136"/>
      <c r="FP42" s="136"/>
      <c r="FZ42" s="136"/>
      <c r="GJ42" s="136"/>
      <c r="GT42" s="136"/>
      <c r="HD42" s="136"/>
      <c r="HN42" s="136"/>
      <c r="HX42" s="136"/>
    </row>
    <row xmlns:x14ac="http://schemas.microsoft.com/office/spreadsheetml/2009/9/ac" r="43" s="3" customFormat="true" x14ac:dyDescent="0.25">
      <c r="A43" s="406" t="str">
        <f ca="true">IF(ISBLANK('Data Summary'!A45),"",'Data Summary'!A45)</f>
        <v/>
      </c>
      <c r="B43" s="136"/>
      <c r="L43" s="136"/>
      <c r="V43" s="136"/>
      <c r="AF43" s="136"/>
      <c r="AP43" s="136"/>
      <c r="AZ43" s="136"/>
      <c r="BA43" s="136"/>
      <c r="BB43" s="136"/>
      <c r="BC43" s="136"/>
      <c r="BD43" s="136"/>
      <c r="BE43" s="136"/>
      <c r="BF43" s="136"/>
      <c r="BG43" s="136"/>
      <c r="BJ43" s="136"/>
      <c r="BT43" s="136"/>
      <c r="CD43" s="136"/>
      <c r="CN43" s="136"/>
      <c r="CX43" s="136"/>
      <c r="DH43" s="136"/>
      <c r="DR43" s="136"/>
      <c r="EB43" s="136"/>
      <c r="EL43" s="136"/>
      <c r="EV43" s="136"/>
      <c r="FF43" s="136"/>
      <c r="FP43" s="136"/>
      <c r="FZ43" s="136"/>
      <c r="GJ43" s="136"/>
      <c r="GT43" s="136"/>
      <c r="HD43" s="136"/>
      <c r="HN43" s="136"/>
      <c r="HX43" s="136"/>
    </row>
    <row xmlns:x14ac="http://schemas.microsoft.com/office/spreadsheetml/2009/9/ac" r="44" s="3" customFormat="true" x14ac:dyDescent="0.25">
      <c r="A44" s="406" t="str">
        <f ca="true">IF(ISBLANK('Data Summary'!A46),"",'Data Summary'!A46)</f>
        <v/>
      </c>
      <c r="B44" s="136"/>
      <c r="L44" s="136"/>
      <c r="V44" s="136"/>
      <c r="AF44" s="136"/>
      <c r="AP44" s="136"/>
      <c r="AZ44" s="136"/>
      <c r="BA44" s="136"/>
      <c r="BB44" s="136"/>
      <c r="BC44" s="136"/>
      <c r="BD44" s="136"/>
      <c r="BE44" s="136"/>
      <c r="BF44" s="136"/>
      <c r="BG44" s="136"/>
      <c r="BJ44" s="136"/>
      <c r="BT44" s="136"/>
      <c r="CD44" s="136"/>
      <c r="CN44" s="136"/>
      <c r="CX44" s="136"/>
      <c r="DH44" s="136"/>
      <c r="DR44" s="136"/>
      <c r="EB44" s="136"/>
      <c r="EL44" s="136"/>
      <c r="EV44" s="136"/>
      <c r="FF44" s="136"/>
      <c r="FP44" s="136"/>
      <c r="FZ44" s="136"/>
      <c r="GJ44" s="136"/>
      <c r="GT44" s="136"/>
      <c r="HD44" s="136"/>
      <c r="HN44" s="136"/>
      <c r="HX44" s="136"/>
    </row>
    <row xmlns:x14ac="http://schemas.microsoft.com/office/spreadsheetml/2009/9/ac" r="45" s="3" customFormat="true" x14ac:dyDescent="0.25">
      <c r="A45" s="406" t="str">
        <f ca="true">IF(ISBLANK('Data Summary'!A47),"",'Data Summary'!A47)</f>
        <v/>
      </c>
      <c r="B45" s="136"/>
      <c r="L45" s="136"/>
      <c r="V45" s="136"/>
      <c r="AF45" s="136"/>
      <c r="AP45" s="136"/>
      <c r="AZ45" s="136"/>
      <c r="BA45" s="136"/>
      <c r="BB45" s="136"/>
      <c r="BC45" s="136"/>
      <c r="BD45" s="136"/>
      <c r="BE45" s="136"/>
      <c r="BF45" s="136"/>
      <c r="BG45" s="136"/>
      <c r="BJ45" s="136"/>
      <c r="BT45" s="136"/>
      <c r="CD45" s="136"/>
      <c r="CN45" s="136"/>
      <c r="CX45" s="136"/>
      <c r="DH45" s="136"/>
      <c r="DR45" s="136"/>
      <c r="EB45" s="136"/>
      <c r="EL45" s="136"/>
      <c r="EV45" s="136"/>
      <c r="FF45" s="136"/>
      <c r="FP45" s="136"/>
      <c r="FZ45" s="136"/>
      <c r="GJ45" s="136"/>
      <c r="GT45" s="136"/>
      <c r="HD45" s="136"/>
      <c r="HN45" s="136"/>
      <c r="HX45" s="136"/>
    </row>
    <row xmlns:x14ac="http://schemas.microsoft.com/office/spreadsheetml/2009/9/ac" r="46" s="3" customFormat="true" x14ac:dyDescent="0.25">
      <c r="A46" s="406" t="str">
        <f ca="true">IF(ISBLANK('Data Summary'!A48),"",'Data Summary'!A48)</f>
        <v/>
      </c>
      <c r="B46" s="136"/>
      <c r="L46" s="136"/>
      <c r="V46" s="136"/>
      <c r="AF46" s="136"/>
      <c r="AP46" s="136"/>
      <c r="AZ46" s="136"/>
      <c r="BA46" s="136"/>
      <c r="BB46" s="136"/>
      <c r="BC46" s="136"/>
      <c r="BD46" s="136"/>
      <c r="BE46" s="136"/>
      <c r="BF46" s="136"/>
      <c r="BG46" s="136"/>
      <c r="BJ46" s="136"/>
      <c r="BT46" s="136"/>
      <c r="CD46" s="136"/>
      <c r="CN46" s="136"/>
      <c r="CX46" s="136"/>
      <c r="DH46" s="136"/>
      <c r="DR46" s="136"/>
      <c r="EB46" s="136"/>
      <c r="EL46" s="136"/>
      <c r="EV46" s="136"/>
      <c r="FF46" s="136"/>
      <c r="FP46" s="136"/>
      <c r="FZ46" s="136"/>
      <c r="GJ46" s="136"/>
      <c r="GT46" s="136"/>
      <c r="HD46" s="136"/>
      <c r="HN46" s="136"/>
      <c r="HX46" s="136"/>
    </row>
    <row xmlns:x14ac="http://schemas.microsoft.com/office/spreadsheetml/2009/9/ac" r="47" s="3" customFormat="true" x14ac:dyDescent="0.25">
      <c r="A47" s="406" t="str">
        <f ca="true">IF(ISBLANK('Data Summary'!A49),"",'Data Summary'!A49)</f>
        <v/>
      </c>
      <c r="B47" s="136"/>
      <c r="L47" s="136"/>
      <c r="V47" s="136"/>
      <c r="AF47" s="136"/>
      <c r="AP47" s="136"/>
      <c r="AZ47" s="136"/>
      <c r="BA47" s="136"/>
      <c r="BB47" s="136"/>
      <c r="BC47" s="136"/>
      <c r="BD47" s="136"/>
      <c r="BE47" s="136"/>
      <c r="BF47" s="136"/>
      <c r="BG47" s="136"/>
      <c r="BJ47" s="136"/>
      <c r="BT47" s="136"/>
      <c r="CD47" s="136"/>
      <c r="CN47" s="136"/>
      <c r="CX47" s="136"/>
      <c r="DH47" s="136"/>
      <c r="DR47" s="136"/>
      <c r="EB47" s="136"/>
      <c r="EL47" s="136"/>
      <c r="EV47" s="136"/>
      <c r="FF47" s="136"/>
      <c r="FP47" s="136"/>
      <c r="FZ47" s="136"/>
      <c r="GJ47" s="136"/>
      <c r="GT47" s="136"/>
      <c r="HD47" s="136"/>
      <c r="HN47" s="136"/>
      <c r="HX47" s="136"/>
    </row>
    <row xmlns:x14ac="http://schemas.microsoft.com/office/spreadsheetml/2009/9/ac" r="48" s="3" customFormat="true" x14ac:dyDescent="0.25">
      <c r="A48" s="406" t="str">
        <f ca="true">IF(ISBLANK('Data Summary'!A50),"",'Data Summary'!A50)</f>
        <v/>
      </c>
      <c r="B48" s="136"/>
      <c r="L48" s="136"/>
      <c r="V48" s="136"/>
      <c r="AF48" s="136"/>
      <c r="AP48" s="136"/>
      <c r="AZ48" s="136"/>
      <c r="BA48" s="136"/>
      <c r="BB48" s="136"/>
      <c r="BC48" s="136"/>
      <c r="BD48" s="136"/>
      <c r="BE48" s="136"/>
      <c r="BF48" s="136"/>
      <c r="BG48" s="136"/>
      <c r="BJ48" s="136"/>
      <c r="BT48" s="136"/>
      <c r="CD48" s="136"/>
      <c r="CN48" s="136"/>
      <c r="CX48" s="136"/>
      <c r="DH48" s="136"/>
      <c r="DR48" s="136"/>
      <c r="EB48" s="136"/>
      <c r="EL48" s="136"/>
      <c r="EV48" s="136"/>
      <c r="FF48" s="136"/>
      <c r="FP48" s="136"/>
      <c r="FZ48" s="136"/>
      <c r="GJ48" s="136"/>
      <c r="GT48" s="136"/>
      <c r="HD48" s="136"/>
      <c r="HN48" s="136"/>
      <c r="HX48" s="136"/>
    </row>
    <row xmlns:x14ac="http://schemas.microsoft.com/office/spreadsheetml/2009/9/ac" r="49" s="3" customFormat="true" x14ac:dyDescent="0.25">
      <c r="A49" s="406" t="str">
        <f ca="true">IF(ISBLANK('Data Summary'!A51),"",'Data Summary'!A51)</f>
        <v/>
      </c>
      <c r="B49" s="136"/>
      <c r="L49" s="136"/>
      <c r="V49" s="136"/>
      <c r="AF49" s="136"/>
      <c r="AP49" s="136"/>
      <c r="AZ49" s="136"/>
      <c r="BA49" s="136"/>
      <c r="BB49" s="136"/>
      <c r="BC49" s="136"/>
      <c r="BD49" s="136"/>
      <c r="BE49" s="136"/>
      <c r="BF49" s="136"/>
      <c r="BG49" s="136"/>
      <c r="BJ49" s="136"/>
      <c r="BT49" s="136"/>
      <c r="CD49" s="136"/>
      <c r="CN49" s="136"/>
      <c r="CX49" s="136"/>
      <c r="DH49" s="136"/>
      <c r="DR49" s="136"/>
      <c r="EB49" s="136"/>
      <c r="EL49" s="136"/>
      <c r="EV49" s="136"/>
      <c r="FF49" s="136"/>
      <c r="FP49" s="136"/>
      <c r="FZ49" s="136"/>
      <c r="GJ49" s="136"/>
      <c r="GT49" s="136"/>
      <c r="HD49" s="136"/>
      <c r="HN49" s="136"/>
      <c r="HX49" s="136"/>
    </row>
    <row xmlns:x14ac="http://schemas.microsoft.com/office/spreadsheetml/2009/9/ac" r="50" s="3" customFormat="true" x14ac:dyDescent="0.25">
      <c r="A50" s="406" t="str">
        <f ca="true">IF(ISBLANK('Data Summary'!A52),"",'Data Summary'!A52)</f>
        <v/>
      </c>
      <c r="B50" s="136"/>
      <c r="L50" s="136"/>
      <c r="V50" s="136"/>
      <c r="AF50" s="136"/>
      <c r="AP50" s="136"/>
      <c r="AZ50" s="136"/>
      <c r="BA50" s="136"/>
      <c r="BB50" s="136"/>
      <c r="BC50" s="136"/>
      <c r="BD50" s="136"/>
      <c r="BE50" s="136"/>
      <c r="BF50" s="136"/>
      <c r="BG50" s="136"/>
      <c r="BJ50" s="136"/>
      <c r="BT50" s="136"/>
      <c r="CD50" s="136"/>
      <c r="CN50" s="136"/>
      <c r="CX50" s="136"/>
      <c r="DH50" s="136"/>
      <c r="DR50" s="136"/>
      <c r="EB50" s="136"/>
      <c r="EL50" s="136"/>
      <c r="EV50" s="136"/>
      <c r="FF50" s="136"/>
      <c r="FP50" s="136"/>
      <c r="FZ50" s="136"/>
      <c r="GJ50" s="136"/>
      <c r="GT50" s="136"/>
      <c r="HD50" s="136"/>
      <c r="HN50" s="136"/>
      <c r="HX50" s="136"/>
    </row>
    <row xmlns:x14ac="http://schemas.microsoft.com/office/spreadsheetml/2009/9/ac" r="51" s="3" customFormat="true" x14ac:dyDescent="0.25">
      <c r="A51" s="406" t="str">
        <f ca="true">IF(ISBLANK('Data Summary'!A53),"",'Data Summary'!A53)</f>
        <v/>
      </c>
      <c r="B51" s="136"/>
      <c r="L51" s="136"/>
      <c r="V51" s="136"/>
      <c r="AF51" s="136"/>
      <c r="AP51" s="136"/>
      <c r="AZ51" s="136"/>
      <c r="BA51" s="136"/>
      <c r="BB51" s="136"/>
      <c r="BC51" s="136"/>
      <c r="BD51" s="136"/>
      <c r="BE51" s="136"/>
      <c r="BF51" s="136"/>
      <c r="BG51" s="136"/>
      <c r="BJ51" s="136"/>
      <c r="BT51" s="136"/>
      <c r="CD51" s="136"/>
      <c r="CN51" s="136"/>
      <c r="CX51" s="136"/>
      <c r="DH51" s="136"/>
      <c r="DR51" s="136"/>
      <c r="EB51" s="136"/>
      <c r="EL51" s="136"/>
      <c r="EV51" s="136"/>
      <c r="FF51" s="136"/>
      <c r="FP51" s="136"/>
      <c r="FZ51" s="136"/>
      <c r="GJ51" s="136"/>
      <c r="GT51" s="136"/>
      <c r="HD51" s="136"/>
      <c r="HN51" s="136"/>
      <c r="HX51" s="136"/>
    </row>
    <row xmlns:x14ac="http://schemas.microsoft.com/office/spreadsheetml/2009/9/ac" r="52" s="3" customFormat="true" x14ac:dyDescent="0.25">
      <c r="A52" s="406" t="str">
        <f ca="true">IF(ISBLANK('Data Summary'!A54),"",'Data Summary'!A54)</f>
        <v/>
      </c>
      <c r="B52" s="136"/>
      <c r="L52" s="136"/>
      <c r="V52" s="136"/>
      <c r="AF52" s="136"/>
      <c r="AP52" s="136"/>
      <c r="AZ52" s="136"/>
      <c r="BA52" s="136"/>
      <c r="BB52" s="136"/>
      <c r="BC52" s="136"/>
      <c r="BD52" s="136"/>
      <c r="BE52" s="136"/>
      <c r="BF52" s="136"/>
      <c r="BG52" s="136"/>
      <c r="BJ52" s="136"/>
      <c r="BT52" s="136"/>
      <c r="CD52" s="136"/>
      <c r="CN52" s="136"/>
      <c r="CX52" s="136"/>
      <c r="DH52" s="136"/>
      <c r="DR52" s="136"/>
      <c r="EB52" s="136"/>
      <c r="EL52" s="136"/>
      <c r="EV52" s="136"/>
      <c r="FF52" s="136"/>
      <c r="FP52" s="136"/>
      <c r="FZ52" s="136"/>
      <c r="GJ52" s="136"/>
      <c r="GT52" s="136"/>
      <c r="HD52" s="136"/>
      <c r="HN52" s="136"/>
      <c r="HX52" s="136"/>
    </row>
    <row xmlns:x14ac="http://schemas.microsoft.com/office/spreadsheetml/2009/9/ac" r="53" s="3" customFormat="true" x14ac:dyDescent="0.25">
      <c r="A53" s="406" t="str">
        <f ca="true">IF(ISBLANK('Data Summary'!A55),"",'Data Summary'!A55)</f>
        <v/>
      </c>
      <c r="B53" s="136"/>
      <c r="L53" s="136"/>
      <c r="V53" s="136"/>
      <c r="AF53" s="136"/>
      <c r="AP53" s="136"/>
      <c r="AZ53" s="136"/>
      <c r="BA53" s="136"/>
      <c r="BB53" s="136"/>
      <c r="BC53" s="136"/>
      <c r="BD53" s="136"/>
      <c r="BE53" s="136"/>
      <c r="BF53" s="136"/>
      <c r="BG53" s="136"/>
      <c r="BJ53" s="136"/>
      <c r="BT53" s="136"/>
      <c r="CD53" s="136"/>
      <c r="CN53" s="136"/>
      <c r="CX53" s="136"/>
      <c r="DH53" s="136"/>
      <c r="DR53" s="136"/>
      <c r="EB53" s="136"/>
      <c r="EL53" s="136"/>
      <c r="EV53" s="136"/>
      <c r="FF53" s="136"/>
      <c r="FP53" s="136"/>
      <c r="FZ53" s="136"/>
      <c r="GJ53" s="136"/>
      <c r="GT53" s="136"/>
      <c r="HD53" s="136"/>
      <c r="HN53" s="136"/>
      <c r="HX53" s="136"/>
    </row>
    <row xmlns:x14ac="http://schemas.microsoft.com/office/spreadsheetml/2009/9/ac" r="54" s="3" customFormat="true" x14ac:dyDescent="0.25">
      <c r="A54" s="406" t="str">
        <f ca="true">IF(ISBLANK('Data Summary'!A56),"",'Data Summary'!A56)</f>
        <v/>
      </c>
      <c r="B54" s="136"/>
      <c r="L54" s="136"/>
      <c r="V54" s="136"/>
      <c r="AF54" s="136"/>
      <c r="AP54" s="136"/>
      <c r="AZ54" s="136"/>
      <c r="BA54" s="136"/>
      <c r="BB54" s="136"/>
      <c r="BC54" s="136"/>
      <c r="BD54" s="136"/>
      <c r="BE54" s="136"/>
      <c r="BF54" s="136"/>
      <c r="BG54" s="136"/>
      <c r="BJ54" s="136"/>
      <c r="BT54" s="136"/>
      <c r="CD54" s="136"/>
      <c r="CN54" s="136"/>
      <c r="CX54" s="136"/>
      <c r="DH54" s="136"/>
      <c r="DR54" s="136"/>
      <c r="EB54" s="136"/>
      <c r="EL54" s="136"/>
      <c r="EV54" s="136"/>
      <c r="FF54" s="136"/>
      <c r="FP54" s="136"/>
      <c r="FZ54" s="136"/>
      <c r="GJ54" s="136"/>
      <c r="GT54" s="136"/>
      <c r="HD54" s="136"/>
      <c r="HN54" s="136"/>
      <c r="HX54" s="136"/>
    </row>
    <row xmlns:x14ac="http://schemas.microsoft.com/office/spreadsheetml/2009/9/ac" r="55" s="3" customFormat="true" x14ac:dyDescent="0.25">
      <c r="A55" s="406" t="str">
        <f ca="true">IF(ISBLANK('Data Summary'!A57),"",'Data Summary'!A57)</f>
        <v/>
      </c>
      <c r="B55" s="136"/>
      <c r="L55" s="136"/>
      <c r="V55" s="136"/>
      <c r="AF55" s="136"/>
      <c r="AP55" s="136"/>
      <c r="AZ55" s="136"/>
      <c r="BA55" s="136"/>
      <c r="BB55" s="136"/>
      <c r="BC55" s="136"/>
      <c r="BD55" s="136"/>
      <c r="BE55" s="136"/>
      <c r="BF55" s="136"/>
      <c r="BG55" s="136"/>
      <c r="BJ55" s="136"/>
      <c r="BT55" s="136"/>
      <c r="CD55" s="136"/>
      <c r="CN55" s="136"/>
      <c r="CX55" s="136"/>
      <c r="DH55" s="136"/>
      <c r="DR55" s="136"/>
      <c r="EB55" s="136"/>
      <c r="EL55" s="136"/>
      <c r="EV55" s="136"/>
      <c r="FF55" s="136"/>
      <c r="FP55" s="136"/>
      <c r="FZ55" s="136"/>
      <c r="GJ55" s="136"/>
      <c r="GT55" s="136"/>
      <c r="HD55" s="136"/>
      <c r="HN55" s="136"/>
      <c r="HX55" s="136"/>
    </row>
    <row xmlns:x14ac="http://schemas.microsoft.com/office/spreadsheetml/2009/9/ac" r="56" s="3" customFormat="true" x14ac:dyDescent="0.25">
      <c r="A56" s="406" t="str">
        <f ca="true">IF(ISBLANK('Data Summary'!A58),"",'Data Summary'!A58)</f>
        <v/>
      </c>
      <c r="B56" s="136"/>
      <c r="L56" s="136"/>
      <c r="V56" s="136"/>
      <c r="AF56" s="136"/>
      <c r="AP56" s="136"/>
      <c r="AZ56" s="136"/>
      <c r="BA56" s="136"/>
      <c r="BB56" s="136"/>
      <c r="BC56" s="136"/>
      <c r="BD56" s="136"/>
      <c r="BE56" s="136"/>
      <c r="BF56" s="136"/>
      <c r="BG56" s="136"/>
      <c r="BJ56" s="136"/>
      <c r="BT56" s="136"/>
      <c r="CD56" s="136"/>
      <c r="CN56" s="136"/>
      <c r="CX56" s="136"/>
      <c r="DH56" s="136"/>
      <c r="DR56" s="136"/>
      <c r="EB56" s="136"/>
      <c r="EL56" s="136"/>
      <c r="EV56" s="136"/>
      <c r="FF56" s="136"/>
      <c r="FP56" s="136"/>
      <c r="FZ56" s="136"/>
      <c r="GJ56" s="136"/>
      <c r="GT56" s="136"/>
      <c r="HD56" s="136"/>
      <c r="HN56" s="136"/>
      <c r="HX56" s="136"/>
    </row>
    <row xmlns:x14ac="http://schemas.microsoft.com/office/spreadsheetml/2009/9/ac" r="57" s="3" customFormat="true" x14ac:dyDescent="0.25">
      <c r="A57" s="406" t="str">
        <f ca="true">IF(ISBLANK('Data Summary'!A59),"",'Data Summary'!A59)</f>
        <v/>
      </c>
      <c r="B57" s="136"/>
      <c r="L57" s="136"/>
      <c r="V57" s="136"/>
      <c r="AF57" s="136"/>
      <c r="AP57" s="136"/>
      <c r="AZ57" s="136"/>
      <c r="BA57" s="136"/>
      <c r="BB57" s="136"/>
      <c r="BC57" s="136"/>
      <c r="BD57" s="136"/>
      <c r="BE57" s="136"/>
      <c r="BF57" s="136"/>
      <c r="BG57" s="136"/>
      <c r="BJ57" s="136"/>
      <c r="BT57" s="136"/>
      <c r="CD57" s="136"/>
      <c r="CN57" s="136"/>
      <c r="CX57" s="136"/>
      <c r="DH57" s="136"/>
      <c r="DR57" s="136"/>
      <c r="EB57" s="136"/>
      <c r="EL57" s="136"/>
      <c r="EV57" s="136"/>
      <c r="FF57" s="136"/>
      <c r="FP57" s="136"/>
      <c r="FZ57" s="136"/>
      <c r="GJ57" s="136"/>
      <c r="GT57" s="136"/>
      <c r="HD57" s="136"/>
      <c r="HN57" s="136"/>
      <c r="HX57" s="136"/>
    </row>
    <row xmlns:x14ac="http://schemas.microsoft.com/office/spreadsheetml/2009/9/ac" r="58" s="3" customFormat="true" x14ac:dyDescent="0.25">
      <c r="A58" s="406" t="str">
        <f ca="true">IF(ISBLANK('Data Summary'!A60),"",'Data Summary'!A60)</f>
        <v/>
      </c>
      <c r="B58" s="136"/>
      <c r="L58" s="136"/>
      <c r="V58" s="136"/>
      <c r="AF58" s="136"/>
      <c r="AP58" s="136"/>
      <c r="AZ58" s="136"/>
      <c r="BA58" s="136"/>
      <c r="BB58" s="136"/>
      <c r="BC58" s="136"/>
      <c r="BD58" s="136"/>
      <c r="BE58" s="136"/>
      <c r="BF58" s="136"/>
      <c r="BG58" s="136"/>
      <c r="BJ58" s="136"/>
      <c r="BT58" s="136"/>
      <c r="CD58" s="136"/>
      <c r="CN58" s="136"/>
      <c r="CX58" s="136"/>
      <c r="DH58" s="136"/>
      <c r="DR58" s="136"/>
      <c r="EB58" s="136"/>
      <c r="EL58" s="136"/>
      <c r="EV58" s="136"/>
      <c r="FF58" s="136"/>
      <c r="FP58" s="136"/>
      <c r="FZ58" s="136"/>
      <c r="GJ58" s="136"/>
      <c r="GT58" s="136"/>
      <c r="HD58" s="136"/>
      <c r="HN58" s="136"/>
      <c r="HX58" s="136"/>
    </row>
    <row xmlns:x14ac="http://schemas.microsoft.com/office/spreadsheetml/2009/9/ac" r="59" s="3" customFormat="true" x14ac:dyDescent="0.25">
      <c r="A59" s="406" t="str">
        <f ca="true">IF(ISBLANK('Data Summary'!A61),"",'Data Summary'!A61)</f>
        <v/>
      </c>
      <c r="B59" s="136"/>
      <c r="L59" s="136"/>
      <c r="V59" s="136"/>
      <c r="AF59" s="136"/>
      <c r="AP59" s="136"/>
      <c r="AZ59" s="136"/>
      <c r="BA59" s="136"/>
      <c r="BB59" s="136"/>
      <c r="BC59" s="136"/>
      <c r="BD59" s="136"/>
      <c r="BE59" s="136"/>
      <c r="BF59" s="136"/>
      <c r="BG59" s="136"/>
      <c r="BJ59" s="136"/>
      <c r="BT59" s="136"/>
      <c r="CD59" s="136"/>
      <c r="CN59" s="136"/>
      <c r="CX59" s="136"/>
      <c r="DH59" s="136"/>
      <c r="DR59" s="136"/>
      <c r="EB59" s="136"/>
      <c r="EL59" s="136"/>
      <c r="EV59" s="136"/>
      <c r="FF59" s="136"/>
      <c r="FP59" s="136"/>
      <c r="FZ59" s="136"/>
      <c r="GJ59" s="136"/>
      <c r="GT59" s="136"/>
      <c r="HD59" s="136"/>
      <c r="HN59" s="136"/>
      <c r="HX59" s="136"/>
    </row>
    <row xmlns:x14ac="http://schemas.microsoft.com/office/spreadsheetml/2009/9/ac" r="60" s="3" customFormat="true" x14ac:dyDescent="0.25">
      <c r="A60" s="406" t="str">
        <f ca="true">IF(ISBLANK('Data Summary'!A62),"",'Data Summary'!A62)</f>
        <v/>
      </c>
      <c r="B60" s="136"/>
      <c r="L60" s="136"/>
      <c r="V60" s="136"/>
      <c r="AF60" s="136"/>
      <c r="AP60" s="136"/>
      <c r="AZ60" s="136"/>
      <c r="BA60" s="136"/>
      <c r="BB60" s="136"/>
      <c r="BC60" s="136"/>
      <c r="BD60" s="136"/>
      <c r="BE60" s="136"/>
      <c r="BF60" s="136"/>
      <c r="BG60" s="136"/>
      <c r="BJ60" s="136"/>
      <c r="BT60" s="136"/>
      <c r="CD60" s="136"/>
      <c r="CN60" s="136"/>
      <c r="CX60" s="136"/>
      <c r="DH60" s="136"/>
      <c r="DR60" s="136"/>
      <c r="EB60" s="136"/>
      <c r="EL60" s="136"/>
      <c r="EV60" s="136"/>
      <c r="FF60" s="136"/>
      <c r="FP60" s="136"/>
      <c r="FZ60" s="136"/>
      <c r="GJ60" s="136"/>
      <c r="GT60" s="136"/>
      <c r="HD60" s="136"/>
      <c r="HN60" s="136"/>
      <c r="HX60" s="136"/>
    </row>
    <row xmlns:x14ac="http://schemas.microsoft.com/office/spreadsheetml/2009/9/ac" r="61" s="3" customFormat="true" x14ac:dyDescent="0.25">
      <c r="A61" s="406" t="str">
        <f ca="true">IF(ISBLANK('Data Summary'!A63),"",'Data Summary'!A63)</f>
        <v/>
      </c>
      <c r="B61" s="136"/>
      <c r="L61" s="136"/>
      <c r="V61" s="136"/>
      <c r="AF61" s="136"/>
      <c r="AP61" s="136"/>
      <c r="AZ61" s="136"/>
      <c r="BA61" s="136"/>
      <c r="BB61" s="136"/>
      <c r="BC61" s="136"/>
      <c r="BD61" s="136"/>
      <c r="BE61" s="136"/>
      <c r="BF61" s="136"/>
      <c r="BG61" s="136"/>
      <c r="BJ61" s="136"/>
      <c r="BT61" s="136"/>
      <c r="CD61" s="136"/>
      <c r="CN61" s="136"/>
      <c r="CX61" s="136"/>
      <c r="DH61" s="136"/>
      <c r="DR61" s="136"/>
      <c r="EB61" s="136"/>
      <c r="EL61" s="136"/>
      <c r="EV61" s="136"/>
      <c r="FF61" s="136"/>
      <c r="FP61" s="136"/>
      <c r="FZ61" s="136"/>
      <c r="GJ61" s="136"/>
      <c r="GT61" s="136"/>
      <c r="HD61" s="136"/>
      <c r="HN61" s="136"/>
      <c r="HX61" s="136"/>
    </row>
    <row xmlns:x14ac="http://schemas.microsoft.com/office/spreadsheetml/2009/9/ac" r="62" s="3" customFormat="true" x14ac:dyDescent="0.25">
      <c r="A62" s="406" t="str">
        <f ca="true">IF(ISBLANK('Data Summary'!A64),"",'Data Summary'!A64)</f>
        <v/>
      </c>
      <c r="B62" s="136"/>
      <c r="L62" s="136"/>
      <c r="V62" s="136"/>
      <c r="AF62" s="136"/>
      <c r="AP62" s="136"/>
      <c r="AZ62" s="136"/>
      <c r="BA62" s="136"/>
      <c r="BB62" s="136"/>
      <c r="BC62" s="136"/>
      <c r="BD62" s="136"/>
      <c r="BE62" s="136"/>
      <c r="BF62" s="136"/>
      <c r="BG62" s="136"/>
      <c r="BJ62" s="136"/>
      <c r="BT62" s="136"/>
      <c r="CD62" s="136"/>
      <c r="CN62" s="136"/>
      <c r="CX62" s="136"/>
      <c r="DH62" s="136"/>
      <c r="DR62" s="136"/>
      <c r="EB62" s="136"/>
      <c r="EL62" s="136"/>
      <c r="EV62" s="136"/>
      <c r="FF62" s="136"/>
      <c r="FP62" s="136"/>
      <c r="FZ62" s="136"/>
      <c r="GJ62" s="136"/>
      <c r="GT62" s="136"/>
      <c r="HD62" s="136"/>
      <c r="HN62" s="136"/>
      <c r="HX62" s="136"/>
    </row>
    <row xmlns:x14ac="http://schemas.microsoft.com/office/spreadsheetml/2009/9/ac" r="63" s="3" customFormat="true" x14ac:dyDescent="0.25">
      <c r="A63" s="406" t="str">
        <f ca="true">IF(ISBLANK('Data Summary'!A65),"",'Data Summary'!A65)</f>
        <v/>
      </c>
      <c r="B63" s="136"/>
      <c r="L63" s="136"/>
      <c r="V63" s="136"/>
      <c r="AF63" s="136"/>
      <c r="AP63" s="136"/>
      <c r="AZ63" s="136"/>
      <c r="BA63" s="136"/>
      <c r="BB63" s="136"/>
      <c r="BC63" s="136"/>
      <c r="BD63" s="136"/>
      <c r="BE63" s="136"/>
      <c r="BF63" s="136"/>
      <c r="BG63" s="136"/>
      <c r="BJ63" s="136"/>
      <c r="BT63" s="136"/>
      <c r="CD63" s="136"/>
      <c r="CN63" s="136"/>
      <c r="CX63" s="136"/>
      <c r="DH63" s="136"/>
      <c r="DR63" s="136"/>
      <c r="EB63" s="136"/>
      <c r="EL63" s="136"/>
      <c r="EV63" s="136"/>
      <c r="FF63" s="136"/>
      <c r="FP63" s="136"/>
      <c r="FZ63" s="136"/>
      <c r="GJ63" s="136"/>
      <c r="GT63" s="136"/>
      <c r="HD63" s="136"/>
      <c r="HN63" s="136"/>
      <c r="HX63" s="136"/>
    </row>
    <row xmlns:x14ac="http://schemas.microsoft.com/office/spreadsheetml/2009/9/ac" r="64" s="3" customFormat="true" x14ac:dyDescent="0.25">
      <c r="A64" s="406" t="str">
        <f ca="true">IF(ISBLANK('Data Summary'!A66),"",'Data Summary'!A66)</f>
        <v/>
      </c>
      <c r="B64" s="136"/>
      <c r="L64" s="136"/>
      <c r="V64" s="136"/>
      <c r="AF64" s="136"/>
      <c r="AP64" s="136"/>
      <c r="AZ64" s="136"/>
      <c r="BA64" s="136"/>
      <c r="BB64" s="136"/>
      <c r="BC64" s="136"/>
      <c r="BD64" s="136"/>
      <c r="BE64" s="136"/>
      <c r="BF64" s="136"/>
      <c r="BG64" s="136"/>
      <c r="BJ64" s="136"/>
      <c r="BT64" s="136"/>
      <c r="CD64" s="136"/>
      <c r="CN64" s="136"/>
      <c r="CX64" s="136"/>
      <c r="DH64" s="136"/>
      <c r="DR64" s="136"/>
      <c r="EB64" s="136"/>
      <c r="EL64" s="136"/>
      <c r="EV64" s="136"/>
      <c r="FF64" s="136"/>
      <c r="FP64" s="136"/>
      <c r="FZ64" s="136"/>
      <c r="GJ64" s="136"/>
      <c r="GT64" s="136"/>
      <c r="HD64" s="136"/>
      <c r="HN64" s="136"/>
      <c r="HX64" s="136"/>
    </row>
    <row xmlns:x14ac="http://schemas.microsoft.com/office/spreadsheetml/2009/9/ac" r="65" s="3" customFormat="true" x14ac:dyDescent="0.25">
      <c r="A65" s="406" t="str">
        <f ca="true">IF(ISBLANK('Data Summary'!A67),"",'Data Summary'!A67)</f>
        <v/>
      </c>
      <c r="B65" s="136"/>
      <c r="L65" s="136"/>
      <c r="V65" s="136"/>
      <c r="AF65" s="136"/>
      <c r="AP65" s="136"/>
      <c r="AZ65" s="136"/>
      <c r="BA65" s="136"/>
      <c r="BB65" s="136"/>
      <c r="BC65" s="136"/>
      <c r="BD65" s="136"/>
      <c r="BE65" s="136"/>
      <c r="BF65" s="136"/>
      <c r="BG65" s="136"/>
      <c r="BJ65" s="136"/>
      <c r="BT65" s="136"/>
      <c r="CD65" s="136"/>
      <c r="CN65" s="136"/>
      <c r="CX65" s="136"/>
      <c r="DH65" s="136"/>
      <c r="DR65" s="136"/>
      <c r="EB65" s="136"/>
      <c r="EL65" s="136"/>
      <c r="EV65" s="136"/>
      <c r="FF65" s="136"/>
      <c r="FP65" s="136"/>
      <c r="FZ65" s="136"/>
      <c r="GJ65" s="136"/>
      <c r="GT65" s="136"/>
      <c r="HD65" s="136"/>
      <c r="HN65" s="136"/>
      <c r="HX65" s="136"/>
    </row>
    <row xmlns:x14ac="http://schemas.microsoft.com/office/spreadsheetml/2009/9/ac" r="66" s="3" customFormat="true" x14ac:dyDescent="0.25">
      <c r="A66" s="406" t="str">
        <f ca="true">IF(ISBLANK('Data Summary'!A68),"",'Data Summary'!A68)</f>
        <v/>
      </c>
      <c r="B66" s="136"/>
      <c r="L66" s="136"/>
      <c r="V66" s="136"/>
      <c r="AF66" s="136"/>
      <c r="AP66" s="136"/>
      <c r="AZ66" s="136"/>
      <c r="BA66" s="136"/>
      <c r="BB66" s="136"/>
      <c r="BC66" s="136"/>
      <c r="BD66" s="136"/>
      <c r="BE66" s="136"/>
      <c r="BF66" s="136"/>
      <c r="BG66" s="136"/>
      <c r="BJ66" s="136"/>
      <c r="BT66" s="136"/>
      <c r="CD66" s="136"/>
      <c r="CN66" s="136"/>
      <c r="CX66" s="136"/>
      <c r="DH66" s="136"/>
      <c r="DR66" s="136"/>
      <c r="EB66" s="136"/>
      <c r="EL66" s="136"/>
      <c r="EV66" s="136"/>
      <c r="FF66" s="136"/>
      <c r="FP66" s="136"/>
      <c r="FZ66" s="136"/>
      <c r="GJ66" s="136"/>
      <c r="GT66" s="136"/>
      <c r="HD66" s="136"/>
      <c r="HN66" s="136"/>
      <c r="HX66" s="136"/>
    </row>
    <row xmlns:x14ac="http://schemas.microsoft.com/office/spreadsheetml/2009/9/ac" r="67" s="3" customFormat="true" x14ac:dyDescent="0.25">
      <c r="A67" s="406" t="str">
        <f ca="true">IF(ISBLANK('Data Summary'!A69),"",'Data Summary'!A69)</f>
        <v/>
      </c>
      <c r="B67" s="136"/>
      <c r="L67" s="136"/>
      <c r="V67" s="136"/>
      <c r="AF67" s="136"/>
      <c r="AP67" s="136"/>
      <c r="AZ67" s="136"/>
      <c r="BA67" s="136"/>
      <c r="BB67" s="136"/>
      <c r="BC67" s="136"/>
      <c r="BD67" s="136"/>
      <c r="BE67" s="136"/>
      <c r="BF67" s="136"/>
      <c r="BG67" s="136"/>
      <c r="BJ67" s="136"/>
      <c r="BT67" s="136"/>
      <c r="CD67" s="136"/>
      <c r="CN67" s="136"/>
      <c r="CX67" s="136"/>
      <c r="DH67" s="136"/>
      <c r="DR67" s="136"/>
      <c r="EB67" s="136"/>
      <c r="EL67" s="136"/>
      <c r="EV67" s="136"/>
      <c r="FF67" s="136"/>
      <c r="FP67" s="136"/>
      <c r="FZ67" s="136"/>
      <c r="GJ67" s="136"/>
      <c r="GT67" s="136"/>
      <c r="HD67" s="136"/>
      <c r="HN67" s="136"/>
      <c r="HX67" s="136"/>
    </row>
    <row xmlns:x14ac="http://schemas.microsoft.com/office/spreadsheetml/2009/9/ac" r="68" s="3" customFormat="true" x14ac:dyDescent="0.25">
      <c r="A68" s="406" t="str">
        <f ca="true">IF(ISBLANK('Data Summary'!A70),"",'Data Summary'!A70)</f>
        <v/>
      </c>
      <c r="B68" s="136"/>
      <c r="L68" s="136"/>
      <c r="V68" s="136"/>
      <c r="AF68" s="136"/>
      <c r="AP68" s="136"/>
      <c r="AZ68" s="136"/>
      <c r="BA68" s="136"/>
      <c r="BB68" s="136"/>
      <c r="BC68" s="136"/>
      <c r="BD68" s="136"/>
      <c r="BE68" s="136"/>
      <c r="BF68" s="136"/>
      <c r="BG68" s="136"/>
      <c r="BJ68" s="136"/>
      <c r="BT68" s="136"/>
      <c r="CD68" s="136"/>
      <c r="CN68" s="136"/>
      <c r="CX68" s="136"/>
      <c r="DH68" s="136"/>
      <c r="DR68" s="136"/>
      <c r="EB68" s="136"/>
      <c r="EL68" s="136"/>
      <c r="EV68" s="136"/>
      <c r="FF68" s="136"/>
      <c r="FP68" s="136"/>
      <c r="FZ68" s="136"/>
      <c r="GJ68" s="136"/>
      <c r="GT68" s="136"/>
      <c r="HD68" s="136"/>
      <c r="HN68" s="136"/>
      <c r="HX68" s="136"/>
    </row>
    <row xmlns:x14ac="http://schemas.microsoft.com/office/spreadsheetml/2009/9/ac" r="69" s="3" customFormat="true" x14ac:dyDescent="0.25">
      <c r="A69" s="406" t="str">
        <f ca="true">IF(ISBLANK('Data Summary'!A71),"",'Data Summary'!A71)</f>
        <v/>
      </c>
      <c r="B69" s="136"/>
      <c r="L69" s="136"/>
      <c r="V69" s="136"/>
      <c r="AF69" s="136"/>
      <c r="AP69" s="136"/>
      <c r="AZ69" s="136"/>
      <c r="BA69" s="136"/>
      <c r="BB69" s="136"/>
      <c r="BC69" s="136"/>
      <c r="BD69" s="136"/>
      <c r="BE69" s="136"/>
      <c r="BF69" s="136"/>
      <c r="BG69" s="136"/>
      <c r="BJ69" s="136"/>
      <c r="BT69" s="136"/>
      <c r="CD69" s="136"/>
      <c r="CN69" s="136"/>
      <c r="CX69" s="136"/>
      <c r="DH69" s="136"/>
      <c r="DR69" s="136"/>
      <c r="EB69" s="136"/>
      <c r="EL69" s="136"/>
      <c r="EV69" s="136"/>
      <c r="FF69" s="136"/>
      <c r="FP69" s="136"/>
      <c r="FZ69" s="136"/>
      <c r="GJ69" s="136"/>
      <c r="GT69" s="136"/>
      <c r="HD69" s="136"/>
      <c r="HN69" s="136"/>
      <c r="HX69" s="136"/>
    </row>
    <row xmlns:x14ac="http://schemas.microsoft.com/office/spreadsheetml/2009/9/ac" r="70" s="3" customFormat="true" x14ac:dyDescent="0.25">
      <c r="A70" s="406" t="str">
        <f ca="true">IF(ISBLANK('Data Summary'!A72),"",'Data Summary'!A72)</f>
        <v/>
      </c>
      <c r="B70" s="136"/>
      <c r="L70" s="136"/>
      <c r="V70" s="136"/>
      <c r="AF70" s="136"/>
      <c r="AP70" s="136"/>
      <c r="AZ70" s="136"/>
      <c r="BA70" s="136"/>
      <c r="BB70" s="136"/>
      <c r="BC70" s="136"/>
      <c r="BD70" s="136"/>
      <c r="BE70" s="136"/>
      <c r="BF70" s="136"/>
      <c r="BG70" s="136"/>
      <c r="BJ70" s="136"/>
      <c r="BT70" s="136"/>
      <c r="CD70" s="136"/>
      <c r="CN70" s="136"/>
      <c r="CX70" s="136"/>
      <c r="DH70" s="136"/>
      <c r="DR70" s="136"/>
      <c r="EB70" s="136"/>
      <c r="EL70" s="136"/>
      <c r="EV70" s="136"/>
      <c r="FF70" s="136"/>
      <c r="FP70" s="136"/>
      <c r="FZ70" s="136"/>
      <c r="GJ70" s="136"/>
      <c r="GT70" s="136"/>
      <c r="HD70" s="136"/>
      <c r="HN70" s="136"/>
      <c r="HX70" s="136"/>
    </row>
    <row xmlns:x14ac="http://schemas.microsoft.com/office/spreadsheetml/2009/9/ac" r="71" s="3" customFormat="true" x14ac:dyDescent="0.25">
      <c r="A71" s="406" t="str">
        <f ca="true">IF(ISBLANK('Data Summary'!A73),"",'Data Summary'!A73)</f>
        <v/>
      </c>
      <c r="B71" s="136"/>
      <c r="L71" s="136"/>
      <c r="V71" s="136"/>
      <c r="AF71" s="136"/>
      <c r="AP71" s="136"/>
      <c r="AZ71" s="136"/>
      <c r="BA71" s="136"/>
      <c r="BB71" s="136"/>
      <c r="BC71" s="136"/>
      <c r="BD71" s="136"/>
      <c r="BE71" s="136"/>
      <c r="BF71" s="136"/>
      <c r="BG71" s="136"/>
      <c r="BJ71" s="136"/>
      <c r="BT71" s="136"/>
      <c r="CD71" s="136"/>
      <c r="CN71" s="136"/>
      <c r="CX71" s="136"/>
      <c r="DH71" s="136"/>
      <c r="DR71" s="136"/>
      <c r="EB71" s="136"/>
      <c r="EL71" s="136"/>
      <c r="EV71" s="136"/>
      <c r="FF71" s="136"/>
      <c r="FP71" s="136"/>
      <c r="FZ71" s="136"/>
      <c r="GJ71" s="136"/>
      <c r="GT71" s="136"/>
      <c r="HD71" s="136"/>
      <c r="HN71" s="136"/>
      <c r="HX71" s="136"/>
    </row>
    <row xmlns:x14ac="http://schemas.microsoft.com/office/spreadsheetml/2009/9/ac" r="72" s="3" customFormat="true" x14ac:dyDescent="0.25">
      <c r="A72" s="406" t="str">
        <f ca="true">IF(ISBLANK('Data Summary'!A74),"",'Data Summary'!A74)</f>
        <v/>
      </c>
      <c r="B72" s="136"/>
      <c r="L72" s="136"/>
      <c r="V72" s="136"/>
      <c r="AF72" s="136"/>
      <c r="AP72" s="136"/>
      <c r="AZ72" s="136"/>
      <c r="BA72" s="136"/>
      <c r="BB72" s="136"/>
      <c r="BC72" s="136"/>
      <c r="BD72" s="136"/>
      <c r="BE72" s="136"/>
      <c r="BF72" s="136"/>
      <c r="BG72" s="136"/>
      <c r="BJ72" s="136"/>
      <c r="BT72" s="136"/>
      <c r="CD72" s="136"/>
      <c r="CN72" s="136"/>
      <c r="CX72" s="136"/>
      <c r="DH72" s="136"/>
      <c r="DR72" s="136"/>
      <c r="EB72" s="136"/>
      <c r="EL72" s="136"/>
      <c r="EV72" s="136"/>
      <c r="FF72" s="136"/>
      <c r="FP72" s="136"/>
      <c r="FZ72" s="136"/>
      <c r="GJ72" s="136"/>
      <c r="GT72" s="136"/>
      <c r="HD72" s="136"/>
      <c r="HN72" s="136"/>
      <c r="HX72" s="136"/>
    </row>
    <row xmlns:x14ac="http://schemas.microsoft.com/office/spreadsheetml/2009/9/ac" r="73" s="3" customFormat="true" x14ac:dyDescent="0.25">
      <c r="A73" s="406" t="str">
        <f ca="true">IF(ISBLANK('Data Summary'!A75),"",'Data Summary'!A75)</f>
        <v/>
      </c>
      <c r="B73" s="136"/>
      <c r="L73" s="136"/>
      <c r="V73" s="136"/>
      <c r="AF73" s="136"/>
      <c r="AP73" s="136"/>
      <c r="AZ73" s="136"/>
      <c r="BA73" s="136"/>
      <c r="BB73" s="136"/>
      <c r="BC73" s="136"/>
      <c r="BD73" s="136"/>
      <c r="BE73" s="136"/>
      <c r="BF73" s="136"/>
      <c r="BG73" s="136"/>
      <c r="BJ73" s="136"/>
      <c r="BT73" s="136"/>
      <c r="CD73" s="136"/>
      <c r="CN73" s="136"/>
      <c r="CX73" s="136"/>
      <c r="DH73" s="136"/>
      <c r="DR73" s="136"/>
      <c r="EB73" s="136"/>
      <c r="EL73" s="136"/>
      <c r="EV73" s="136"/>
      <c r="FF73" s="136"/>
      <c r="FP73" s="136"/>
      <c r="FZ73" s="136"/>
      <c r="GJ73" s="136"/>
      <c r="GT73" s="136"/>
      <c r="HD73" s="136"/>
      <c r="HN73" s="136"/>
      <c r="HX73" s="136"/>
    </row>
    <row xmlns:x14ac="http://schemas.microsoft.com/office/spreadsheetml/2009/9/ac" r="74" s="3" customFormat="true" x14ac:dyDescent="0.25">
      <c r="A74" s="406" t="str">
        <f ca="true">IF(ISBLANK('Data Summary'!A76),"",'Data Summary'!A76)</f>
        <v/>
      </c>
      <c r="B74" s="136"/>
      <c r="L74" s="136"/>
      <c r="V74" s="136"/>
      <c r="AF74" s="136"/>
      <c r="AP74" s="136"/>
      <c r="AZ74" s="136"/>
      <c r="BA74" s="136"/>
      <c r="BB74" s="136"/>
      <c r="BC74" s="136"/>
      <c r="BD74" s="136"/>
      <c r="BE74" s="136"/>
      <c r="BF74" s="136"/>
      <c r="BG74" s="136"/>
      <c r="BJ74" s="136"/>
      <c r="BT74" s="136"/>
      <c r="CD74" s="136"/>
      <c r="CN74" s="136"/>
      <c r="CX74" s="136"/>
      <c r="DH74" s="136"/>
      <c r="DR74" s="136"/>
      <c r="EB74" s="136"/>
      <c r="EL74" s="136"/>
      <c r="EV74" s="136"/>
      <c r="FF74" s="136"/>
      <c r="FP74" s="136"/>
      <c r="FZ74" s="136"/>
      <c r="GJ74" s="136"/>
      <c r="GT74" s="136"/>
      <c r="HD74" s="136"/>
      <c r="HN74" s="136"/>
      <c r="HX74" s="136"/>
    </row>
    <row xmlns:x14ac="http://schemas.microsoft.com/office/spreadsheetml/2009/9/ac" r="75" s="3" customFormat="true" x14ac:dyDescent="0.25">
      <c r="A75" s="406" t="str">
        <f ca="true">IF(ISBLANK('Data Summary'!A77),"",'Data Summary'!A77)</f>
        <v/>
      </c>
      <c r="B75" s="136"/>
      <c r="L75" s="136"/>
      <c r="V75" s="136"/>
      <c r="AF75" s="136"/>
      <c r="AP75" s="136"/>
      <c r="AZ75" s="136"/>
      <c r="BA75" s="136"/>
      <c r="BB75" s="136"/>
      <c r="BC75" s="136"/>
      <c r="BD75" s="136"/>
      <c r="BE75" s="136"/>
      <c r="BF75" s="136"/>
      <c r="BG75" s="136"/>
      <c r="BJ75" s="136"/>
      <c r="BT75" s="136"/>
      <c r="CD75" s="136"/>
      <c r="CN75" s="136"/>
      <c r="CX75" s="136"/>
      <c r="DH75" s="136"/>
      <c r="DR75" s="136"/>
      <c r="EB75" s="136"/>
      <c r="EL75" s="136"/>
      <c r="EV75" s="136"/>
      <c r="FF75" s="136"/>
      <c r="FP75" s="136"/>
      <c r="FZ75" s="136"/>
      <c r="GJ75" s="136"/>
      <c r="GT75" s="136"/>
      <c r="HD75" s="136"/>
      <c r="HN75" s="136"/>
      <c r="HX75" s="136"/>
    </row>
    <row xmlns:x14ac="http://schemas.microsoft.com/office/spreadsheetml/2009/9/ac" r="76" s="3" customFormat="true" x14ac:dyDescent="0.25">
      <c r="A76" s="406" t="str">
        <f ca="true">IF(ISBLANK('Data Summary'!A78),"",'Data Summary'!A78)</f>
        <v/>
      </c>
      <c r="B76" s="136"/>
      <c r="L76" s="136"/>
      <c r="V76" s="136"/>
      <c r="AF76" s="136"/>
      <c r="AP76" s="136"/>
      <c r="AZ76" s="136"/>
      <c r="BA76" s="136"/>
      <c r="BB76" s="136"/>
      <c r="BC76" s="136"/>
      <c r="BD76" s="136"/>
      <c r="BE76" s="136"/>
      <c r="BF76" s="136"/>
      <c r="BG76" s="136"/>
      <c r="BJ76" s="136"/>
      <c r="BT76" s="136"/>
      <c r="CD76" s="136"/>
      <c r="CN76" s="136"/>
      <c r="CX76" s="136"/>
      <c r="DH76" s="136"/>
      <c r="DR76" s="136"/>
      <c r="EB76" s="136"/>
      <c r="EL76" s="136"/>
      <c r="EV76" s="136"/>
      <c r="FF76" s="136"/>
      <c r="FP76" s="136"/>
      <c r="FZ76" s="136"/>
      <c r="GJ76" s="136"/>
      <c r="GT76" s="136"/>
      <c r="HD76" s="136"/>
      <c r="HN76" s="136"/>
      <c r="HX76" s="136"/>
    </row>
    <row xmlns:x14ac="http://schemas.microsoft.com/office/spreadsheetml/2009/9/ac" r="77" s="3" customFormat="true" x14ac:dyDescent="0.25">
      <c r="A77" s="406" t="str">
        <f ca="true">IF(ISBLANK('Data Summary'!A79),"",'Data Summary'!A79)</f>
        <v/>
      </c>
      <c r="B77" s="136"/>
      <c r="L77" s="136"/>
      <c r="V77" s="136"/>
      <c r="AF77" s="136"/>
      <c r="AP77" s="136"/>
      <c r="AZ77" s="136"/>
      <c r="BA77" s="136"/>
      <c r="BB77" s="136"/>
      <c r="BC77" s="136"/>
      <c r="BD77" s="136"/>
      <c r="BE77" s="136"/>
      <c r="BF77" s="136"/>
      <c r="BG77" s="136"/>
      <c r="BJ77" s="136"/>
      <c r="BT77" s="136"/>
      <c r="CD77" s="136"/>
      <c r="CN77" s="136"/>
      <c r="CX77" s="136"/>
      <c r="DH77" s="136"/>
      <c r="DR77" s="136"/>
      <c r="EB77" s="136"/>
      <c r="EL77" s="136"/>
      <c r="EV77" s="136"/>
      <c r="FF77" s="136"/>
      <c r="FP77" s="136"/>
      <c r="FZ77" s="136"/>
      <c r="GJ77" s="136"/>
      <c r="GT77" s="136"/>
      <c r="HD77" s="136"/>
      <c r="HN77" s="136"/>
      <c r="HX77" s="136"/>
    </row>
    <row xmlns:x14ac="http://schemas.microsoft.com/office/spreadsheetml/2009/9/ac" r="78" s="3" customFormat="true" x14ac:dyDescent="0.25">
      <c r="A78" s="406" t="str">
        <f ca="true">IF(ISBLANK('Data Summary'!A80),"",'Data Summary'!A80)</f>
        <v/>
      </c>
      <c r="B78" s="136"/>
      <c r="L78" s="136"/>
      <c r="V78" s="136"/>
      <c r="AF78" s="136"/>
      <c r="AP78" s="136"/>
      <c r="AZ78" s="136"/>
      <c r="BA78" s="136"/>
      <c r="BB78" s="136"/>
      <c r="BC78" s="136"/>
      <c r="BD78" s="136"/>
      <c r="BE78" s="136"/>
      <c r="BF78" s="136"/>
      <c r="BG78" s="136"/>
      <c r="BJ78" s="136"/>
      <c r="BT78" s="136"/>
      <c r="CD78" s="136"/>
      <c r="CN78" s="136"/>
      <c r="CX78" s="136"/>
      <c r="DH78" s="136"/>
      <c r="DR78" s="136"/>
      <c r="EB78" s="136"/>
      <c r="EL78" s="136"/>
      <c r="EV78" s="136"/>
      <c r="FF78" s="136"/>
      <c r="FP78" s="136"/>
      <c r="FZ78" s="136"/>
      <c r="GJ78" s="136"/>
      <c r="GT78" s="136"/>
      <c r="HD78" s="136"/>
      <c r="HN78" s="136"/>
      <c r="HX78" s="136"/>
    </row>
    <row xmlns:x14ac="http://schemas.microsoft.com/office/spreadsheetml/2009/9/ac" r="79" s="3" customFormat="true" x14ac:dyDescent="0.25">
      <c r="A79" s="406" t="str">
        <f ca="true">IF(ISBLANK('Data Summary'!A81),"",'Data Summary'!A81)</f>
        <v/>
      </c>
      <c r="B79" s="136"/>
      <c r="L79" s="136"/>
      <c r="V79" s="136"/>
      <c r="AF79" s="136"/>
      <c r="AP79" s="136"/>
      <c r="AZ79" s="136"/>
      <c r="BA79" s="136"/>
      <c r="BB79" s="136"/>
      <c r="BC79" s="136"/>
      <c r="BD79" s="136"/>
      <c r="BE79" s="136"/>
      <c r="BF79" s="136"/>
      <c r="BG79" s="136"/>
      <c r="BJ79" s="136"/>
      <c r="BT79" s="136"/>
      <c r="CD79" s="136"/>
      <c r="CN79" s="136"/>
      <c r="CX79" s="136"/>
      <c r="DH79" s="136"/>
      <c r="DR79" s="136"/>
      <c r="EB79" s="136"/>
      <c r="EL79" s="136"/>
      <c r="EV79" s="136"/>
      <c r="FF79" s="136"/>
      <c r="FP79" s="136"/>
      <c r="FZ79" s="136"/>
      <c r="GJ79" s="136"/>
      <c r="GT79" s="136"/>
      <c r="HD79" s="136"/>
      <c r="HN79" s="136"/>
      <c r="HX79" s="136"/>
    </row>
    <row xmlns:x14ac="http://schemas.microsoft.com/office/spreadsheetml/2009/9/ac" r="80" s="3" customFormat="true" x14ac:dyDescent="0.25">
      <c r="A80" s="406" t="str">
        <f ca="true">IF(ISBLANK('Data Summary'!A82),"",'Data Summary'!A82)</f>
        <v/>
      </c>
      <c r="B80" s="136"/>
      <c r="L80" s="136"/>
      <c r="V80" s="136"/>
      <c r="AF80" s="136"/>
      <c r="AP80" s="136"/>
      <c r="AZ80" s="136"/>
      <c r="BA80" s="136"/>
      <c r="BB80" s="136"/>
      <c r="BC80" s="136"/>
      <c r="BD80" s="136"/>
      <c r="BE80" s="136"/>
      <c r="BF80" s="136"/>
      <c r="BG80" s="136"/>
      <c r="BJ80" s="136"/>
      <c r="BT80" s="136"/>
      <c r="CD80" s="136"/>
      <c r="CN80" s="136"/>
      <c r="CX80" s="136"/>
      <c r="DH80" s="136"/>
      <c r="DR80" s="136"/>
      <c r="EB80" s="136"/>
      <c r="EL80" s="136"/>
      <c r="EV80" s="136"/>
      <c r="FF80" s="136"/>
      <c r="FP80" s="136"/>
      <c r="FZ80" s="136"/>
      <c r="GJ80" s="136"/>
      <c r="GT80" s="136"/>
      <c r="HD80" s="136"/>
      <c r="HN80" s="136"/>
      <c r="HX80" s="136"/>
    </row>
    <row xmlns:x14ac="http://schemas.microsoft.com/office/spreadsheetml/2009/9/ac" r="81" s="3" customFormat="true" x14ac:dyDescent="0.25">
      <c r="A81" s="406" t="str">
        <f ca="true">IF(ISBLANK('Data Summary'!A83),"",'Data Summary'!A83)</f>
        <v/>
      </c>
      <c r="B81" s="136"/>
      <c r="L81" s="136"/>
      <c r="V81" s="136"/>
      <c r="AF81" s="136"/>
      <c r="AP81" s="136"/>
      <c r="AZ81" s="136"/>
      <c r="BA81" s="136"/>
      <c r="BB81" s="136"/>
      <c r="BC81" s="136"/>
      <c r="BD81" s="136"/>
      <c r="BE81" s="136"/>
      <c r="BF81" s="136"/>
      <c r="BG81" s="136"/>
      <c r="BJ81" s="136"/>
      <c r="BT81" s="136"/>
      <c r="CD81" s="136"/>
      <c r="CN81" s="136"/>
      <c r="CX81" s="136"/>
      <c r="DH81" s="136"/>
      <c r="DR81" s="136"/>
      <c r="EB81" s="136"/>
      <c r="EL81" s="136"/>
      <c r="EV81" s="136"/>
      <c r="FF81" s="136"/>
      <c r="FP81" s="136"/>
      <c r="FZ81" s="136"/>
      <c r="GJ81" s="136"/>
      <c r="GT81" s="136"/>
      <c r="HD81" s="136"/>
      <c r="HN81" s="136"/>
      <c r="HX81" s="136"/>
    </row>
    <row xmlns:x14ac="http://schemas.microsoft.com/office/spreadsheetml/2009/9/ac" r="82" s="3" customFormat="true" x14ac:dyDescent="0.25">
      <c r="A82" s="406" t="str">
        <f ca="true">IF(ISBLANK('Data Summary'!A84),"",'Data Summary'!A84)</f>
        <v/>
      </c>
      <c r="B82" s="136"/>
      <c r="L82" s="136"/>
      <c r="V82" s="136"/>
      <c r="AF82" s="136"/>
      <c r="AP82" s="136"/>
      <c r="AZ82" s="136"/>
      <c r="BA82" s="136"/>
      <c r="BB82" s="136"/>
      <c r="BC82" s="136"/>
      <c r="BD82" s="136"/>
      <c r="BE82" s="136"/>
      <c r="BF82" s="136"/>
      <c r="BG82" s="136"/>
      <c r="BJ82" s="136"/>
      <c r="BT82" s="136"/>
      <c r="CD82" s="136"/>
      <c r="CN82" s="136"/>
      <c r="CX82" s="136"/>
      <c r="DH82" s="136"/>
      <c r="DR82" s="136"/>
      <c r="EB82" s="136"/>
      <c r="EL82" s="136"/>
      <c r="EV82" s="136"/>
      <c r="FF82" s="136"/>
      <c r="FP82" s="136"/>
      <c r="FZ82" s="136"/>
      <c r="GJ82" s="136"/>
      <c r="GT82" s="136"/>
      <c r="HD82" s="136"/>
      <c r="HN82" s="136"/>
      <c r="HX82" s="136"/>
    </row>
    <row xmlns:x14ac="http://schemas.microsoft.com/office/spreadsheetml/2009/9/ac" r="83" s="3" customFormat="true" x14ac:dyDescent="0.25">
      <c r="A83" s="406" t="str">
        <f ca="true">IF(ISBLANK('Data Summary'!A85),"",'Data Summary'!A85)</f>
        <v/>
      </c>
      <c r="B83" s="136"/>
      <c r="L83" s="136"/>
      <c r="V83" s="136"/>
      <c r="AF83" s="136"/>
      <c r="AP83" s="136"/>
      <c r="AZ83" s="136"/>
      <c r="BA83" s="136"/>
      <c r="BB83" s="136"/>
      <c r="BC83" s="136"/>
      <c r="BD83" s="136"/>
      <c r="BE83" s="136"/>
      <c r="BF83" s="136"/>
      <c r="BG83" s="136"/>
      <c r="BJ83" s="136"/>
      <c r="BT83" s="136"/>
      <c r="CD83" s="136"/>
      <c r="CN83" s="136"/>
      <c r="CX83" s="136"/>
      <c r="DH83" s="136"/>
      <c r="DR83" s="136"/>
      <c r="EB83" s="136"/>
      <c r="EL83" s="136"/>
      <c r="EV83" s="136"/>
      <c r="FF83" s="136"/>
      <c r="FP83" s="136"/>
      <c r="FZ83" s="136"/>
      <c r="GJ83" s="136"/>
      <c r="GT83" s="136"/>
      <c r="HD83" s="136"/>
      <c r="HN83" s="136"/>
      <c r="HX83" s="136"/>
    </row>
    <row xmlns:x14ac="http://schemas.microsoft.com/office/spreadsheetml/2009/9/ac" r="84" s="3" customFormat="true" x14ac:dyDescent="0.25">
      <c r="A84" s="406" t="str">
        <f ca="true">IF(ISBLANK('Data Summary'!A86),"",'Data Summary'!A86)</f>
        <v/>
      </c>
      <c r="B84" s="136"/>
      <c r="L84" s="136"/>
      <c r="V84" s="136"/>
      <c r="AF84" s="136"/>
      <c r="AP84" s="136"/>
      <c r="AZ84" s="136"/>
      <c r="BA84" s="136"/>
      <c r="BB84" s="136"/>
      <c r="BC84" s="136"/>
      <c r="BD84" s="136"/>
      <c r="BE84" s="136"/>
      <c r="BF84" s="136"/>
      <c r="BG84" s="136"/>
      <c r="BJ84" s="136"/>
      <c r="BT84" s="136"/>
      <c r="CD84" s="136"/>
      <c r="CN84" s="136"/>
      <c r="CX84" s="136"/>
      <c r="DH84" s="136"/>
      <c r="DR84" s="136"/>
      <c r="EB84" s="136"/>
      <c r="EL84" s="136"/>
      <c r="EV84" s="136"/>
      <c r="FF84" s="136"/>
      <c r="FP84" s="136"/>
      <c r="FZ84" s="136"/>
      <c r="GJ84" s="136"/>
      <c r="GT84" s="136"/>
      <c r="HD84" s="136"/>
      <c r="HN84" s="136"/>
      <c r="HX84" s="136"/>
    </row>
    <row xmlns:x14ac="http://schemas.microsoft.com/office/spreadsheetml/2009/9/ac" r="85" s="3" customFormat="true" x14ac:dyDescent="0.25">
      <c r="A85" s="406" t="str">
        <f ca="true">IF(ISBLANK('Data Summary'!A87),"",'Data Summary'!A87)</f>
        <v/>
      </c>
      <c r="B85" s="136"/>
      <c r="L85" s="136"/>
      <c r="V85" s="136"/>
      <c r="AF85" s="136"/>
      <c r="AP85" s="136"/>
      <c r="AZ85" s="136"/>
      <c r="BA85" s="136"/>
      <c r="BB85" s="136"/>
      <c r="BC85" s="136"/>
      <c r="BD85" s="136"/>
      <c r="BE85" s="136"/>
      <c r="BF85" s="136"/>
      <c r="BG85" s="136"/>
      <c r="BJ85" s="136"/>
      <c r="BT85" s="136"/>
      <c r="CD85" s="136"/>
      <c r="CN85" s="136"/>
      <c r="CX85" s="136"/>
      <c r="DH85" s="136"/>
      <c r="DR85" s="136"/>
      <c r="EB85" s="136"/>
      <c r="EL85" s="136"/>
      <c r="EV85" s="136"/>
      <c r="FF85" s="136"/>
      <c r="FP85" s="136"/>
      <c r="FZ85" s="136"/>
      <c r="GJ85" s="136"/>
      <c r="GT85" s="136"/>
      <c r="HD85" s="136"/>
      <c r="HN85" s="136"/>
      <c r="HX85" s="136"/>
    </row>
    <row xmlns:x14ac="http://schemas.microsoft.com/office/spreadsheetml/2009/9/ac" r="86" s="3" customFormat="true" x14ac:dyDescent="0.25">
      <c r="A86" s="406" t="str">
        <f ca="true">IF(ISBLANK('Data Summary'!A88),"",'Data Summary'!A88)</f>
        <v/>
      </c>
      <c r="B86" s="136"/>
      <c r="L86" s="136"/>
      <c r="V86" s="136"/>
      <c r="AF86" s="136"/>
      <c r="AP86" s="136"/>
      <c r="AZ86" s="136"/>
      <c r="BA86" s="136"/>
      <c r="BB86" s="136"/>
      <c r="BC86" s="136"/>
      <c r="BD86" s="136"/>
      <c r="BE86" s="136"/>
      <c r="BF86" s="136"/>
      <c r="BG86" s="136"/>
      <c r="BJ86" s="136"/>
      <c r="BT86" s="136"/>
      <c r="CD86" s="136"/>
      <c r="CN86" s="136"/>
      <c r="CX86" s="136"/>
      <c r="DH86" s="136"/>
      <c r="DR86" s="136"/>
      <c r="EB86" s="136"/>
      <c r="EL86" s="136"/>
      <c r="EV86" s="136"/>
      <c r="FF86" s="136"/>
      <c r="FP86" s="136"/>
      <c r="FZ86" s="136"/>
      <c r="GJ86" s="136"/>
      <c r="GT86" s="136"/>
      <c r="HD86" s="136"/>
      <c r="HN86" s="136"/>
      <c r="HX86" s="136"/>
    </row>
    <row xmlns:x14ac="http://schemas.microsoft.com/office/spreadsheetml/2009/9/ac" r="87" s="3" customFormat="true" x14ac:dyDescent="0.25">
      <c r="A87" s="406" t="str">
        <f ca="true">IF(ISBLANK('Data Summary'!A89),"",'Data Summary'!A89)</f>
        <v/>
      </c>
      <c r="B87" s="136"/>
      <c r="L87" s="136"/>
      <c r="V87" s="136"/>
      <c r="AF87" s="136"/>
      <c r="AP87" s="136"/>
      <c r="AZ87" s="136"/>
      <c r="BA87" s="136"/>
      <c r="BB87" s="136"/>
      <c r="BC87" s="136"/>
      <c r="BD87" s="136"/>
      <c r="BE87" s="136"/>
      <c r="BF87" s="136"/>
      <c r="BG87" s="136"/>
      <c r="BJ87" s="136"/>
      <c r="BT87" s="136"/>
      <c r="CD87" s="136"/>
      <c r="CN87" s="136"/>
      <c r="CX87" s="136"/>
      <c r="DH87" s="136"/>
      <c r="DR87" s="136"/>
      <c r="EB87" s="136"/>
      <c r="EL87" s="136"/>
      <c r="EV87" s="136"/>
      <c r="FF87" s="136"/>
      <c r="FP87" s="136"/>
      <c r="FZ87" s="136"/>
      <c r="GJ87" s="136"/>
      <c r="GT87" s="136"/>
      <c r="HD87" s="136"/>
      <c r="HN87" s="136"/>
      <c r="HX87" s="136"/>
    </row>
    <row xmlns:x14ac="http://schemas.microsoft.com/office/spreadsheetml/2009/9/ac" r="88" s="3" customFormat="true" x14ac:dyDescent="0.25">
      <c r="A88" s="406" t="str">
        <f ca="true">IF(ISBLANK('Data Summary'!A90),"",'Data Summary'!A90)</f>
        <v/>
      </c>
      <c r="B88" s="136"/>
      <c r="L88" s="136"/>
      <c r="V88" s="136"/>
      <c r="AF88" s="136"/>
      <c r="AP88" s="136"/>
      <c r="AZ88" s="136"/>
      <c r="BA88" s="136"/>
      <c r="BB88" s="136"/>
      <c r="BC88" s="136"/>
      <c r="BD88" s="136"/>
      <c r="BE88" s="136"/>
      <c r="BF88" s="136"/>
      <c r="BG88" s="136"/>
      <c r="BJ88" s="136"/>
      <c r="BT88" s="136"/>
      <c r="CD88" s="136"/>
      <c r="CN88" s="136"/>
      <c r="CX88" s="136"/>
      <c r="DH88" s="136"/>
      <c r="DR88" s="136"/>
      <c r="EB88" s="136"/>
      <c r="EL88" s="136"/>
      <c r="EV88" s="136"/>
      <c r="FF88" s="136"/>
      <c r="FP88" s="136"/>
      <c r="FZ88" s="136"/>
      <c r="GJ88" s="136"/>
      <c r="GT88" s="136"/>
      <c r="HD88" s="136"/>
      <c r="HN88" s="136"/>
      <c r="HX88" s="136"/>
    </row>
    <row xmlns:x14ac="http://schemas.microsoft.com/office/spreadsheetml/2009/9/ac" r="89" s="3" customFormat="true" x14ac:dyDescent="0.25">
      <c r="A89" s="406" t="str">
        <f ca="true">IF(ISBLANK('Data Summary'!A91),"",'Data Summary'!A91)</f>
        <v/>
      </c>
      <c r="B89" s="136"/>
      <c r="L89" s="136"/>
      <c r="V89" s="136"/>
      <c r="AF89" s="136"/>
      <c r="AP89" s="136"/>
      <c r="AZ89" s="136"/>
      <c r="BA89" s="136"/>
      <c r="BB89" s="136"/>
      <c r="BC89" s="136"/>
      <c r="BD89" s="136"/>
      <c r="BE89" s="136"/>
      <c r="BF89" s="136"/>
      <c r="BG89" s="136"/>
      <c r="BJ89" s="136"/>
      <c r="BT89" s="136"/>
      <c r="CD89" s="136"/>
      <c r="CN89" s="136"/>
      <c r="CX89" s="136"/>
      <c r="DH89" s="136"/>
      <c r="DR89" s="136"/>
      <c r="EB89" s="136"/>
      <c r="EL89" s="136"/>
      <c r="EV89" s="136"/>
      <c r="FF89" s="136"/>
      <c r="FP89" s="136"/>
      <c r="FZ89" s="136"/>
      <c r="GJ89" s="136"/>
      <c r="GT89" s="136"/>
      <c r="HD89" s="136"/>
      <c r="HN89" s="136"/>
      <c r="HX89" s="136"/>
    </row>
    <row xmlns:x14ac="http://schemas.microsoft.com/office/spreadsheetml/2009/9/ac" r="90" s="3" customFormat="true" x14ac:dyDescent="0.25">
      <c r="A90" s="406" t="str">
        <f ca="true">IF(ISBLANK('Data Summary'!A92),"",'Data Summary'!A92)</f>
        <v/>
      </c>
      <c r="B90" s="136"/>
      <c r="L90" s="136"/>
      <c r="V90" s="136"/>
      <c r="AF90" s="136"/>
      <c r="AP90" s="136"/>
      <c r="AZ90" s="136"/>
      <c r="BA90" s="136"/>
      <c r="BB90" s="136"/>
      <c r="BC90" s="136"/>
      <c r="BD90" s="136"/>
      <c r="BE90" s="136"/>
      <c r="BF90" s="136"/>
      <c r="BG90" s="136"/>
      <c r="BJ90" s="136"/>
      <c r="BT90" s="136"/>
      <c r="CD90" s="136"/>
      <c r="CN90" s="136"/>
      <c r="CX90" s="136"/>
      <c r="DH90" s="136"/>
      <c r="DR90" s="136"/>
      <c r="EB90" s="136"/>
      <c r="EL90" s="136"/>
      <c r="EV90" s="136"/>
      <c r="FF90" s="136"/>
      <c r="FP90" s="136"/>
      <c r="FZ90" s="136"/>
      <c r="GJ90" s="136"/>
      <c r="GT90" s="136"/>
      <c r="HD90" s="136"/>
      <c r="HN90" s="136"/>
      <c r="HX90" s="136"/>
    </row>
    <row xmlns:x14ac="http://schemas.microsoft.com/office/spreadsheetml/2009/9/ac" r="91" s="3" customFormat="true" x14ac:dyDescent="0.25">
      <c r="A91" s="406" t="str">
        <f ca="true">IF(ISBLANK('Data Summary'!A93),"",'Data Summary'!A93)</f>
        <v/>
      </c>
      <c r="B91" s="136"/>
      <c r="L91" s="136"/>
      <c r="V91" s="136"/>
      <c r="AF91" s="136"/>
      <c r="AP91" s="136"/>
      <c r="AZ91" s="136"/>
      <c r="BA91" s="136"/>
      <c r="BB91" s="136"/>
      <c r="BC91" s="136"/>
      <c r="BD91" s="136"/>
      <c r="BE91" s="136"/>
      <c r="BF91" s="136"/>
      <c r="BG91" s="136"/>
      <c r="BJ91" s="136"/>
      <c r="BT91" s="136"/>
      <c r="CD91" s="136"/>
      <c r="CN91" s="136"/>
      <c r="CX91" s="136"/>
      <c r="DH91" s="136"/>
      <c r="DR91" s="136"/>
      <c r="EB91" s="136"/>
      <c r="EL91" s="136"/>
      <c r="EV91" s="136"/>
      <c r="FF91" s="136"/>
      <c r="FP91" s="136"/>
      <c r="FZ91" s="136"/>
      <c r="GJ91" s="136"/>
      <c r="GT91" s="136"/>
      <c r="HD91" s="136"/>
      <c r="HN91" s="136"/>
      <c r="HX91" s="136"/>
    </row>
    <row xmlns:x14ac="http://schemas.microsoft.com/office/spreadsheetml/2009/9/ac" r="92" s="3" customFormat="true" x14ac:dyDescent="0.25">
      <c r="A92" s="406" t="str">
        <f ca="true">IF(ISBLANK('Data Summary'!A94),"",'Data Summary'!A94)</f>
        <v/>
      </c>
      <c r="B92" s="136"/>
      <c r="L92" s="136"/>
      <c r="V92" s="136"/>
      <c r="AF92" s="136"/>
      <c r="AP92" s="136"/>
      <c r="AZ92" s="136"/>
      <c r="BA92" s="136"/>
      <c r="BB92" s="136"/>
      <c r="BC92" s="136"/>
      <c r="BD92" s="136"/>
      <c r="BE92" s="136"/>
      <c r="BF92" s="136"/>
      <c r="BG92" s="136"/>
      <c r="BJ92" s="136"/>
      <c r="BT92" s="136"/>
      <c r="CD92" s="136"/>
      <c r="CN92" s="136"/>
      <c r="CX92" s="136"/>
      <c r="DH92" s="136"/>
      <c r="DR92" s="136"/>
      <c r="EB92" s="136"/>
      <c r="EL92" s="136"/>
      <c r="EV92" s="136"/>
      <c r="FF92" s="136"/>
      <c r="FP92" s="136"/>
      <c r="FZ92" s="136"/>
      <c r="GJ92" s="136"/>
      <c r="GT92" s="136"/>
      <c r="HD92" s="136"/>
      <c r="HN92" s="136"/>
      <c r="HX92" s="136"/>
    </row>
    <row xmlns:x14ac="http://schemas.microsoft.com/office/spreadsheetml/2009/9/ac" r="93" s="3" customFormat="true" x14ac:dyDescent="0.25">
      <c r="A93" s="406" t="str">
        <f ca="true">IF(ISBLANK('Data Summary'!A95),"",'Data Summary'!A95)</f>
        <v/>
      </c>
      <c r="B93" s="136"/>
      <c r="L93" s="136"/>
      <c r="V93" s="136"/>
      <c r="AF93" s="136"/>
      <c r="AP93" s="136"/>
      <c r="AZ93" s="136"/>
      <c r="BA93" s="136"/>
      <c r="BB93" s="136"/>
      <c r="BC93" s="136"/>
      <c r="BD93" s="136"/>
      <c r="BE93" s="136"/>
      <c r="BF93" s="136"/>
      <c r="BG93" s="136"/>
      <c r="BJ93" s="136"/>
      <c r="BT93" s="136"/>
      <c r="CD93" s="136"/>
      <c r="CN93" s="136"/>
      <c r="CX93" s="136"/>
      <c r="DH93" s="136"/>
      <c r="DR93" s="136"/>
      <c r="EB93" s="136"/>
      <c r="EL93" s="136"/>
      <c r="EV93" s="136"/>
      <c r="FF93" s="136"/>
      <c r="FP93" s="136"/>
      <c r="FZ93" s="136"/>
      <c r="GJ93" s="136"/>
      <c r="GT93" s="136"/>
      <c r="HD93" s="136"/>
      <c r="HN93" s="136"/>
      <c r="HX93" s="136"/>
    </row>
    <row xmlns:x14ac="http://schemas.microsoft.com/office/spreadsheetml/2009/9/ac" r="94" s="3" customFormat="true" x14ac:dyDescent="0.25">
      <c r="A94" s="406" t="str">
        <f ca="true">IF(ISBLANK('Data Summary'!A96),"",'Data Summary'!A96)</f>
        <v/>
      </c>
      <c r="B94" s="136"/>
      <c r="L94" s="136"/>
      <c r="V94" s="136"/>
      <c r="AF94" s="136"/>
      <c r="AP94" s="136"/>
      <c r="AZ94" s="136"/>
      <c r="BA94" s="136"/>
      <c r="BB94" s="136"/>
      <c r="BC94" s="136"/>
      <c r="BD94" s="136"/>
      <c r="BE94" s="136"/>
      <c r="BF94" s="136"/>
      <c r="BG94" s="136"/>
      <c r="BJ94" s="136"/>
      <c r="BT94" s="136"/>
      <c r="CD94" s="136"/>
      <c r="CN94" s="136"/>
      <c r="CX94" s="136"/>
      <c r="DH94" s="136"/>
      <c r="DR94" s="136"/>
      <c r="EB94" s="136"/>
      <c r="EL94" s="136"/>
      <c r="EV94" s="136"/>
      <c r="FF94" s="136"/>
      <c r="FP94" s="136"/>
      <c r="FZ94" s="136"/>
      <c r="GJ94" s="136"/>
      <c r="GT94" s="136"/>
      <c r="HD94" s="136"/>
      <c r="HN94" s="136"/>
      <c r="HX94" s="136"/>
    </row>
    <row xmlns:x14ac="http://schemas.microsoft.com/office/spreadsheetml/2009/9/ac" r="95" s="3" customFormat="true" x14ac:dyDescent="0.25">
      <c r="A95" s="406" t="str">
        <f ca="true">IF(ISBLANK('Data Summary'!A97),"",'Data Summary'!A97)</f>
        <v/>
      </c>
      <c r="B95" s="136"/>
      <c r="L95" s="136"/>
      <c r="V95" s="136"/>
      <c r="AF95" s="136"/>
      <c r="AP95" s="136"/>
      <c r="AZ95" s="136"/>
      <c r="BA95" s="136"/>
      <c r="BB95" s="136"/>
      <c r="BC95" s="136"/>
      <c r="BD95" s="136"/>
      <c r="BE95" s="136"/>
      <c r="BF95" s="136"/>
      <c r="BG95" s="136"/>
      <c r="BJ95" s="136"/>
      <c r="BT95" s="136"/>
      <c r="CD95" s="136"/>
      <c r="CN95" s="136"/>
      <c r="CX95" s="136"/>
      <c r="DH95" s="136"/>
      <c r="DR95" s="136"/>
      <c r="EB95" s="136"/>
      <c r="EL95" s="136"/>
      <c r="EV95" s="136"/>
      <c r="FF95" s="136"/>
      <c r="FP95" s="136"/>
      <c r="FZ95" s="136"/>
      <c r="GJ95" s="136"/>
      <c r="GT95" s="136"/>
      <c r="HD95" s="136"/>
      <c r="HN95" s="136"/>
      <c r="HX95" s="136"/>
    </row>
    <row xmlns:x14ac="http://schemas.microsoft.com/office/spreadsheetml/2009/9/ac" r="96" s="3" customFormat="true" x14ac:dyDescent="0.25">
      <c r="A96" s="406" t="str">
        <f ca="true">IF(ISBLANK('Data Summary'!A98),"",'Data Summary'!A98)</f>
        <v/>
      </c>
      <c r="B96" s="136"/>
      <c r="L96" s="136"/>
      <c r="V96" s="136"/>
      <c r="AF96" s="136"/>
      <c r="AP96" s="136"/>
      <c r="AZ96" s="136"/>
      <c r="BA96" s="136"/>
      <c r="BB96" s="136"/>
      <c r="BC96" s="136"/>
      <c r="BD96" s="136"/>
      <c r="BE96" s="136"/>
      <c r="BF96" s="136"/>
      <c r="BG96" s="136"/>
      <c r="BJ96" s="136"/>
      <c r="BT96" s="136"/>
      <c r="CD96" s="136"/>
      <c r="CN96" s="136"/>
      <c r="CX96" s="136"/>
      <c r="DH96" s="136"/>
      <c r="DR96" s="136"/>
      <c r="EB96" s="136"/>
      <c r="EL96" s="136"/>
      <c r="EV96" s="136"/>
      <c r="FF96" s="136"/>
      <c r="FP96" s="136"/>
      <c r="FZ96" s="136"/>
      <c r="GJ96" s="136"/>
      <c r="GT96" s="136"/>
      <c r="HD96" s="136"/>
      <c r="HN96" s="136"/>
      <c r="HX96" s="136"/>
    </row>
    <row xmlns:x14ac="http://schemas.microsoft.com/office/spreadsheetml/2009/9/ac" r="97" s="3" customFormat="true" x14ac:dyDescent="0.25">
      <c r="A97" s="406" t="str">
        <f ca="true">IF(ISBLANK('Data Summary'!A99),"",'Data Summary'!A99)</f>
        <v/>
      </c>
      <c r="B97" s="136"/>
      <c r="L97" s="136"/>
      <c r="V97" s="136"/>
      <c r="AF97" s="136"/>
      <c r="AP97" s="136"/>
      <c r="AZ97" s="136"/>
      <c r="BA97" s="136"/>
      <c r="BB97" s="136"/>
      <c r="BC97" s="136"/>
      <c r="BD97" s="136"/>
      <c r="BE97" s="136"/>
      <c r="BF97" s="136"/>
      <c r="BG97" s="136"/>
      <c r="BJ97" s="136"/>
      <c r="BT97" s="136"/>
      <c r="CD97" s="136"/>
      <c r="CN97" s="136"/>
      <c r="CX97" s="136"/>
      <c r="DH97" s="136"/>
      <c r="DR97" s="136"/>
      <c r="EB97" s="136"/>
      <c r="EL97" s="136"/>
      <c r="EV97" s="136"/>
      <c r="FF97" s="136"/>
      <c r="FP97" s="136"/>
      <c r="FZ97" s="136"/>
      <c r="GJ97" s="136"/>
      <c r="GT97" s="136"/>
      <c r="HD97" s="136"/>
      <c r="HN97" s="136"/>
      <c r="HX97" s="136"/>
    </row>
    <row xmlns:x14ac="http://schemas.microsoft.com/office/spreadsheetml/2009/9/ac" r="98" s="3" customFormat="true" x14ac:dyDescent="0.25">
      <c r="A98" s="406" t="str">
        <f ca="true">IF(ISBLANK('Data Summary'!A100),"",'Data Summary'!A100)</f>
        <v/>
      </c>
      <c r="B98" s="136"/>
      <c r="L98" s="136"/>
      <c r="V98" s="136"/>
      <c r="AF98" s="136"/>
      <c r="AP98" s="136"/>
      <c r="AZ98" s="136"/>
      <c r="BA98" s="136"/>
      <c r="BB98" s="136"/>
      <c r="BC98" s="136"/>
      <c r="BD98" s="136"/>
      <c r="BE98" s="136"/>
      <c r="BF98" s="136"/>
      <c r="BG98" s="136"/>
      <c r="BJ98" s="136"/>
      <c r="BT98" s="136"/>
      <c r="CD98" s="136"/>
      <c r="CN98" s="136"/>
      <c r="CX98" s="136"/>
      <c r="DH98" s="136"/>
      <c r="DR98" s="136"/>
      <c r="EB98" s="136"/>
      <c r="EL98" s="136"/>
      <c r="EV98" s="136"/>
      <c r="FF98" s="136"/>
      <c r="FP98" s="136"/>
      <c r="FZ98" s="136"/>
      <c r="GJ98" s="136"/>
      <c r="GT98" s="136"/>
      <c r="HD98" s="136"/>
      <c r="HN98" s="136"/>
      <c r="HX98" s="136"/>
    </row>
    <row xmlns:x14ac="http://schemas.microsoft.com/office/spreadsheetml/2009/9/ac" r="99" s="3" customFormat="true" x14ac:dyDescent="0.25">
      <c r="A99" s="406" t="str">
        <f ca="true">IF(ISBLANK('Data Summary'!A101),"",'Data Summary'!A101)</f>
        <v/>
      </c>
      <c r="B99" s="136"/>
      <c r="L99" s="136"/>
      <c r="V99" s="136"/>
      <c r="AF99" s="136"/>
      <c r="AP99" s="136"/>
      <c r="AZ99" s="136"/>
      <c r="BA99" s="136"/>
      <c r="BB99" s="136"/>
      <c r="BC99" s="136"/>
      <c r="BD99" s="136"/>
      <c r="BE99" s="136"/>
      <c r="BF99" s="136"/>
      <c r="BG99" s="136"/>
      <c r="BJ99" s="136"/>
      <c r="BT99" s="136"/>
      <c r="CD99" s="136"/>
      <c r="CN99" s="136"/>
      <c r="CX99" s="136"/>
      <c r="DH99" s="136"/>
      <c r="DR99" s="136"/>
      <c r="EB99" s="136"/>
      <c r="EL99" s="136"/>
      <c r="EV99" s="136"/>
      <c r="FF99" s="136"/>
      <c r="FP99" s="136"/>
      <c r="FZ99" s="136"/>
      <c r="GJ99" s="136"/>
      <c r="GT99" s="136"/>
      <c r="HD99" s="136"/>
      <c r="HN99" s="136"/>
      <c r="HX99" s="136"/>
    </row>
    <row xmlns:x14ac="http://schemas.microsoft.com/office/spreadsheetml/2009/9/ac" r="100" s="3" customFormat="true" x14ac:dyDescent="0.25">
      <c r="A100" s="406" t="str">
        <f ca="true">IF(ISBLANK('Data Summary'!A102),"",'Data Summary'!A102)</f>
        <v/>
      </c>
      <c r="B100" s="136"/>
      <c r="L100" s="136"/>
      <c r="V100" s="136"/>
      <c r="AF100" s="136"/>
      <c r="AP100" s="136"/>
      <c r="AZ100" s="136"/>
      <c r="BA100" s="136"/>
      <c r="BB100" s="136"/>
      <c r="BC100" s="136"/>
      <c r="BD100" s="136"/>
      <c r="BE100" s="136"/>
      <c r="BF100" s="136"/>
      <c r="BG100" s="136"/>
      <c r="BJ100" s="136"/>
      <c r="BT100" s="136"/>
      <c r="CD100" s="136"/>
      <c r="CN100" s="136"/>
      <c r="CX100" s="136"/>
      <c r="DH100" s="136"/>
      <c r="DR100" s="136"/>
      <c r="EB100" s="136"/>
      <c r="EL100" s="136"/>
      <c r="EV100" s="136"/>
      <c r="FF100" s="136"/>
      <c r="FP100" s="136"/>
      <c r="FZ100" s="136"/>
      <c r="GJ100" s="136"/>
      <c r="GT100" s="136"/>
      <c r="HD100" s="136"/>
      <c r="HN100" s="136"/>
      <c r="HX100" s="136"/>
    </row>
    <row xmlns:x14ac="http://schemas.microsoft.com/office/spreadsheetml/2009/9/ac" r="101" s="3" customFormat="true" x14ac:dyDescent="0.25">
      <c r="A101" s="406" t="str">
        <f ca="true">IF(ISBLANK('Data Summary'!A103),"",'Data Summary'!A103)</f>
        <v/>
      </c>
      <c r="B101" s="136"/>
      <c r="L101" s="136"/>
      <c r="V101" s="136"/>
      <c r="AF101" s="136"/>
      <c r="AP101" s="136"/>
      <c r="AZ101" s="136"/>
      <c r="BA101" s="136"/>
      <c r="BB101" s="136"/>
      <c r="BC101" s="136"/>
      <c r="BD101" s="136"/>
      <c r="BE101" s="136"/>
      <c r="BF101" s="136"/>
      <c r="BG101" s="136"/>
      <c r="BJ101" s="136"/>
      <c r="BT101" s="136"/>
      <c r="CD101" s="136"/>
      <c r="CN101" s="136"/>
      <c r="CX101" s="136"/>
      <c r="DH101" s="136"/>
      <c r="DR101" s="136"/>
      <c r="EB101" s="136"/>
      <c r="EL101" s="136"/>
      <c r="EV101" s="136"/>
      <c r="FF101" s="136"/>
      <c r="FP101" s="136"/>
      <c r="FZ101" s="136"/>
      <c r="GJ101" s="136"/>
      <c r="GT101" s="136"/>
      <c r="HD101" s="136"/>
      <c r="HN101" s="136"/>
      <c r="HX101" s="136"/>
    </row>
    <row xmlns:x14ac="http://schemas.microsoft.com/office/spreadsheetml/2009/9/ac" r="102" s="3" customFormat="true" x14ac:dyDescent="0.25">
      <c r="A102" s="406" t="str">
        <f ca="true">IF(ISBLANK('Data Summary'!A104),"",'Data Summary'!A104)</f>
        <v/>
      </c>
      <c r="B102" s="136"/>
      <c r="L102" s="136"/>
      <c r="V102" s="136"/>
      <c r="AF102" s="136"/>
      <c r="AP102" s="136"/>
      <c r="AZ102" s="136"/>
      <c r="BA102" s="136"/>
      <c r="BB102" s="136"/>
      <c r="BC102" s="136"/>
      <c r="BD102" s="136"/>
      <c r="BE102" s="136"/>
      <c r="BF102" s="136"/>
      <c r="BG102" s="136"/>
      <c r="BJ102" s="136"/>
      <c r="BT102" s="136"/>
      <c r="CD102" s="136"/>
      <c r="CN102" s="136"/>
      <c r="CX102" s="136"/>
      <c r="DH102" s="136"/>
      <c r="DR102" s="136"/>
      <c r="EB102" s="136"/>
      <c r="EL102" s="136"/>
      <c r="EV102" s="136"/>
      <c r="FF102" s="136"/>
      <c r="FP102" s="136"/>
      <c r="FZ102" s="136"/>
      <c r="GJ102" s="136"/>
      <c r="GT102" s="136"/>
      <c r="HD102" s="136"/>
      <c r="HN102" s="136"/>
      <c r="HX102" s="136"/>
    </row>
    <row xmlns:x14ac="http://schemas.microsoft.com/office/spreadsheetml/2009/9/ac" r="103" s="3" customFormat="true" x14ac:dyDescent="0.25">
      <c r="A103" s="406" t="str">
        <f ca="true">IF(ISBLANK('Data Summary'!A105),"",'Data Summary'!A105)</f>
        <v/>
      </c>
      <c r="B103" s="136"/>
      <c r="L103" s="136"/>
      <c r="V103" s="136"/>
      <c r="AF103" s="136"/>
      <c r="AP103" s="136"/>
      <c r="AZ103" s="136"/>
      <c r="BA103" s="136"/>
      <c r="BB103" s="136"/>
      <c r="BC103" s="136"/>
      <c r="BD103" s="136"/>
      <c r="BE103" s="136"/>
      <c r="BF103" s="136"/>
      <c r="BG103" s="136"/>
      <c r="BJ103" s="136"/>
      <c r="BT103" s="136"/>
      <c r="CD103" s="136"/>
      <c r="CN103" s="136"/>
      <c r="CX103" s="136"/>
      <c r="DH103" s="136"/>
      <c r="DR103" s="136"/>
      <c r="EB103" s="136"/>
      <c r="EL103" s="136"/>
      <c r="EV103" s="136"/>
      <c r="FF103" s="136"/>
      <c r="FP103" s="136"/>
      <c r="FZ103" s="136"/>
      <c r="GJ103" s="136"/>
      <c r="GT103" s="136"/>
      <c r="HD103" s="136"/>
      <c r="HN103" s="136"/>
      <c r="HX103" s="136"/>
    </row>
    <row xmlns:x14ac="http://schemas.microsoft.com/office/spreadsheetml/2009/9/ac" r="104" s="3" customFormat="true" x14ac:dyDescent="0.25">
      <c r="A104" s="406" t="str">
        <f ca="true">IF(ISBLANK('Data Summary'!A106),"",'Data Summary'!A106)</f>
        <v/>
      </c>
      <c r="B104" s="136"/>
      <c r="L104" s="136"/>
      <c r="V104" s="136"/>
      <c r="AF104" s="136"/>
      <c r="AP104" s="136"/>
      <c r="AZ104" s="136"/>
      <c r="BA104" s="136"/>
      <c r="BB104" s="136"/>
      <c r="BC104" s="136"/>
      <c r="BD104" s="136"/>
      <c r="BE104" s="136"/>
      <c r="BF104" s="136"/>
      <c r="BG104" s="136"/>
      <c r="BJ104" s="136"/>
      <c r="BT104" s="136"/>
      <c r="CD104" s="136"/>
      <c r="CN104" s="136"/>
      <c r="CX104" s="136"/>
      <c r="DH104" s="136"/>
      <c r="DR104" s="136"/>
      <c r="EB104" s="136"/>
      <c r="EL104" s="136"/>
      <c r="EV104" s="136"/>
      <c r="FF104" s="136"/>
      <c r="FP104" s="136"/>
      <c r="FZ104" s="136"/>
      <c r="GJ104" s="136"/>
      <c r="GT104" s="136"/>
      <c r="HD104" s="136"/>
      <c r="HN104" s="136"/>
      <c r="HX104" s="136"/>
    </row>
    <row xmlns:x14ac="http://schemas.microsoft.com/office/spreadsheetml/2009/9/ac" r="105" s="3" customFormat="true" x14ac:dyDescent="0.25">
      <c r="A105" s="406" t="str">
        <f ca="true">IF(ISBLANK('Data Summary'!A107),"",'Data Summary'!A107)</f>
        <v/>
      </c>
      <c r="B105" s="136"/>
      <c r="L105" s="136"/>
      <c r="V105" s="136"/>
      <c r="AF105" s="136"/>
      <c r="AP105" s="136"/>
      <c r="AZ105" s="136"/>
      <c r="BA105" s="136"/>
      <c r="BB105" s="136"/>
      <c r="BC105" s="136"/>
      <c r="BD105" s="136"/>
      <c r="BE105" s="136"/>
      <c r="BF105" s="136"/>
      <c r="BG105" s="136"/>
      <c r="BJ105" s="136"/>
      <c r="BT105" s="136"/>
      <c r="CD105" s="136"/>
      <c r="CN105" s="136"/>
      <c r="CX105" s="136"/>
      <c r="DH105" s="136"/>
      <c r="DR105" s="136"/>
      <c r="EB105" s="136"/>
      <c r="EL105" s="136"/>
      <c r="EV105" s="136"/>
      <c r="FF105" s="136"/>
      <c r="FP105" s="136"/>
      <c r="FZ105" s="136"/>
      <c r="GJ105" s="136"/>
      <c r="GT105" s="136"/>
      <c r="HD105" s="136"/>
      <c r="HN105" s="136"/>
      <c r="HX105" s="136"/>
    </row>
    <row xmlns:x14ac="http://schemas.microsoft.com/office/spreadsheetml/2009/9/ac" r="106" s="3" customFormat="true" x14ac:dyDescent="0.25">
      <c r="A106" s="406" t="str">
        <f ca="true">IF(ISBLANK('Data Summary'!A108),"",'Data Summary'!A108)</f>
        <v/>
      </c>
      <c r="B106" s="136"/>
      <c r="L106" s="136"/>
      <c r="V106" s="136"/>
      <c r="AF106" s="136"/>
      <c r="AP106" s="136"/>
      <c r="AZ106" s="136"/>
      <c r="BA106" s="136"/>
      <c r="BB106" s="136"/>
      <c r="BC106" s="136"/>
      <c r="BD106" s="136"/>
      <c r="BE106" s="136"/>
      <c r="BF106" s="136"/>
      <c r="BG106" s="136"/>
      <c r="BJ106" s="136"/>
      <c r="BT106" s="136"/>
      <c r="CD106" s="136"/>
      <c r="CN106" s="136"/>
      <c r="CX106" s="136"/>
      <c r="DH106" s="136"/>
      <c r="DR106" s="136"/>
      <c r="EB106" s="136"/>
      <c r="EL106" s="136"/>
      <c r="EV106" s="136"/>
      <c r="FF106" s="136"/>
      <c r="FP106" s="136"/>
      <c r="FZ106" s="136"/>
      <c r="GJ106" s="136"/>
      <c r="GT106" s="136"/>
      <c r="HD106" s="136"/>
      <c r="HN106" s="136"/>
      <c r="HX106" s="136"/>
    </row>
    <row xmlns:x14ac="http://schemas.microsoft.com/office/spreadsheetml/2009/9/ac" r="107" s="3" customFormat="true" x14ac:dyDescent="0.25">
      <c r="A107" s="406" t="str">
        <f ca="true">IF(ISBLANK('Data Summary'!A109),"",'Data Summary'!A109)</f>
        <v/>
      </c>
      <c r="B107" s="136"/>
      <c r="L107" s="136"/>
      <c r="V107" s="136"/>
      <c r="AF107" s="136"/>
      <c r="AP107" s="136"/>
      <c r="AZ107" s="136"/>
      <c r="BA107" s="136"/>
      <c r="BB107" s="136"/>
      <c r="BC107" s="136"/>
      <c r="BD107" s="136"/>
      <c r="BE107" s="136"/>
      <c r="BF107" s="136"/>
      <c r="BG107" s="136"/>
      <c r="BJ107" s="136"/>
      <c r="BT107" s="136"/>
      <c r="CD107" s="136"/>
      <c r="CN107" s="136"/>
      <c r="CX107" s="136"/>
      <c r="DH107" s="136"/>
      <c r="DR107" s="136"/>
      <c r="EB107" s="136"/>
      <c r="EL107" s="136"/>
      <c r="EV107" s="136"/>
      <c r="FF107" s="136"/>
      <c r="FP107" s="136"/>
      <c r="FZ107" s="136"/>
      <c r="GJ107" s="136"/>
      <c r="GT107" s="136"/>
      <c r="HD107" s="136"/>
      <c r="HN107" s="136"/>
      <c r="HX107" s="136"/>
    </row>
    <row xmlns:x14ac="http://schemas.microsoft.com/office/spreadsheetml/2009/9/ac" r="108" s="3" customFormat="true" x14ac:dyDescent="0.25">
      <c r="A108" s="406" t="str">
        <f ca="true">IF(ISBLANK('Data Summary'!A110),"",'Data Summary'!A110)</f>
        <v/>
      </c>
      <c r="B108" s="136"/>
      <c r="L108" s="136"/>
      <c r="V108" s="136"/>
      <c r="AF108" s="136"/>
      <c r="AP108" s="136"/>
      <c r="AZ108" s="136"/>
      <c r="BA108" s="136"/>
      <c r="BB108" s="136"/>
      <c r="BC108" s="136"/>
      <c r="BD108" s="136"/>
      <c r="BE108" s="136"/>
      <c r="BF108" s="136"/>
      <c r="BG108" s="136"/>
      <c r="BJ108" s="136"/>
      <c r="BT108" s="136"/>
      <c r="CD108" s="136"/>
      <c r="CN108" s="136"/>
      <c r="CX108" s="136"/>
      <c r="DH108" s="136"/>
      <c r="DR108" s="136"/>
      <c r="EB108" s="136"/>
      <c r="EL108" s="136"/>
      <c r="EV108" s="136"/>
      <c r="FF108" s="136"/>
      <c r="FP108" s="136"/>
      <c r="FZ108" s="136"/>
      <c r="GJ108" s="136"/>
      <c r="GT108" s="136"/>
      <c r="HD108" s="136"/>
      <c r="HN108" s="136"/>
      <c r="HX108" s="136"/>
    </row>
    <row xmlns:x14ac="http://schemas.microsoft.com/office/spreadsheetml/2009/9/ac" r="109" s="3" customFormat="true" x14ac:dyDescent="0.25">
      <c r="A109" s="406" t="str">
        <f ca="true">IF(ISBLANK('Data Summary'!A111),"",'Data Summary'!A111)</f>
        <v/>
      </c>
      <c r="B109" s="136"/>
      <c r="L109" s="136"/>
      <c r="V109" s="136"/>
      <c r="AF109" s="136"/>
      <c r="AP109" s="136"/>
      <c r="AZ109" s="136"/>
      <c r="BA109" s="136"/>
      <c r="BB109" s="136"/>
      <c r="BC109" s="136"/>
      <c r="BD109" s="136"/>
      <c r="BE109" s="136"/>
      <c r="BF109" s="136"/>
      <c r="BG109" s="136"/>
      <c r="BJ109" s="136"/>
      <c r="BT109" s="136"/>
      <c r="CD109" s="136"/>
      <c r="CN109" s="136"/>
      <c r="CX109" s="136"/>
      <c r="DH109" s="136"/>
      <c r="DR109" s="136"/>
      <c r="EB109" s="136"/>
      <c r="EL109" s="136"/>
      <c r="EV109" s="136"/>
      <c r="FF109" s="136"/>
      <c r="FP109" s="136"/>
      <c r="FZ109" s="136"/>
      <c r="GJ109" s="136"/>
      <c r="GT109" s="136"/>
      <c r="HD109" s="136"/>
      <c r="HN109" s="136"/>
      <c r="HX109" s="136"/>
    </row>
    <row xmlns:x14ac="http://schemas.microsoft.com/office/spreadsheetml/2009/9/ac" r="110" s="3" customFormat="true" x14ac:dyDescent="0.25">
      <c r="A110" s="406" t="str">
        <f ca="true">IF(ISBLANK('Data Summary'!A112),"",'Data Summary'!A112)</f>
        <v/>
      </c>
      <c r="B110" s="136"/>
      <c r="L110" s="136"/>
      <c r="V110" s="136"/>
      <c r="AF110" s="136"/>
      <c r="AP110" s="136"/>
      <c r="AZ110" s="136"/>
      <c r="BA110" s="136"/>
      <c r="BB110" s="136"/>
      <c r="BC110" s="136"/>
      <c r="BD110" s="136"/>
      <c r="BE110" s="136"/>
      <c r="BF110" s="136"/>
      <c r="BG110" s="136"/>
      <c r="BJ110" s="136"/>
      <c r="BT110" s="136"/>
      <c r="CD110" s="136"/>
      <c r="CN110" s="136"/>
      <c r="CX110" s="136"/>
      <c r="DH110" s="136"/>
      <c r="DR110" s="136"/>
      <c r="EB110" s="136"/>
      <c r="EL110" s="136"/>
      <c r="EV110" s="136"/>
      <c r="FF110" s="136"/>
      <c r="FP110" s="136"/>
      <c r="FZ110" s="136"/>
      <c r="GJ110" s="136"/>
      <c r="GT110" s="136"/>
      <c r="HD110" s="136"/>
      <c r="HN110" s="136"/>
      <c r="HX110" s="136"/>
    </row>
    <row xmlns:x14ac="http://schemas.microsoft.com/office/spreadsheetml/2009/9/ac" r="111" s="3" customFormat="true" x14ac:dyDescent="0.25">
      <c r="A111" s="406" t="str">
        <f ca="true">IF(ISBLANK('Data Summary'!A113),"",'Data Summary'!A113)</f>
        <v/>
      </c>
      <c r="B111" s="136"/>
      <c r="L111" s="136"/>
      <c r="V111" s="136"/>
      <c r="AF111" s="136"/>
      <c r="AP111" s="136"/>
      <c r="AZ111" s="136"/>
      <c r="BA111" s="136"/>
      <c r="BB111" s="136"/>
      <c r="BC111" s="136"/>
      <c r="BD111" s="136"/>
      <c r="BE111" s="136"/>
      <c r="BF111" s="136"/>
      <c r="BG111" s="136"/>
      <c r="BJ111" s="136"/>
      <c r="BT111" s="136"/>
      <c r="CD111" s="136"/>
      <c r="CN111" s="136"/>
      <c r="CX111" s="136"/>
      <c r="DH111" s="136"/>
      <c r="DR111" s="136"/>
      <c r="EB111" s="136"/>
      <c r="EL111" s="136"/>
      <c r="EV111" s="136"/>
      <c r="FF111" s="136"/>
      <c r="FP111" s="136"/>
      <c r="FZ111" s="136"/>
      <c r="GJ111" s="136"/>
      <c r="GT111" s="136"/>
      <c r="HD111" s="136"/>
      <c r="HN111" s="136"/>
      <c r="HX111" s="136"/>
    </row>
    <row xmlns:x14ac="http://schemas.microsoft.com/office/spreadsheetml/2009/9/ac" r="112" s="3" customFormat="true" x14ac:dyDescent="0.25">
      <c r="A112" s="406" t="str">
        <f ca="true">IF(ISBLANK('Data Summary'!A114),"",'Data Summary'!A114)</f>
        <v/>
      </c>
      <c r="B112" s="136"/>
      <c r="L112" s="136"/>
      <c r="V112" s="136"/>
      <c r="AF112" s="136"/>
      <c r="AP112" s="136"/>
      <c r="AZ112" s="136"/>
      <c r="BA112" s="136"/>
      <c r="BB112" s="136"/>
      <c r="BC112" s="136"/>
      <c r="BD112" s="136"/>
      <c r="BE112" s="136"/>
      <c r="BF112" s="136"/>
      <c r="BG112" s="136"/>
      <c r="BJ112" s="136"/>
      <c r="BT112" s="136"/>
      <c r="CD112" s="136"/>
      <c r="CN112" s="136"/>
      <c r="CX112" s="136"/>
      <c r="DH112" s="136"/>
      <c r="DR112" s="136"/>
      <c r="EB112" s="136"/>
      <c r="EL112" s="136"/>
      <c r="EV112" s="136"/>
      <c r="FF112" s="136"/>
      <c r="FP112" s="136"/>
      <c r="FZ112" s="136"/>
      <c r="GJ112" s="136"/>
      <c r="GT112" s="136"/>
      <c r="HD112" s="136"/>
      <c r="HN112" s="136"/>
      <c r="HX112" s="136"/>
    </row>
    <row xmlns:x14ac="http://schemas.microsoft.com/office/spreadsheetml/2009/9/ac" r="113" s="3" customFormat="true" x14ac:dyDescent="0.25">
      <c r="A113" s="406" t="str">
        <f ca="true">IF(ISBLANK('Data Summary'!A115),"",'Data Summary'!A115)</f>
        <v/>
      </c>
      <c r="B113" s="136"/>
      <c r="L113" s="136"/>
      <c r="V113" s="136"/>
      <c r="AF113" s="136"/>
      <c r="AP113" s="136"/>
      <c r="AZ113" s="136"/>
      <c r="BA113" s="136"/>
      <c r="BB113" s="136"/>
      <c r="BC113" s="136"/>
      <c r="BD113" s="136"/>
      <c r="BE113" s="136"/>
      <c r="BF113" s="136"/>
      <c r="BG113" s="136"/>
      <c r="BJ113" s="136"/>
      <c r="BT113" s="136"/>
      <c r="CD113" s="136"/>
      <c r="CN113" s="136"/>
      <c r="CX113" s="136"/>
      <c r="DH113" s="136"/>
      <c r="DR113" s="136"/>
      <c r="EB113" s="136"/>
      <c r="EL113" s="136"/>
      <c r="EV113" s="136"/>
      <c r="FF113" s="136"/>
      <c r="FP113" s="136"/>
      <c r="FZ113" s="136"/>
      <c r="GJ113" s="136"/>
      <c r="GT113" s="136"/>
      <c r="HD113" s="136"/>
      <c r="HN113" s="136"/>
      <c r="HX113" s="136"/>
    </row>
    <row xmlns:x14ac="http://schemas.microsoft.com/office/spreadsheetml/2009/9/ac" r="114" s="3" customFormat="true" x14ac:dyDescent="0.25">
      <c r="A114" s="406" t="str">
        <f ca="true">IF(ISBLANK('Data Summary'!A116),"",'Data Summary'!A116)</f>
        <v/>
      </c>
      <c r="B114" s="136"/>
      <c r="L114" s="136"/>
      <c r="V114" s="136"/>
      <c r="AF114" s="136"/>
      <c r="AP114" s="136"/>
      <c r="AZ114" s="136"/>
      <c r="BA114" s="136"/>
      <c r="BB114" s="136"/>
      <c r="BC114" s="136"/>
      <c r="BD114" s="136"/>
      <c r="BE114" s="136"/>
      <c r="BF114" s="136"/>
      <c r="BG114" s="136"/>
      <c r="BJ114" s="136"/>
      <c r="BT114" s="136"/>
      <c r="CD114" s="136"/>
      <c r="CN114" s="136"/>
      <c r="CX114" s="136"/>
      <c r="DH114" s="136"/>
      <c r="DR114" s="136"/>
      <c r="EB114" s="136"/>
      <c r="EL114" s="136"/>
      <c r="EV114" s="136"/>
      <c r="FF114" s="136"/>
      <c r="FP114" s="136"/>
      <c r="FZ114" s="136"/>
      <c r="GJ114" s="136"/>
      <c r="GT114" s="136"/>
      <c r="HD114" s="136"/>
      <c r="HN114" s="136"/>
      <c r="HX114" s="136"/>
    </row>
    <row xmlns:x14ac="http://schemas.microsoft.com/office/spreadsheetml/2009/9/ac" r="115" s="3" customFormat="true" x14ac:dyDescent="0.25">
      <c r="A115" s="406" t="str">
        <f ca="true">IF(ISBLANK('Data Summary'!A117),"",'Data Summary'!A117)</f>
        <v/>
      </c>
      <c r="B115" s="136"/>
      <c r="L115" s="136"/>
      <c r="V115" s="136"/>
      <c r="AF115" s="136"/>
      <c r="AP115" s="136"/>
      <c r="AZ115" s="136"/>
      <c r="BA115" s="136"/>
      <c r="BB115" s="136"/>
      <c r="BC115" s="136"/>
      <c r="BD115" s="136"/>
      <c r="BE115" s="136"/>
      <c r="BF115" s="136"/>
      <c r="BG115" s="136"/>
      <c r="BJ115" s="136"/>
      <c r="BT115" s="136"/>
      <c r="CD115" s="136"/>
      <c r="CN115" s="136"/>
      <c r="CX115" s="136"/>
      <c r="DH115" s="136"/>
      <c r="DR115" s="136"/>
      <c r="EB115" s="136"/>
      <c r="EL115" s="136"/>
      <c r="EV115" s="136"/>
      <c r="FF115" s="136"/>
      <c r="FP115" s="136"/>
      <c r="FZ115" s="136"/>
      <c r="GJ115" s="136"/>
      <c r="GT115" s="136"/>
      <c r="HD115" s="136"/>
      <c r="HN115" s="136"/>
      <c r="HX115" s="136"/>
    </row>
    <row xmlns:x14ac="http://schemas.microsoft.com/office/spreadsheetml/2009/9/ac" r="116" s="3" customFormat="true" x14ac:dyDescent="0.25">
      <c r="A116" s="406" t="str">
        <f ca="true">IF(ISBLANK('Data Summary'!A118),"",'Data Summary'!A118)</f>
        <v/>
      </c>
      <c r="B116" s="136"/>
      <c r="L116" s="136"/>
      <c r="V116" s="136"/>
      <c r="AF116" s="136"/>
      <c r="AP116" s="136"/>
      <c r="AZ116" s="136"/>
      <c r="BA116" s="136"/>
      <c r="BB116" s="136"/>
      <c r="BC116" s="136"/>
      <c r="BD116" s="136"/>
      <c r="BE116" s="136"/>
      <c r="BF116" s="136"/>
      <c r="BG116" s="136"/>
      <c r="BJ116" s="136"/>
      <c r="BT116" s="136"/>
      <c r="CD116" s="136"/>
      <c r="CN116" s="136"/>
      <c r="CX116" s="136"/>
      <c r="DH116" s="136"/>
      <c r="DR116" s="136"/>
      <c r="EB116" s="136"/>
      <c r="EL116" s="136"/>
      <c r="EV116" s="136"/>
      <c r="FF116" s="136"/>
      <c r="FP116" s="136"/>
      <c r="FZ116" s="136"/>
      <c r="GJ116" s="136"/>
      <c r="GT116" s="136"/>
      <c r="HD116" s="136"/>
      <c r="HN116" s="136"/>
      <c r="HX116" s="136"/>
    </row>
    <row xmlns:x14ac="http://schemas.microsoft.com/office/spreadsheetml/2009/9/ac" r="117" s="3" customFormat="true" x14ac:dyDescent="0.25">
      <c r="A117" s="406" t="str">
        <f ca="true">IF(ISBLANK('Data Summary'!A119),"",'Data Summary'!A119)</f>
        <v/>
      </c>
      <c r="B117" s="136"/>
      <c r="L117" s="136"/>
      <c r="V117" s="136"/>
      <c r="AF117" s="136"/>
      <c r="AP117" s="136"/>
      <c r="AZ117" s="136"/>
      <c r="BA117" s="136"/>
      <c r="BB117" s="136"/>
      <c r="BC117" s="136"/>
      <c r="BD117" s="136"/>
      <c r="BE117" s="136"/>
      <c r="BF117" s="136"/>
      <c r="BG117" s="136"/>
      <c r="BJ117" s="136"/>
      <c r="BT117" s="136"/>
      <c r="CD117" s="136"/>
      <c r="CN117" s="136"/>
      <c r="CX117" s="136"/>
      <c r="DH117" s="136"/>
      <c r="DR117" s="136"/>
      <c r="EB117" s="136"/>
      <c r="EL117" s="136"/>
      <c r="EV117" s="136"/>
      <c r="FF117" s="136"/>
      <c r="FP117" s="136"/>
      <c r="FZ117" s="136"/>
      <c r="GJ117" s="136"/>
      <c r="GT117" s="136"/>
      <c r="HD117" s="136"/>
      <c r="HN117" s="136"/>
      <c r="HX117" s="136"/>
    </row>
    <row xmlns:x14ac="http://schemas.microsoft.com/office/spreadsheetml/2009/9/ac" r="118" s="3" customFormat="true" x14ac:dyDescent="0.25">
      <c r="A118" s="406" t="str">
        <f ca="true">IF(ISBLANK('Data Summary'!A120),"",'Data Summary'!A120)</f>
        <v/>
      </c>
      <c r="B118" s="136"/>
      <c r="L118" s="136"/>
      <c r="V118" s="136"/>
      <c r="AF118" s="136"/>
      <c r="AP118" s="136"/>
      <c r="AZ118" s="136"/>
      <c r="BA118" s="136"/>
      <c r="BB118" s="136"/>
      <c r="BC118" s="136"/>
      <c r="BD118" s="136"/>
      <c r="BE118" s="136"/>
      <c r="BF118" s="136"/>
      <c r="BG118" s="136"/>
      <c r="BJ118" s="136"/>
      <c r="BT118" s="136"/>
      <c r="CD118" s="136"/>
      <c r="CN118" s="136"/>
      <c r="CX118" s="136"/>
      <c r="DH118" s="136"/>
      <c r="DR118" s="136"/>
      <c r="EB118" s="136"/>
      <c r="EL118" s="136"/>
      <c r="EV118" s="136"/>
      <c r="FF118" s="136"/>
      <c r="FP118" s="136"/>
      <c r="FZ118" s="136"/>
      <c r="GJ118" s="136"/>
      <c r="GT118" s="136"/>
      <c r="HD118" s="136"/>
      <c r="HN118" s="136"/>
      <c r="HX118" s="136"/>
    </row>
    <row xmlns:x14ac="http://schemas.microsoft.com/office/spreadsheetml/2009/9/ac" r="119" s="3" customFormat="true" x14ac:dyDescent="0.25">
      <c r="A119" s="406" t="str">
        <f ca="true">IF(ISBLANK('Data Summary'!A121),"",'Data Summary'!A121)</f>
        <v/>
      </c>
      <c r="B119" s="136"/>
      <c r="L119" s="136"/>
      <c r="V119" s="136"/>
      <c r="AF119" s="136"/>
      <c r="AP119" s="136"/>
      <c r="AZ119" s="136"/>
      <c r="BA119" s="136"/>
      <c r="BB119" s="136"/>
      <c r="BC119" s="136"/>
      <c r="BD119" s="136"/>
      <c r="BE119" s="136"/>
      <c r="BF119" s="136"/>
      <c r="BG119" s="136"/>
      <c r="BJ119" s="136"/>
      <c r="BT119" s="136"/>
      <c r="CD119" s="136"/>
      <c r="CN119" s="136"/>
      <c r="CX119" s="136"/>
      <c r="DH119" s="136"/>
      <c r="DR119" s="136"/>
      <c r="EB119" s="136"/>
      <c r="EL119" s="136"/>
      <c r="EV119" s="136"/>
      <c r="FF119" s="136"/>
      <c r="FP119" s="136"/>
      <c r="FZ119" s="136"/>
      <c r="GJ119" s="136"/>
      <c r="GT119" s="136"/>
      <c r="HD119" s="136"/>
      <c r="HN119" s="136"/>
      <c r="HX119" s="136"/>
    </row>
    <row xmlns:x14ac="http://schemas.microsoft.com/office/spreadsheetml/2009/9/ac" r="120" s="3" customFormat="true" x14ac:dyDescent="0.25">
      <c r="A120" s="406" t="str">
        <f ca="true">IF(ISBLANK('Data Summary'!A122),"",'Data Summary'!A122)</f>
        <v/>
      </c>
      <c r="B120" s="136"/>
      <c r="L120" s="136"/>
      <c r="V120" s="136"/>
      <c r="AF120" s="136"/>
      <c r="AP120" s="136"/>
      <c r="AZ120" s="136"/>
      <c r="BA120" s="136"/>
      <c r="BB120" s="136"/>
      <c r="BC120" s="136"/>
      <c r="BD120" s="136"/>
      <c r="BE120" s="136"/>
      <c r="BF120" s="136"/>
      <c r="BG120" s="136"/>
      <c r="BJ120" s="136"/>
      <c r="BT120" s="136"/>
      <c r="CD120" s="136"/>
      <c r="CN120" s="136"/>
      <c r="CX120" s="136"/>
      <c r="DH120" s="136"/>
      <c r="DR120" s="136"/>
      <c r="EB120" s="136"/>
      <c r="EL120" s="136"/>
      <c r="EV120" s="136"/>
      <c r="FF120" s="136"/>
      <c r="FP120" s="136"/>
      <c r="FZ120" s="136"/>
      <c r="GJ120" s="136"/>
      <c r="GT120" s="136"/>
      <c r="HD120" s="136"/>
      <c r="HN120" s="136"/>
      <c r="HX120" s="136"/>
    </row>
    <row xmlns:x14ac="http://schemas.microsoft.com/office/spreadsheetml/2009/9/ac" r="121" s="3" customFormat="true" x14ac:dyDescent="0.25">
      <c r="A121" s="406" t="str">
        <f ca="true">IF(ISBLANK('Data Summary'!A123),"",'Data Summary'!A123)</f>
        <v/>
      </c>
      <c r="B121" s="136"/>
      <c r="L121" s="136"/>
      <c r="V121" s="136"/>
      <c r="AF121" s="136"/>
      <c r="AP121" s="136"/>
      <c r="AZ121" s="136"/>
      <c r="BA121" s="136"/>
      <c r="BB121" s="136"/>
      <c r="BC121" s="136"/>
      <c r="BD121" s="136"/>
      <c r="BE121" s="136"/>
      <c r="BF121" s="136"/>
      <c r="BG121" s="136"/>
      <c r="BJ121" s="136"/>
      <c r="BT121" s="136"/>
      <c r="CD121" s="136"/>
      <c r="CN121" s="136"/>
      <c r="CX121" s="136"/>
      <c r="DH121" s="136"/>
      <c r="DR121" s="136"/>
      <c r="EB121" s="136"/>
      <c r="EL121" s="136"/>
      <c r="EV121" s="136"/>
      <c r="FF121" s="136"/>
      <c r="FP121" s="136"/>
      <c r="FZ121" s="136"/>
      <c r="GJ121" s="136"/>
      <c r="GT121" s="136"/>
      <c r="HD121" s="136"/>
      <c r="HN121" s="136"/>
      <c r="HX121" s="136"/>
    </row>
    <row xmlns:x14ac="http://schemas.microsoft.com/office/spreadsheetml/2009/9/ac" r="122" s="3" customFormat="true" x14ac:dyDescent="0.25">
      <c r="A122" s="406" t="str">
        <f ca="true">IF(ISBLANK('Data Summary'!A124),"",'Data Summary'!A124)</f>
        <v/>
      </c>
      <c r="B122" s="136"/>
      <c r="L122" s="136"/>
      <c r="V122" s="136"/>
      <c r="AF122" s="136"/>
      <c r="AP122" s="136"/>
      <c r="AZ122" s="136"/>
      <c r="BA122" s="136"/>
      <c r="BB122" s="136"/>
      <c r="BC122" s="136"/>
      <c r="BD122" s="136"/>
      <c r="BE122" s="136"/>
      <c r="BF122" s="136"/>
      <c r="BG122" s="136"/>
      <c r="BJ122" s="136"/>
      <c r="BT122" s="136"/>
      <c r="CD122" s="136"/>
      <c r="CN122" s="136"/>
      <c r="CX122" s="136"/>
      <c r="DH122" s="136"/>
      <c r="DR122" s="136"/>
      <c r="EB122" s="136"/>
      <c r="EL122" s="136"/>
      <c r="EV122" s="136"/>
      <c r="FF122" s="136"/>
      <c r="FP122" s="136"/>
      <c r="FZ122" s="136"/>
      <c r="GJ122" s="136"/>
      <c r="GT122" s="136"/>
      <c r="HD122" s="136"/>
      <c r="HN122" s="136"/>
      <c r="HX122" s="136"/>
    </row>
    <row xmlns:x14ac="http://schemas.microsoft.com/office/spreadsheetml/2009/9/ac" r="123" s="3" customFormat="true" x14ac:dyDescent="0.25">
      <c r="A123" s="406" t="str">
        <f ca="true">IF(ISBLANK('Data Summary'!A125),"",'Data Summary'!A125)</f>
        <v/>
      </c>
      <c r="B123" s="136"/>
      <c r="L123" s="136"/>
      <c r="V123" s="136"/>
      <c r="AF123" s="136"/>
      <c r="AP123" s="136"/>
      <c r="AZ123" s="136"/>
      <c r="BA123" s="136"/>
      <c r="BB123" s="136"/>
      <c r="BC123" s="136"/>
      <c r="BD123" s="136"/>
      <c r="BE123" s="136"/>
      <c r="BF123" s="136"/>
      <c r="BG123" s="136"/>
      <c r="BJ123" s="136"/>
      <c r="BT123" s="136"/>
      <c r="CD123" s="136"/>
      <c r="CN123" s="136"/>
      <c r="CX123" s="136"/>
      <c r="DH123" s="136"/>
      <c r="DR123" s="136"/>
      <c r="EB123" s="136"/>
      <c r="EL123" s="136"/>
      <c r="EV123" s="136"/>
      <c r="FF123" s="136"/>
      <c r="FP123" s="136"/>
      <c r="FZ123" s="136"/>
      <c r="GJ123" s="136"/>
      <c r="GT123" s="136"/>
      <c r="HD123" s="136"/>
      <c r="HN123" s="136"/>
      <c r="HX123" s="136"/>
    </row>
    <row xmlns:x14ac="http://schemas.microsoft.com/office/spreadsheetml/2009/9/ac" r="124" s="3" customFormat="true" x14ac:dyDescent="0.25">
      <c r="A124" s="406" t="str">
        <f ca="true">IF(ISBLANK('Data Summary'!A126),"",'Data Summary'!A126)</f>
        <v/>
      </c>
      <c r="B124" s="136"/>
      <c r="L124" s="136"/>
      <c r="V124" s="136"/>
      <c r="AF124" s="136"/>
      <c r="AP124" s="136"/>
      <c r="AZ124" s="136"/>
      <c r="BA124" s="136"/>
      <c r="BB124" s="136"/>
      <c r="BC124" s="136"/>
      <c r="BD124" s="136"/>
      <c r="BE124" s="136"/>
      <c r="BF124" s="136"/>
      <c r="BG124" s="136"/>
      <c r="BJ124" s="136"/>
      <c r="BT124" s="136"/>
      <c r="CD124" s="136"/>
      <c r="CN124" s="136"/>
      <c r="CX124" s="136"/>
      <c r="DH124" s="136"/>
      <c r="DR124" s="136"/>
      <c r="EB124" s="136"/>
      <c r="EL124" s="136"/>
      <c r="EV124" s="136"/>
      <c r="FF124" s="136"/>
      <c r="FP124" s="136"/>
      <c r="FZ124" s="136"/>
      <c r="GJ124" s="136"/>
      <c r="GT124" s="136"/>
      <c r="HD124" s="136"/>
      <c r="HN124" s="136"/>
      <c r="HX124" s="136"/>
    </row>
    <row xmlns:x14ac="http://schemas.microsoft.com/office/spreadsheetml/2009/9/ac" r="125" s="3" customFormat="true" x14ac:dyDescent="0.25">
      <c r="A125" s="406" t="str">
        <f ca="true">IF(ISBLANK('Data Summary'!A127),"",'Data Summary'!A127)</f>
        <v/>
      </c>
      <c r="B125" s="136"/>
      <c r="L125" s="136"/>
      <c r="V125" s="136"/>
      <c r="AF125" s="136"/>
      <c r="AP125" s="136"/>
      <c r="AZ125" s="136"/>
      <c r="BA125" s="136"/>
      <c r="BB125" s="136"/>
      <c r="BC125" s="136"/>
      <c r="BD125" s="136"/>
      <c r="BE125" s="136"/>
      <c r="BF125" s="136"/>
      <c r="BG125" s="136"/>
      <c r="BJ125" s="136"/>
      <c r="BT125" s="136"/>
      <c r="CD125" s="136"/>
      <c r="CN125" s="136"/>
      <c r="CX125" s="136"/>
      <c r="DH125" s="136"/>
      <c r="DR125" s="136"/>
      <c r="EB125" s="136"/>
      <c r="EL125" s="136"/>
      <c r="EV125" s="136"/>
      <c r="FF125" s="136"/>
      <c r="FP125" s="136"/>
      <c r="FZ125" s="136"/>
      <c r="GJ125" s="136"/>
      <c r="GT125" s="136"/>
      <c r="HD125" s="136"/>
      <c r="HN125" s="136"/>
      <c r="HX125" s="136"/>
    </row>
    <row xmlns:x14ac="http://schemas.microsoft.com/office/spreadsheetml/2009/9/ac" r="126" s="3" customFormat="true" x14ac:dyDescent="0.25">
      <c r="A126" s="406" t="str">
        <f ca="true">IF(ISBLANK('Data Summary'!A128),"",'Data Summary'!A128)</f>
        <v/>
      </c>
      <c r="B126" s="136"/>
      <c r="L126" s="136"/>
      <c r="V126" s="136"/>
      <c r="AF126" s="136"/>
      <c r="AP126" s="136"/>
      <c r="AZ126" s="136"/>
      <c r="BA126" s="136"/>
      <c r="BB126" s="136"/>
      <c r="BC126" s="136"/>
      <c r="BD126" s="136"/>
      <c r="BE126" s="136"/>
      <c r="BF126" s="136"/>
      <c r="BG126" s="136"/>
      <c r="BJ126" s="136"/>
      <c r="BT126" s="136"/>
      <c r="CD126" s="136"/>
      <c r="CN126" s="136"/>
      <c r="CX126" s="136"/>
      <c r="DH126" s="136"/>
      <c r="DR126" s="136"/>
      <c r="EB126" s="136"/>
      <c r="EL126" s="136"/>
      <c r="EV126" s="136"/>
      <c r="FF126" s="136"/>
      <c r="FP126" s="136"/>
      <c r="FZ126" s="136"/>
      <c r="GJ126" s="136"/>
      <c r="GT126" s="136"/>
      <c r="HD126" s="136"/>
      <c r="HN126" s="136"/>
      <c r="HX126" s="136"/>
    </row>
    <row xmlns:x14ac="http://schemas.microsoft.com/office/spreadsheetml/2009/9/ac" r="127" s="3" customFormat="true" x14ac:dyDescent="0.25">
      <c r="A127" s="406" t="str">
        <f ca="true">IF(ISBLANK('Data Summary'!A129),"",'Data Summary'!A129)</f>
        <v/>
      </c>
      <c r="B127" s="136"/>
      <c r="L127" s="136"/>
      <c r="V127" s="136"/>
      <c r="AF127" s="136"/>
      <c r="AP127" s="136"/>
      <c r="AZ127" s="136"/>
      <c r="BA127" s="136"/>
      <c r="BB127" s="136"/>
      <c r="BC127" s="136"/>
      <c r="BD127" s="136"/>
      <c r="BE127" s="136"/>
      <c r="BF127" s="136"/>
      <c r="BG127" s="136"/>
      <c r="BJ127" s="136"/>
      <c r="BT127" s="136"/>
      <c r="CD127" s="136"/>
      <c r="CN127" s="136"/>
      <c r="CX127" s="136"/>
      <c r="DH127" s="136"/>
      <c r="DR127" s="136"/>
      <c r="EB127" s="136"/>
      <c r="EL127" s="136"/>
      <c r="EV127" s="136"/>
      <c r="FF127" s="136"/>
      <c r="FP127" s="136"/>
      <c r="FZ127" s="136"/>
      <c r="GJ127" s="136"/>
      <c r="GT127" s="136"/>
      <c r="HD127" s="136"/>
      <c r="HN127" s="136"/>
      <c r="HX127" s="136"/>
    </row>
    <row xmlns:x14ac="http://schemas.microsoft.com/office/spreadsheetml/2009/9/ac" r="128" s="3" customFormat="true" x14ac:dyDescent="0.25">
      <c r="A128" s="406" t="str">
        <f ca="true">IF(ISBLANK('Data Summary'!A130),"",'Data Summary'!A130)</f>
        <v/>
      </c>
      <c r="B128" s="136"/>
      <c r="L128" s="136"/>
      <c r="V128" s="136"/>
      <c r="AF128" s="136"/>
      <c r="AP128" s="136"/>
      <c r="AZ128" s="136"/>
      <c r="BA128" s="136"/>
      <c r="BB128" s="136"/>
      <c r="BC128" s="136"/>
      <c r="BD128" s="136"/>
      <c r="BE128" s="136"/>
      <c r="BF128" s="136"/>
      <c r="BG128" s="136"/>
      <c r="BJ128" s="136"/>
      <c r="BT128" s="136"/>
      <c r="CD128" s="136"/>
      <c r="CN128" s="136"/>
      <c r="CX128" s="136"/>
      <c r="DH128" s="136"/>
      <c r="DR128" s="136"/>
      <c r="EB128" s="136"/>
      <c r="EL128" s="136"/>
      <c r="EV128" s="136"/>
      <c r="FF128" s="136"/>
      <c r="FP128" s="136"/>
      <c r="FZ128" s="136"/>
      <c r="GJ128" s="136"/>
      <c r="GT128" s="136"/>
      <c r="HD128" s="136"/>
      <c r="HN128" s="136"/>
      <c r="HX128" s="136"/>
    </row>
    <row xmlns:x14ac="http://schemas.microsoft.com/office/spreadsheetml/2009/9/ac" r="129" s="3" customFormat="true" x14ac:dyDescent="0.25">
      <c r="A129" s="406" t="str">
        <f ca="true">IF(ISBLANK('Data Summary'!A131),"",'Data Summary'!A131)</f>
        <v/>
      </c>
      <c r="B129" s="136"/>
      <c r="L129" s="136"/>
      <c r="V129" s="136"/>
      <c r="AF129" s="136"/>
      <c r="AP129" s="136"/>
      <c r="AZ129" s="136"/>
      <c r="BA129" s="136"/>
      <c r="BB129" s="136"/>
      <c r="BC129" s="136"/>
      <c r="BD129" s="136"/>
      <c r="BE129" s="136"/>
      <c r="BF129" s="136"/>
      <c r="BG129" s="136"/>
      <c r="BJ129" s="136"/>
      <c r="BT129" s="136"/>
      <c r="CD129" s="136"/>
      <c r="CN129" s="136"/>
      <c r="CX129" s="136"/>
      <c r="DH129" s="136"/>
      <c r="DR129" s="136"/>
      <c r="EB129" s="136"/>
      <c r="EL129" s="136"/>
      <c r="EV129" s="136"/>
      <c r="FF129" s="136"/>
      <c r="FP129" s="136"/>
      <c r="FZ129" s="136"/>
      <c r="GJ129" s="136"/>
      <c r="GT129" s="136"/>
      <c r="HD129" s="136"/>
      <c r="HN129" s="136"/>
      <c r="HX129" s="136"/>
    </row>
    <row xmlns:x14ac="http://schemas.microsoft.com/office/spreadsheetml/2009/9/ac" r="130" s="3" customFormat="true" x14ac:dyDescent="0.25">
      <c r="A130" s="406" t="str">
        <f ca="true">IF(ISBLANK('Data Summary'!A132),"",'Data Summary'!A132)</f>
        <v/>
      </c>
      <c r="B130" s="136"/>
      <c r="L130" s="136"/>
      <c r="V130" s="136"/>
      <c r="AF130" s="136"/>
      <c r="AP130" s="136"/>
      <c r="AZ130" s="136"/>
      <c r="BA130" s="136"/>
      <c r="BB130" s="136"/>
      <c r="BC130" s="136"/>
      <c r="BD130" s="136"/>
      <c r="BE130" s="136"/>
      <c r="BF130" s="136"/>
      <c r="BG130" s="136"/>
      <c r="BJ130" s="136"/>
      <c r="BT130" s="136"/>
      <c r="CD130" s="136"/>
      <c r="CN130" s="136"/>
      <c r="CX130" s="136"/>
      <c r="DH130" s="136"/>
      <c r="DR130" s="136"/>
      <c r="EB130" s="136"/>
      <c r="EL130" s="136"/>
      <c r="EV130" s="136"/>
      <c r="FF130" s="136"/>
      <c r="FP130" s="136"/>
      <c r="FZ130" s="136"/>
      <c r="GJ130" s="136"/>
      <c r="GT130" s="136"/>
      <c r="HD130" s="136"/>
      <c r="HN130" s="136"/>
      <c r="HX130" s="136"/>
    </row>
    <row xmlns:x14ac="http://schemas.microsoft.com/office/spreadsheetml/2009/9/ac" r="131" s="3" customFormat="true" x14ac:dyDescent="0.25">
      <c r="A131" s="406" t="str">
        <f ca="true">IF(ISBLANK('Data Summary'!A133),"",'Data Summary'!A133)</f>
        <v/>
      </c>
      <c r="B131" s="136"/>
      <c r="L131" s="136"/>
      <c r="V131" s="136"/>
      <c r="AF131" s="136"/>
      <c r="AP131" s="136"/>
      <c r="AZ131" s="136"/>
      <c r="BA131" s="136"/>
      <c r="BB131" s="136"/>
      <c r="BC131" s="136"/>
      <c r="BD131" s="136"/>
      <c r="BE131" s="136"/>
      <c r="BF131" s="136"/>
      <c r="BG131" s="136"/>
      <c r="BJ131" s="136"/>
      <c r="BT131" s="136"/>
      <c r="CD131" s="136"/>
      <c r="CN131" s="136"/>
      <c r="CX131" s="136"/>
      <c r="DH131" s="136"/>
      <c r="DR131" s="136"/>
      <c r="EB131" s="136"/>
      <c r="EL131" s="136"/>
      <c r="EV131" s="136"/>
      <c r="FF131" s="136"/>
      <c r="FP131" s="136"/>
      <c r="FZ131" s="136"/>
      <c r="GJ131" s="136"/>
      <c r="GT131" s="136"/>
      <c r="HD131" s="136"/>
      <c r="HN131" s="136"/>
      <c r="HX131" s="136"/>
    </row>
    <row xmlns:x14ac="http://schemas.microsoft.com/office/spreadsheetml/2009/9/ac" r="132" s="3" customFormat="true" x14ac:dyDescent="0.25">
      <c r="A132" s="406" t="str">
        <f ca="true">IF(ISBLANK('Data Summary'!A134),"",'Data Summary'!A134)</f>
        <v/>
      </c>
      <c r="B132" s="136"/>
      <c r="L132" s="136"/>
      <c r="V132" s="136"/>
      <c r="AF132" s="136"/>
      <c r="AP132" s="136"/>
      <c r="AZ132" s="136"/>
      <c r="BA132" s="136"/>
      <c r="BB132" s="136"/>
      <c r="BC132" s="136"/>
      <c r="BD132" s="136"/>
      <c r="BE132" s="136"/>
      <c r="BF132" s="136"/>
      <c r="BG132" s="136"/>
      <c r="BJ132" s="136"/>
      <c r="BT132" s="136"/>
      <c r="CD132" s="136"/>
      <c r="CN132" s="136"/>
      <c r="CX132" s="136"/>
      <c r="DH132" s="136"/>
      <c r="DR132" s="136"/>
      <c r="EB132" s="136"/>
      <c r="EL132" s="136"/>
      <c r="EV132" s="136"/>
      <c r="FF132" s="136"/>
      <c r="FP132" s="136"/>
      <c r="FZ132" s="136"/>
      <c r="GJ132" s="136"/>
      <c r="GT132" s="136"/>
      <c r="HD132" s="136"/>
      <c r="HN132" s="136"/>
      <c r="HX132" s="136"/>
    </row>
    <row xmlns:x14ac="http://schemas.microsoft.com/office/spreadsheetml/2009/9/ac" r="133" s="3" customFormat="true" x14ac:dyDescent="0.25">
      <c r="A133" s="406" t="str">
        <f ca="true">IF(ISBLANK('Data Summary'!A135),"",'Data Summary'!A135)</f>
        <v/>
      </c>
      <c r="B133" s="136"/>
      <c r="L133" s="136"/>
      <c r="V133" s="136"/>
      <c r="AF133" s="136"/>
      <c r="AP133" s="136"/>
      <c r="AZ133" s="136"/>
      <c r="BA133" s="136"/>
      <c r="BB133" s="136"/>
      <c r="BC133" s="136"/>
      <c r="BD133" s="136"/>
      <c r="BE133" s="136"/>
      <c r="BF133" s="136"/>
      <c r="BG133" s="136"/>
      <c r="BJ133" s="136"/>
      <c r="BT133" s="136"/>
      <c r="CD133" s="136"/>
      <c r="CN133" s="136"/>
      <c r="CX133" s="136"/>
      <c r="DH133" s="136"/>
      <c r="DR133" s="136"/>
      <c r="EB133" s="136"/>
      <c r="EL133" s="136"/>
      <c r="EV133" s="136"/>
      <c r="FF133" s="136"/>
      <c r="FP133" s="136"/>
      <c r="FZ133" s="136"/>
      <c r="GJ133" s="136"/>
      <c r="GT133" s="136"/>
      <c r="HD133" s="136"/>
      <c r="HN133" s="136"/>
      <c r="HX133" s="136"/>
    </row>
    <row xmlns:x14ac="http://schemas.microsoft.com/office/spreadsheetml/2009/9/ac" r="134" s="3" customFormat="true" x14ac:dyDescent="0.25">
      <c r="A134" s="406" t="str">
        <f ca="true">IF(ISBLANK('Data Summary'!A136),"",'Data Summary'!A136)</f>
        <v/>
      </c>
      <c r="B134" s="136"/>
      <c r="L134" s="136"/>
      <c r="V134" s="136"/>
      <c r="AF134" s="136"/>
      <c r="AP134" s="136"/>
      <c r="AZ134" s="136"/>
      <c r="BA134" s="136"/>
      <c r="BB134" s="136"/>
      <c r="BC134" s="136"/>
      <c r="BD134" s="136"/>
      <c r="BE134" s="136"/>
      <c r="BF134" s="136"/>
      <c r="BG134" s="136"/>
      <c r="BJ134" s="136"/>
      <c r="BT134" s="136"/>
      <c r="CD134" s="136"/>
      <c r="CN134" s="136"/>
      <c r="CX134" s="136"/>
      <c r="DH134" s="136"/>
      <c r="DR134" s="136"/>
      <c r="EB134" s="136"/>
      <c r="EL134" s="136"/>
      <c r="EV134" s="136"/>
      <c r="FF134" s="136"/>
      <c r="FP134" s="136"/>
      <c r="FZ134" s="136"/>
      <c r="GJ134" s="136"/>
      <c r="GT134" s="136"/>
      <c r="HD134" s="136"/>
      <c r="HN134" s="136"/>
      <c r="HX134" s="136"/>
    </row>
    <row xmlns:x14ac="http://schemas.microsoft.com/office/spreadsheetml/2009/9/ac" r="135" s="3" customFormat="true" x14ac:dyDescent="0.25">
      <c r="A135" s="406" t="str">
        <f ca="true">IF(ISBLANK('Data Summary'!A137),"",'Data Summary'!A137)</f>
        <v/>
      </c>
      <c r="B135" s="136"/>
      <c r="L135" s="136"/>
      <c r="V135" s="136"/>
      <c r="AF135" s="136"/>
      <c r="AP135" s="136"/>
      <c r="AZ135" s="136"/>
      <c r="BA135" s="136"/>
      <c r="BB135" s="136"/>
      <c r="BC135" s="136"/>
      <c r="BD135" s="136"/>
      <c r="BE135" s="136"/>
      <c r="BF135" s="136"/>
      <c r="BG135" s="136"/>
      <c r="BJ135" s="136"/>
      <c r="BT135" s="136"/>
      <c r="CD135" s="136"/>
      <c r="CN135" s="136"/>
      <c r="CX135" s="136"/>
      <c r="DH135" s="136"/>
      <c r="DR135" s="136"/>
      <c r="EB135" s="136"/>
      <c r="EL135" s="136"/>
      <c r="EV135" s="136"/>
      <c r="FF135" s="136"/>
      <c r="FP135" s="136"/>
      <c r="FZ135" s="136"/>
      <c r="GJ135" s="136"/>
      <c r="GT135" s="136"/>
      <c r="HD135" s="136"/>
      <c r="HN135" s="136"/>
      <c r="HX135" s="136"/>
    </row>
    <row xmlns:x14ac="http://schemas.microsoft.com/office/spreadsheetml/2009/9/ac" r="136" s="3" customFormat="true" x14ac:dyDescent="0.25">
      <c r="A136" s="406" t="str">
        <f ca="true">IF(ISBLANK('Data Summary'!A138),"",'Data Summary'!A138)</f>
        <v/>
      </c>
      <c r="B136" s="136"/>
      <c r="L136" s="136"/>
      <c r="V136" s="136"/>
      <c r="AF136" s="136"/>
      <c r="AP136" s="136"/>
      <c r="AZ136" s="136"/>
      <c r="BA136" s="136"/>
      <c r="BB136" s="136"/>
      <c r="BC136" s="136"/>
      <c r="BD136" s="136"/>
      <c r="BE136" s="136"/>
      <c r="BF136" s="136"/>
      <c r="BG136" s="136"/>
      <c r="BJ136" s="136"/>
      <c r="BT136" s="136"/>
      <c r="CD136" s="136"/>
      <c r="CN136" s="136"/>
      <c r="CX136" s="136"/>
      <c r="DH136" s="136"/>
      <c r="DR136" s="136"/>
      <c r="EB136" s="136"/>
      <c r="EL136" s="136"/>
      <c r="EV136" s="136"/>
      <c r="FF136" s="136"/>
      <c r="FP136" s="136"/>
      <c r="FZ136" s="136"/>
      <c r="GJ136" s="136"/>
      <c r="GT136" s="136"/>
      <c r="HD136" s="136"/>
      <c r="HN136" s="136"/>
      <c r="HX136" s="136"/>
    </row>
    <row xmlns:x14ac="http://schemas.microsoft.com/office/spreadsheetml/2009/9/ac" r="137" s="3" customFormat="true" x14ac:dyDescent="0.25">
      <c r="A137" s="406" t="str">
        <f ca="true">IF(ISBLANK('Data Summary'!A139),"",'Data Summary'!A139)</f>
        <v/>
      </c>
      <c r="B137" s="136"/>
      <c r="L137" s="136"/>
      <c r="V137" s="136"/>
      <c r="AF137" s="136"/>
      <c r="AP137" s="136"/>
      <c r="AZ137" s="136"/>
      <c r="BA137" s="136"/>
      <c r="BB137" s="136"/>
      <c r="BC137" s="136"/>
      <c r="BD137" s="136"/>
      <c r="BE137" s="136"/>
      <c r="BF137" s="136"/>
      <c r="BG137" s="136"/>
      <c r="BJ137" s="136"/>
      <c r="BT137" s="136"/>
      <c r="CD137" s="136"/>
      <c r="CN137" s="136"/>
      <c r="CX137" s="136"/>
      <c r="DH137" s="136"/>
      <c r="DR137" s="136"/>
      <c r="EB137" s="136"/>
      <c r="EL137" s="136"/>
      <c r="EV137" s="136"/>
      <c r="FF137" s="136"/>
      <c r="FP137" s="136"/>
      <c r="FZ137" s="136"/>
      <c r="GJ137" s="136"/>
      <c r="GT137" s="136"/>
      <c r="HD137" s="136"/>
      <c r="HN137" s="136"/>
      <c r="HX137" s="136"/>
    </row>
    <row xmlns:x14ac="http://schemas.microsoft.com/office/spreadsheetml/2009/9/ac" r="138" s="3" customFormat="true" x14ac:dyDescent="0.25">
      <c r="A138" s="406" t="str">
        <f ca="true">IF(ISBLANK('Data Summary'!A140),"",'Data Summary'!A140)</f>
        <v/>
      </c>
      <c r="B138" s="136"/>
      <c r="L138" s="136"/>
      <c r="V138" s="136"/>
      <c r="AF138" s="136"/>
      <c r="AP138" s="136"/>
      <c r="AZ138" s="136"/>
      <c r="BA138" s="136"/>
      <c r="BB138" s="136"/>
      <c r="BC138" s="136"/>
      <c r="BD138" s="136"/>
      <c r="BE138" s="136"/>
      <c r="BF138" s="136"/>
      <c r="BG138" s="136"/>
      <c r="BJ138" s="136"/>
      <c r="BT138" s="136"/>
      <c r="CD138" s="136"/>
      <c r="CN138" s="136"/>
      <c r="CX138" s="136"/>
      <c r="DH138" s="136"/>
      <c r="DR138" s="136"/>
      <c r="EB138" s="136"/>
      <c r="EL138" s="136"/>
      <c r="EV138" s="136"/>
      <c r="FF138" s="136"/>
      <c r="FP138" s="136"/>
      <c r="FZ138" s="136"/>
      <c r="GJ138" s="136"/>
      <c r="GT138" s="136"/>
      <c r="HD138" s="136"/>
      <c r="HN138" s="136"/>
      <c r="HX138" s="136"/>
    </row>
    <row xmlns:x14ac="http://schemas.microsoft.com/office/spreadsheetml/2009/9/ac" r="139" s="3" customFormat="true" x14ac:dyDescent="0.25">
      <c r="A139" s="406" t="str">
        <f ca="true">IF(ISBLANK('Data Summary'!A141),"",'Data Summary'!A141)</f>
        <v/>
      </c>
      <c r="B139" s="136"/>
      <c r="L139" s="136"/>
      <c r="V139" s="136"/>
      <c r="AF139" s="136"/>
      <c r="AP139" s="136"/>
      <c r="AZ139" s="136"/>
      <c r="BA139" s="136"/>
      <c r="BB139" s="136"/>
      <c r="BC139" s="136"/>
      <c r="BD139" s="136"/>
      <c r="BE139" s="136"/>
      <c r="BF139" s="136"/>
      <c r="BG139" s="136"/>
      <c r="BJ139" s="136"/>
      <c r="BT139" s="136"/>
      <c r="CD139" s="136"/>
      <c r="CN139" s="136"/>
      <c r="CX139" s="136"/>
      <c r="DH139" s="136"/>
      <c r="DR139" s="136"/>
      <c r="EB139" s="136"/>
      <c r="EL139" s="136"/>
      <c r="EV139" s="136"/>
      <c r="FF139" s="136"/>
      <c r="FP139" s="136"/>
      <c r="FZ139" s="136"/>
      <c r="GJ139" s="136"/>
      <c r="GT139" s="136"/>
      <c r="HD139" s="136"/>
      <c r="HN139" s="136"/>
      <c r="HX139" s="136"/>
    </row>
    <row xmlns:x14ac="http://schemas.microsoft.com/office/spreadsheetml/2009/9/ac" r="140" s="3" customFormat="true" x14ac:dyDescent="0.25">
      <c r="A140" s="406" t="str">
        <f ca="true">IF(ISBLANK('Data Summary'!A142),"",'Data Summary'!A142)</f>
        <v/>
      </c>
      <c r="B140" s="136"/>
      <c r="L140" s="136"/>
      <c r="V140" s="136"/>
      <c r="AF140" s="136"/>
      <c r="AP140" s="136"/>
      <c r="AZ140" s="136"/>
      <c r="BA140" s="136"/>
      <c r="BB140" s="136"/>
      <c r="BC140" s="136"/>
      <c r="BD140" s="136"/>
      <c r="BE140" s="136"/>
      <c r="BF140" s="136"/>
      <c r="BG140" s="136"/>
      <c r="BJ140" s="136"/>
      <c r="BT140" s="136"/>
      <c r="CD140" s="136"/>
      <c r="CN140" s="136"/>
      <c r="CX140" s="136"/>
      <c r="DH140" s="136"/>
      <c r="DR140" s="136"/>
      <c r="EB140" s="136"/>
      <c r="EL140" s="136"/>
      <c r="EV140" s="136"/>
      <c r="FF140" s="136"/>
      <c r="FP140" s="136"/>
      <c r="FZ140" s="136"/>
      <c r="GJ140" s="136"/>
      <c r="GT140" s="136"/>
      <c r="HD140" s="136"/>
      <c r="HN140" s="136"/>
      <c r="HX140" s="136"/>
    </row>
    <row xmlns:x14ac="http://schemas.microsoft.com/office/spreadsheetml/2009/9/ac" r="141" s="3" customFormat="true" x14ac:dyDescent="0.25">
      <c r="A141" s="406" t="str">
        <f ca="true">IF(ISBLANK('Data Summary'!A143),"",'Data Summary'!A143)</f>
        <v/>
      </c>
      <c r="B141" s="136"/>
      <c r="L141" s="136"/>
      <c r="V141" s="136"/>
      <c r="AF141" s="136"/>
      <c r="AP141" s="136"/>
      <c r="AZ141" s="136"/>
      <c r="BA141" s="136"/>
      <c r="BB141" s="136"/>
      <c r="BC141" s="136"/>
      <c r="BD141" s="136"/>
      <c r="BE141" s="136"/>
      <c r="BF141" s="136"/>
      <c r="BG141" s="136"/>
      <c r="BJ141" s="136"/>
      <c r="BT141" s="136"/>
      <c r="CD141" s="136"/>
      <c r="CN141" s="136"/>
      <c r="CX141" s="136"/>
      <c r="DH141" s="136"/>
      <c r="DR141" s="136"/>
      <c r="EB141" s="136"/>
      <c r="EL141" s="136"/>
      <c r="EV141" s="136"/>
      <c r="FF141" s="136"/>
      <c r="FP141" s="136"/>
      <c r="FZ141" s="136"/>
      <c r="GJ141" s="136"/>
      <c r="GT141" s="136"/>
      <c r="HD141" s="136"/>
      <c r="HN141" s="136"/>
      <c r="HX141" s="136"/>
    </row>
    <row xmlns:x14ac="http://schemas.microsoft.com/office/spreadsheetml/2009/9/ac" r="142" s="3" customFormat="true" x14ac:dyDescent="0.25">
      <c r="A142" s="406" t="str">
        <f ca="true">IF(ISBLANK('Data Summary'!A144),"",'Data Summary'!A144)</f>
        <v/>
      </c>
      <c r="B142" s="136"/>
      <c r="L142" s="136"/>
      <c r="V142" s="136"/>
      <c r="AF142" s="136"/>
      <c r="AP142" s="136"/>
      <c r="AZ142" s="136"/>
      <c r="BA142" s="136"/>
      <c r="BB142" s="136"/>
      <c r="BC142" s="136"/>
      <c r="BD142" s="136"/>
      <c r="BE142" s="136"/>
      <c r="BF142" s="136"/>
      <c r="BG142" s="136"/>
      <c r="BJ142" s="136"/>
      <c r="BT142" s="136"/>
      <c r="CD142" s="136"/>
      <c r="CN142" s="136"/>
      <c r="CX142" s="136"/>
      <c r="DH142" s="136"/>
      <c r="DR142" s="136"/>
      <c r="EB142" s="136"/>
      <c r="EL142" s="136"/>
      <c r="EV142" s="136"/>
      <c r="FF142" s="136"/>
      <c r="FP142" s="136"/>
      <c r="FZ142" s="136"/>
      <c r="GJ142" s="136"/>
      <c r="GT142" s="136"/>
      <c r="HD142" s="136"/>
      <c r="HN142" s="136"/>
      <c r="HX142" s="136"/>
    </row>
    <row xmlns:x14ac="http://schemas.microsoft.com/office/spreadsheetml/2009/9/ac" r="143" s="3" customFormat="true" x14ac:dyDescent="0.25">
      <c r="A143" s="406" t="str">
        <f ca="true">IF(ISBLANK('Data Summary'!A145),"",'Data Summary'!A145)</f>
        <v/>
      </c>
      <c r="B143" s="136"/>
      <c r="L143" s="136"/>
      <c r="V143" s="136"/>
      <c r="AF143" s="136"/>
      <c r="AP143" s="136"/>
      <c r="AZ143" s="136"/>
      <c r="BA143" s="136"/>
      <c r="BB143" s="136"/>
      <c r="BC143" s="136"/>
      <c r="BD143" s="136"/>
      <c r="BE143" s="136"/>
      <c r="BF143" s="136"/>
      <c r="BG143" s="136"/>
      <c r="BJ143" s="136"/>
      <c r="BT143" s="136"/>
      <c r="CD143" s="136"/>
      <c r="CN143" s="136"/>
      <c r="CX143" s="136"/>
      <c r="DH143" s="136"/>
      <c r="DR143" s="136"/>
      <c r="EB143" s="136"/>
      <c r="EL143" s="136"/>
      <c r="EV143" s="136"/>
      <c r="FF143" s="136"/>
      <c r="FP143" s="136"/>
      <c r="FZ143" s="136"/>
      <c r="GJ143" s="136"/>
      <c r="GT143" s="136"/>
      <c r="HD143" s="136"/>
      <c r="HN143" s="136"/>
      <c r="HX143" s="136"/>
    </row>
    <row xmlns:x14ac="http://schemas.microsoft.com/office/spreadsheetml/2009/9/ac" r="144" s="3" customFormat="true" x14ac:dyDescent="0.25">
      <c r="A144" s="406" t="str">
        <f ca="true">IF(ISBLANK('Data Summary'!A146),"",'Data Summary'!A146)</f>
        <v/>
      </c>
      <c r="B144" s="136"/>
      <c r="L144" s="136"/>
      <c r="V144" s="136"/>
      <c r="AF144" s="136"/>
      <c r="AP144" s="136"/>
      <c r="AZ144" s="136"/>
      <c r="BA144" s="136"/>
      <c r="BB144" s="136"/>
      <c r="BC144" s="136"/>
      <c r="BD144" s="136"/>
      <c r="BE144" s="136"/>
      <c r="BF144" s="136"/>
      <c r="BG144" s="136"/>
      <c r="BJ144" s="136"/>
      <c r="BT144" s="136"/>
      <c r="CD144" s="136"/>
      <c r="CN144" s="136"/>
      <c r="CX144" s="136"/>
      <c r="DH144" s="136"/>
      <c r="DR144" s="136"/>
      <c r="EB144" s="136"/>
      <c r="EL144" s="136"/>
      <c r="EV144" s="136"/>
      <c r="FF144" s="136"/>
      <c r="FP144" s="136"/>
      <c r="FZ144" s="136"/>
      <c r="GJ144" s="136"/>
      <c r="GT144" s="136"/>
      <c r="HD144" s="136"/>
      <c r="HN144" s="136"/>
      <c r="HX144" s="136"/>
    </row>
    <row xmlns:x14ac="http://schemas.microsoft.com/office/spreadsheetml/2009/9/ac" r="145" s="3" customFormat="true" x14ac:dyDescent="0.25">
      <c r="A145" s="406" t="str">
        <f ca="true">IF(ISBLANK('Data Summary'!A147),"",'Data Summary'!A147)</f>
        <v/>
      </c>
      <c r="B145" s="136"/>
      <c r="L145" s="136"/>
      <c r="V145" s="136"/>
      <c r="AF145" s="136"/>
      <c r="AP145" s="136"/>
      <c r="AZ145" s="136"/>
      <c r="BA145" s="136"/>
      <c r="BB145" s="136"/>
      <c r="BC145" s="136"/>
      <c r="BD145" s="136"/>
      <c r="BE145" s="136"/>
      <c r="BF145" s="136"/>
      <c r="BG145" s="136"/>
      <c r="BJ145" s="136"/>
      <c r="BT145" s="136"/>
      <c r="CD145" s="136"/>
      <c r="CN145" s="136"/>
      <c r="CX145" s="136"/>
      <c r="DH145" s="136"/>
      <c r="DR145" s="136"/>
      <c r="EB145" s="136"/>
      <c r="EL145" s="136"/>
      <c r="EV145" s="136"/>
      <c r="FF145" s="136"/>
      <c r="FP145" s="136"/>
      <c r="FZ145" s="136"/>
      <c r="GJ145" s="136"/>
      <c r="GT145" s="136"/>
      <c r="HD145" s="136"/>
      <c r="HN145" s="136"/>
      <c r="HX145" s="136"/>
    </row>
    <row xmlns:x14ac="http://schemas.microsoft.com/office/spreadsheetml/2009/9/ac" r="146" s="3" customFormat="true" x14ac:dyDescent="0.25">
      <c r="A146" s="406" t="str">
        <f ca="true">IF(ISBLANK('Data Summary'!A148),"",'Data Summary'!A148)</f>
        <v/>
      </c>
      <c r="B146" s="136"/>
      <c r="L146" s="136"/>
      <c r="V146" s="136"/>
      <c r="AF146" s="136"/>
      <c r="AP146" s="136"/>
      <c r="AZ146" s="136"/>
      <c r="BA146" s="136"/>
      <c r="BB146" s="136"/>
      <c r="BC146" s="136"/>
      <c r="BD146" s="136"/>
      <c r="BE146" s="136"/>
      <c r="BF146" s="136"/>
      <c r="BG146" s="136"/>
      <c r="BJ146" s="136"/>
      <c r="BT146" s="136"/>
      <c r="CD146" s="136"/>
      <c r="CN146" s="136"/>
      <c r="CX146" s="136"/>
      <c r="DH146" s="136"/>
      <c r="DR146" s="136"/>
      <c r="EB146" s="136"/>
      <c r="EL146" s="136"/>
      <c r="EV146" s="136"/>
      <c r="FF146" s="136"/>
      <c r="FP146" s="136"/>
      <c r="FZ146" s="136"/>
      <c r="GJ146" s="136"/>
      <c r="GT146" s="136"/>
      <c r="HD146" s="136"/>
      <c r="HN146" s="136"/>
      <c r="HX146" s="136"/>
    </row>
    <row xmlns:x14ac="http://schemas.microsoft.com/office/spreadsheetml/2009/9/ac" r="147" s="3" customFormat="true" x14ac:dyDescent="0.25">
      <c r="A147" s="406" t="str">
        <f ca="true">IF(ISBLANK('Data Summary'!A149),"",'Data Summary'!A149)</f>
        <v/>
      </c>
      <c r="B147" s="136"/>
      <c r="L147" s="136"/>
      <c r="V147" s="136"/>
      <c r="AF147" s="136"/>
      <c r="AP147" s="136"/>
      <c r="AZ147" s="136"/>
      <c r="BA147" s="136"/>
      <c r="BB147" s="136"/>
      <c r="BC147" s="136"/>
      <c r="BD147" s="136"/>
      <c r="BE147" s="136"/>
      <c r="BF147" s="136"/>
      <c r="BG147" s="136"/>
      <c r="BJ147" s="136"/>
      <c r="BT147" s="136"/>
      <c r="CD147" s="136"/>
      <c r="CN147" s="136"/>
      <c r="CX147" s="136"/>
      <c r="DH147" s="136"/>
      <c r="DR147" s="136"/>
      <c r="EB147" s="136"/>
      <c r="EL147" s="136"/>
      <c r="EV147" s="136"/>
      <c r="FF147" s="136"/>
      <c r="FP147" s="136"/>
      <c r="FZ147" s="136"/>
      <c r="GJ147" s="136"/>
      <c r="GT147" s="136"/>
      <c r="HD147" s="136"/>
      <c r="HN147" s="136"/>
      <c r="HX147" s="136"/>
    </row>
    <row xmlns:x14ac="http://schemas.microsoft.com/office/spreadsheetml/2009/9/ac" r="148" s="3" customFormat="true" x14ac:dyDescent="0.25">
      <c r="A148" s="406" t="str">
        <f ca="true">IF(ISBLANK('Data Summary'!A150),"",'Data Summary'!A150)</f>
        <v/>
      </c>
      <c r="B148" s="136"/>
      <c r="L148" s="136"/>
      <c r="V148" s="136"/>
      <c r="AF148" s="136"/>
      <c r="AP148" s="136"/>
      <c r="AZ148" s="136"/>
      <c r="BA148" s="136"/>
      <c r="BB148" s="136"/>
      <c r="BC148" s="136"/>
      <c r="BD148" s="136"/>
      <c r="BE148" s="136"/>
      <c r="BF148" s="136"/>
      <c r="BG148" s="136"/>
      <c r="BJ148" s="136"/>
      <c r="BT148" s="136"/>
      <c r="CD148" s="136"/>
      <c r="CN148" s="136"/>
      <c r="CX148" s="136"/>
      <c r="DH148" s="136"/>
      <c r="DR148" s="136"/>
      <c r="EB148" s="136"/>
      <c r="EL148" s="136"/>
      <c r="EV148" s="136"/>
      <c r="FF148" s="136"/>
      <c r="FP148" s="136"/>
      <c r="FZ148" s="136"/>
      <c r="GJ148" s="136"/>
      <c r="GT148" s="136"/>
      <c r="HD148" s="136"/>
      <c r="HN148" s="136"/>
      <c r="HX148" s="136"/>
    </row>
    <row xmlns:x14ac="http://schemas.microsoft.com/office/spreadsheetml/2009/9/ac" r="149" s="3" customFormat="true" x14ac:dyDescent="0.25">
      <c r="A149" s="406" t="str">
        <f ca="true">IF(ISBLANK('Data Summary'!A151),"",'Data Summary'!A151)</f>
        <v/>
      </c>
      <c r="B149" s="136"/>
      <c r="L149" s="136"/>
      <c r="V149" s="136"/>
      <c r="AF149" s="136"/>
      <c r="AP149" s="136"/>
      <c r="AZ149" s="136"/>
      <c r="BA149" s="136"/>
      <c r="BB149" s="136"/>
      <c r="BC149" s="136"/>
      <c r="BD149" s="136"/>
      <c r="BE149" s="136"/>
      <c r="BF149" s="136"/>
      <c r="BG149" s="136"/>
      <c r="BJ149" s="136"/>
      <c r="BT149" s="136"/>
      <c r="CD149" s="136"/>
      <c r="CN149" s="136"/>
      <c r="CX149" s="136"/>
      <c r="DH149" s="136"/>
      <c r="DR149" s="136"/>
      <c r="EB149" s="136"/>
      <c r="EL149" s="136"/>
      <c r="EV149" s="136"/>
      <c r="FF149" s="136"/>
      <c r="FP149" s="136"/>
      <c r="FZ149" s="136"/>
      <c r="GJ149" s="136"/>
      <c r="GT149" s="136"/>
      <c r="HD149" s="136"/>
      <c r="HN149" s="136"/>
      <c r="HX149" s="136"/>
    </row>
    <row xmlns:x14ac="http://schemas.microsoft.com/office/spreadsheetml/2009/9/ac" r="150" s="3" customFormat="true" x14ac:dyDescent="0.25">
      <c r="A150" s="406" t="str">
        <f ca="true">IF(ISBLANK('Data Summary'!A152),"",'Data Summary'!A152)</f>
        <v/>
      </c>
      <c r="B150" s="136"/>
      <c r="L150" s="136"/>
      <c r="V150" s="136"/>
      <c r="AF150" s="136"/>
      <c r="AP150" s="136"/>
      <c r="AZ150" s="136"/>
      <c r="BA150" s="136"/>
      <c r="BB150" s="136"/>
      <c r="BC150" s="136"/>
      <c r="BD150" s="136"/>
      <c r="BE150" s="136"/>
      <c r="BF150" s="136"/>
      <c r="BG150" s="136"/>
      <c r="BJ150" s="136"/>
      <c r="BT150" s="136"/>
      <c r="CD150" s="136"/>
      <c r="CN150" s="136"/>
      <c r="CX150" s="136"/>
      <c r="DH150" s="136"/>
      <c r="DR150" s="136"/>
      <c r="EB150" s="136"/>
      <c r="EL150" s="136"/>
      <c r="EV150" s="136"/>
      <c r="FF150" s="136"/>
      <c r="FP150" s="136"/>
      <c r="FZ150" s="136"/>
      <c r="GJ150" s="136"/>
      <c r="GT150" s="136"/>
      <c r="HD150" s="136"/>
      <c r="HN150" s="136"/>
      <c r="HX150" s="136"/>
    </row>
    <row xmlns:x14ac="http://schemas.microsoft.com/office/spreadsheetml/2009/9/ac" r="151" s="3" customFormat="true" x14ac:dyDescent="0.25">
      <c r="A151" s="406" t="str">
        <f ca="true">IF(ISBLANK('Data Summary'!A153),"",'Data Summary'!A153)</f>
        <v/>
      </c>
      <c r="B151" s="136"/>
      <c r="L151" s="136"/>
      <c r="V151" s="136"/>
      <c r="AF151" s="136"/>
      <c r="AP151" s="136"/>
      <c r="AZ151" s="136"/>
      <c r="BA151" s="136"/>
      <c r="BB151" s="136"/>
      <c r="BC151" s="136"/>
      <c r="BD151" s="136"/>
      <c r="BE151" s="136"/>
      <c r="BF151" s="136"/>
      <c r="BG151" s="136"/>
      <c r="BJ151" s="136"/>
      <c r="BT151" s="136"/>
      <c r="CD151" s="136"/>
      <c r="CN151" s="136"/>
      <c r="CX151" s="136"/>
      <c r="DH151" s="136"/>
      <c r="DR151" s="136"/>
      <c r="EB151" s="136"/>
      <c r="EL151" s="136"/>
      <c r="EV151" s="136"/>
      <c r="FF151" s="136"/>
      <c r="FP151" s="136"/>
      <c r="FZ151" s="136"/>
      <c r="GJ151" s="136"/>
      <c r="GT151" s="136"/>
      <c r="HD151" s="136"/>
      <c r="HN151" s="136"/>
      <c r="HX151" s="136"/>
    </row>
    <row xmlns:x14ac="http://schemas.microsoft.com/office/spreadsheetml/2009/9/ac" r="152" s="3" customFormat="true" x14ac:dyDescent="0.25">
      <c r="A152" s="402"/>
      <c r="B152" s="136"/>
      <c r="L152" s="136"/>
      <c r="V152" s="136"/>
      <c r="AF152" s="136"/>
      <c r="AP152" s="136"/>
      <c r="AZ152" s="136"/>
      <c r="BA152" s="136"/>
      <c r="BB152" s="136"/>
      <c r="BC152" s="136"/>
      <c r="BD152" s="136"/>
      <c r="BE152" s="136"/>
      <c r="BF152" s="136"/>
      <c r="BG152" s="136"/>
      <c r="BJ152" s="136"/>
      <c r="BT152" s="136"/>
      <c r="CD152" s="136"/>
      <c r="CN152" s="136"/>
      <c r="CX152" s="136"/>
      <c r="DH152" s="136"/>
      <c r="DR152" s="136"/>
      <c r="EB152" s="136"/>
      <c r="EL152" s="136"/>
      <c r="EV152" s="136"/>
      <c r="FF152" s="136"/>
      <c r="FP152" s="136"/>
      <c r="FZ152" s="136"/>
      <c r="GJ152" s="136"/>
      <c r="GT152" s="136"/>
      <c r="HD152" s="136"/>
      <c r="HN152" s="136"/>
      <c r="HX152" s="136"/>
    </row>
    <row xmlns:x14ac="http://schemas.microsoft.com/office/spreadsheetml/2009/9/ac" r="153" s="3" customFormat="true" x14ac:dyDescent="0.25">
      <c r="A153" s="402"/>
      <c r="B153" s="136"/>
      <c r="L153" s="136"/>
      <c r="V153" s="136"/>
      <c r="AF153" s="136"/>
      <c r="AP153" s="136"/>
      <c r="AZ153" s="136"/>
      <c r="BA153" s="136"/>
      <c r="BB153" s="136"/>
      <c r="BC153" s="136"/>
      <c r="BD153" s="136"/>
      <c r="BE153" s="136"/>
      <c r="BF153" s="136"/>
      <c r="BG153" s="136"/>
      <c r="BJ153" s="136"/>
      <c r="BT153" s="136"/>
      <c r="CD153" s="136"/>
      <c r="CN153" s="136"/>
      <c r="CX153" s="136"/>
      <c r="DH153" s="136"/>
      <c r="DR153" s="136"/>
      <c r="EB153" s="136"/>
      <c r="EL153" s="136"/>
      <c r="EV153" s="136"/>
      <c r="FF153" s="136"/>
      <c r="FP153" s="136"/>
      <c r="FZ153" s="136"/>
      <c r="GJ153" s="136"/>
      <c r="GT153" s="136"/>
      <c r="HD153" s="136"/>
      <c r="HN153" s="136"/>
      <c r="HX153" s="136"/>
    </row>
    <row xmlns:x14ac="http://schemas.microsoft.com/office/spreadsheetml/2009/9/ac" r="154" s="3" customFormat="true" x14ac:dyDescent="0.25">
      <c r="A154" s="402"/>
      <c r="B154" s="136"/>
      <c r="L154" s="136"/>
      <c r="V154" s="136"/>
      <c r="AF154" s="136"/>
      <c r="AP154" s="136"/>
      <c r="AZ154" s="136"/>
      <c r="BA154" s="136"/>
      <c r="BB154" s="136"/>
      <c r="BC154" s="136"/>
      <c r="BD154" s="136"/>
      <c r="BE154" s="136"/>
      <c r="BF154" s="136"/>
      <c r="BG154" s="136"/>
      <c r="BJ154" s="136"/>
      <c r="BT154" s="136"/>
      <c r="CD154" s="136"/>
      <c r="CN154" s="136"/>
      <c r="CX154" s="136"/>
      <c r="DH154" s="136"/>
      <c r="DR154" s="136"/>
      <c r="EB154" s="136"/>
      <c r="EL154" s="136"/>
      <c r="EV154" s="136"/>
      <c r="FF154" s="136"/>
      <c r="FP154" s="136"/>
      <c r="FZ154" s="136"/>
      <c r="GJ154" s="136"/>
      <c r="GT154" s="136"/>
      <c r="HD154" s="136"/>
      <c r="HN154" s="136"/>
      <c r="HX154" s="136"/>
    </row>
    <row xmlns:x14ac="http://schemas.microsoft.com/office/spreadsheetml/2009/9/ac" r="155" s="3" customFormat="true" x14ac:dyDescent="0.25">
      <c r="A155" s="402"/>
      <c r="B155" s="136"/>
      <c r="L155" s="136"/>
      <c r="V155" s="136"/>
      <c r="AF155" s="136"/>
      <c r="AP155" s="136"/>
      <c r="AZ155" s="136"/>
      <c r="BA155" s="136"/>
      <c r="BB155" s="136"/>
      <c r="BC155" s="136"/>
      <c r="BD155" s="136"/>
      <c r="BE155" s="136"/>
      <c r="BF155" s="136"/>
      <c r="BG155" s="136"/>
      <c r="BJ155" s="136"/>
      <c r="BT155" s="136"/>
      <c r="CD155" s="136"/>
      <c r="CN155" s="136"/>
      <c r="CX155" s="136"/>
      <c r="DH155" s="136"/>
      <c r="DR155" s="136"/>
      <c r="EB155" s="136"/>
      <c r="EL155" s="136"/>
      <c r="EV155" s="136"/>
      <c r="FF155" s="136"/>
      <c r="FP155" s="136"/>
      <c r="FZ155" s="136"/>
      <c r="GJ155" s="136"/>
      <c r="GT155" s="136"/>
      <c r="HD155" s="136"/>
      <c r="HN155" s="136"/>
      <c r="HX155" s="136"/>
    </row>
    <row xmlns:x14ac="http://schemas.microsoft.com/office/spreadsheetml/2009/9/ac" r="156" s="3" customFormat="true" x14ac:dyDescent="0.25">
      <c r="A156" s="402"/>
      <c r="B156" s="136"/>
      <c r="L156" s="136"/>
      <c r="V156" s="136"/>
      <c r="AF156" s="136"/>
      <c r="AP156" s="136"/>
      <c r="AZ156" s="136"/>
      <c r="BA156" s="136"/>
      <c r="BB156" s="136"/>
      <c r="BC156" s="136"/>
      <c r="BD156" s="136"/>
      <c r="BE156" s="136"/>
      <c r="BF156" s="136"/>
      <c r="BG156" s="136"/>
      <c r="BJ156" s="136"/>
      <c r="BT156" s="136"/>
      <c r="CD156" s="136"/>
      <c r="CN156" s="136"/>
      <c r="CX156" s="136"/>
      <c r="DH156" s="136"/>
      <c r="DR156" s="136"/>
      <c r="EB156" s="136"/>
      <c r="EL156" s="136"/>
      <c r="EV156" s="136"/>
      <c r="FF156" s="136"/>
      <c r="FP156" s="136"/>
      <c r="FZ156" s="136"/>
      <c r="GJ156" s="136"/>
      <c r="GT156" s="136"/>
      <c r="HD156" s="136"/>
      <c r="HN156" s="136"/>
      <c r="HX156" s="136"/>
    </row>
    <row xmlns:x14ac="http://schemas.microsoft.com/office/spreadsheetml/2009/9/ac" r="157" s="3" customFormat="true" x14ac:dyDescent="0.25">
      <c r="A157" s="402"/>
      <c r="B157" s="136"/>
      <c r="L157" s="136"/>
      <c r="V157" s="136"/>
      <c r="AF157" s="136"/>
      <c r="AP157" s="136"/>
      <c r="AZ157" s="136"/>
      <c r="BA157" s="136"/>
      <c r="BB157" s="136"/>
      <c r="BC157" s="136"/>
      <c r="BD157" s="136"/>
      <c r="BE157" s="136"/>
      <c r="BF157" s="136"/>
      <c r="BG157" s="136"/>
      <c r="BJ157" s="136"/>
      <c r="BT157" s="136"/>
      <c r="CD157" s="136"/>
      <c r="CN157" s="136"/>
      <c r="CX157" s="136"/>
      <c r="DH157" s="136"/>
      <c r="DR157" s="136"/>
      <c r="EB157" s="136"/>
      <c r="EL157" s="136"/>
      <c r="EV157" s="136"/>
      <c r="FF157" s="136"/>
      <c r="FP157" s="136"/>
      <c r="FZ157" s="136"/>
      <c r="GJ157" s="136"/>
      <c r="GT157" s="136"/>
      <c r="HD157" s="136"/>
      <c r="HN157" s="136"/>
      <c r="HX157" s="136"/>
    </row>
    <row xmlns:x14ac="http://schemas.microsoft.com/office/spreadsheetml/2009/9/ac" r="158" s="3" customFormat="true" x14ac:dyDescent="0.25">
      <c r="A158" s="402"/>
      <c r="B158" s="136"/>
      <c r="L158" s="136"/>
      <c r="V158" s="136"/>
      <c r="AF158" s="136"/>
      <c r="AP158" s="136"/>
      <c r="AZ158" s="136"/>
      <c r="BA158" s="136"/>
      <c r="BB158" s="136"/>
      <c r="BC158" s="136"/>
      <c r="BD158" s="136"/>
      <c r="BE158" s="136"/>
      <c r="BF158" s="136"/>
      <c r="BG158" s="136"/>
      <c r="BJ158" s="136"/>
      <c r="BT158" s="136"/>
      <c r="CD158" s="136"/>
      <c r="CN158" s="136"/>
      <c r="CX158" s="136"/>
      <c r="DH158" s="136"/>
      <c r="DR158" s="136"/>
      <c r="EB158" s="136"/>
      <c r="EL158" s="136"/>
      <c r="EV158" s="136"/>
      <c r="FF158" s="136"/>
      <c r="FP158" s="136"/>
      <c r="FZ158" s="136"/>
      <c r="GJ158" s="136"/>
      <c r="GT158" s="136"/>
      <c r="HD158" s="136"/>
      <c r="HN158" s="136"/>
      <c r="HX158" s="136"/>
    </row>
    <row xmlns:x14ac="http://schemas.microsoft.com/office/spreadsheetml/2009/9/ac" r="159" s="3" customFormat="true" x14ac:dyDescent="0.25">
      <c r="A159" s="402"/>
      <c r="B159" s="136"/>
      <c r="L159" s="136"/>
      <c r="V159" s="136"/>
      <c r="AF159" s="136"/>
      <c r="AP159" s="136"/>
      <c r="AZ159" s="136"/>
      <c r="BA159" s="136"/>
      <c r="BB159" s="136"/>
      <c r="BC159" s="136"/>
      <c r="BD159" s="136"/>
      <c r="BE159" s="136"/>
      <c r="BF159" s="136"/>
      <c r="BG159" s="136"/>
      <c r="BJ159" s="136"/>
      <c r="BT159" s="136"/>
      <c r="CD159" s="136"/>
      <c r="CN159" s="136"/>
      <c r="CX159" s="136"/>
      <c r="DH159" s="136"/>
      <c r="DR159" s="136"/>
      <c r="EB159" s="136"/>
      <c r="EL159" s="136"/>
      <c r="EV159" s="136"/>
      <c r="FF159" s="136"/>
      <c r="FP159" s="136"/>
      <c r="FZ159" s="136"/>
      <c r="GJ159" s="136"/>
      <c r="GT159" s="136"/>
      <c r="HD159" s="136"/>
      <c r="HN159" s="136"/>
      <c r="HX159" s="136"/>
    </row>
    <row xmlns:x14ac="http://schemas.microsoft.com/office/spreadsheetml/2009/9/ac" r="160" s="3" customFormat="true" x14ac:dyDescent="0.25">
      <c r="A160" s="402"/>
      <c r="B160" s="136"/>
      <c r="L160" s="136"/>
      <c r="V160" s="136"/>
      <c r="AF160" s="136"/>
      <c r="AP160" s="136"/>
      <c r="AZ160" s="136"/>
      <c r="BA160" s="136"/>
      <c r="BB160" s="136"/>
      <c r="BC160" s="136"/>
      <c r="BD160" s="136"/>
      <c r="BE160" s="136"/>
      <c r="BF160" s="136"/>
      <c r="BG160" s="136"/>
      <c r="BJ160" s="136"/>
      <c r="BT160" s="136"/>
      <c r="CD160" s="136"/>
      <c r="CN160" s="136"/>
      <c r="CX160" s="136"/>
      <c r="DH160" s="136"/>
      <c r="DR160" s="136"/>
      <c r="EB160" s="136"/>
      <c r="EL160" s="136"/>
      <c r="EV160" s="136"/>
      <c r="FF160" s="136"/>
      <c r="FP160" s="136"/>
      <c r="FZ160" s="136"/>
      <c r="GJ160" s="136"/>
      <c r="GT160" s="136"/>
      <c r="HD160" s="136"/>
      <c r="HN160" s="136"/>
      <c r="HX160" s="136"/>
    </row>
    <row xmlns:x14ac="http://schemas.microsoft.com/office/spreadsheetml/2009/9/ac" r="161" s="3" customFormat="true" x14ac:dyDescent="0.25">
      <c r="A161" s="402"/>
      <c r="B161" s="136"/>
      <c r="L161" s="136"/>
      <c r="V161" s="136"/>
      <c r="AF161" s="136"/>
      <c r="AP161" s="136"/>
      <c r="AZ161" s="136"/>
      <c r="BA161" s="136"/>
      <c r="BB161" s="136"/>
      <c r="BC161" s="136"/>
      <c r="BD161" s="136"/>
      <c r="BE161" s="136"/>
      <c r="BF161" s="136"/>
      <c r="BG161" s="136"/>
      <c r="BJ161" s="136"/>
      <c r="BT161" s="136"/>
      <c r="CD161" s="136"/>
      <c r="CN161" s="136"/>
      <c r="CX161" s="136"/>
      <c r="DH161" s="136"/>
      <c r="DR161" s="136"/>
      <c r="EB161" s="136"/>
      <c r="EL161" s="136"/>
      <c r="EV161" s="136"/>
      <c r="FF161" s="136"/>
      <c r="FP161" s="136"/>
      <c r="FZ161" s="136"/>
      <c r="GJ161" s="136"/>
      <c r="GT161" s="136"/>
      <c r="HD161" s="136"/>
      <c r="HN161" s="136"/>
      <c r="HX161" s="136"/>
    </row>
    <row xmlns:x14ac="http://schemas.microsoft.com/office/spreadsheetml/2009/9/ac" r="162" s="3" customFormat="true" x14ac:dyDescent="0.25">
      <c r="A162" s="402"/>
      <c r="B162" s="136"/>
      <c r="L162" s="136"/>
      <c r="V162" s="136"/>
      <c r="AF162" s="136"/>
      <c r="AP162" s="136"/>
      <c r="AZ162" s="136"/>
      <c r="BA162" s="136"/>
      <c r="BB162" s="136"/>
      <c r="BC162" s="136"/>
      <c r="BD162" s="136"/>
      <c r="BE162" s="136"/>
      <c r="BF162" s="136"/>
      <c r="BG162" s="136"/>
      <c r="BJ162" s="136"/>
      <c r="BT162" s="136"/>
      <c r="CD162" s="136"/>
      <c r="CN162" s="136"/>
      <c r="CX162" s="136"/>
      <c r="DH162" s="136"/>
      <c r="DR162" s="136"/>
      <c r="EB162" s="136"/>
      <c r="EL162" s="136"/>
      <c r="EV162" s="136"/>
      <c r="FF162" s="136"/>
      <c r="FP162" s="136"/>
      <c r="FZ162" s="136"/>
      <c r="GJ162" s="136"/>
      <c r="GT162" s="136"/>
      <c r="HD162" s="136"/>
      <c r="HN162" s="136"/>
      <c r="HX162" s="136"/>
    </row>
    <row xmlns:x14ac="http://schemas.microsoft.com/office/spreadsheetml/2009/9/ac" r="163" s="3" customFormat="true" x14ac:dyDescent="0.25">
      <c r="A163" s="402"/>
      <c r="B163" s="136"/>
      <c r="L163" s="136"/>
      <c r="V163" s="136"/>
      <c r="AF163" s="136"/>
      <c r="AP163" s="136"/>
      <c r="AZ163" s="136"/>
      <c r="BA163" s="136"/>
      <c r="BB163" s="136"/>
      <c r="BC163" s="136"/>
      <c r="BD163" s="136"/>
      <c r="BE163" s="136"/>
      <c r="BF163" s="136"/>
      <c r="BG163" s="136"/>
      <c r="BJ163" s="136"/>
      <c r="BT163" s="136"/>
      <c r="CD163" s="136"/>
      <c r="CN163" s="136"/>
      <c r="CX163" s="136"/>
      <c r="DH163" s="136"/>
      <c r="DR163" s="136"/>
      <c r="EB163" s="136"/>
      <c r="EL163" s="136"/>
      <c r="EV163" s="136"/>
      <c r="FF163" s="136"/>
      <c r="FP163" s="136"/>
      <c r="FZ163" s="136"/>
      <c r="GJ163" s="136"/>
      <c r="GT163" s="136"/>
      <c r="HD163" s="136"/>
      <c r="HN163" s="136"/>
      <c r="HX163" s="136"/>
    </row>
    <row xmlns:x14ac="http://schemas.microsoft.com/office/spreadsheetml/2009/9/ac" r="164" s="3" customFormat="true" x14ac:dyDescent="0.25">
      <c r="A164" s="402"/>
      <c r="B164" s="136"/>
      <c r="L164" s="136"/>
      <c r="V164" s="136"/>
      <c r="AF164" s="136"/>
      <c r="AP164" s="136"/>
      <c r="AZ164" s="136"/>
      <c r="BA164" s="136"/>
      <c r="BB164" s="136"/>
      <c r="BC164" s="136"/>
      <c r="BD164" s="136"/>
      <c r="BE164" s="136"/>
      <c r="BF164" s="136"/>
      <c r="BG164" s="136"/>
      <c r="BJ164" s="136"/>
      <c r="BT164" s="136"/>
      <c r="CD164" s="136"/>
      <c r="CN164" s="136"/>
      <c r="CX164" s="136"/>
      <c r="DH164" s="136"/>
      <c r="DR164" s="136"/>
      <c r="EB164" s="136"/>
      <c r="EL164" s="136"/>
      <c r="EV164" s="136"/>
      <c r="FF164" s="136"/>
      <c r="FP164" s="136"/>
      <c r="FZ164" s="136"/>
      <c r="GJ164" s="136"/>
      <c r="GT164" s="136"/>
      <c r="HD164" s="136"/>
      <c r="HN164" s="136"/>
      <c r="HX164" s="136"/>
    </row>
    <row xmlns:x14ac="http://schemas.microsoft.com/office/spreadsheetml/2009/9/ac" r="165" s="3" customFormat="true" x14ac:dyDescent="0.25">
      <c r="A165" s="402"/>
      <c r="B165" s="136"/>
      <c r="L165" s="136"/>
      <c r="V165" s="136"/>
      <c r="AF165" s="136"/>
      <c r="AP165" s="136"/>
      <c r="AZ165" s="136"/>
      <c r="BA165" s="136"/>
      <c r="BB165" s="136"/>
      <c r="BC165" s="136"/>
      <c r="BD165" s="136"/>
      <c r="BE165" s="136"/>
      <c r="BF165" s="136"/>
      <c r="BG165" s="136"/>
      <c r="BJ165" s="136"/>
      <c r="BT165" s="136"/>
      <c r="CD165" s="136"/>
      <c r="CN165" s="136"/>
      <c r="CX165" s="136"/>
      <c r="DH165" s="136"/>
      <c r="DR165" s="136"/>
      <c r="EB165" s="136"/>
      <c r="EL165" s="136"/>
      <c r="EV165" s="136"/>
      <c r="FF165" s="136"/>
      <c r="FP165" s="136"/>
      <c r="FZ165" s="136"/>
      <c r="GJ165" s="136"/>
      <c r="GT165" s="136"/>
      <c r="HD165" s="136"/>
      <c r="HN165" s="136"/>
      <c r="HX165" s="136"/>
    </row>
    <row xmlns:x14ac="http://schemas.microsoft.com/office/spreadsheetml/2009/9/ac" r="166" s="3" customFormat="true" x14ac:dyDescent="0.25">
      <c r="A166" s="402"/>
      <c r="B166" s="136"/>
      <c r="L166" s="136"/>
      <c r="V166" s="136"/>
      <c r="AF166" s="136"/>
      <c r="AP166" s="136"/>
      <c r="AZ166" s="136"/>
      <c r="BA166" s="136"/>
      <c r="BB166" s="136"/>
      <c r="BC166" s="136"/>
      <c r="BD166" s="136"/>
      <c r="BE166" s="136"/>
      <c r="BF166" s="136"/>
      <c r="BG166" s="136"/>
      <c r="BJ166" s="136"/>
      <c r="BT166" s="136"/>
      <c r="CD166" s="136"/>
      <c r="CN166" s="136"/>
      <c r="CX166" s="136"/>
      <c r="DH166" s="136"/>
      <c r="DR166" s="136"/>
      <c r="EB166" s="136"/>
      <c r="EL166" s="136"/>
      <c r="EV166" s="136"/>
      <c r="FF166" s="136"/>
      <c r="FP166" s="136"/>
      <c r="FZ166" s="136"/>
      <c r="GJ166" s="136"/>
      <c r="GT166" s="136"/>
      <c r="HD166" s="136"/>
      <c r="HN166" s="136"/>
      <c r="HX166" s="136"/>
    </row>
    <row xmlns:x14ac="http://schemas.microsoft.com/office/spreadsheetml/2009/9/ac" r="167" s="3" customFormat="true" x14ac:dyDescent="0.25">
      <c r="A167" s="402"/>
      <c r="B167" s="136"/>
      <c r="L167" s="136"/>
      <c r="V167" s="136"/>
      <c r="AF167" s="136"/>
      <c r="AP167" s="136"/>
      <c r="AZ167" s="136"/>
      <c r="BA167" s="136"/>
      <c r="BB167" s="136"/>
      <c r="BC167" s="136"/>
      <c r="BD167" s="136"/>
      <c r="BE167" s="136"/>
      <c r="BF167" s="136"/>
      <c r="BG167" s="136"/>
      <c r="BJ167" s="136"/>
      <c r="BT167" s="136"/>
      <c r="CD167" s="136"/>
      <c r="CN167" s="136"/>
      <c r="CX167" s="136"/>
      <c r="DH167" s="136"/>
      <c r="DR167" s="136"/>
      <c r="EB167" s="136"/>
      <c r="EL167" s="136"/>
      <c r="EV167" s="136"/>
      <c r="FF167" s="136"/>
      <c r="FP167" s="136"/>
      <c r="FZ167" s="136"/>
      <c r="GJ167" s="136"/>
      <c r="GT167" s="136"/>
      <c r="HD167" s="136"/>
      <c r="HN167" s="136"/>
      <c r="HX167" s="136"/>
    </row>
    <row xmlns:x14ac="http://schemas.microsoft.com/office/spreadsheetml/2009/9/ac" r="168" s="3" customFormat="true" x14ac:dyDescent="0.25">
      <c r="A168" s="402"/>
      <c r="B168" s="136"/>
      <c r="L168" s="136"/>
      <c r="V168" s="136"/>
      <c r="AF168" s="136"/>
      <c r="AP168" s="136"/>
      <c r="AZ168" s="136"/>
      <c r="BA168" s="136"/>
      <c r="BB168" s="136"/>
      <c r="BC168" s="136"/>
      <c r="BD168" s="136"/>
      <c r="BE168" s="136"/>
      <c r="BF168" s="136"/>
      <c r="BG168" s="136"/>
      <c r="BJ168" s="136"/>
      <c r="BT168" s="136"/>
      <c r="CD168" s="136"/>
      <c r="CN168" s="136"/>
      <c r="CX168" s="136"/>
      <c r="DH168" s="136"/>
      <c r="DR168" s="136"/>
      <c r="EB168" s="136"/>
      <c r="EL168" s="136"/>
      <c r="EV168" s="136"/>
      <c r="FF168" s="136"/>
      <c r="FP168" s="136"/>
      <c r="FZ168" s="136"/>
      <c r="GJ168" s="136"/>
      <c r="GT168" s="136"/>
      <c r="HD168" s="136"/>
      <c r="HN168" s="136"/>
      <c r="HX168" s="136"/>
    </row>
    <row xmlns:x14ac="http://schemas.microsoft.com/office/spreadsheetml/2009/9/ac" r="169" s="3" customFormat="true" x14ac:dyDescent="0.25">
      <c r="A169" s="402"/>
      <c r="B169" s="136"/>
      <c r="L169" s="136"/>
      <c r="V169" s="136"/>
      <c r="AF169" s="136"/>
      <c r="AP169" s="136"/>
      <c r="AZ169" s="136"/>
      <c r="BA169" s="136"/>
      <c r="BB169" s="136"/>
      <c r="BC169" s="136"/>
      <c r="BD169" s="136"/>
      <c r="BE169" s="136"/>
      <c r="BF169" s="136"/>
      <c r="BG169" s="136"/>
      <c r="BJ169" s="136"/>
      <c r="BT169" s="136"/>
      <c r="CD169" s="136"/>
      <c r="CN169" s="136"/>
      <c r="CX169" s="136"/>
      <c r="DH169" s="136"/>
      <c r="DR169" s="136"/>
      <c r="EB169" s="136"/>
      <c r="EL169" s="136"/>
      <c r="EV169" s="136"/>
      <c r="FF169" s="136"/>
      <c r="FP169" s="136"/>
      <c r="FZ169" s="136"/>
      <c r="GJ169" s="136"/>
      <c r="GT169" s="136"/>
      <c r="HD169" s="136"/>
      <c r="HN169" s="136"/>
      <c r="HX169" s="136"/>
    </row>
    <row xmlns:x14ac="http://schemas.microsoft.com/office/spreadsheetml/2009/9/ac" r="170" s="3" customFormat="true" x14ac:dyDescent="0.25">
      <c r="A170" s="402"/>
      <c r="B170" s="136"/>
      <c r="L170" s="136"/>
      <c r="V170" s="136"/>
      <c r="AF170" s="136"/>
      <c r="AP170" s="136"/>
      <c r="AZ170" s="136"/>
      <c r="BA170" s="136"/>
      <c r="BB170" s="136"/>
      <c r="BC170" s="136"/>
      <c r="BD170" s="136"/>
      <c r="BE170" s="136"/>
      <c r="BF170" s="136"/>
      <c r="BG170" s="136"/>
      <c r="BJ170" s="136"/>
      <c r="BT170" s="136"/>
      <c r="CD170" s="136"/>
      <c r="CN170" s="136"/>
      <c r="CX170" s="136"/>
      <c r="DH170" s="136"/>
      <c r="DR170" s="136"/>
      <c r="EB170" s="136"/>
      <c r="EL170" s="136"/>
      <c r="EV170" s="136"/>
      <c r="FF170" s="136"/>
      <c r="FP170" s="136"/>
      <c r="FZ170" s="136"/>
      <c r="GJ170" s="136"/>
      <c r="GT170" s="136"/>
      <c r="HD170" s="136"/>
      <c r="HN170" s="136"/>
      <c r="HX170" s="136"/>
    </row>
    <row xmlns:x14ac="http://schemas.microsoft.com/office/spreadsheetml/2009/9/ac" r="171" s="3" customFormat="true" x14ac:dyDescent="0.25">
      <c r="A171" s="402"/>
      <c r="B171" s="136"/>
      <c r="L171" s="136"/>
      <c r="V171" s="136"/>
      <c r="AF171" s="136"/>
      <c r="AP171" s="136"/>
      <c r="AZ171" s="136"/>
      <c r="BA171" s="136"/>
      <c r="BB171" s="136"/>
      <c r="BC171" s="136"/>
      <c r="BD171" s="136"/>
      <c r="BE171" s="136"/>
      <c r="BF171" s="136"/>
      <c r="BG171" s="136"/>
      <c r="BJ171" s="136"/>
      <c r="BT171" s="136"/>
      <c r="CD171" s="136"/>
      <c r="CN171" s="136"/>
      <c r="CX171" s="136"/>
      <c r="DH171" s="136"/>
      <c r="DR171" s="136"/>
      <c r="EB171" s="136"/>
      <c r="EL171" s="136"/>
      <c r="EV171" s="136"/>
      <c r="FF171" s="136"/>
      <c r="FP171" s="136"/>
      <c r="FZ171" s="136"/>
      <c r="GJ171" s="136"/>
      <c r="GT171" s="136"/>
      <c r="HD171" s="136"/>
      <c r="HN171" s="136"/>
      <c r="HX171" s="136"/>
    </row>
    <row xmlns:x14ac="http://schemas.microsoft.com/office/spreadsheetml/2009/9/ac" r="172" s="3" customFormat="true" x14ac:dyDescent="0.25">
      <c r="A172" s="402"/>
      <c r="B172" s="136"/>
      <c r="L172" s="136"/>
      <c r="V172" s="136"/>
      <c r="AF172" s="136"/>
      <c r="AP172" s="136"/>
      <c r="AZ172" s="136"/>
      <c r="BA172" s="136"/>
      <c r="BB172" s="136"/>
      <c r="BC172" s="136"/>
      <c r="BD172" s="136"/>
      <c r="BE172" s="136"/>
      <c r="BF172" s="136"/>
      <c r="BG172" s="136"/>
      <c r="BJ172" s="136"/>
      <c r="BT172" s="136"/>
      <c r="CD172" s="136"/>
      <c r="CN172" s="136"/>
      <c r="CX172" s="136"/>
      <c r="DH172" s="136"/>
      <c r="DR172" s="136"/>
      <c r="EB172" s="136"/>
      <c r="EL172" s="136"/>
      <c r="EV172" s="136"/>
      <c r="FF172" s="136"/>
      <c r="FP172" s="136"/>
      <c r="FZ172" s="136"/>
      <c r="GJ172" s="136"/>
      <c r="GT172" s="136"/>
      <c r="HD172" s="136"/>
      <c r="HN172" s="136"/>
      <c r="HX172" s="136"/>
    </row>
    <row xmlns:x14ac="http://schemas.microsoft.com/office/spreadsheetml/2009/9/ac" r="173" s="3" customFormat="true" x14ac:dyDescent="0.25">
      <c r="A173" s="402"/>
      <c r="B173" s="136"/>
      <c r="L173" s="136"/>
      <c r="V173" s="136"/>
      <c r="AF173" s="136"/>
      <c r="AP173" s="136"/>
      <c r="AZ173" s="136"/>
      <c r="BA173" s="136"/>
      <c r="BB173" s="136"/>
      <c r="BC173" s="136"/>
      <c r="BD173" s="136"/>
      <c r="BE173" s="136"/>
      <c r="BF173" s="136"/>
      <c r="BG173" s="136"/>
      <c r="BJ173" s="136"/>
      <c r="BT173" s="136"/>
      <c r="CD173" s="136"/>
      <c r="CN173" s="136"/>
      <c r="CX173" s="136"/>
      <c r="DH173" s="136"/>
      <c r="DR173" s="136"/>
      <c r="EB173" s="136"/>
      <c r="EL173" s="136"/>
      <c r="EV173" s="136"/>
      <c r="FF173" s="136"/>
      <c r="FP173" s="136"/>
      <c r="FZ173" s="136"/>
      <c r="GJ173" s="136"/>
      <c r="GT173" s="136"/>
      <c r="HD173" s="136"/>
      <c r="HN173" s="136"/>
      <c r="HX173" s="136"/>
    </row>
    <row xmlns:x14ac="http://schemas.microsoft.com/office/spreadsheetml/2009/9/ac" r="174" s="3" customFormat="true" x14ac:dyDescent="0.25">
      <c r="A174" s="402"/>
      <c r="B174" s="136"/>
      <c r="L174" s="136"/>
      <c r="V174" s="136"/>
      <c r="AF174" s="136"/>
      <c r="AP174" s="136"/>
      <c r="AZ174" s="136"/>
      <c r="BA174" s="136"/>
      <c r="BB174" s="136"/>
      <c r="BC174" s="136"/>
      <c r="BD174" s="136"/>
      <c r="BE174" s="136"/>
      <c r="BF174" s="136"/>
      <c r="BG174" s="136"/>
      <c r="BJ174" s="136"/>
      <c r="BT174" s="136"/>
      <c r="CD174" s="136"/>
      <c r="CN174" s="136"/>
      <c r="CX174" s="136"/>
      <c r="DH174" s="136"/>
      <c r="DR174" s="136"/>
      <c r="EB174" s="136"/>
      <c r="EL174" s="136"/>
      <c r="EV174" s="136"/>
      <c r="FF174" s="136"/>
      <c r="FP174" s="136"/>
      <c r="FZ174" s="136"/>
      <c r="GJ174" s="136"/>
      <c r="GT174" s="136"/>
      <c r="HD174" s="136"/>
      <c r="HN174" s="136"/>
      <c r="HX174" s="136"/>
    </row>
    <row xmlns:x14ac="http://schemas.microsoft.com/office/spreadsheetml/2009/9/ac" r="175" s="3" customFormat="true" x14ac:dyDescent="0.25">
      <c r="A175" s="402"/>
      <c r="B175" s="136"/>
      <c r="L175" s="136"/>
      <c r="V175" s="136"/>
      <c r="AF175" s="136"/>
      <c r="AP175" s="136"/>
      <c r="AZ175" s="136"/>
      <c r="BA175" s="136"/>
      <c r="BB175" s="136"/>
      <c r="BC175" s="136"/>
      <c r="BD175" s="136"/>
      <c r="BE175" s="136"/>
      <c r="BF175" s="136"/>
      <c r="BG175" s="136"/>
      <c r="BJ175" s="136"/>
      <c r="BT175" s="136"/>
      <c r="CD175" s="136"/>
      <c r="CN175" s="136"/>
      <c r="CX175" s="136"/>
      <c r="DH175" s="136"/>
      <c r="DR175" s="136"/>
      <c r="EB175" s="136"/>
      <c r="EL175" s="136"/>
      <c r="EV175" s="136"/>
      <c r="FF175" s="136"/>
      <c r="FP175" s="136"/>
      <c r="FZ175" s="136"/>
      <c r="GJ175" s="136"/>
      <c r="GT175" s="136"/>
      <c r="HD175" s="136"/>
      <c r="HN175" s="136"/>
      <c r="HX175" s="136"/>
    </row>
    <row xmlns:x14ac="http://schemas.microsoft.com/office/spreadsheetml/2009/9/ac" r="176" s="3" customFormat="true" x14ac:dyDescent="0.25">
      <c r="A176" s="402"/>
      <c r="B176" s="136"/>
      <c r="L176" s="136"/>
      <c r="V176" s="136"/>
      <c r="AF176" s="136"/>
      <c r="AP176" s="136"/>
      <c r="AZ176" s="136"/>
      <c r="BA176" s="136"/>
      <c r="BB176" s="136"/>
      <c r="BC176" s="136"/>
      <c r="BD176" s="136"/>
      <c r="BE176" s="136"/>
      <c r="BF176" s="136"/>
      <c r="BG176" s="136"/>
      <c r="BJ176" s="136"/>
      <c r="BT176" s="136"/>
      <c r="CD176" s="136"/>
      <c r="CN176" s="136"/>
      <c r="CX176" s="136"/>
      <c r="DH176" s="136"/>
      <c r="DR176" s="136"/>
      <c r="EB176" s="136"/>
      <c r="EL176" s="136"/>
      <c r="EV176" s="136"/>
      <c r="FF176" s="136"/>
      <c r="FP176" s="136"/>
      <c r="FZ176" s="136"/>
      <c r="GJ176" s="136"/>
      <c r="GT176" s="136"/>
      <c r="HD176" s="136"/>
      <c r="HN176" s="136"/>
      <c r="HX176" s="136"/>
    </row>
    <row xmlns:x14ac="http://schemas.microsoft.com/office/spreadsheetml/2009/9/ac" r="177" s="3" customFormat="true" x14ac:dyDescent="0.25">
      <c r="A177" s="402"/>
      <c r="B177" s="136"/>
      <c r="L177" s="136"/>
      <c r="V177" s="136"/>
      <c r="AF177" s="136"/>
      <c r="AP177" s="136"/>
      <c r="AZ177" s="136"/>
      <c r="BA177" s="136"/>
      <c r="BB177" s="136"/>
      <c r="BC177" s="136"/>
      <c r="BD177" s="136"/>
      <c r="BE177" s="136"/>
      <c r="BF177" s="136"/>
      <c r="BG177" s="136"/>
      <c r="BJ177" s="136"/>
      <c r="BT177" s="136"/>
      <c r="CD177" s="136"/>
      <c r="CN177" s="136"/>
      <c r="CX177" s="136"/>
      <c r="DH177" s="136"/>
      <c r="DR177" s="136"/>
      <c r="EB177" s="136"/>
      <c r="EL177" s="136"/>
      <c r="EV177" s="136"/>
      <c r="FF177" s="136"/>
      <c r="FP177" s="136"/>
      <c r="FZ177" s="136"/>
      <c r="GJ177" s="136"/>
      <c r="GT177" s="136"/>
      <c r="HD177" s="136"/>
      <c r="HN177" s="136"/>
      <c r="HX177" s="136"/>
    </row>
    <row xmlns:x14ac="http://schemas.microsoft.com/office/spreadsheetml/2009/9/ac" r="178" s="3" customFormat="true" x14ac:dyDescent="0.25">
      <c r="A178" s="402"/>
      <c r="B178" s="136"/>
      <c r="L178" s="136"/>
      <c r="V178" s="136"/>
      <c r="AF178" s="136"/>
      <c r="AP178" s="136"/>
      <c r="AZ178" s="136"/>
      <c r="BA178" s="136"/>
      <c r="BB178" s="136"/>
      <c r="BC178" s="136"/>
      <c r="BD178" s="136"/>
      <c r="BE178" s="136"/>
      <c r="BF178" s="136"/>
      <c r="BG178" s="136"/>
      <c r="BJ178" s="136"/>
      <c r="BT178" s="136"/>
      <c r="CD178" s="136"/>
      <c r="CN178" s="136"/>
      <c r="CX178" s="136"/>
      <c r="DH178" s="136"/>
      <c r="DR178" s="136"/>
      <c r="EB178" s="136"/>
      <c r="EL178" s="136"/>
      <c r="EV178" s="136"/>
      <c r="FF178" s="136"/>
      <c r="FP178" s="136"/>
      <c r="FZ178" s="136"/>
      <c r="GJ178" s="136"/>
      <c r="GT178" s="136"/>
      <c r="HD178" s="136"/>
      <c r="HN178" s="136"/>
      <c r="HX178" s="136"/>
    </row>
    <row xmlns:x14ac="http://schemas.microsoft.com/office/spreadsheetml/2009/9/ac" r="179" s="3" customFormat="true" x14ac:dyDescent="0.25">
      <c r="A179" s="402"/>
      <c r="B179" s="136"/>
      <c r="L179" s="136"/>
      <c r="V179" s="136"/>
      <c r="AF179" s="136"/>
      <c r="AP179" s="136"/>
      <c r="AZ179" s="136"/>
      <c r="BA179" s="136"/>
      <c r="BB179" s="136"/>
      <c r="BC179" s="136"/>
      <c r="BD179" s="136"/>
      <c r="BE179" s="136"/>
      <c r="BF179" s="136"/>
      <c r="BG179" s="136"/>
      <c r="BJ179" s="136"/>
      <c r="BT179" s="136"/>
      <c r="CD179" s="136"/>
      <c r="CN179" s="136"/>
      <c r="CX179" s="136"/>
      <c r="DH179" s="136"/>
      <c r="DR179" s="136"/>
      <c r="EB179" s="136"/>
      <c r="EL179" s="136"/>
      <c r="EV179" s="136"/>
      <c r="FF179" s="136"/>
      <c r="FP179" s="136"/>
      <c r="FZ179" s="136"/>
      <c r="GJ179" s="136"/>
      <c r="GT179" s="136"/>
      <c r="HD179" s="136"/>
      <c r="HN179" s="136"/>
      <c r="HX179" s="136"/>
    </row>
    <row xmlns:x14ac="http://schemas.microsoft.com/office/spreadsheetml/2009/9/ac" r="180" s="3" customFormat="true" x14ac:dyDescent="0.25">
      <c r="A180" s="402"/>
      <c r="B180" s="136"/>
      <c r="L180" s="136"/>
      <c r="V180" s="136"/>
      <c r="AF180" s="136"/>
      <c r="AP180" s="136"/>
      <c r="AZ180" s="136"/>
      <c r="BA180" s="136"/>
      <c r="BB180" s="136"/>
      <c r="BC180" s="136"/>
      <c r="BD180" s="136"/>
      <c r="BE180" s="136"/>
      <c r="BF180" s="136"/>
      <c r="BG180" s="136"/>
      <c r="BJ180" s="136"/>
      <c r="BT180" s="136"/>
      <c r="CD180" s="136"/>
      <c r="CN180" s="136"/>
      <c r="CX180" s="136"/>
      <c r="DH180" s="136"/>
      <c r="DR180" s="136"/>
      <c r="EB180" s="136"/>
      <c r="EL180" s="136"/>
      <c r="EV180" s="136"/>
      <c r="FF180" s="136"/>
      <c r="FP180" s="136"/>
      <c r="FZ180" s="136"/>
      <c r="GJ180" s="136"/>
      <c r="GT180" s="136"/>
      <c r="HD180" s="136"/>
      <c r="HN180" s="136"/>
      <c r="HX180" s="136"/>
    </row>
    <row xmlns:x14ac="http://schemas.microsoft.com/office/spreadsheetml/2009/9/ac" r="181" s="3" customFormat="true" x14ac:dyDescent="0.25">
      <c r="A181" s="402"/>
      <c r="B181" s="136"/>
      <c r="L181" s="136"/>
      <c r="V181" s="136"/>
      <c r="AF181" s="136"/>
      <c r="AP181" s="136"/>
      <c r="AZ181" s="136"/>
      <c r="BA181" s="136"/>
      <c r="BB181" s="136"/>
      <c r="BC181" s="136"/>
      <c r="BD181" s="136"/>
      <c r="BE181" s="136"/>
      <c r="BF181" s="136"/>
      <c r="BG181" s="136"/>
      <c r="BJ181" s="136"/>
      <c r="BT181" s="136"/>
      <c r="CD181" s="136"/>
      <c r="CN181" s="136"/>
      <c r="CX181" s="136"/>
      <c r="DH181" s="136"/>
      <c r="DR181" s="136"/>
      <c r="EB181" s="136"/>
      <c r="EL181" s="136"/>
      <c r="EV181" s="136"/>
      <c r="FF181" s="136"/>
      <c r="FP181" s="136"/>
      <c r="FZ181" s="136"/>
      <c r="GJ181" s="136"/>
      <c r="GT181" s="136"/>
      <c r="HD181" s="136"/>
      <c r="HN181" s="136"/>
      <c r="HX181" s="136"/>
    </row>
    <row xmlns:x14ac="http://schemas.microsoft.com/office/spreadsheetml/2009/9/ac" r="182" s="3" customFormat="true" x14ac:dyDescent="0.25">
      <c r="A182" s="402"/>
      <c r="B182" s="136"/>
      <c r="L182" s="136"/>
      <c r="V182" s="136"/>
      <c r="AF182" s="136"/>
      <c r="AP182" s="136"/>
      <c r="AZ182" s="136"/>
      <c r="BA182" s="136"/>
      <c r="BB182" s="136"/>
      <c r="BC182" s="136"/>
      <c r="BD182" s="136"/>
      <c r="BE182" s="136"/>
      <c r="BF182" s="136"/>
      <c r="BG182" s="136"/>
      <c r="BJ182" s="136"/>
      <c r="BT182" s="136"/>
      <c r="CD182" s="136"/>
      <c r="CN182" s="136"/>
      <c r="CX182" s="136"/>
      <c r="DH182" s="136"/>
      <c r="DR182" s="136"/>
      <c r="EB182" s="136"/>
      <c r="EL182" s="136"/>
      <c r="EV182" s="136"/>
      <c r="FF182" s="136"/>
      <c r="FP182" s="136"/>
      <c r="FZ182" s="136"/>
      <c r="GJ182" s="136"/>
      <c r="GT182" s="136"/>
      <c r="HD182" s="136"/>
      <c r="HN182" s="136"/>
      <c r="HX182" s="136"/>
    </row>
    <row xmlns:x14ac="http://schemas.microsoft.com/office/spreadsheetml/2009/9/ac" r="183" s="3" customFormat="true" x14ac:dyDescent="0.25">
      <c r="A183" s="402"/>
      <c r="B183" s="136"/>
      <c r="L183" s="136"/>
      <c r="V183" s="136"/>
      <c r="AF183" s="136"/>
      <c r="AP183" s="136"/>
      <c r="AZ183" s="136"/>
      <c r="BA183" s="136"/>
      <c r="BB183" s="136"/>
      <c r="BC183" s="136"/>
      <c r="BD183" s="136"/>
      <c r="BE183" s="136"/>
      <c r="BF183" s="136"/>
      <c r="BG183" s="136"/>
      <c r="BJ183" s="136"/>
      <c r="BT183" s="136"/>
      <c r="CD183" s="136"/>
      <c r="CN183" s="136"/>
      <c r="CX183" s="136"/>
      <c r="DH183" s="136"/>
      <c r="DR183" s="136"/>
      <c r="EB183" s="136"/>
      <c r="EL183" s="136"/>
      <c r="EV183" s="136"/>
      <c r="FF183" s="136"/>
      <c r="FP183" s="136"/>
      <c r="FZ183" s="136"/>
      <c r="GJ183" s="136"/>
      <c r="GT183" s="136"/>
      <c r="HD183" s="136"/>
      <c r="HN183" s="136"/>
      <c r="HX183" s="136"/>
    </row>
    <row xmlns:x14ac="http://schemas.microsoft.com/office/spreadsheetml/2009/9/ac" r="184" s="3" customFormat="true" x14ac:dyDescent="0.25">
      <c r="A184" s="402"/>
      <c r="B184" s="136"/>
      <c r="L184" s="136"/>
      <c r="V184" s="136"/>
      <c r="AF184" s="136"/>
      <c r="AP184" s="136"/>
      <c r="AZ184" s="136"/>
      <c r="BA184" s="136"/>
      <c r="BB184" s="136"/>
      <c r="BC184" s="136"/>
      <c r="BD184" s="136"/>
      <c r="BE184" s="136"/>
      <c r="BF184" s="136"/>
      <c r="BG184" s="136"/>
      <c r="BJ184" s="136"/>
      <c r="BT184" s="136"/>
      <c r="CD184" s="136"/>
      <c r="CN184" s="136"/>
      <c r="CX184" s="136"/>
      <c r="DH184" s="136"/>
      <c r="DR184" s="136"/>
      <c r="EB184" s="136"/>
      <c r="EL184" s="136"/>
      <c r="EV184" s="136"/>
      <c r="FF184" s="136"/>
      <c r="FP184" s="136"/>
      <c r="FZ184" s="136"/>
      <c r="GJ184" s="136"/>
      <c r="GT184" s="136"/>
      <c r="HD184" s="136"/>
      <c r="HN184" s="136"/>
      <c r="HX184" s="136"/>
    </row>
    <row xmlns:x14ac="http://schemas.microsoft.com/office/spreadsheetml/2009/9/ac" r="185" s="3" customFormat="true" x14ac:dyDescent="0.25">
      <c r="A185" s="402"/>
      <c r="B185" s="136"/>
      <c r="L185" s="136"/>
      <c r="V185" s="136"/>
      <c r="AF185" s="136"/>
      <c r="AP185" s="136"/>
      <c r="AZ185" s="136"/>
      <c r="BA185" s="136"/>
      <c r="BB185" s="136"/>
      <c r="BC185" s="136"/>
      <c r="BD185" s="136"/>
      <c r="BE185" s="136"/>
      <c r="BF185" s="136"/>
      <c r="BG185" s="136"/>
      <c r="BJ185" s="136"/>
      <c r="BT185" s="136"/>
      <c r="CD185" s="136"/>
      <c r="CN185" s="136"/>
      <c r="CX185" s="136"/>
      <c r="DH185" s="136"/>
      <c r="DR185" s="136"/>
      <c r="EB185" s="136"/>
      <c r="EL185" s="136"/>
      <c r="EV185" s="136"/>
      <c r="FF185" s="136"/>
      <c r="FP185" s="136"/>
      <c r="FZ185" s="136"/>
      <c r="GJ185" s="136"/>
      <c r="GT185" s="136"/>
      <c r="HD185" s="136"/>
      <c r="HN185" s="136"/>
      <c r="HX185" s="136"/>
    </row>
    <row xmlns:x14ac="http://schemas.microsoft.com/office/spreadsheetml/2009/9/ac" r="186" s="3" customFormat="true" x14ac:dyDescent="0.25">
      <c r="A186" s="402"/>
      <c r="B186" s="136"/>
      <c r="L186" s="136"/>
      <c r="V186" s="136"/>
      <c r="AF186" s="136"/>
      <c r="AP186" s="136"/>
      <c r="AZ186" s="136"/>
      <c r="BA186" s="136"/>
      <c r="BB186" s="136"/>
      <c r="BC186" s="136"/>
      <c r="BD186" s="136"/>
      <c r="BE186" s="136"/>
      <c r="BF186" s="136"/>
      <c r="BG186" s="136"/>
      <c r="BJ186" s="136"/>
      <c r="BT186" s="136"/>
      <c r="CD186" s="136"/>
      <c r="CN186" s="136"/>
      <c r="CX186" s="136"/>
      <c r="DH186" s="136"/>
      <c r="DR186" s="136"/>
      <c r="EB186" s="136"/>
      <c r="EL186" s="136"/>
      <c r="EV186" s="136"/>
      <c r="FF186" s="136"/>
      <c r="FP186" s="136"/>
      <c r="FZ186" s="136"/>
      <c r="GJ186" s="136"/>
      <c r="GT186" s="136"/>
      <c r="HD186" s="136"/>
      <c r="HN186" s="136"/>
      <c r="HX186" s="136"/>
    </row>
    <row xmlns:x14ac="http://schemas.microsoft.com/office/spreadsheetml/2009/9/ac" r="187" s="3" customFormat="true" x14ac:dyDescent="0.25">
      <c r="A187" s="402"/>
      <c r="B187" s="136"/>
      <c r="L187" s="136"/>
      <c r="V187" s="136"/>
      <c r="AF187" s="136"/>
      <c r="AP187" s="136"/>
      <c r="AZ187" s="136"/>
      <c r="BA187" s="136"/>
      <c r="BB187" s="136"/>
      <c r="BC187" s="136"/>
      <c r="BD187" s="136"/>
      <c r="BE187" s="136"/>
      <c r="BF187" s="136"/>
      <c r="BG187" s="136"/>
      <c r="BJ187" s="136"/>
      <c r="BT187" s="136"/>
      <c r="CD187" s="136"/>
      <c r="CN187" s="136"/>
      <c r="CX187" s="136"/>
      <c r="DH187" s="136"/>
      <c r="DR187" s="136"/>
      <c r="EB187" s="136"/>
      <c r="EL187" s="136"/>
      <c r="EV187" s="136"/>
      <c r="FF187" s="136"/>
      <c r="FP187" s="136"/>
      <c r="FZ187" s="136"/>
      <c r="GJ187" s="136"/>
      <c r="GT187" s="136"/>
      <c r="HD187" s="136"/>
      <c r="HN187" s="136"/>
      <c r="HX187" s="136"/>
    </row>
    <row xmlns:x14ac="http://schemas.microsoft.com/office/spreadsheetml/2009/9/ac" r="188" s="3" customFormat="true" x14ac:dyDescent="0.25">
      <c r="A188" s="402"/>
      <c r="B188" s="136"/>
      <c r="L188" s="136"/>
      <c r="V188" s="136"/>
      <c r="AF188" s="136"/>
      <c r="AP188" s="136"/>
      <c r="AZ188" s="136"/>
      <c r="BA188" s="136"/>
      <c r="BB188" s="136"/>
      <c r="BC188" s="136"/>
      <c r="BD188" s="136"/>
      <c r="BE188" s="136"/>
      <c r="BF188" s="136"/>
      <c r="BG188" s="136"/>
      <c r="BJ188" s="136"/>
      <c r="BT188" s="136"/>
      <c r="CD188" s="136"/>
      <c r="CN188" s="136"/>
      <c r="CX188" s="136"/>
      <c r="DH188" s="136"/>
      <c r="DR188" s="136"/>
      <c r="EB188" s="136"/>
      <c r="EL188" s="136"/>
      <c r="EV188" s="136"/>
      <c r="FF188" s="136"/>
      <c r="FP188" s="136"/>
      <c r="FZ188" s="136"/>
      <c r="GJ188" s="136"/>
      <c r="GT188" s="136"/>
      <c r="HD188" s="136"/>
      <c r="HN188" s="136"/>
      <c r="HX188" s="136"/>
    </row>
    <row xmlns:x14ac="http://schemas.microsoft.com/office/spreadsheetml/2009/9/ac" r="189" s="3" customFormat="true" x14ac:dyDescent="0.25">
      <c r="A189" s="402"/>
      <c r="B189" s="136"/>
      <c r="L189" s="136"/>
      <c r="V189" s="136"/>
      <c r="AF189" s="136"/>
      <c r="AP189" s="136"/>
      <c r="AZ189" s="136"/>
      <c r="BA189" s="136"/>
      <c r="BB189" s="136"/>
      <c r="BC189" s="136"/>
      <c r="BD189" s="136"/>
      <c r="BE189" s="136"/>
      <c r="BF189" s="136"/>
      <c r="BG189" s="136"/>
      <c r="BJ189" s="136"/>
      <c r="BT189" s="136"/>
      <c r="CD189" s="136"/>
      <c r="CN189" s="136"/>
      <c r="CX189" s="136"/>
      <c r="DH189" s="136"/>
      <c r="DR189" s="136"/>
      <c r="EB189" s="136"/>
      <c r="EL189" s="136"/>
      <c r="EV189" s="136"/>
      <c r="FF189" s="136"/>
      <c r="FP189" s="136"/>
      <c r="FZ189" s="136"/>
      <c r="GJ189" s="136"/>
      <c r="GT189" s="136"/>
      <c r="HD189" s="136"/>
      <c r="HN189" s="136"/>
      <c r="HX189" s="136"/>
    </row>
    <row xmlns:x14ac="http://schemas.microsoft.com/office/spreadsheetml/2009/9/ac" r="190" s="3" customFormat="true" x14ac:dyDescent="0.25">
      <c r="A190" s="402"/>
      <c r="B190" s="136"/>
      <c r="L190" s="136"/>
      <c r="V190" s="136"/>
      <c r="AF190" s="136"/>
      <c r="AP190" s="136"/>
      <c r="AZ190" s="136"/>
      <c r="BA190" s="136"/>
      <c r="BB190" s="136"/>
      <c r="BC190" s="136"/>
      <c r="BD190" s="136"/>
      <c r="BE190" s="136"/>
      <c r="BF190" s="136"/>
      <c r="BG190" s="136"/>
      <c r="BJ190" s="136"/>
      <c r="BT190" s="136"/>
      <c r="CD190" s="136"/>
      <c r="CN190" s="136"/>
      <c r="CX190" s="136"/>
      <c r="DH190" s="136"/>
      <c r="DR190" s="136"/>
      <c r="EB190" s="136"/>
      <c r="EL190" s="136"/>
      <c r="EV190" s="136"/>
      <c r="FF190" s="136"/>
      <c r="FP190" s="136"/>
      <c r="FZ190" s="136"/>
      <c r="GJ190" s="136"/>
      <c r="GT190" s="136"/>
      <c r="HD190" s="136"/>
      <c r="HN190" s="136"/>
      <c r="HX190" s="136"/>
    </row>
    <row xmlns:x14ac="http://schemas.microsoft.com/office/spreadsheetml/2009/9/ac" r="191" s="3" customFormat="true" x14ac:dyDescent="0.25">
      <c r="A191" s="402"/>
      <c r="B191" s="136"/>
      <c r="L191" s="136"/>
      <c r="V191" s="136"/>
      <c r="AF191" s="136"/>
      <c r="AP191" s="136"/>
      <c r="AZ191" s="136"/>
      <c r="BA191" s="136"/>
      <c r="BB191" s="136"/>
      <c r="BC191" s="136"/>
      <c r="BD191" s="136"/>
      <c r="BE191" s="136"/>
      <c r="BF191" s="136"/>
      <c r="BG191" s="136"/>
      <c r="BJ191" s="136"/>
      <c r="BT191" s="136"/>
      <c r="CD191" s="136"/>
      <c r="CN191" s="136"/>
      <c r="CX191" s="136"/>
      <c r="DH191" s="136"/>
      <c r="DR191" s="136"/>
      <c r="EB191" s="136"/>
      <c r="EL191" s="136"/>
      <c r="EV191" s="136"/>
      <c r="FF191" s="136"/>
      <c r="FP191" s="136"/>
      <c r="FZ191" s="136"/>
      <c r="GJ191" s="136"/>
      <c r="GT191" s="136"/>
      <c r="HD191" s="136"/>
      <c r="HN191" s="136"/>
      <c r="HX191" s="136"/>
    </row>
    <row xmlns:x14ac="http://schemas.microsoft.com/office/spreadsheetml/2009/9/ac" r="192" s="3" customFormat="true" x14ac:dyDescent="0.25">
      <c r="A192" s="402"/>
      <c r="B192" s="136"/>
      <c r="L192" s="136"/>
      <c r="V192" s="136"/>
      <c r="AF192" s="136"/>
      <c r="AP192" s="136"/>
      <c r="AZ192" s="136"/>
      <c r="BA192" s="136"/>
      <c r="BB192" s="136"/>
      <c r="BC192" s="136"/>
      <c r="BD192" s="136"/>
      <c r="BE192" s="136"/>
      <c r="BF192" s="136"/>
      <c r="BG192" s="136"/>
      <c r="BJ192" s="136"/>
      <c r="BT192" s="136"/>
      <c r="CD192" s="136"/>
      <c r="CN192" s="136"/>
      <c r="CX192" s="136"/>
      <c r="DH192" s="136"/>
      <c r="DR192" s="136"/>
      <c r="EB192" s="136"/>
      <c r="EL192" s="136"/>
      <c r="EV192" s="136"/>
      <c r="FF192" s="136"/>
      <c r="FP192" s="136"/>
      <c r="FZ192" s="136"/>
      <c r="GJ192" s="136"/>
      <c r="GT192" s="136"/>
      <c r="HD192" s="136"/>
      <c r="HN192" s="136"/>
      <c r="HX192" s="136"/>
    </row>
    <row xmlns:x14ac="http://schemas.microsoft.com/office/spreadsheetml/2009/9/ac" r="193" s="3" customFormat="true" x14ac:dyDescent="0.25">
      <c r="A193" s="402"/>
      <c r="B193" s="136"/>
      <c r="L193" s="136"/>
      <c r="V193" s="136"/>
      <c r="AF193" s="136"/>
      <c r="AP193" s="136"/>
      <c r="AZ193" s="136"/>
      <c r="BA193" s="136"/>
      <c r="BB193" s="136"/>
      <c r="BC193" s="136"/>
      <c r="BD193" s="136"/>
      <c r="BE193" s="136"/>
      <c r="BF193" s="136"/>
      <c r="BG193" s="136"/>
      <c r="BJ193" s="136"/>
      <c r="BT193" s="136"/>
      <c r="CD193" s="136"/>
      <c r="CN193" s="136"/>
      <c r="CX193" s="136"/>
      <c r="DH193" s="136"/>
      <c r="DR193" s="136"/>
      <c r="EB193" s="136"/>
      <c r="EL193" s="136"/>
      <c r="EV193" s="136"/>
      <c r="FF193" s="136"/>
      <c r="FP193" s="136"/>
      <c r="FZ193" s="136"/>
      <c r="GJ193" s="136"/>
      <c r="GT193" s="136"/>
      <c r="HD193" s="136"/>
      <c r="HN193" s="136"/>
      <c r="HX193" s="136"/>
    </row>
    <row xmlns:x14ac="http://schemas.microsoft.com/office/spreadsheetml/2009/9/ac" r="194" s="3" customFormat="true" x14ac:dyDescent="0.25">
      <c r="A194" s="402"/>
      <c r="B194" s="136"/>
      <c r="L194" s="136"/>
      <c r="V194" s="136"/>
      <c r="AF194" s="136"/>
      <c r="AP194" s="136"/>
      <c r="AZ194" s="136"/>
      <c r="BA194" s="136"/>
      <c r="BB194" s="136"/>
      <c r="BC194" s="136"/>
      <c r="BD194" s="136"/>
      <c r="BE194" s="136"/>
      <c r="BF194" s="136"/>
      <c r="BG194" s="136"/>
      <c r="BJ194" s="136"/>
      <c r="BT194" s="136"/>
      <c r="CD194" s="136"/>
      <c r="CN194" s="136"/>
      <c r="CX194" s="136"/>
      <c r="DH194" s="136"/>
      <c r="DR194" s="136"/>
      <c r="EB194" s="136"/>
      <c r="EL194" s="136"/>
      <c r="EV194" s="136"/>
      <c r="FF194" s="136"/>
      <c r="FP194" s="136"/>
      <c r="FZ194" s="136"/>
      <c r="GJ194" s="136"/>
      <c r="GT194" s="136"/>
      <c r="HD194" s="136"/>
      <c r="HN194" s="136"/>
      <c r="HX194" s="136"/>
    </row>
    <row xmlns:x14ac="http://schemas.microsoft.com/office/spreadsheetml/2009/9/ac" r="195" s="3" customFormat="true" x14ac:dyDescent="0.25">
      <c r="A195" s="402"/>
      <c r="B195" s="136"/>
      <c r="L195" s="136"/>
      <c r="V195" s="136"/>
      <c r="AF195" s="136"/>
      <c r="AP195" s="136"/>
      <c r="AZ195" s="136"/>
      <c r="BA195" s="136"/>
      <c r="BB195" s="136"/>
      <c r="BC195" s="136"/>
      <c r="BD195" s="136"/>
      <c r="BE195" s="136"/>
      <c r="BF195" s="136"/>
      <c r="BG195" s="136"/>
      <c r="BJ195" s="136"/>
      <c r="BT195" s="136"/>
      <c r="CD195" s="136"/>
      <c r="CN195" s="136"/>
      <c r="CX195" s="136"/>
      <c r="DH195" s="136"/>
      <c r="DR195" s="136"/>
      <c r="EB195" s="136"/>
      <c r="EL195" s="136"/>
      <c r="EV195" s="136"/>
      <c r="FF195" s="136"/>
      <c r="FP195" s="136"/>
      <c r="FZ195" s="136"/>
      <c r="GJ195" s="136"/>
      <c r="GT195" s="136"/>
      <c r="HD195" s="136"/>
      <c r="HN195" s="136"/>
      <c r="HX195" s="136"/>
    </row>
    <row xmlns:x14ac="http://schemas.microsoft.com/office/spreadsheetml/2009/9/ac" r="196" s="3" customFormat="true" x14ac:dyDescent="0.25">
      <c r="A196" s="402"/>
      <c r="B196" s="136"/>
      <c r="L196" s="136"/>
      <c r="V196" s="136"/>
      <c r="AF196" s="136"/>
      <c r="AP196" s="136"/>
      <c r="AZ196" s="136"/>
      <c r="BA196" s="136"/>
      <c r="BB196" s="136"/>
      <c r="BC196" s="136"/>
      <c r="BD196" s="136"/>
      <c r="BE196" s="136"/>
      <c r="BF196" s="136"/>
      <c r="BG196" s="136"/>
      <c r="BJ196" s="136"/>
      <c r="BT196" s="136"/>
      <c r="CD196" s="136"/>
      <c r="CN196" s="136"/>
      <c r="CX196" s="136"/>
      <c r="DH196" s="136"/>
      <c r="DR196" s="136"/>
      <c r="EB196" s="136"/>
      <c r="EL196" s="136"/>
      <c r="EV196" s="136"/>
      <c r="FF196" s="136"/>
      <c r="FP196" s="136"/>
      <c r="FZ196" s="136"/>
      <c r="GJ196" s="136"/>
      <c r="GT196" s="136"/>
      <c r="HD196" s="136"/>
      <c r="HN196" s="136"/>
      <c r="HX196" s="136"/>
    </row>
    <row xmlns:x14ac="http://schemas.microsoft.com/office/spreadsheetml/2009/9/ac" r="197" s="3" customFormat="true" x14ac:dyDescent="0.25">
      <c r="A197" s="402"/>
      <c r="B197" s="136"/>
      <c r="L197" s="136"/>
      <c r="V197" s="136"/>
      <c r="AF197" s="136"/>
      <c r="AP197" s="136"/>
      <c r="AZ197" s="136"/>
      <c r="BA197" s="136"/>
      <c r="BB197" s="136"/>
      <c r="BC197" s="136"/>
      <c r="BD197" s="136"/>
      <c r="BE197" s="136"/>
      <c r="BF197" s="136"/>
      <c r="BG197" s="136"/>
      <c r="BJ197" s="136"/>
      <c r="BT197" s="136"/>
      <c r="CD197" s="136"/>
      <c r="CN197" s="136"/>
      <c r="CX197" s="136"/>
      <c r="DH197" s="136"/>
      <c r="DR197" s="136"/>
      <c r="EB197" s="136"/>
      <c r="EL197" s="136"/>
      <c r="EV197" s="136"/>
      <c r="FF197" s="136"/>
      <c r="FP197" s="136"/>
      <c r="FZ197" s="136"/>
      <c r="GJ197" s="136"/>
      <c r="GT197" s="136"/>
      <c r="HD197" s="136"/>
      <c r="HN197" s="136"/>
      <c r="HX197" s="136"/>
    </row>
    <row xmlns:x14ac="http://schemas.microsoft.com/office/spreadsheetml/2009/9/ac" r="198" s="3" customFormat="true" x14ac:dyDescent="0.25">
      <c r="A198" s="402"/>
      <c r="B198" s="136"/>
      <c r="L198" s="136"/>
      <c r="V198" s="136"/>
      <c r="AF198" s="136"/>
      <c r="AP198" s="136"/>
      <c r="AZ198" s="136"/>
      <c r="BA198" s="136"/>
      <c r="BB198" s="136"/>
      <c r="BC198" s="136"/>
      <c r="BD198" s="136"/>
      <c r="BE198" s="136"/>
      <c r="BF198" s="136"/>
      <c r="BG198" s="136"/>
      <c r="BJ198" s="136"/>
      <c r="BT198" s="136"/>
      <c r="CD198" s="136"/>
      <c r="CN198" s="136"/>
      <c r="CX198" s="136"/>
      <c r="DH198" s="136"/>
      <c r="DR198" s="136"/>
      <c r="EB198" s="136"/>
      <c r="EL198" s="136"/>
      <c r="EV198" s="136"/>
      <c r="FF198" s="136"/>
      <c r="FP198" s="136"/>
      <c r="FZ198" s="136"/>
      <c r="GJ198" s="136"/>
      <c r="GT198" s="136"/>
      <c r="HD198" s="136"/>
      <c r="HN198" s="136"/>
      <c r="HX198" s="136"/>
    </row>
    <row xmlns:x14ac="http://schemas.microsoft.com/office/spreadsheetml/2009/9/ac" r="199" s="3" customFormat="true" x14ac:dyDescent="0.25">
      <c r="A199" s="402"/>
      <c r="B199" s="136"/>
      <c r="L199" s="136"/>
      <c r="V199" s="136"/>
      <c r="AF199" s="136"/>
      <c r="AP199" s="136"/>
      <c r="AZ199" s="136"/>
      <c r="BA199" s="136"/>
      <c r="BB199" s="136"/>
      <c r="BC199" s="136"/>
      <c r="BD199" s="136"/>
      <c r="BE199" s="136"/>
      <c r="BF199" s="136"/>
      <c r="BG199" s="136"/>
      <c r="BJ199" s="136"/>
      <c r="BT199" s="136"/>
      <c r="CD199" s="136"/>
      <c r="CN199" s="136"/>
      <c r="CX199" s="136"/>
      <c r="DH199" s="136"/>
      <c r="DR199" s="136"/>
      <c r="EB199" s="136"/>
      <c r="EL199" s="136"/>
      <c r="EV199" s="136"/>
      <c r="FF199" s="136"/>
      <c r="FP199" s="136"/>
      <c r="FZ199" s="136"/>
      <c r="GJ199" s="136"/>
      <c r="GT199" s="136"/>
      <c r="HD199" s="136"/>
      <c r="HN199" s="136"/>
      <c r="HX199" s="136"/>
    </row>
    <row xmlns:x14ac="http://schemas.microsoft.com/office/spreadsheetml/2009/9/ac" r="200" s="3" customFormat="true" x14ac:dyDescent="0.25">
      <c r="A200" s="402"/>
      <c r="B200" s="136"/>
      <c r="L200" s="136"/>
      <c r="V200" s="136"/>
      <c r="AF200" s="136"/>
      <c r="AP200" s="136"/>
      <c r="AZ200" s="136"/>
      <c r="BA200" s="136"/>
      <c r="BB200" s="136"/>
      <c r="BC200" s="136"/>
      <c r="BD200" s="136"/>
      <c r="BE200" s="136"/>
      <c r="BF200" s="136"/>
      <c r="BG200" s="136"/>
      <c r="BJ200" s="136"/>
      <c r="BT200" s="136"/>
      <c r="CD200" s="136"/>
      <c r="CN200" s="136"/>
      <c r="CX200" s="136"/>
      <c r="DH200" s="136"/>
      <c r="DR200" s="136"/>
      <c r="EB200" s="136"/>
      <c r="EL200" s="136"/>
      <c r="EV200" s="136"/>
      <c r="FF200" s="136"/>
      <c r="FP200" s="136"/>
      <c r="FZ200" s="136"/>
      <c r="GJ200" s="136"/>
      <c r="GT200" s="136"/>
      <c r="HD200" s="136"/>
      <c r="HN200" s="136"/>
      <c r="HX200" s="136"/>
    </row>
    <row xmlns:x14ac="http://schemas.microsoft.com/office/spreadsheetml/2009/9/ac" r="201" s="3" customFormat="true" x14ac:dyDescent="0.25">
      <c r="A201" s="402"/>
      <c r="B201" s="136"/>
      <c r="L201" s="136"/>
      <c r="V201" s="136"/>
      <c r="AF201" s="136"/>
      <c r="AP201" s="136"/>
      <c r="AZ201" s="136"/>
      <c r="BA201" s="136"/>
      <c r="BB201" s="136"/>
      <c r="BC201" s="136"/>
      <c r="BD201" s="136"/>
      <c r="BE201" s="136"/>
      <c r="BF201" s="136"/>
      <c r="BG201" s="136"/>
      <c r="BJ201" s="136"/>
      <c r="BT201" s="136"/>
      <c r="CD201" s="136"/>
      <c r="CN201" s="136"/>
      <c r="CX201" s="136"/>
      <c r="DH201" s="136"/>
      <c r="DR201" s="136"/>
      <c r="EB201" s="136"/>
      <c r="EL201" s="136"/>
      <c r="EV201" s="136"/>
      <c r="FF201" s="136"/>
      <c r="FP201" s="136"/>
      <c r="FZ201" s="136"/>
      <c r="GJ201" s="136"/>
      <c r="GT201" s="136"/>
      <c r="HD201" s="136"/>
      <c r="HN201" s="136"/>
      <c r="HX201" s="136"/>
    </row>
    <row xmlns:x14ac="http://schemas.microsoft.com/office/spreadsheetml/2009/9/ac" r="202" s="3" customFormat="true" x14ac:dyDescent="0.25">
      <c r="A202" s="402"/>
      <c r="B202" s="136"/>
      <c r="L202" s="136"/>
      <c r="V202" s="136"/>
      <c r="AF202" s="136"/>
      <c r="AP202" s="136"/>
      <c r="AZ202" s="136"/>
      <c r="BA202" s="136"/>
      <c r="BB202" s="136"/>
      <c r="BC202" s="136"/>
      <c r="BD202" s="136"/>
      <c r="BE202" s="136"/>
      <c r="BF202" s="136"/>
      <c r="BG202" s="136"/>
      <c r="BJ202" s="136"/>
      <c r="BT202" s="136"/>
      <c r="CD202" s="136"/>
      <c r="CN202" s="136"/>
      <c r="CX202" s="136"/>
      <c r="DH202" s="136"/>
      <c r="DR202" s="136"/>
      <c r="EB202" s="136"/>
      <c r="EL202" s="136"/>
      <c r="EV202" s="136"/>
      <c r="FF202" s="136"/>
      <c r="FP202" s="136"/>
      <c r="FZ202" s="136"/>
      <c r="GJ202" s="136"/>
      <c r="GT202" s="136"/>
      <c r="HD202" s="136"/>
      <c r="HN202" s="136"/>
      <c r="HX202" s="136"/>
    </row>
    <row xmlns:x14ac="http://schemas.microsoft.com/office/spreadsheetml/2009/9/ac" r="203" s="3" customFormat="true" x14ac:dyDescent="0.25">
      <c r="A203" s="402"/>
      <c r="B203" s="136"/>
      <c r="L203" s="136"/>
      <c r="V203" s="136"/>
      <c r="AF203" s="136"/>
      <c r="AP203" s="136"/>
      <c r="AZ203" s="136"/>
      <c r="BA203" s="136"/>
      <c r="BB203" s="136"/>
      <c r="BC203" s="136"/>
      <c r="BD203" s="136"/>
      <c r="BE203" s="136"/>
      <c r="BF203" s="136"/>
      <c r="BG203" s="136"/>
      <c r="BJ203" s="136"/>
      <c r="BT203" s="136"/>
      <c r="CD203" s="136"/>
      <c r="CN203" s="136"/>
      <c r="CX203" s="136"/>
      <c r="DH203" s="136"/>
      <c r="DR203" s="136"/>
      <c r="EB203" s="136"/>
      <c r="EL203" s="136"/>
      <c r="EV203" s="136"/>
      <c r="FF203" s="136"/>
      <c r="FP203" s="136"/>
      <c r="FZ203" s="136"/>
      <c r="GJ203" s="136"/>
      <c r="GT203" s="136"/>
      <c r="HD203" s="136"/>
      <c r="HN203" s="136"/>
      <c r="HX203" s="136"/>
    </row>
    <row xmlns:x14ac="http://schemas.microsoft.com/office/spreadsheetml/2009/9/ac" r="204" s="3" customFormat="true" x14ac:dyDescent="0.25">
      <c r="A204" s="402"/>
      <c r="B204" s="136"/>
      <c r="L204" s="136"/>
      <c r="V204" s="136"/>
      <c r="AF204" s="136"/>
      <c r="AP204" s="136"/>
      <c r="AZ204" s="136"/>
      <c r="BA204" s="136"/>
      <c r="BB204" s="136"/>
      <c r="BC204" s="136"/>
      <c r="BD204" s="136"/>
      <c r="BE204" s="136"/>
      <c r="BF204" s="136"/>
      <c r="BG204" s="136"/>
      <c r="BJ204" s="136"/>
      <c r="BT204" s="136"/>
      <c r="CD204" s="136"/>
      <c r="CN204" s="136"/>
      <c r="CX204" s="136"/>
      <c r="DH204" s="136"/>
      <c r="DR204" s="136"/>
      <c r="EB204" s="136"/>
      <c r="EL204" s="136"/>
      <c r="EV204" s="136"/>
      <c r="FF204" s="136"/>
      <c r="FP204" s="136"/>
      <c r="FZ204" s="136"/>
      <c r="GJ204" s="136"/>
      <c r="GT204" s="136"/>
      <c r="HD204" s="136"/>
      <c r="HN204" s="136"/>
      <c r="HX204" s="136"/>
    </row>
    <row xmlns:x14ac="http://schemas.microsoft.com/office/spreadsheetml/2009/9/ac" r="205" s="3" customFormat="true" x14ac:dyDescent="0.25">
      <c r="A205" s="402"/>
      <c r="B205" s="136"/>
      <c r="L205" s="136"/>
      <c r="V205" s="136"/>
      <c r="AF205" s="136"/>
      <c r="AP205" s="136"/>
      <c r="AZ205" s="136"/>
      <c r="BA205" s="136"/>
      <c r="BB205" s="136"/>
      <c r="BC205" s="136"/>
      <c r="BD205" s="136"/>
      <c r="BE205" s="136"/>
      <c r="BF205" s="136"/>
      <c r="BG205" s="136"/>
      <c r="BJ205" s="136"/>
      <c r="BT205" s="136"/>
      <c r="CD205" s="136"/>
      <c r="CN205" s="136"/>
      <c r="CX205" s="136"/>
      <c r="DH205" s="136"/>
      <c r="DR205" s="136"/>
      <c r="EB205" s="136"/>
      <c r="EL205" s="136"/>
      <c r="EV205" s="136"/>
      <c r="FF205" s="136"/>
      <c r="FP205" s="136"/>
      <c r="FZ205" s="136"/>
      <c r="GJ205" s="136"/>
      <c r="GT205" s="136"/>
      <c r="HD205" s="136"/>
      <c r="HN205" s="136"/>
      <c r="HX205" s="136"/>
    </row>
    <row xmlns:x14ac="http://schemas.microsoft.com/office/spreadsheetml/2009/9/ac" r="206" s="3" customFormat="true" x14ac:dyDescent="0.25">
      <c r="A206" s="402"/>
      <c r="B206" s="136"/>
      <c r="L206" s="136"/>
      <c r="V206" s="136"/>
      <c r="AF206" s="136"/>
      <c r="AP206" s="136"/>
      <c r="AZ206" s="136"/>
      <c r="BA206" s="136"/>
      <c r="BB206" s="136"/>
      <c r="BC206" s="136"/>
      <c r="BD206" s="136"/>
      <c r="BE206" s="136"/>
      <c r="BF206" s="136"/>
      <c r="BG206" s="136"/>
      <c r="BJ206" s="136"/>
      <c r="BT206" s="136"/>
      <c r="CD206" s="136"/>
      <c r="CN206" s="136"/>
      <c r="CX206" s="136"/>
      <c r="DH206" s="136"/>
      <c r="DR206" s="136"/>
      <c r="EB206" s="136"/>
      <c r="EL206" s="136"/>
      <c r="EV206" s="136"/>
      <c r="FF206" s="136"/>
      <c r="FP206" s="136"/>
      <c r="FZ206" s="136"/>
      <c r="GJ206" s="136"/>
      <c r="GT206" s="136"/>
      <c r="HD206" s="136"/>
      <c r="HN206" s="136"/>
      <c r="HX206" s="136"/>
    </row>
    <row xmlns:x14ac="http://schemas.microsoft.com/office/spreadsheetml/2009/9/ac" r="207" s="3" customFormat="true" x14ac:dyDescent="0.25">
      <c r="A207" s="402"/>
      <c r="B207" s="136"/>
      <c r="L207" s="136"/>
      <c r="V207" s="136"/>
      <c r="AF207" s="136"/>
      <c r="AP207" s="136"/>
      <c r="AZ207" s="136"/>
      <c r="BA207" s="136"/>
      <c r="BB207" s="136"/>
      <c r="BC207" s="136"/>
      <c r="BD207" s="136"/>
      <c r="BE207" s="136"/>
      <c r="BF207" s="136"/>
      <c r="BG207" s="136"/>
      <c r="BJ207" s="136"/>
      <c r="BT207" s="136"/>
      <c r="CD207" s="136"/>
      <c r="CN207" s="136"/>
      <c r="CX207" s="136"/>
      <c r="DH207" s="136"/>
      <c r="DR207" s="136"/>
      <c r="EB207" s="136"/>
      <c r="EL207" s="136"/>
      <c r="EV207" s="136"/>
      <c r="FF207" s="136"/>
      <c r="FP207" s="136"/>
      <c r="FZ207" s="136"/>
      <c r="GJ207" s="136"/>
      <c r="GT207" s="136"/>
      <c r="HD207" s="136"/>
      <c r="HN207" s="136"/>
      <c r="HX207" s="136"/>
    </row>
    <row xmlns:x14ac="http://schemas.microsoft.com/office/spreadsheetml/2009/9/ac" r="208" s="3" customFormat="true" x14ac:dyDescent="0.25">
      <c r="A208" s="402"/>
      <c r="B208" s="136"/>
      <c r="L208" s="136"/>
      <c r="V208" s="136"/>
      <c r="AF208" s="136"/>
      <c r="AP208" s="136"/>
      <c r="AZ208" s="136"/>
      <c r="BA208" s="136"/>
      <c r="BB208" s="136"/>
      <c r="BC208" s="136"/>
      <c r="BD208" s="136"/>
      <c r="BE208" s="136"/>
      <c r="BF208" s="136"/>
      <c r="BG208" s="136"/>
      <c r="BJ208" s="136"/>
      <c r="BT208" s="136"/>
      <c r="CD208" s="136"/>
      <c r="CN208" s="136"/>
      <c r="CX208" s="136"/>
      <c r="DH208" s="136"/>
      <c r="DR208" s="136"/>
      <c r="EB208" s="136"/>
      <c r="EL208" s="136"/>
      <c r="EV208" s="136"/>
      <c r="FF208" s="136"/>
      <c r="FP208" s="136"/>
      <c r="FZ208" s="136"/>
      <c r="GJ208" s="136"/>
      <c r="GT208" s="136"/>
      <c r="HD208" s="136"/>
      <c r="HN208" s="136"/>
      <c r="HX208" s="136"/>
    </row>
    <row xmlns:x14ac="http://schemas.microsoft.com/office/spreadsheetml/2009/9/ac" r="209" s="3" customFormat="true" x14ac:dyDescent="0.25">
      <c r="A209" s="402"/>
      <c r="B209" s="136"/>
      <c r="L209" s="136"/>
      <c r="V209" s="136"/>
      <c r="AF209" s="136"/>
      <c r="AP209" s="136"/>
      <c r="AZ209" s="136"/>
      <c r="BA209" s="136"/>
      <c r="BB209" s="136"/>
      <c r="BC209" s="136"/>
      <c r="BD209" s="136"/>
      <c r="BE209" s="136"/>
      <c r="BF209" s="136"/>
      <c r="BG209" s="136"/>
      <c r="BJ209" s="136"/>
      <c r="BT209" s="136"/>
      <c r="CD209" s="136"/>
      <c r="CN209" s="136"/>
      <c r="CX209" s="136"/>
      <c r="DH209" s="136"/>
      <c r="DR209" s="136"/>
      <c r="EB209" s="136"/>
      <c r="EL209" s="136"/>
      <c r="EV209" s="136"/>
      <c r="FF209" s="136"/>
      <c r="FP209" s="136"/>
      <c r="FZ209" s="136"/>
      <c r="GJ209" s="136"/>
      <c r="GT209" s="136"/>
      <c r="HD209" s="136"/>
      <c r="HN209" s="136"/>
      <c r="HX209" s="136"/>
    </row>
    <row xmlns:x14ac="http://schemas.microsoft.com/office/spreadsheetml/2009/9/ac" r="210" s="3" customFormat="true" x14ac:dyDescent="0.25">
      <c r="A210" s="402"/>
      <c r="B210" s="136"/>
      <c r="L210" s="136"/>
      <c r="V210" s="136"/>
      <c r="AF210" s="136"/>
      <c r="AP210" s="136"/>
      <c r="AZ210" s="136"/>
      <c r="BA210" s="136"/>
      <c r="BB210" s="136"/>
      <c r="BC210" s="136"/>
      <c r="BD210" s="136"/>
      <c r="BE210" s="136"/>
      <c r="BF210" s="136"/>
      <c r="BG210" s="136"/>
      <c r="BJ210" s="136"/>
      <c r="BT210" s="136"/>
      <c r="CD210" s="136"/>
      <c r="CN210" s="136"/>
      <c r="CX210" s="136"/>
      <c r="DH210" s="136"/>
      <c r="DR210" s="136"/>
      <c r="EB210" s="136"/>
      <c r="EL210" s="136"/>
      <c r="EV210" s="136"/>
      <c r="FF210" s="136"/>
      <c r="FP210" s="136"/>
      <c r="FZ210" s="136"/>
      <c r="GJ210" s="136"/>
      <c r="GT210" s="136"/>
      <c r="HD210" s="136"/>
      <c r="HN210" s="136"/>
      <c r="HX210" s="136"/>
    </row>
    <row xmlns:x14ac="http://schemas.microsoft.com/office/spreadsheetml/2009/9/ac" r="211" s="3" customFormat="true" x14ac:dyDescent="0.25">
      <c r="A211" s="402"/>
      <c r="B211" s="136"/>
      <c r="L211" s="136"/>
      <c r="V211" s="136"/>
      <c r="AF211" s="136"/>
      <c r="AP211" s="136"/>
      <c r="AZ211" s="136"/>
      <c r="BA211" s="136"/>
      <c r="BB211" s="136"/>
      <c r="BC211" s="136"/>
      <c r="BD211" s="136"/>
      <c r="BE211" s="136"/>
      <c r="BF211" s="136"/>
      <c r="BG211" s="136"/>
      <c r="BJ211" s="136"/>
      <c r="BT211" s="136"/>
      <c r="CD211" s="136"/>
      <c r="CN211" s="136"/>
      <c r="CX211" s="136"/>
      <c r="DH211" s="136"/>
      <c r="DR211" s="136"/>
      <c r="EB211" s="136"/>
      <c r="EL211" s="136"/>
      <c r="EV211" s="136"/>
      <c r="FF211" s="136"/>
      <c r="FP211" s="136"/>
      <c r="FZ211" s="136"/>
      <c r="GJ211" s="136"/>
      <c r="GT211" s="136"/>
      <c r="HD211" s="136"/>
      <c r="HN211" s="136"/>
      <c r="HX211" s="136"/>
    </row>
    <row xmlns:x14ac="http://schemas.microsoft.com/office/spreadsheetml/2009/9/ac" r="212" s="3" customFormat="true" x14ac:dyDescent="0.25">
      <c r="A212" s="402"/>
      <c r="B212" s="136"/>
      <c r="L212" s="136"/>
      <c r="V212" s="136"/>
      <c r="AF212" s="136"/>
      <c r="AP212" s="136"/>
      <c r="AZ212" s="136"/>
      <c r="BA212" s="136"/>
      <c r="BB212" s="136"/>
      <c r="BC212" s="136"/>
      <c r="BD212" s="136"/>
      <c r="BE212" s="136"/>
      <c r="BF212" s="136"/>
      <c r="BG212" s="136"/>
      <c r="BJ212" s="136"/>
      <c r="BT212" s="136"/>
      <c r="CD212" s="136"/>
      <c r="CN212" s="136"/>
      <c r="CX212" s="136"/>
      <c r="DH212" s="136"/>
      <c r="DR212" s="136"/>
      <c r="EB212" s="136"/>
      <c r="EL212" s="136"/>
      <c r="EV212" s="136"/>
      <c r="FF212" s="136"/>
      <c r="FP212" s="136"/>
      <c r="FZ212" s="136"/>
      <c r="GJ212" s="136"/>
      <c r="GT212" s="136"/>
      <c r="HD212" s="136"/>
      <c r="HN212" s="136"/>
      <c r="HX212" s="136"/>
    </row>
    <row xmlns:x14ac="http://schemas.microsoft.com/office/spreadsheetml/2009/9/ac" r="213" s="3" customFormat="true" x14ac:dyDescent="0.25">
      <c r="A213" s="402"/>
      <c r="B213" s="136"/>
      <c r="L213" s="136"/>
      <c r="V213" s="136"/>
      <c r="AF213" s="136"/>
      <c r="AP213" s="136"/>
      <c r="AZ213" s="136"/>
      <c r="BA213" s="136"/>
      <c r="BB213" s="136"/>
      <c r="BC213" s="136"/>
      <c r="BD213" s="136"/>
      <c r="BE213" s="136"/>
      <c r="BF213" s="136"/>
      <c r="BG213" s="136"/>
      <c r="BJ213" s="136"/>
      <c r="BT213" s="136"/>
      <c r="CD213" s="136"/>
      <c r="CN213" s="136"/>
      <c r="CX213" s="136"/>
      <c r="DH213" s="136"/>
      <c r="DR213" s="136"/>
      <c r="EB213" s="136"/>
      <c r="EL213" s="136"/>
      <c r="EV213" s="136"/>
      <c r="FF213" s="136"/>
      <c r="FP213" s="136"/>
      <c r="FZ213" s="136"/>
      <c r="GJ213" s="136"/>
      <c r="GT213" s="136"/>
      <c r="HD213" s="136"/>
      <c r="HN213" s="136"/>
      <c r="HX213" s="136"/>
    </row>
    <row xmlns:x14ac="http://schemas.microsoft.com/office/spreadsheetml/2009/9/ac" r="214" s="3" customFormat="true" x14ac:dyDescent="0.25">
      <c r="A214" s="402"/>
      <c r="B214" s="136"/>
      <c r="L214" s="136"/>
      <c r="V214" s="136"/>
      <c r="AF214" s="136"/>
      <c r="AP214" s="136"/>
      <c r="AZ214" s="136"/>
      <c r="BA214" s="136"/>
      <c r="BB214" s="136"/>
      <c r="BC214" s="136"/>
      <c r="BD214" s="136"/>
      <c r="BE214" s="136"/>
      <c r="BF214" s="136"/>
      <c r="BG214" s="136"/>
      <c r="BJ214" s="136"/>
      <c r="BT214" s="136"/>
      <c r="CD214" s="136"/>
      <c r="CN214" s="136"/>
      <c r="CX214" s="136"/>
      <c r="DH214" s="136"/>
      <c r="DR214" s="136"/>
      <c r="EB214" s="136"/>
      <c r="EL214" s="136"/>
      <c r="EV214" s="136"/>
      <c r="FF214" s="136"/>
      <c r="FP214" s="136"/>
      <c r="FZ214" s="136"/>
      <c r="GJ214" s="136"/>
      <c r="GT214" s="136"/>
      <c r="HD214" s="136"/>
      <c r="HN214" s="136"/>
      <c r="HX214" s="136"/>
    </row>
    <row xmlns:x14ac="http://schemas.microsoft.com/office/spreadsheetml/2009/9/ac" r="215" s="3" customFormat="true" x14ac:dyDescent="0.25">
      <c r="A215" s="402"/>
      <c r="B215" s="136"/>
      <c r="L215" s="136"/>
      <c r="V215" s="136"/>
      <c r="AF215" s="136"/>
      <c r="AP215" s="136"/>
      <c r="AZ215" s="136"/>
      <c r="BA215" s="136"/>
      <c r="BB215" s="136"/>
      <c r="BC215" s="136"/>
      <c r="BD215" s="136"/>
      <c r="BE215" s="136"/>
      <c r="BF215" s="136"/>
      <c r="BG215" s="136"/>
      <c r="BJ215" s="136"/>
      <c r="BT215" s="136"/>
      <c r="CD215" s="136"/>
      <c r="CN215" s="136"/>
      <c r="CX215" s="136"/>
      <c r="DH215" s="136"/>
      <c r="DR215" s="136"/>
      <c r="EB215" s="136"/>
      <c r="EL215" s="136"/>
      <c r="EV215" s="136"/>
      <c r="FF215" s="136"/>
      <c r="FP215" s="136"/>
      <c r="FZ215" s="136"/>
      <c r="GJ215" s="136"/>
      <c r="GT215" s="136"/>
      <c r="HD215" s="136"/>
      <c r="HN215" s="136"/>
      <c r="HX215" s="136"/>
    </row>
    <row xmlns:x14ac="http://schemas.microsoft.com/office/spreadsheetml/2009/9/ac" r="216" s="3" customFormat="true" x14ac:dyDescent="0.25">
      <c r="A216" s="402"/>
      <c r="B216" s="136"/>
      <c r="L216" s="136"/>
      <c r="V216" s="136"/>
      <c r="AF216" s="136"/>
      <c r="AP216" s="136"/>
      <c r="AZ216" s="136"/>
      <c r="BA216" s="136"/>
      <c r="BB216" s="136"/>
      <c r="BC216" s="136"/>
      <c r="BD216" s="136"/>
      <c r="BE216" s="136"/>
      <c r="BF216" s="136"/>
      <c r="BG216" s="136"/>
      <c r="BJ216" s="136"/>
      <c r="BT216" s="136"/>
      <c r="CD216" s="136"/>
      <c r="CN216" s="136"/>
      <c r="CX216" s="136"/>
      <c r="DH216" s="136"/>
      <c r="DR216" s="136"/>
      <c r="EB216" s="136"/>
      <c r="EL216" s="136"/>
      <c r="EV216" s="136"/>
      <c r="FF216" s="136"/>
      <c r="FP216" s="136"/>
      <c r="FZ216" s="136"/>
      <c r="GJ216" s="136"/>
      <c r="GT216" s="136"/>
      <c r="HD216" s="136"/>
      <c r="HN216" s="136"/>
      <c r="HX216" s="136"/>
    </row>
    <row xmlns:x14ac="http://schemas.microsoft.com/office/spreadsheetml/2009/9/ac" r="217" s="3" customFormat="true" x14ac:dyDescent="0.25">
      <c r="A217" s="402"/>
      <c r="B217" s="136"/>
      <c r="L217" s="136"/>
      <c r="V217" s="136"/>
      <c r="AF217" s="136"/>
      <c r="AP217" s="136"/>
      <c r="AZ217" s="136"/>
      <c r="BA217" s="136"/>
      <c r="BB217" s="136"/>
      <c r="BC217" s="136"/>
      <c r="BD217" s="136"/>
      <c r="BE217" s="136"/>
      <c r="BF217" s="136"/>
      <c r="BG217" s="136"/>
      <c r="BJ217" s="136"/>
      <c r="BT217" s="136"/>
      <c r="CD217" s="136"/>
      <c r="CN217" s="136"/>
      <c r="CX217" s="136"/>
      <c r="DH217" s="136"/>
      <c r="DR217" s="136"/>
      <c r="EB217" s="136"/>
      <c r="EL217" s="136"/>
      <c r="EV217" s="136"/>
      <c r="FF217" s="136"/>
      <c r="FP217" s="136"/>
      <c r="FZ217" s="136"/>
      <c r="GJ217" s="136"/>
      <c r="GT217" s="136"/>
      <c r="HD217" s="136"/>
      <c r="HN217" s="136"/>
      <c r="HX217" s="136"/>
    </row>
    <row xmlns:x14ac="http://schemas.microsoft.com/office/spreadsheetml/2009/9/ac" r="218" s="3" customFormat="true" x14ac:dyDescent="0.25">
      <c r="A218" s="402"/>
      <c r="B218" s="136"/>
      <c r="L218" s="136"/>
      <c r="V218" s="136"/>
      <c r="AF218" s="136"/>
      <c r="AP218" s="136"/>
      <c r="AZ218" s="136"/>
      <c r="BA218" s="136"/>
      <c r="BB218" s="136"/>
      <c r="BC218" s="136"/>
      <c r="BD218" s="136"/>
      <c r="BE218" s="136"/>
      <c r="BF218" s="136"/>
      <c r="BG218" s="136"/>
      <c r="BJ218" s="136"/>
      <c r="BT218" s="136"/>
      <c r="CD218" s="136"/>
      <c r="CN218" s="136"/>
      <c r="CX218" s="136"/>
      <c r="DH218" s="136"/>
      <c r="DR218" s="136"/>
      <c r="EB218" s="136"/>
      <c r="EL218" s="136"/>
      <c r="EV218" s="136"/>
      <c r="FF218" s="136"/>
      <c r="FP218" s="136"/>
      <c r="FZ218" s="136"/>
      <c r="GJ218" s="136"/>
      <c r="GT218" s="136"/>
      <c r="HD218" s="136"/>
      <c r="HN218" s="136"/>
      <c r="HX218" s="136"/>
    </row>
    <row xmlns:x14ac="http://schemas.microsoft.com/office/spreadsheetml/2009/9/ac" r="219" s="3" customFormat="true" x14ac:dyDescent="0.25">
      <c r="A219" s="402"/>
      <c r="B219" s="136"/>
      <c r="L219" s="136"/>
      <c r="V219" s="136"/>
      <c r="AF219" s="136"/>
      <c r="AP219" s="136"/>
      <c r="AZ219" s="136"/>
      <c r="BA219" s="136"/>
      <c r="BB219" s="136"/>
      <c r="BC219" s="136"/>
      <c r="BD219" s="136"/>
      <c r="BE219" s="136"/>
      <c r="BF219" s="136"/>
      <c r="BG219" s="136"/>
      <c r="BJ219" s="136"/>
      <c r="BT219" s="136"/>
      <c r="CD219" s="136"/>
      <c r="CN219" s="136"/>
      <c r="CX219" s="136"/>
      <c r="DH219" s="136"/>
      <c r="DR219" s="136"/>
      <c r="EB219" s="136"/>
      <c r="EL219" s="136"/>
      <c r="EV219" s="136"/>
      <c r="FF219" s="136"/>
      <c r="FP219" s="136"/>
      <c r="FZ219" s="136"/>
      <c r="GJ219" s="136"/>
      <c r="GT219" s="136"/>
      <c r="HD219" s="136"/>
      <c r="HN219" s="136"/>
      <c r="HX219" s="136"/>
    </row>
    <row xmlns:x14ac="http://schemas.microsoft.com/office/spreadsheetml/2009/9/ac" r="220" s="3" customFormat="true" x14ac:dyDescent="0.25">
      <c r="A220" s="402"/>
      <c r="B220" s="136"/>
      <c r="L220" s="136"/>
      <c r="V220" s="136"/>
      <c r="AF220" s="136"/>
      <c r="AP220" s="136"/>
      <c r="AZ220" s="136"/>
      <c r="BA220" s="136"/>
      <c r="BB220" s="136"/>
      <c r="BC220" s="136"/>
      <c r="BD220" s="136"/>
      <c r="BE220" s="136"/>
      <c r="BF220" s="136"/>
      <c r="BG220" s="136"/>
      <c r="BJ220" s="136"/>
      <c r="BT220" s="136"/>
      <c r="CD220" s="136"/>
      <c r="CN220" s="136"/>
      <c r="CX220" s="136"/>
      <c r="DH220" s="136"/>
      <c r="DR220" s="136"/>
      <c r="EB220" s="136"/>
      <c r="EL220" s="136"/>
      <c r="EV220" s="136"/>
      <c r="FF220" s="136"/>
      <c r="FP220" s="136"/>
      <c r="FZ220" s="136"/>
      <c r="GJ220" s="136"/>
      <c r="GT220" s="136"/>
      <c r="HD220" s="136"/>
      <c r="HN220" s="136"/>
      <c r="HX220" s="136"/>
    </row>
    <row xmlns:x14ac="http://schemas.microsoft.com/office/spreadsheetml/2009/9/ac" r="221" s="3" customFormat="true" x14ac:dyDescent="0.25">
      <c r="A221" s="402"/>
      <c r="B221" s="136"/>
      <c r="L221" s="136"/>
      <c r="V221" s="136"/>
      <c r="AF221" s="136"/>
      <c r="AP221" s="136"/>
      <c r="AZ221" s="136"/>
      <c r="BA221" s="136"/>
      <c r="BB221" s="136"/>
      <c r="BC221" s="136"/>
      <c r="BD221" s="136"/>
      <c r="BE221" s="136"/>
      <c r="BF221" s="136"/>
      <c r="BG221" s="136"/>
      <c r="BJ221" s="136"/>
      <c r="BT221" s="136"/>
      <c r="CD221" s="136"/>
      <c r="CN221" s="136"/>
      <c r="CX221" s="136"/>
      <c r="DH221" s="136"/>
      <c r="DR221" s="136"/>
      <c r="EB221" s="136"/>
      <c r="EL221" s="136"/>
      <c r="EV221" s="136"/>
      <c r="FF221" s="136"/>
      <c r="FP221" s="136"/>
      <c r="FZ221" s="136"/>
      <c r="GJ221" s="136"/>
      <c r="GT221" s="136"/>
      <c r="HD221" s="136"/>
      <c r="HN221" s="136"/>
      <c r="HX221" s="136"/>
    </row>
    <row xmlns:x14ac="http://schemas.microsoft.com/office/spreadsheetml/2009/9/ac" r="222" s="3" customFormat="true" x14ac:dyDescent="0.25">
      <c r="A222" s="402"/>
      <c r="B222" s="136"/>
      <c r="L222" s="136"/>
      <c r="V222" s="136"/>
      <c r="AF222" s="136"/>
      <c r="AP222" s="136"/>
      <c r="AZ222" s="136"/>
      <c r="BA222" s="136"/>
      <c r="BB222" s="136"/>
      <c r="BC222" s="136"/>
      <c r="BD222" s="136"/>
      <c r="BE222" s="136"/>
      <c r="BF222" s="136"/>
      <c r="BG222" s="136"/>
      <c r="BJ222" s="136"/>
      <c r="BT222" s="136"/>
      <c r="CD222" s="136"/>
      <c r="CN222" s="136"/>
      <c r="CX222" s="136"/>
      <c r="DH222" s="136"/>
      <c r="DR222" s="136"/>
      <c r="EB222" s="136"/>
      <c r="EL222" s="136"/>
      <c r="EV222" s="136"/>
      <c r="FF222" s="136"/>
      <c r="FP222" s="136"/>
      <c r="FZ222" s="136"/>
      <c r="GJ222" s="136"/>
      <c r="GT222" s="136"/>
      <c r="HD222" s="136"/>
      <c r="HN222" s="136"/>
      <c r="HX222" s="136"/>
    </row>
    <row xmlns:x14ac="http://schemas.microsoft.com/office/spreadsheetml/2009/9/ac" r="223" s="3" customFormat="true" x14ac:dyDescent="0.25">
      <c r="A223" s="402"/>
      <c r="B223" s="136"/>
      <c r="L223" s="136"/>
      <c r="V223" s="136"/>
      <c r="AF223" s="136"/>
      <c r="AP223" s="136"/>
      <c r="AZ223" s="136"/>
      <c r="BA223" s="136"/>
      <c r="BB223" s="136"/>
      <c r="BC223" s="136"/>
      <c r="BD223" s="136"/>
      <c r="BE223" s="136"/>
      <c r="BF223" s="136"/>
      <c r="BG223" s="136"/>
      <c r="BJ223" s="136"/>
      <c r="BT223" s="136"/>
      <c r="CD223" s="136"/>
      <c r="CN223" s="136"/>
      <c r="CX223" s="136"/>
      <c r="DH223" s="136"/>
      <c r="DR223" s="136"/>
      <c r="EB223" s="136"/>
      <c r="EL223" s="136"/>
      <c r="EV223" s="136"/>
      <c r="FF223" s="136"/>
      <c r="FP223" s="136"/>
      <c r="FZ223" s="136"/>
      <c r="GJ223" s="136"/>
      <c r="GT223" s="136"/>
      <c r="HD223" s="136"/>
      <c r="HN223" s="136"/>
      <c r="HX223" s="136"/>
    </row>
    <row xmlns:x14ac="http://schemas.microsoft.com/office/spreadsheetml/2009/9/ac" r="224" s="3" customFormat="true" x14ac:dyDescent="0.25">
      <c r="A224" s="402"/>
      <c r="B224" s="136"/>
      <c r="L224" s="136"/>
      <c r="V224" s="136"/>
      <c r="AF224" s="136"/>
      <c r="AP224" s="136"/>
      <c r="AZ224" s="136"/>
      <c r="BA224" s="136"/>
      <c r="BB224" s="136"/>
      <c r="BC224" s="136"/>
      <c r="BD224" s="136"/>
      <c r="BE224" s="136"/>
      <c r="BF224" s="136"/>
      <c r="BG224" s="136"/>
      <c r="BJ224" s="136"/>
      <c r="BT224" s="136"/>
      <c r="CD224" s="136"/>
      <c r="CN224" s="136"/>
      <c r="CX224" s="136"/>
      <c r="DH224" s="136"/>
      <c r="DR224" s="136"/>
      <c r="EB224" s="136"/>
      <c r="EL224" s="136"/>
      <c r="EV224" s="136"/>
      <c r="FF224" s="136"/>
      <c r="FP224" s="136"/>
      <c r="FZ224" s="136"/>
      <c r="GJ224" s="136"/>
      <c r="GT224" s="136"/>
      <c r="HD224" s="136"/>
      <c r="HN224" s="136"/>
      <c r="HX224" s="136"/>
    </row>
    <row xmlns:x14ac="http://schemas.microsoft.com/office/spreadsheetml/2009/9/ac" r="225" s="3" customFormat="true" x14ac:dyDescent="0.25">
      <c r="A225" s="402"/>
      <c r="B225" s="136"/>
      <c r="L225" s="136"/>
      <c r="V225" s="136"/>
      <c r="AF225" s="136"/>
      <c r="AP225" s="136"/>
      <c r="AZ225" s="136"/>
      <c r="BA225" s="136"/>
      <c r="BB225" s="136"/>
      <c r="BC225" s="136"/>
      <c r="BD225" s="136"/>
      <c r="BE225" s="136"/>
      <c r="BF225" s="136"/>
      <c r="BG225" s="136"/>
      <c r="BJ225" s="136"/>
      <c r="BT225" s="136"/>
      <c r="CD225" s="136"/>
      <c r="CN225" s="136"/>
      <c r="CX225" s="136"/>
      <c r="DH225" s="136"/>
      <c r="DR225" s="136"/>
      <c r="EB225" s="136"/>
      <c r="EL225" s="136"/>
      <c r="EV225" s="136"/>
      <c r="FF225" s="136"/>
      <c r="FP225" s="136"/>
      <c r="FZ225" s="136"/>
      <c r="GJ225" s="136"/>
      <c r="GT225" s="136"/>
      <c r="HD225" s="136"/>
      <c r="HN225" s="136"/>
      <c r="HX225" s="136"/>
    </row>
    <row xmlns:x14ac="http://schemas.microsoft.com/office/spreadsheetml/2009/9/ac" r="226" s="3" customFormat="true" x14ac:dyDescent="0.25">
      <c r="A226" s="402"/>
      <c r="B226" s="136"/>
      <c r="L226" s="136"/>
      <c r="V226" s="136"/>
      <c r="AF226" s="136"/>
      <c r="AP226" s="136"/>
      <c r="AZ226" s="136"/>
      <c r="BA226" s="136"/>
      <c r="BB226" s="136"/>
      <c r="BC226" s="136"/>
      <c r="BD226" s="136"/>
      <c r="BE226" s="136"/>
      <c r="BF226" s="136"/>
      <c r="BG226" s="136"/>
      <c r="BJ226" s="136"/>
      <c r="BT226" s="136"/>
      <c r="CD226" s="136"/>
      <c r="CN226" s="136"/>
      <c r="CX226" s="136"/>
      <c r="DH226" s="136"/>
      <c r="DR226" s="136"/>
      <c r="EB226" s="136"/>
      <c r="EL226" s="136"/>
      <c r="EV226" s="136"/>
      <c r="FF226" s="136"/>
      <c r="FP226" s="136"/>
      <c r="FZ226" s="136"/>
      <c r="GJ226" s="136"/>
      <c r="GT226" s="136"/>
      <c r="HD226" s="136"/>
      <c r="HN226" s="136"/>
      <c r="HX226" s="136"/>
    </row>
    <row xmlns:x14ac="http://schemas.microsoft.com/office/spreadsheetml/2009/9/ac" r="227" s="3" customFormat="true" x14ac:dyDescent="0.25">
      <c r="A227" s="402"/>
      <c r="B227" s="136"/>
      <c r="L227" s="136"/>
      <c r="V227" s="136"/>
      <c r="AF227" s="136"/>
      <c r="AP227" s="136"/>
      <c r="AZ227" s="136"/>
      <c r="BA227" s="136"/>
      <c r="BB227" s="136"/>
      <c r="BC227" s="136"/>
      <c r="BD227" s="136"/>
      <c r="BE227" s="136"/>
      <c r="BF227" s="136"/>
      <c r="BG227" s="136"/>
      <c r="BJ227" s="136"/>
      <c r="BT227" s="136"/>
      <c r="CD227" s="136"/>
      <c r="CN227" s="136"/>
      <c r="CX227" s="136"/>
      <c r="DH227" s="136"/>
      <c r="DR227" s="136"/>
      <c r="EB227" s="136"/>
      <c r="EL227" s="136"/>
      <c r="EV227" s="136"/>
      <c r="FF227" s="136"/>
      <c r="FP227" s="136"/>
      <c r="FZ227" s="136"/>
      <c r="GJ227" s="136"/>
      <c r="GT227" s="136"/>
      <c r="HD227" s="136"/>
      <c r="HN227" s="136"/>
      <c r="HX227" s="136"/>
    </row>
    <row xmlns:x14ac="http://schemas.microsoft.com/office/spreadsheetml/2009/9/ac" r="228" s="3" customFormat="true" x14ac:dyDescent="0.25">
      <c r="A228" s="402"/>
      <c r="B228" s="136"/>
      <c r="L228" s="136"/>
      <c r="V228" s="136"/>
      <c r="AF228" s="136"/>
      <c r="AP228" s="136"/>
      <c r="AZ228" s="136"/>
      <c r="BA228" s="136"/>
      <c r="BB228" s="136"/>
      <c r="BC228" s="136"/>
      <c r="BD228" s="136"/>
      <c r="BE228" s="136"/>
      <c r="BF228" s="136"/>
      <c r="BG228" s="136"/>
      <c r="BJ228" s="136"/>
      <c r="BT228" s="136"/>
      <c r="CD228" s="136"/>
      <c r="CN228" s="136"/>
      <c r="CX228" s="136"/>
      <c r="DH228" s="136"/>
      <c r="DR228" s="136"/>
      <c r="EB228" s="136"/>
      <c r="EL228" s="136"/>
      <c r="EV228" s="136"/>
      <c r="FF228" s="136"/>
      <c r="FP228" s="136"/>
      <c r="FZ228" s="136"/>
      <c r="GJ228" s="136"/>
      <c r="GT228" s="136"/>
      <c r="HD228" s="136"/>
      <c r="HN228" s="136"/>
      <c r="HX228" s="136"/>
    </row>
    <row xmlns:x14ac="http://schemas.microsoft.com/office/spreadsheetml/2009/9/ac" r="229" s="3" customFormat="true" x14ac:dyDescent="0.25">
      <c r="A229" s="402"/>
      <c r="B229" s="136"/>
      <c r="L229" s="136"/>
      <c r="V229" s="136"/>
      <c r="AF229" s="136"/>
      <c r="AP229" s="136"/>
      <c r="AZ229" s="136"/>
      <c r="BA229" s="136"/>
      <c r="BB229" s="136"/>
      <c r="BC229" s="136"/>
      <c r="BD229" s="136"/>
      <c r="BE229" s="136"/>
      <c r="BF229" s="136"/>
      <c r="BG229" s="136"/>
      <c r="BJ229" s="136"/>
      <c r="BT229" s="136"/>
      <c r="CD229" s="136"/>
      <c r="CN229" s="136"/>
      <c r="CX229" s="136"/>
      <c r="DH229" s="136"/>
      <c r="DR229" s="136"/>
      <c r="EB229" s="136"/>
      <c r="EL229" s="136"/>
      <c r="EV229" s="136"/>
      <c r="FF229" s="136"/>
      <c r="FP229" s="136"/>
      <c r="FZ229" s="136"/>
      <c r="GJ229" s="136"/>
      <c r="GT229" s="136"/>
      <c r="HD229" s="136"/>
      <c r="HN229" s="136"/>
      <c r="HX229" s="136"/>
    </row>
    <row xmlns:x14ac="http://schemas.microsoft.com/office/spreadsheetml/2009/9/ac" r="230" s="3" customFormat="true" x14ac:dyDescent="0.25">
      <c r="A230" s="402"/>
      <c r="B230" s="136"/>
      <c r="L230" s="136"/>
      <c r="V230" s="136"/>
      <c r="AF230" s="136"/>
      <c r="AP230" s="136"/>
      <c r="AZ230" s="136"/>
      <c r="BA230" s="136"/>
      <c r="BB230" s="136"/>
      <c r="BC230" s="136"/>
      <c r="BD230" s="136"/>
      <c r="BE230" s="136"/>
      <c r="BF230" s="136"/>
      <c r="BG230" s="136"/>
      <c r="BJ230" s="136"/>
      <c r="BT230" s="136"/>
      <c r="CD230" s="136"/>
      <c r="CN230" s="136"/>
      <c r="CX230" s="136"/>
      <c r="DH230" s="136"/>
      <c r="DR230" s="136"/>
      <c r="EB230" s="136"/>
      <c r="EL230" s="136"/>
      <c r="EV230" s="136"/>
      <c r="FF230" s="136"/>
      <c r="FP230" s="136"/>
      <c r="FZ230" s="136"/>
      <c r="GJ230" s="136"/>
      <c r="GT230" s="136"/>
      <c r="HD230" s="136"/>
      <c r="HN230" s="136"/>
      <c r="HX230" s="136"/>
    </row>
    <row xmlns:x14ac="http://schemas.microsoft.com/office/spreadsheetml/2009/9/ac" r="231" s="3" customFormat="true" x14ac:dyDescent="0.25">
      <c r="A231" s="402"/>
      <c r="B231" s="136"/>
      <c r="L231" s="136"/>
      <c r="V231" s="136"/>
      <c r="AF231" s="136"/>
      <c r="AP231" s="136"/>
      <c r="AZ231" s="136"/>
      <c r="BA231" s="136"/>
      <c r="BB231" s="136"/>
      <c r="BC231" s="136"/>
      <c r="BD231" s="136"/>
      <c r="BE231" s="136"/>
      <c r="BF231" s="136"/>
      <c r="BG231" s="136"/>
      <c r="BJ231" s="136"/>
      <c r="BT231" s="136"/>
      <c r="CD231" s="136"/>
      <c r="CN231" s="136"/>
      <c r="CX231" s="136"/>
      <c r="DH231" s="136"/>
      <c r="DR231" s="136"/>
      <c r="EB231" s="136"/>
      <c r="EL231" s="136"/>
      <c r="EV231" s="136"/>
      <c r="FF231" s="136"/>
      <c r="FP231" s="136"/>
      <c r="FZ231" s="136"/>
      <c r="GJ231" s="136"/>
      <c r="GT231" s="136"/>
      <c r="HD231" s="136"/>
      <c r="HN231" s="136"/>
      <c r="HX231" s="136"/>
    </row>
    <row xmlns:x14ac="http://schemas.microsoft.com/office/spreadsheetml/2009/9/ac" r="232" s="3" customFormat="true" x14ac:dyDescent="0.25">
      <c r="A232" s="402"/>
      <c r="B232" s="136"/>
      <c r="L232" s="136"/>
      <c r="V232" s="136"/>
      <c r="AF232" s="136"/>
      <c r="AP232" s="136"/>
      <c r="AZ232" s="136"/>
      <c r="BA232" s="136"/>
      <c r="BB232" s="136"/>
      <c r="BC232" s="136"/>
      <c r="BD232" s="136"/>
      <c r="BE232" s="136"/>
      <c r="BF232" s="136"/>
      <c r="BG232" s="136"/>
      <c r="BJ232" s="136"/>
      <c r="BT232" s="136"/>
      <c r="CD232" s="136"/>
      <c r="CN232" s="136"/>
      <c r="CX232" s="136"/>
      <c r="DH232" s="136"/>
      <c r="DR232" s="136"/>
      <c r="EB232" s="136"/>
      <c r="EL232" s="136"/>
      <c r="EV232" s="136"/>
      <c r="FF232" s="136"/>
      <c r="FP232" s="136"/>
      <c r="FZ232" s="136"/>
      <c r="GJ232" s="136"/>
      <c r="GT232" s="136"/>
      <c r="HD232" s="136"/>
      <c r="HN232" s="136"/>
      <c r="HX232" s="136"/>
    </row>
    <row xmlns:x14ac="http://schemas.microsoft.com/office/spreadsheetml/2009/9/ac" r="233" s="3" customFormat="true" x14ac:dyDescent="0.25">
      <c r="A233" s="402"/>
      <c r="B233" s="136"/>
      <c r="L233" s="136"/>
      <c r="V233" s="136"/>
      <c r="AF233" s="136"/>
      <c r="AP233" s="136"/>
      <c r="AZ233" s="136"/>
      <c r="BA233" s="136"/>
      <c r="BB233" s="136"/>
      <c r="BC233" s="136"/>
      <c r="BD233" s="136"/>
      <c r="BE233" s="136"/>
      <c r="BF233" s="136"/>
      <c r="BG233" s="136"/>
      <c r="BJ233" s="136"/>
      <c r="BT233" s="136"/>
      <c r="CD233" s="136"/>
      <c r="CN233" s="136"/>
      <c r="CX233" s="136"/>
      <c r="DH233" s="136"/>
      <c r="DR233" s="136"/>
      <c r="EB233" s="136"/>
      <c r="EL233" s="136"/>
      <c r="EV233" s="136"/>
      <c r="FF233" s="136"/>
      <c r="FP233" s="136"/>
      <c r="FZ233" s="136"/>
      <c r="GJ233" s="136"/>
      <c r="GT233" s="136"/>
      <c r="HD233" s="136"/>
      <c r="HN233" s="136"/>
      <c r="HX233" s="136"/>
    </row>
    <row xmlns:x14ac="http://schemas.microsoft.com/office/spreadsheetml/2009/9/ac" r="234" s="3" customFormat="true" x14ac:dyDescent="0.25">
      <c r="A234" s="402"/>
      <c r="B234" s="136"/>
      <c r="L234" s="136"/>
      <c r="V234" s="136"/>
      <c r="AF234" s="136"/>
      <c r="AP234" s="136"/>
      <c r="AZ234" s="136"/>
      <c r="BA234" s="136"/>
      <c r="BB234" s="136"/>
      <c r="BC234" s="136"/>
      <c r="BD234" s="136"/>
      <c r="BE234" s="136"/>
      <c r="BF234" s="136"/>
      <c r="BG234" s="136"/>
      <c r="BJ234" s="136"/>
      <c r="BT234" s="136"/>
      <c r="CD234" s="136"/>
      <c r="CN234" s="136"/>
      <c r="CX234" s="136"/>
      <c r="DH234" s="136"/>
      <c r="DR234" s="136"/>
      <c r="EB234" s="136"/>
      <c r="EL234" s="136"/>
      <c r="EV234" s="136"/>
      <c r="FF234" s="136"/>
      <c r="FP234" s="136"/>
      <c r="FZ234" s="136"/>
      <c r="GJ234" s="136"/>
      <c r="GT234" s="136"/>
      <c r="HD234" s="136"/>
      <c r="HN234" s="136"/>
      <c r="HX234" s="136"/>
    </row>
    <row xmlns:x14ac="http://schemas.microsoft.com/office/spreadsheetml/2009/9/ac" r="235" s="3" customFormat="true" x14ac:dyDescent="0.25">
      <c r="A235" s="402"/>
      <c r="B235" s="136"/>
      <c r="L235" s="136"/>
      <c r="V235" s="136"/>
      <c r="AF235" s="136"/>
      <c r="AP235" s="136"/>
      <c r="AZ235" s="136"/>
      <c r="BA235" s="136"/>
      <c r="BB235" s="136"/>
      <c r="BC235" s="136"/>
      <c r="BD235" s="136"/>
      <c r="BE235" s="136"/>
      <c r="BF235" s="136"/>
      <c r="BG235" s="136"/>
      <c r="BJ235" s="136"/>
      <c r="BT235" s="136"/>
      <c r="CD235" s="136"/>
      <c r="CN235" s="136"/>
      <c r="CX235" s="136"/>
      <c r="DH235" s="136"/>
      <c r="DR235" s="136"/>
      <c r="EB235" s="136"/>
      <c r="EL235" s="136"/>
      <c r="EV235" s="136"/>
      <c r="FF235" s="136"/>
      <c r="FP235" s="136"/>
      <c r="FZ235" s="136"/>
      <c r="GJ235" s="136"/>
      <c r="GT235" s="136"/>
      <c r="HD235" s="136"/>
      <c r="HN235" s="136"/>
      <c r="HX235" s="136"/>
    </row>
    <row xmlns:x14ac="http://schemas.microsoft.com/office/spreadsheetml/2009/9/ac" r="236" s="3" customFormat="true" x14ac:dyDescent="0.25">
      <c r="A236" s="402"/>
      <c r="B236" s="136"/>
      <c r="L236" s="136"/>
      <c r="V236" s="136"/>
      <c r="AF236" s="136"/>
      <c r="AP236" s="136"/>
      <c r="AZ236" s="136"/>
      <c r="BA236" s="136"/>
      <c r="BB236" s="136"/>
      <c r="BC236" s="136"/>
      <c r="BD236" s="136"/>
      <c r="BE236" s="136"/>
      <c r="BF236" s="136"/>
      <c r="BG236" s="136"/>
      <c r="BJ236" s="136"/>
      <c r="BT236" s="136"/>
      <c r="CD236" s="136"/>
      <c r="CN236" s="136"/>
      <c r="CX236" s="136"/>
      <c r="DH236" s="136"/>
      <c r="DR236" s="136"/>
      <c r="EB236" s="136"/>
      <c r="EL236" s="136"/>
      <c r="EV236" s="136"/>
      <c r="FF236" s="136"/>
      <c r="FP236" s="136"/>
      <c r="FZ236" s="136"/>
      <c r="GJ236" s="136"/>
      <c r="GT236" s="136"/>
      <c r="HD236" s="136"/>
      <c r="HN236" s="136"/>
      <c r="HX236" s="136"/>
    </row>
    <row xmlns:x14ac="http://schemas.microsoft.com/office/spreadsheetml/2009/9/ac" r="237" s="3" customFormat="true" x14ac:dyDescent="0.25">
      <c r="A237" s="402"/>
      <c r="B237" s="136"/>
      <c r="L237" s="136"/>
      <c r="V237" s="136"/>
      <c r="AF237" s="136"/>
      <c r="AP237" s="136"/>
      <c r="AZ237" s="136"/>
      <c r="BA237" s="136"/>
      <c r="BB237" s="136"/>
      <c r="BC237" s="136"/>
      <c r="BD237" s="136"/>
      <c r="BE237" s="136"/>
      <c r="BF237" s="136"/>
      <c r="BG237" s="136"/>
      <c r="BJ237" s="136"/>
      <c r="BT237" s="136"/>
      <c r="CD237" s="136"/>
      <c r="CN237" s="136"/>
      <c r="CX237" s="136"/>
      <c r="DH237" s="136"/>
      <c r="DR237" s="136"/>
      <c r="EB237" s="136"/>
      <c r="EL237" s="136"/>
      <c r="EV237" s="136"/>
      <c r="FF237" s="136"/>
      <c r="FP237" s="136"/>
      <c r="FZ237" s="136"/>
      <c r="GJ237" s="136"/>
      <c r="GT237" s="136"/>
      <c r="HD237" s="136"/>
      <c r="HN237" s="136"/>
      <c r="HX237" s="136"/>
    </row>
    <row xmlns:x14ac="http://schemas.microsoft.com/office/spreadsheetml/2009/9/ac" r="238" s="3" customFormat="true" x14ac:dyDescent="0.25">
      <c r="A238" s="402"/>
      <c r="B238" s="136"/>
      <c r="L238" s="136"/>
      <c r="V238" s="136"/>
      <c r="AF238" s="136"/>
      <c r="AP238" s="136"/>
      <c r="AZ238" s="136"/>
      <c r="BA238" s="136"/>
      <c r="BB238" s="136"/>
      <c r="BC238" s="136"/>
      <c r="BD238" s="136"/>
      <c r="BE238" s="136"/>
      <c r="BF238" s="136"/>
      <c r="BG238" s="136"/>
      <c r="BJ238" s="136"/>
      <c r="BT238" s="136"/>
      <c r="CD238" s="136"/>
      <c r="CN238" s="136"/>
      <c r="CX238" s="136"/>
      <c r="DH238" s="136"/>
      <c r="DR238" s="136"/>
      <c r="EB238" s="136"/>
      <c r="EL238" s="136"/>
      <c r="EV238" s="136"/>
      <c r="FF238" s="136"/>
      <c r="FP238" s="136"/>
      <c r="FZ238" s="136"/>
      <c r="GJ238" s="136"/>
      <c r="GT238" s="136"/>
      <c r="HD238" s="136"/>
      <c r="HN238" s="136"/>
      <c r="HX238" s="136"/>
    </row>
    <row xmlns:x14ac="http://schemas.microsoft.com/office/spreadsheetml/2009/9/ac" r="239" s="3" customFormat="true" x14ac:dyDescent="0.25">
      <c r="A239" s="402"/>
      <c r="B239" s="136"/>
      <c r="L239" s="136"/>
      <c r="V239" s="136"/>
      <c r="AF239" s="136"/>
      <c r="AP239" s="136"/>
      <c r="AZ239" s="136"/>
      <c r="BA239" s="136"/>
      <c r="BB239" s="136"/>
      <c r="BC239" s="136"/>
      <c r="BD239" s="136"/>
      <c r="BE239" s="136"/>
      <c r="BF239" s="136"/>
      <c r="BG239" s="136"/>
      <c r="BJ239" s="136"/>
      <c r="BT239" s="136"/>
      <c r="CD239" s="136"/>
      <c r="CN239" s="136"/>
      <c r="CX239" s="136"/>
      <c r="DH239" s="136"/>
      <c r="DR239" s="136"/>
      <c r="EB239" s="136"/>
      <c r="EL239" s="136"/>
      <c r="EV239" s="136"/>
      <c r="FF239" s="136"/>
      <c r="FP239" s="136"/>
      <c r="FZ239" s="136"/>
      <c r="GJ239" s="136"/>
      <c r="GT239" s="136"/>
      <c r="HD239" s="136"/>
      <c r="HN239" s="136"/>
      <c r="HX239" s="136"/>
    </row>
    <row xmlns:x14ac="http://schemas.microsoft.com/office/spreadsheetml/2009/9/ac" r="240" s="3" customFormat="true" x14ac:dyDescent="0.25">
      <c r="A240" s="402"/>
      <c r="B240" s="136"/>
      <c r="L240" s="136"/>
      <c r="V240" s="136"/>
      <c r="AF240" s="136"/>
      <c r="AP240" s="136"/>
      <c r="AZ240" s="136"/>
      <c r="BA240" s="136"/>
      <c r="BB240" s="136"/>
      <c r="BC240" s="136"/>
      <c r="BD240" s="136"/>
      <c r="BE240" s="136"/>
      <c r="BF240" s="136"/>
      <c r="BG240" s="136"/>
      <c r="BJ240" s="136"/>
      <c r="BT240" s="136"/>
      <c r="CD240" s="136"/>
      <c r="CN240" s="136"/>
      <c r="CX240" s="136"/>
      <c r="DH240" s="136"/>
      <c r="DR240" s="136"/>
      <c r="EB240" s="136"/>
      <c r="EL240" s="136"/>
      <c r="EV240" s="136"/>
      <c r="FF240" s="136"/>
      <c r="FP240" s="136"/>
      <c r="FZ240" s="136"/>
      <c r="GJ240" s="136"/>
      <c r="GT240" s="136"/>
      <c r="HD240" s="136"/>
      <c r="HN240" s="136"/>
      <c r="HX240" s="136"/>
    </row>
    <row xmlns:x14ac="http://schemas.microsoft.com/office/spreadsheetml/2009/9/ac" r="241" s="3" customFormat="true" x14ac:dyDescent="0.25">
      <c r="A241" s="402"/>
      <c r="B241" s="136"/>
      <c r="L241" s="136"/>
      <c r="V241" s="136"/>
      <c r="AF241" s="136"/>
      <c r="AP241" s="136"/>
      <c r="AZ241" s="136"/>
      <c r="BA241" s="136"/>
      <c r="BB241" s="136"/>
      <c r="BC241" s="136"/>
      <c r="BD241" s="136"/>
      <c r="BE241" s="136"/>
      <c r="BF241" s="136"/>
      <c r="BG241" s="136"/>
      <c r="BJ241" s="136"/>
      <c r="BT241" s="136"/>
      <c r="CD241" s="136"/>
      <c r="CN241" s="136"/>
      <c r="CX241" s="136"/>
      <c r="DH241" s="136"/>
      <c r="DR241" s="136"/>
      <c r="EB241" s="136"/>
      <c r="EL241" s="136"/>
      <c r="EV241" s="136"/>
      <c r="FF241" s="136"/>
      <c r="FP241" s="136"/>
      <c r="FZ241" s="136"/>
      <c r="GJ241" s="136"/>
      <c r="GT241" s="136"/>
      <c r="HD241" s="136"/>
      <c r="HN241" s="136"/>
      <c r="HX241" s="136"/>
    </row>
    <row xmlns:x14ac="http://schemas.microsoft.com/office/spreadsheetml/2009/9/ac" r="242" s="3" customFormat="true" x14ac:dyDescent="0.25">
      <c r="A242" s="402"/>
      <c r="B242" s="136"/>
      <c r="L242" s="136"/>
      <c r="V242" s="136"/>
      <c r="AF242" s="136"/>
      <c r="AP242" s="136"/>
      <c r="AZ242" s="136"/>
      <c r="BA242" s="136"/>
      <c r="BB242" s="136"/>
      <c r="BC242" s="136"/>
      <c r="BD242" s="136"/>
      <c r="BE242" s="136"/>
      <c r="BF242" s="136"/>
      <c r="BG242" s="136"/>
      <c r="BJ242" s="136"/>
      <c r="BT242" s="136"/>
      <c r="CD242" s="136"/>
      <c r="CN242" s="136"/>
      <c r="CX242" s="136"/>
      <c r="DH242" s="136"/>
      <c r="DR242" s="136"/>
      <c r="EB242" s="136"/>
      <c r="EL242" s="136"/>
      <c r="EV242" s="136"/>
      <c r="FF242" s="136"/>
      <c r="FP242" s="136"/>
      <c r="FZ242" s="136"/>
      <c r="GJ242" s="136"/>
      <c r="GT242" s="136"/>
      <c r="HD242" s="136"/>
      <c r="HN242" s="136"/>
      <c r="HX242" s="136"/>
    </row>
    <row xmlns:x14ac="http://schemas.microsoft.com/office/spreadsheetml/2009/9/ac" r="243" s="3" customFormat="true" x14ac:dyDescent="0.25">
      <c r="A243" s="402"/>
      <c r="B243" s="136"/>
      <c r="L243" s="136"/>
      <c r="V243" s="136"/>
      <c r="AF243" s="136"/>
      <c r="AP243" s="136"/>
      <c r="AZ243" s="136"/>
      <c r="BA243" s="136"/>
      <c r="BB243" s="136"/>
      <c r="BC243" s="136"/>
      <c r="BD243" s="136"/>
      <c r="BE243" s="136"/>
      <c r="BF243" s="136"/>
      <c r="BG243" s="136"/>
      <c r="BJ243" s="136"/>
      <c r="BT243" s="136"/>
      <c r="CD243" s="136"/>
      <c r="CN243" s="136"/>
      <c r="CX243" s="136"/>
      <c r="DH243" s="136"/>
      <c r="DR243" s="136"/>
      <c r="EB243" s="136"/>
      <c r="EL243" s="136"/>
      <c r="EV243" s="136"/>
      <c r="FF243" s="136"/>
      <c r="FP243" s="136"/>
      <c r="FZ243" s="136"/>
      <c r="GJ243" s="136"/>
      <c r="GT243" s="136"/>
      <c r="HD243" s="136"/>
      <c r="HN243" s="136"/>
      <c r="HX243" s="136"/>
    </row>
    <row xmlns:x14ac="http://schemas.microsoft.com/office/spreadsheetml/2009/9/ac" r="244" s="3" customFormat="true" x14ac:dyDescent="0.25">
      <c r="A244" s="402"/>
      <c r="B244" s="136"/>
      <c r="L244" s="136"/>
      <c r="V244" s="136"/>
      <c r="AF244" s="136"/>
      <c r="AP244" s="136"/>
      <c r="AZ244" s="136"/>
      <c r="BA244" s="136"/>
      <c r="BB244" s="136"/>
      <c r="BC244" s="136"/>
      <c r="BD244" s="136"/>
      <c r="BE244" s="136"/>
      <c r="BF244" s="136"/>
      <c r="BG244" s="136"/>
      <c r="BJ244" s="136"/>
      <c r="BT244" s="136"/>
      <c r="CD244" s="136"/>
      <c r="CN244" s="136"/>
      <c r="CX244" s="136"/>
      <c r="DH244" s="136"/>
      <c r="DR244" s="136"/>
      <c r="EB244" s="136"/>
      <c r="EL244" s="136"/>
      <c r="EV244" s="136"/>
      <c r="FF244" s="136"/>
      <c r="FP244" s="136"/>
      <c r="FZ244" s="136"/>
      <c r="GJ244" s="136"/>
      <c r="GT244" s="136"/>
      <c r="HD244" s="136"/>
      <c r="HN244" s="136"/>
      <c r="HX244" s="136"/>
    </row>
    <row xmlns:x14ac="http://schemas.microsoft.com/office/spreadsheetml/2009/9/ac" r="245" s="3" customFormat="true" x14ac:dyDescent="0.25">
      <c r="A245" s="402"/>
      <c r="B245" s="136"/>
      <c r="L245" s="136"/>
      <c r="V245" s="136"/>
      <c r="AF245" s="136"/>
      <c r="AP245" s="136"/>
      <c r="AZ245" s="136"/>
      <c r="BA245" s="136"/>
      <c r="BB245" s="136"/>
      <c r="BC245" s="136"/>
      <c r="BD245" s="136"/>
      <c r="BE245" s="136"/>
      <c r="BF245" s="136"/>
      <c r="BG245" s="136"/>
      <c r="BJ245" s="136"/>
      <c r="BT245" s="136"/>
      <c r="CD245" s="136"/>
      <c r="CN245" s="136"/>
      <c r="CX245" s="136"/>
      <c r="DH245" s="136"/>
      <c r="DR245" s="136"/>
      <c r="EB245" s="136"/>
      <c r="EL245" s="136"/>
      <c r="EV245" s="136"/>
      <c r="FF245" s="136"/>
      <c r="FP245" s="136"/>
      <c r="FZ245" s="136"/>
      <c r="GJ245" s="136"/>
      <c r="GT245" s="136"/>
      <c r="HD245" s="136"/>
      <c r="HN245" s="136"/>
      <c r="HX245" s="136"/>
    </row>
    <row xmlns:x14ac="http://schemas.microsoft.com/office/spreadsheetml/2009/9/ac" r="246" s="3" customFormat="true" x14ac:dyDescent="0.25">
      <c r="A246" s="402"/>
      <c r="B246" s="136"/>
      <c r="L246" s="136"/>
      <c r="V246" s="136"/>
      <c r="AF246" s="136"/>
      <c r="AP246" s="136"/>
      <c r="AZ246" s="136"/>
      <c r="BA246" s="136"/>
      <c r="BB246" s="136"/>
      <c r="BC246" s="136"/>
      <c r="BD246" s="136"/>
      <c r="BE246" s="136"/>
      <c r="BF246" s="136"/>
      <c r="BG246" s="136"/>
      <c r="BJ246" s="136"/>
      <c r="BT246" s="136"/>
      <c r="CD246" s="136"/>
      <c r="CN246" s="136"/>
      <c r="CX246" s="136"/>
      <c r="DH246" s="136"/>
      <c r="DR246" s="136"/>
      <c r="EB246" s="136"/>
      <c r="EL246" s="136"/>
      <c r="EV246" s="136"/>
      <c r="FF246" s="136"/>
      <c r="FP246" s="136"/>
      <c r="FZ246" s="136"/>
      <c r="GJ246" s="136"/>
      <c r="GT246" s="136"/>
      <c r="HD246" s="136"/>
      <c r="HN246" s="136"/>
      <c r="HX246" s="136"/>
    </row>
    <row xmlns:x14ac="http://schemas.microsoft.com/office/spreadsheetml/2009/9/ac" r="247" s="3" customFormat="true" x14ac:dyDescent="0.25">
      <c r="A247" s="402"/>
      <c r="B247" s="136"/>
      <c r="L247" s="136"/>
      <c r="V247" s="136"/>
      <c r="AF247" s="136"/>
      <c r="AP247" s="136"/>
      <c r="AZ247" s="136"/>
      <c r="BA247" s="136"/>
      <c r="BB247" s="136"/>
      <c r="BC247" s="136"/>
      <c r="BD247" s="136"/>
      <c r="BE247" s="136"/>
      <c r="BF247" s="136"/>
      <c r="BG247" s="136"/>
      <c r="BJ247" s="136"/>
      <c r="BT247" s="136"/>
      <c r="CD247" s="136"/>
      <c r="CN247" s="136"/>
      <c r="CX247" s="136"/>
      <c r="DH247" s="136"/>
      <c r="DR247" s="136"/>
      <c r="EB247" s="136"/>
      <c r="EL247" s="136"/>
      <c r="EV247" s="136"/>
      <c r="FF247" s="136"/>
      <c r="FP247" s="136"/>
      <c r="FZ247" s="136"/>
      <c r="GJ247" s="136"/>
      <c r="GT247" s="136"/>
      <c r="HD247" s="136"/>
      <c r="HN247" s="136"/>
      <c r="HX247" s="136"/>
    </row>
    <row xmlns:x14ac="http://schemas.microsoft.com/office/spreadsheetml/2009/9/ac" r="248" s="3" customFormat="true" x14ac:dyDescent="0.25">
      <c r="A248" s="402"/>
      <c r="B248" s="136"/>
      <c r="L248" s="136"/>
      <c r="V248" s="136"/>
      <c r="AF248" s="136"/>
      <c r="AP248" s="136"/>
      <c r="AZ248" s="136"/>
      <c r="BA248" s="136"/>
      <c r="BB248" s="136"/>
      <c r="BC248" s="136"/>
      <c r="BD248" s="136"/>
      <c r="BE248" s="136"/>
      <c r="BF248" s="136"/>
      <c r="BG248" s="136"/>
      <c r="BJ248" s="136"/>
      <c r="BT248" s="136"/>
      <c r="CD248" s="136"/>
      <c r="CN248" s="136"/>
      <c r="CX248" s="136"/>
      <c r="DH248" s="136"/>
      <c r="DR248" s="136"/>
      <c r="EB248" s="136"/>
      <c r="EL248" s="136"/>
      <c r="EV248" s="136"/>
      <c r="FF248" s="136"/>
      <c r="FP248" s="136"/>
      <c r="FZ248" s="136"/>
      <c r="GJ248" s="136"/>
      <c r="GT248" s="136"/>
      <c r="HD248" s="136"/>
      <c r="HN248" s="136"/>
      <c r="HX248" s="136"/>
    </row>
    <row xmlns:x14ac="http://schemas.microsoft.com/office/spreadsheetml/2009/9/ac" r="249" s="3" customFormat="true" x14ac:dyDescent="0.25">
      <c r="A249" s="402"/>
      <c r="B249" s="136"/>
      <c r="L249" s="136"/>
      <c r="V249" s="136"/>
      <c r="AF249" s="136"/>
      <c r="AP249" s="136"/>
      <c r="AZ249" s="136"/>
      <c r="BA249" s="136"/>
      <c r="BB249" s="136"/>
      <c r="BC249" s="136"/>
      <c r="BD249" s="136"/>
      <c r="BE249" s="136"/>
      <c r="BF249" s="136"/>
      <c r="BG249" s="136"/>
      <c r="BJ249" s="136"/>
      <c r="BT249" s="136"/>
      <c r="CD249" s="136"/>
      <c r="CN249" s="136"/>
      <c r="CX249" s="136"/>
      <c r="DH249" s="136"/>
      <c r="DR249" s="136"/>
      <c r="EB249" s="136"/>
      <c r="EL249" s="136"/>
      <c r="EV249" s="136"/>
      <c r="FF249" s="136"/>
      <c r="FP249" s="136"/>
      <c r="FZ249" s="136"/>
      <c r="GJ249" s="136"/>
      <c r="GT249" s="136"/>
      <c r="HD249" s="136"/>
      <c r="HN249" s="136"/>
      <c r="HX249" s="136"/>
    </row>
    <row xmlns:x14ac="http://schemas.microsoft.com/office/spreadsheetml/2009/9/ac" r="250" s="3" customFormat="true" x14ac:dyDescent="0.25">
      <c r="A250" s="402"/>
      <c r="B250" s="136"/>
      <c r="L250" s="136"/>
      <c r="V250" s="136"/>
      <c r="AF250" s="136"/>
      <c r="AP250" s="136"/>
      <c r="AZ250" s="136"/>
      <c r="BA250" s="136"/>
      <c r="BB250" s="136"/>
      <c r="BC250" s="136"/>
      <c r="BD250" s="136"/>
      <c r="BE250" s="136"/>
      <c r="BF250" s="136"/>
      <c r="BG250" s="136"/>
      <c r="BJ250" s="136"/>
      <c r="BT250" s="136"/>
      <c r="CD250" s="136"/>
      <c r="CN250" s="136"/>
      <c r="CX250" s="136"/>
      <c r="DH250" s="136"/>
      <c r="DR250" s="136"/>
      <c r="EB250" s="136"/>
      <c r="EL250" s="136"/>
      <c r="EV250" s="136"/>
      <c r="FF250" s="136"/>
      <c r="FP250" s="136"/>
      <c r="FZ250" s="136"/>
      <c r="GJ250" s="136"/>
      <c r="GT250" s="136"/>
      <c r="HD250" s="136"/>
      <c r="HN250" s="136"/>
      <c r="HX250" s="136"/>
    </row>
    <row xmlns:x14ac="http://schemas.microsoft.com/office/spreadsheetml/2009/9/ac" r="251" s="3" customFormat="true" x14ac:dyDescent="0.25">
      <c r="A251" s="402"/>
      <c r="B251" s="136"/>
      <c r="L251" s="136"/>
      <c r="V251" s="136"/>
      <c r="AF251" s="136"/>
      <c r="AP251" s="136"/>
      <c r="AZ251" s="136"/>
      <c r="BA251" s="136"/>
      <c r="BB251" s="136"/>
      <c r="BC251" s="136"/>
      <c r="BD251" s="136"/>
      <c r="BE251" s="136"/>
      <c r="BF251" s="136"/>
      <c r="BG251" s="136"/>
      <c r="BJ251" s="136"/>
      <c r="BT251" s="136"/>
      <c r="CD251" s="136"/>
      <c r="CN251" s="136"/>
      <c r="CX251" s="136"/>
      <c r="DH251" s="136"/>
      <c r="DR251" s="136"/>
      <c r="EB251" s="136"/>
      <c r="EL251" s="136"/>
      <c r="EV251" s="136"/>
      <c r="FF251" s="136"/>
      <c r="FP251" s="136"/>
      <c r="FZ251" s="136"/>
      <c r="GJ251" s="136"/>
      <c r="GT251" s="136"/>
      <c r="HD251" s="136"/>
      <c r="HN251" s="136"/>
      <c r="HX251" s="136"/>
    </row>
    <row xmlns:x14ac="http://schemas.microsoft.com/office/spreadsheetml/2009/9/ac" r="252" s="3" customFormat="true" x14ac:dyDescent="0.25">
      <c r="A252" s="402"/>
      <c r="B252" s="136"/>
      <c r="L252" s="136"/>
      <c r="V252" s="136"/>
      <c r="AF252" s="136"/>
      <c r="AP252" s="136"/>
      <c r="AZ252" s="136"/>
      <c r="BA252" s="136"/>
      <c r="BB252" s="136"/>
      <c r="BC252" s="136"/>
      <c r="BD252" s="136"/>
      <c r="BE252" s="136"/>
      <c r="BF252" s="136"/>
      <c r="BG252" s="136"/>
      <c r="BJ252" s="136"/>
      <c r="BT252" s="136"/>
      <c r="CD252" s="136"/>
      <c r="CN252" s="136"/>
      <c r="CX252" s="136"/>
      <c r="DH252" s="136"/>
      <c r="DR252" s="136"/>
      <c r="EB252" s="136"/>
      <c r="EL252" s="136"/>
      <c r="EV252" s="136"/>
      <c r="FF252" s="136"/>
      <c r="FP252" s="136"/>
      <c r="FZ252" s="136"/>
      <c r="GJ252" s="136"/>
      <c r="GT252" s="136"/>
      <c r="HD252" s="136"/>
      <c r="HN252" s="136"/>
      <c r="HX252" s="136"/>
    </row>
    <row xmlns:x14ac="http://schemas.microsoft.com/office/spreadsheetml/2009/9/ac" r="253" s="3" customFormat="true" x14ac:dyDescent="0.25">
      <c r="A253" s="402"/>
      <c r="B253" s="136"/>
      <c r="L253" s="136"/>
      <c r="V253" s="136"/>
      <c r="AF253" s="136"/>
      <c r="AP253" s="136"/>
      <c r="AZ253" s="136"/>
      <c r="BA253" s="136"/>
      <c r="BB253" s="136"/>
      <c r="BC253" s="136"/>
      <c r="BD253" s="136"/>
      <c r="BE253" s="136"/>
      <c r="BF253" s="136"/>
      <c r="BG253" s="136"/>
      <c r="BJ253" s="136"/>
      <c r="BT253" s="136"/>
      <c r="CD253" s="136"/>
      <c r="CN253" s="136"/>
      <c r="CX253" s="136"/>
      <c r="DH253" s="136"/>
      <c r="DR253" s="136"/>
      <c r="EB253" s="136"/>
      <c r="EL253" s="136"/>
      <c r="EV253" s="136"/>
      <c r="FF253" s="136"/>
      <c r="FP253" s="136"/>
      <c r="FZ253" s="136"/>
      <c r="GJ253" s="136"/>
      <c r="GT253" s="136"/>
      <c r="HD253" s="136"/>
      <c r="HN253" s="136"/>
      <c r="HX253" s="136"/>
    </row>
    <row xmlns:x14ac="http://schemas.microsoft.com/office/spreadsheetml/2009/9/ac" r="254" s="3" customFormat="true" x14ac:dyDescent="0.25">
      <c r="A254" s="402"/>
      <c r="B254" s="136"/>
      <c r="L254" s="136"/>
      <c r="V254" s="136"/>
      <c r="AF254" s="136"/>
      <c r="AP254" s="136"/>
      <c r="AZ254" s="136"/>
      <c r="BA254" s="136"/>
      <c r="BB254" s="136"/>
      <c r="BC254" s="136"/>
      <c r="BD254" s="136"/>
      <c r="BE254" s="136"/>
      <c r="BF254" s="136"/>
      <c r="BG254" s="136"/>
      <c r="BJ254" s="136"/>
      <c r="BT254" s="136"/>
      <c r="CD254" s="136"/>
      <c r="CN254" s="136"/>
      <c r="CX254" s="136"/>
      <c r="DH254" s="136"/>
      <c r="DR254" s="136"/>
      <c r="EB254" s="136"/>
      <c r="EL254" s="136"/>
      <c r="EV254" s="136"/>
      <c r="FF254" s="136"/>
      <c r="FP254" s="136"/>
      <c r="FZ254" s="136"/>
      <c r="GJ254" s="136"/>
      <c r="GT254" s="136"/>
      <c r="HD254" s="136"/>
      <c r="HN254" s="136"/>
      <c r="HX254" s="136"/>
    </row>
    <row xmlns:x14ac="http://schemas.microsoft.com/office/spreadsheetml/2009/9/ac" r="255" s="3" customFormat="true" x14ac:dyDescent="0.25">
      <c r="A255" s="402"/>
      <c r="B255" s="136"/>
      <c r="L255" s="136"/>
      <c r="V255" s="136"/>
      <c r="AF255" s="136"/>
      <c r="AP255" s="136"/>
      <c r="AZ255" s="136"/>
      <c r="BA255" s="136"/>
      <c r="BB255" s="136"/>
      <c r="BC255" s="136"/>
      <c r="BD255" s="136"/>
      <c r="BE255" s="136"/>
      <c r="BF255" s="136"/>
      <c r="BG255" s="136"/>
      <c r="BJ255" s="136"/>
      <c r="BT255" s="136"/>
      <c r="CD255" s="136"/>
      <c r="CN255" s="136"/>
      <c r="CX255" s="136"/>
      <c r="DH255" s="136"/>
      <c r="DR255" s="136"/>
      <c r="EB255" s="136"/>
      <c r="EL255" s="136"/>
      <c r="EV255" s="136"/>
      <c r="FF255" s="136"/>
      <c r="FP255" s="136"/>
      <c r="FZ255" s="136"/>
      <c r="GJ255" s="136"/>
      <c r="GT255" s="136"/>
      <c r="HD255" s="136"/>
      <c r="HN255" s="136"/>
      <c r="HX255" s="136"/>
    </row>
    <row xmlns:x14ac="http://schemas.microsoft.com/office/spreadsheetml/2009/9/ac" r="256" s="3" customFormat="true" x14ac:dyDescent="0.25">
      <c r="A256" s="402"/>
      <c r="B256" s="136"/>
      <c r="L256" s="136"/>
      <c r="V256" s="136"/>
      <c r="AF256" s="136"/>
      <c r="AP256" s="136"/>
      <c r="AZ256" s="136"/>
      <c r="BA256" s="136"/>
      <c r="BB256" s="136"/>
      <c r="BC256" s="136"/>
      <c r="BD256" s="136"/>
      <c r="BE256" s="136"/>
      <c r="BF256" s="136"/>
      <c r="BG256" s="136"/>
      <c r="BJ256" s="136"/>
      <c r="BT256" s="136"/>
      <c r="CD256" s="136"/>
      <c r="CN256" s="136"/>
      <c r="CX256" s="136"/>
      <c r="DH256" s="136"/>
      <c r="DR256" s="136"/>
      <c r="EB256" s="136"/>
      <c r="EL256" s="136"/>
      <c r="EV256" s="136"/>
      <c r="FF256" s="136"/>
      <c r="FP256" s="136"/>
      <c r="FZ256" s="136"/>
      <c r="GJ256" s="136"/>
      <c r="GT256" s="136"/>
      <c r="HD256" s="136"/>
      <c r="HN256" s="136"/>
      <c r="HX256" s="136"/>
    </row>
    <row xmlns:x14ac="http://schemas.microsoft.com/office/spreadsheetml/2009/9/ac" r="257" s="3" customFormat="true" x14ac:dyDescent="0.25">
      <c r="A257" s="402"/>
      <c r="B257" s="136"/>
      <c r="L257" s="136"/>
      <c r="V257" s="136"/>
      <c r="AF257" s="136"/>
      <c r="AP257" s="136"/>
      <c r="AZ257" s="136"/>
      <c r="BA257" s="136"/>
      <c r="BB257" s="136"/>
      <c r="BC257" s="136"/>
      <c r="BD257" s="136"/>
      <c r="BE257" s="136"/>
      <c r="BF257" s="136"/>
      <c r="BG257" s="136"/>
      <c r="BJ257" s="136"/>
      <c r="BT257" s="136"/>
      <c r="CD257" s="136"/>
      <c r="CN257" s="136"/>
      <c r="CX257" s="136"/>
      <c r="DH257" s="136"/>
      <c r="DR257" s="136"/>
      <c r="EB257" s="136"/>
      <c r="EL257" s="136"/>
      <c r="EV257" s="136"/>
      <c r="FF257" s="136"/>
      <c r="FP257" s="136"/>
      <c r="FZ257" s="136"/>
      <c r="GJ257" s="136"/>
      <c r="GT257" s="136"/>
      <c r="HD257" s="136"/>
      <c r="HN257" s="136"/>
      <c r="HX257" s="136"/>
    </row>
    <row xmlns:x14ac="http://schemas.microsoft.com/office/spreadsheetml/2009/9/ac" r="258" s="3" customFormat="true" x14ac:dyDescent="0.25">
      <c r="A258" s="402"/>
      <c r="B258" s="136"/>
      <c r="L258" s="136"/>
      <c r="V258" s="136"/>
      <c r="AF258" s="136"/>
      <c r="AP258" s="136"/>
      <c r="AZ258" s="136"/>
      <c r="BA258" s="136"/>
      <c r="BB258" s="136"/>
      <c r="BC258" s="136"/>
      <c r="BD258" s="136"/>
      <c r="BE258" s="136"/>
      <c r="BF258" s="136"/>
      <c r="BG258" s="136"/>
      <c r="BJ258" s="136"/>
      <c r="BT258" s="136"/>
      <c r="CD258" s="136"/>
      <c r="CN258" s="136"/>
      <c r="CX258" s="136"/>
      <c r="DH258" s="136"/>
      <c r="DR258" s="136"/>
      <c r="EB258" s="136"/>
      <c r="EL258" s="136"/>
      <c r="EV258" s="136"/>
      <c r="FF258" s="136"/>
      <c r="FP258" s="136"/>
      <c r="FZ258" s="136"/>
      <c r="GJ258" s="136"/>
      <c r="GT258" s="136"/>
      <c r="HD258" s="136"/>
      <c r="HN258" s="136"/>
      <c r="HX258" s="136"/>
    </row>
    <row xmlns:x14ac="http://schemas.microsoft.com/office/spreadsheetml/2009/9/ac" r="259" s="3" customFormat="true" x14ac:dyDescent="0.25">
      <c r="A259" s="402"/>
      <c r="B259" s="136"/>
      <c r="L259" s="136"/>
      <c r="V259" s="136"/>
      <c r="AF259" s="136"/>
      <c r="AP259" s="136"/>
      <c r="AZ259" s="136"/>
      <c r="BA259" s="136"/>
      <c r="BB259" s="136"/>
      <c r="BC259" s="136"/>
      <c r="BD259" s="136"/>
      <c r="BE259" s="136"/>
      <c r="BF259" s="136"/>
      <c r="BG259" s="136"/>
      <c r="BJ259" s="136"/>
      <c r="BT259" s="136"/>
      <c r="CD259" s="136"/>
      <c r="CN259" s="136"/>
      <c r="CX259" s="136"/>
      <c r="DH259" s="136"/>
      <c r="DR259" s="136"/>
      <c r="EB259" s="136"/>
      <c r="EL259" s="136"/>
      <c r="EV259" s="136"/>
      <c r="FF259" s="136"/>
      <c r="FP259" s="136"/>
      <c r="FZ259" s="136"/>
      <c r="GJ259" s="136"/>
      <c r="GT259" s="136"/>
      <c r="HD259" s="136"/>
      <c r="HN259" s="136"/>
      <c r="HX259" s="136"/>
    </row>
    <row xmlns:x14ac="http://schemas.microsoft.com/office/spreadsheetml/2009/9/ac" r="260" s="3" customFormat="true" x14ac:dyDescent="0.25">
      <c r="A260" s="402"/>
      <c r="B260" s="136"/>
      <c r="L260" s="136"/>
      <c r="V260" s="136"/>
      <c r="AF260" s="136"/>
      <c r="AP260" s="136"/>
      <c r="AZ260" s="136"/>
      <c r="BA260" s="136"/>
      <c r="BB260" s="136"/>
      <c r="BC260" s="136"/>
      <c r="BD260" s="136"/>
      <c r="BE260" s="136"/>
      <c r="BF260" s="136"/>
      <c r="BG260" s="136"/>
      <c r="BJ260" s="136"/>
      <c r="BT260" s="136"/>
      <c r="CD260" s="136"/>
      <c r="CN260" s="136"/>
      <c r="CX260" s="136"/>
      <c r="DH260" s="136"/>
      <c r="DR260" s="136"/>
      <c r="EB260" s="136"/>
      <c r="EL260" s="136"/>
      <c r="EV260" s="136"/>
      <c r="FF260" s="136"/>
      <c r="FP260" s="136"/>
      <c r="FZ260" s="136"/>
      <c r="GJ260" s="136"/>
      <c r="GT260" s="136"/>
      <c r="HD260" s="136"/>
      <c r="HN260" s="136"/>
      <c r="HX260" s="136"/>
    </row>
    <row xmlns:x14ac="http://schemas.microsoft.com/office/spreadsheetml/2009/9/ac" r="261" s="3" customFormat="true" x14ac:dyDescent="0.25">
      <c r="A261" s="402"/>
      <c r="B261" s="136"/>
      <c r="L261" s="136"/>
      <c r="V261" s="136"/>
      <c r="AF261" s="136"/>
      <c r="AP261" s="136"/>
      <c r="AZ261" s="136"/>
      <c r="BA261" s="136"/>
      <c r="BB261" s="136"/>
      <c r="BC261" s="136"/>
      <c r="BD261" s="136"/>
      <c r="BE261" s="136"/>
      <c r="BF261" s="136"/>
      <c r="BG261" s="136"/>
      <c r="BJ261" s="136"/>
      <c r="BT261" s="136"/>
      <c r="CD261" s="136"/>
      <c r="CN261" s="136"/>
      <c r="CX261" s="136"/>
      <c r="DH261" s="136"/>
      <c r="DR261" s="136"/>
      <c r="EB261" s="136"/>
      <c r="EL261" s="136"/>
      <c r="EV261" s="136"/>
      <c r="FF261" s="136"/>
      <c r="FP261" s="136"/>
      <c r="FZ261" s="136"/>
      <c r="GJ261" s="136"/>
      <c r="GT261" s="136"/>
      <c r="HD261" s="136"/>
      <c r="HN261" s="136"/>
      <c r="HX261" s="136"/>
    </row>
    <row xmlns:x14ac="http://schemas.microsoft.com/office/spreadsheetml/2009/9/ac" r="262" s="3" customFormat="true" x14ac:dyDescent="0.25">
      <c r="A262" s="402"/>
      <c r="B262" s="136"/>
      <c r="L262" s="136"/>
      <c r="V262" s="136"/>
      <c r="AF262" s="136"/>
      <c r="AP262" s="136"/>
      <c r="AZ262" s="136"/>
      <c r="BA262" s="136"/>
      <c r="BB262" s="136"/>
      <c r="BC262" s="136"/>
      <c r="BD262" s="136"/>
      <c r="BE262" s="136"/>
      <c r="BF262" s="136"/>
      <c r="BG262" s="136"/>
      <c r="BJ262" s="136"/>
      <c r="BT262" s="136"/>
      <c r="CD262" s="136"/>
      <c r="CN262" s="136"/>
      <c r="CX262" s="136"/>
      <c r="DH262" s="136"/>
      <c r="DR262" s="136"/>
      <c r="EB262" s="136"/>
      <c r="EL262" s="136"/>
      <c r="EV262" s="136"/>
      <c r="FF262" s="136"/>
      <c r="FP262" s="136"/>
      <c r="FZ262" s="136"/>
      <c r="GJ262" s="136"/>
      <c r="GT262" s="136"/>
      <c r="HD262" s="136"/>
      <c r="HN262" s="136"/>
      <c r="HX262" s="136"/>
    </row>
    <row xmlns:x14ac="http://schemas.microsoft.com/office/spreadsheetml/2009/9/ac" r="263" s="3" customFormat="true" x14ac:dyDescent="0.25">
      <c r="A263" s="402"/>
      <c r="B263" s="136"/>
      <c r="L263" s="136"/>
      <c r="V263" s="136"/>
      <c r="AF263" s="136"/>
      <c r="AP263" s="136"/>
      <c r="AZ263" s="136"/>
      <c r="BA263" s="136"/>
      <c r="BB263" s="136"/>
      <c r="BC263" s="136"/>
      <c r="BD263" s="136"/>
      <c r="BE263" s="136"/>
      <c r="BF263" s="136"/>
      <c r="BG263" s="136"/>
      <c r="BJ263" s="136"/>
      <c r="BT263" s="136"/>
      <c r="CD263" s="136"/>
      <c r="CN263" s="136"/>
      <c r="CX263" s="136"/>
      <c r="DH263" s="136"/>
      <c r="DR263" s="136"/>
      <c r="EB263" s="136"/>
      <c r="EL263" s="136"/>
      <c r="EV263" s="136"/>
      <c r="FF263" s="136"/>
      <c r="FP263" s="136"/>
      <c r="FZ263" s="136"/>
      <c r="GJ263" s="136"/>
      <c r="GT263" s="136"/>
      <c r="HD263" s="136"/>
      <c r="HN263" s="136"/>
      <c r="HX263" s="136"/>
    </row>
    <row xmlns:x14ac="http://schemas.microsoft.com/office/spreadsheetml/2009/9/ac" r="264" s="3" customFormat="true" x14ac:dyDescent="0.25">
      <c r="A264" s="402"/>
      <c r="B264" s="136"/>
      <c r="L264" s="136"/>
      <c r="V264" s="136"/>
      <c r="AF264" s="136"/>
      <c r="AP264" s="136"/>
      <c r="AZ264" s="136"/>
      <c r="BA264" s="136"/>
      <c r="BB264" s="136"/>
      <c r="BC264" s="136"/>
      <c r="BD264" s="136"/>
      <c r="BE264" s="136"/>
      <c r="BF264" s="136"/>
      <c r="BG264" s="136"/>
      <c r="BJ264" s="136"/>
      <c r="BT264" s="136"/>
      <c r="CD264" s="136"/>
      <c r="CN264" s="136"/>
      <c r="CX264" s="136"/>
      <c r="DH264" s="136"/>
      <c r="DR264" s="136"/>
      <c r="EB264" s="136"/>
      <c r="EL264" s="136"/>
      <c r="EV264" s="136"/>
      <c r="FF264" s="136"/>
      <c r="FP264" s="136"/>
      <c r="FZ264" s="136"/>
      <c r="GJ264" s="136"/>
      <c r="GT264" s="136"/>
      <c r="HD264" s="136"/>
      <c r="HN264" s="136"/>
      <c r="HX264" s="136"/>
    </row>
    <row xmlns:x14ac="http://schemas.microsoft.com/office/spreadsheetml/2009/9/ac" r="265" s="3" customFormat="true" x14ac:dyDescent="0.25">
      <c r="A265" s="402"/>
      <c r="B265" s="136"/>
      <c r="L265" s="136"/>
      <c r="V265" s="136"/>
      <c r="AF265" s="136"/>
      <c r="AP265" s="136"/>
      <c r="AZ265" s="136"/>
      <c r="BA265" s="136"/>
      <c r="BB265" s="136"/>
      <c r="BC265" s="136"/>
      <c r="BD265" s="136"/>
      <c r="BE265" s="136"/>
      <c r="BF265" s="136"/>
      <c r="BG265" s="136"/>
      <c r="BJ265" s="136"/>
      <c r="BT265" s="136"/>
      <c r="CD265" s="136"/>
      <c r="CN265" s="136"/>
      <c r="CX265" s="136"/>
      <c r="DH265" s="136"/>
      <c r="DR265" s="136"/>
      <c r="EB265" s="136"/>
      <c r="EL265" s="136"/>
      <c r="EV265" s="136"/>
      <c r="FF265" s="136"/>
      <c r="FP265" s="136"/>
      <c r="FZ265" s="136"/>
      <c r="GJ265" s="136"/>
      <c r="GT265" s="136"/>
      <c r="HD265" s="136"/>
      <c r="HN265" s="136"/>
      <c r="HX265" s="136"/>
    </row>
    <row xmlns:x14ac="http://schemas.microsoft.com/office/spreadsheetml/2009/9/ac" r="266" s="3" customFormat="true" x14ac:dyDescent="0.25">
      <c r="A266" s="402"/>
      <c r="B266" s="136"/>
      <c r="L266" s="136"/>
      <c r="V266" s="136"/>
      <c r="AF266" s="136"/>
      <c r="AP266" s="136"/>
      <c r="AZ266" s="136"/>
      <c r="BA266" s="136"/>
      <c r="BB266" s="136"/>
      <c r="BC266" s="136"/>
      <c r="BD266" s="136"/>
      <c r="BE266" s="136"/>
      <c r="BF266" s="136"/>
      <c r="BG266" s="136"/>
      <c r="BJ266" s="136"/>
      <c r="BT266" s="136"/>
      <c r="CD266" s="136"/>
      <c r="CN266" s="136"/>
      <c r="CX266" s="136"/>
      <c r="DH266" s="136"/>
      <c r="DR266" s="136"/>
      <c r="EB266" s="136"/>
      <c r="EL266" s="136"/>
      <c r="EV266" s="136"/>
      <c r="FF266" s="136"/>
      <c r="FP266" s="136"/>
      <c r="FZ266" s="136"/>
      <c r="GJ266" s="136"/>
      <c r="GT266" s="136"/>
      <c r="HD266" s="136"/>
      <c r="HN266" s="136"/>
      <c r="HX266" s="136"/>
    </row>
    <row xmlns:x14ac="http://schemas.microsoft.com/office/spreadsheetml/2009/9/ac" r="267" s="3" customFormat="true" x14ac:dyDescent="0.25">
      <c r="A267" s="402"/>
      <c r="B267" s="136"/>
      <c r="L267" s="136"/>
      <c r="V267" s="136"/>
      <c r="AF267" s="136"/>
      <c r="AP267" s="136"/>
      <c r="AZ267" s="136"/>
      <c r="BA267" s="136"/>
      <c r="BB267" s="136"/>
      <c r="BC267" s="136"/>
      <c r="BD267" s="136"/>
      <c r="BE267" s="136"/>
      <c r="BF267" s="136"/>
      <c r="BG267" s="136"/>
      <c r="BJ267" s="136"/>
      <c r="BT267" s="136"/>
      <c r="CD267" s="136"/>
      <c r="CN267" s="136"/>
      <c r="CX267" s="136"/>
      <c r="DH267" s="136"/>
      <c r="DR267" s="136"/>
      <c r="EB267" s="136"/>
      <c r="EL267" s="136"/>
      <c r="EV267" s="136"/>
      <c r="FF267" s="136"/>
      <c r="FP267" s="136"/>
      <c r="FZ267" s="136"/>
      <c r="GJ267" s="136"/>
      <c r="GT267" s="136"/>
      <c r="HD267" s="136"/>
      <c r="HN267" s="136"/>
      <c r="HX267" s="136"/>
    </row>
    <row xmlns:x14ac="http://schemas.microsoft.com/office/spreadsheetml/2009/9/ac" r="268" s="3" customFormat="true" x14ac:dyDescent="0.25">
      <c r="A268" s="402"/>
      <c r="B268" s="136"/>
      <c r="L268" s="136"/>
      <c r="V268" s="136"/>
      <c r="AF268" s="136"/>
      <c r="AP268" s="136"/>
      <c r="AZ268" s="136"/>
      <c r="BA268" s="136"/>
      <c r="BB268" s="136"/>
      <c r="BC268" s="136"/>
      <c r="BD268" s="136"/>
      <c r="BE268" s="136"/>
      <c r="BF268" s="136"/>
      <c r="BG268" s="136"/>
      <c r="BJ268" s="136"/>
      <c r="BT268" s="136"/>
      <c r="CD268" s="136"/>
      <c r="CN268" s="136"/>
      <c r="CX268" s="136"/>
      <c r="DH268" s="136"/>
      <c r="DR268" s="136"/>
      <c r="EB268" s="136"/>
      <c r="EL268" s="136"/>
      <c r="EV268" s="136"/>
      <c r="FF268" s="136"/>
      <c r="FP268" s="136"/>
      <c r="FZ268" s="136"/>
      <c r="GJ268" s="136"/>
      <c r="GT268" s="136"/>
      <c r="HD268" s="136"/>
      <c r="HN268" s="136"/>
      <c r="HX268" s="136"/>
    </row>
    <row xmlns:x14ac="http://schemas.microsoft.com/office/spreadsheetml/2009/9/ac" r="269" s="3" customFormat="true" x14ac:dyDescent="0.25">
      <c r="A269" s="402"/>
      <c r="B269" s="136"/>
      <c r="L269" s="136"/>
      <c r="V269" s="136"/>
      <c r="AF269" s="136"/>
      <c r="AP269" s="136"/>
      <c r="AZ269" s="136"/>
      <c r="BA269" s="136"/>
      <c r="BB269" s="136"/>
      <c r="BC269" s="136"/>
      <c r="BD269" s="136"/>
      <c r="BE269" s="136"/>
      <c r="BF269" s="136"/>
      <c r="BG269" s="136"/>
      <c r="BJ269" s="136"/>
      <c r="BT269" s="136"/>
      <c r="CD269" s="136"/>
      <c r="CN269" s="136"/>
      <c r="CX269" s="136"/>
      <c r="DH269" s="136"/>
      <c r="DR269" s="136"/>
      <c r="EB269" s="136"/>
      <c r="EL269" s="136"/>
      <c r="EV269" s="136"/>
      <c r="FF269" s="136"/>
      <c r="FP269" s="136"/>
      <c r="FZ269" s="136"/>
      <c r="GJ269" s="136"/>
      <c r="GT269" s="136"/>
      <c r="HD269" s="136"/>
      <c r="HN269" s="136"/>
      <c r="HX269" s="136"/>
    </row>
    <row xmlns:x14ac="http://schemas.microsoft.com/office/spreadsheetml/2009/9/ac" r="270" s="3" customFormat="true" x14ac:dyDescent="0.25">
      <c r="A270" s="402"/>
      <c r="B270" s="136"/>
      <c r="L270" s="136"/>
      <c r="V270" s="136"/>
      <c r="AF270" s="136"/>
      <c r="AP270" s="136"/>
      <c r="AZ270" s="136"/>
      <c r="BA270" s="136"/>
      <c r="BB270" s="136"/>
      <c r="BC270" s="136"/>
      <c r="BD270" s="136"/>
      <c r="BE270" s="136"/>
      <c r="BF270" s="136"/>
      <c r="BG270" s="136"/>
      <c r="BJ270" s="136"/>
      <c r="BT270" s="136"/>
      <c r="CD270" s="136"/>
      <c r="CN270" s="136"/>
      <c r="CX270" s="136"/>
      <c r="DH270" s="136"/>
      <c r="DR270" s="136"/>
      <c r="EB270" s="136"/>
      <c r="EL270" s="136"/>
      <c r="EV270" s="136"/>
      <c r="FF270" s="136"/>
      <c r="FP270" s="136"/>
      <c r="FZ270" s="136"/>
      <c r="GJ270" s="136"/>
      <c r="GT270" s="136"/>
      <c r="HD270" s="136"/>
      <c r="HN270" s="136"/>
      <c r="HX270" s="136"/>
    </row>
    <row xmlns:x14ac="http://schemas.microsoft.com/office/spreadsheetml/2009/9/ac" r="271" s="3" customFormat="true" x14ac:dyDescent="0.25">
      <c r="A271" s="402"/>
      <c r="B271" s="136"/>
      <c r="L271" s="136"/>
      <c r="V271" s="136"/>
      <c r="AF271" s="136"/>
      <c r="AP271" s="136"/>
      <c r="AZ271" s="136"/>
      <c r="BA271" s="136"/>
      <c r="BB271" s="136"/>
      <c r="BC271" s="136"/>
      <c r="BD271" s="136"/>
      <c r="BE271" s="136"/>
      <c r="BF271" s="136"/>
      <c r="BG271" s="136"/>
      <c r="BJ271" s="136"/>
      <c r="BT271" s="136"/>
      <c r="CD271" s="136"/>
      <c r="CN271" s="136"/>
      <c r="CX271" s="136"/>
      <c r="DH271" s="136"/>
      <c r="DR271" s="136"/>
      <c r="EB271" s="136"/>
      <c r="EL271" s="136"/>
      <c r="EV271" s="136"/>
      <c r="FF271" s="136"/>
      <c r="FP271" s="136"/>
      <c r="FZ271" s="136"/>
      <c r="GJ271" s="136"/>
      <c r="GT271" s="136"/>
      <c r="HD271" s="136"/>
      <c r="HN271" s="136"/>
      <c r="HX271" s="136"/>
    </row>
    <row xmlns:x14ac="http://schemas.microsoft.com/office/spreadsheetml/2009/9/ac" r="272" s="3" customFormat="true" x14ac:dyDescent="0.25">
      <c r="A272" s="402"/>
      <c r="B272" s="136"/>
      <c r="L272" s="136"/>
      <c r="V272" s="136"/>
      <c r="AF272" s="136"/>
      <c r="AP272" s="136"/>
      <c r="AZ272" s="136"/>
      <c r="BA272" s="136"/>
      <c r="BB272" s="136"/>
      <c r="BC272" s="136"/>
      <c r="BD272" s="136"/>
      <c r="BE272" s="136"/>
      <c r="BF272" s="136"/>
      <c r="BG272" s="136"/>
      <c r="BJ272" s="136"/>
      <c r="BT272" s="136"/>
      <c r="CD272" s="136"/>
      <c r="CN272" s="136"/>
      <c r="CX272" s="136"/>
      <c r="DH272" s="136"/>
      <c r="DR272" s="136"/>
      <c r="EB272" s="136"/>
      <c r="EL272" s="136"/>
      <c r="EV272" s="136"/>
      <c r="FF272" s="136"/>
      <c r="FP272" s="136"/>
      <c r="FZ272" s="136"/>
      <c r="GJ272" s="136"/>
      <c r="GT272" s="136"/>
      <c r="HD272" s="136"/>
      <c r="HN272" s="136"/>
      <c r="HX272" s="136"/>
    </row>
    <row xmlns:x14ac="http://schemas.microsoft.com/office/spreadsheetml/2009/9/ac" r="273" s="3" customFormat="true" x14ac:dyDescent="0.25">
      <c r="A273" s="402"/>
      <c r="B273" s="136"/>
      <c r="L273" s="136"/>
      <c r="V273" s="136"/>
      <c r="AF273" s="136"/>
      <c r="AP273" s="136"/>
      <c r="AZ273" s="136"/>
      <c r="BA273" s="136"/>
      <c r="BB273" s="136"/>
      <c r="BC273" s="136"/>
      <c r="BD273" s="136"/>
      <c r="BE273" s="136"/>
      <c r="BF273" s="136"/>
      <c r="BG273" s="136"/>
      <c r="BJ273" s="136"/>
      <c r="BT273" s="136"/>
      <c r="CD273" s="136"/>
      <c r="CN273" s="136"/>
      <c r="CX273" s="136"/>
      <c r="DH273" s="136"/>
      <c r="DR273" s="136"/>
      <c r="EB273" s="136"/>
      <c r="EL273" s="136"/>
      <c r="EV273" s="136"/>
      <c r="FF273" s="136"/>
      <c r="FP273" s="136"/>
      <c r="FZ273" s="136"/>
      <c r="GJ273" s="136"/>
      <c r="GT273" s="136"/>
      <c r="HD273" s="136"/>
      <c r="HN273" s="136"/>
      <c r="HX273" s="136"/>
    </row>
    <row xmlns:x14ac="http://schemas.microsoft.com/office/spreadsheetml/2009/9/ac" r="274" s="3" customFormat="true" x14ac:dyDescent="0.25">
      <c r="A274" s="402"/>
      <c r="B274" s="136"/>
      <c r="L274" s="136"/>
      <c r="V274" s="136"/>
      <c r="AF274" s="136"/>
      <c r="AP274" s="136"/>
      <c r="AZ274" s="136"/>
      <c r="BA274" s="136"/>
      <c r="BB274" s="136"/>
      <c r="BC274" s="136"/>
      <c r="BD274" s="136"/>
      <c r="BE274" s="136"/>
      <c r="BF274" s="136"/>
      <c r="BG274" s="136"/>
      <c r="BJ274" s="136"/>
      <c r="BT274" s="136"/>
      <c r="CD274" s="136"/>
      <c r="CN274" s="136"/>
      <c r="CX274" s="136"/>
      <c r="DH274" s="136"/>
      <c r="DR274" s="136"/>
      <c r="EB274" s="136"/>
      <c r="EL274" s="136"/>
      <c r="EV274" s="136"/>
      <c r="FF274" s="136"/>
      <c r="FP274" s="136"/>
      <c r="FZ274" s="136"/>
      <c r="GJ274" s="136"/>
      <c r="GT274" s="136"/>
      <c r="HD274" s="136"/>
      <c r="HN274" s="136"/>
      <c r="HX274" s="136"/>
    </row>
    <row xmlns:x14ac="http://schemas.microsoft.com/office/spreadsheetml/2009/9/ac" r="275" s="3" customFormat="true" x14ac:dyDescent="0.25">
      <c r="A275" s="402"/>
      <c r="B275" s="136"/>
      <c r="L275" s="136"/>
      <c r="V275" s="136"/>
      <c r="AF275" s="136"/>
      <c r="AP275" s="136"/>
      <c r="AZ275" s="136"/>
      <c r="BA275" s="136"/>
      <c r="BB275" s="136"/>
      <c r="BC275" s="136"/>
      <c r="BD275" s="136"/>
      <c r="BE275" s="136"/>
      <c r="BF275" s="136"/>
      <c r="BG275" s="136"/>
      <c r="BJ275" s="136"/>
      <c r="BT275" s="136"/>
      <c r="CD275" s="136"/>
      <c r="CN275" s="136"/>
      <c r="CX275" s="136"/>
      <c r="DH275" s="136"/>
      <c r="DR275" s="136"/>
      <c r="EB275" s="136"/>
      <c r="EL275" s="136"/>
      <c r="EV275" s="136"/>
      <c r="FF275" s="136"/>
      <c r="FP275" s="136"/>
      <c r="FZ275" s="136"/>
      <c r="GJ275" s="136"/>
      <c r="GT275" s="136"/>
      <c r="HD275" s="136"/>
      <c r="HN275" s="136"/>
      <c r="HX275" s="136"/>
    </row>
    <row xmlns:x14ac="http://schemas.microsoft.com/office/spreadsheetml/2009/9/ac" r="276" s="3" customFormat="true" x14ac:dyDescent="0.25">
      <c r="A276" s="402"/>
      <c r="B276" s="136"/>
      <c r="L276" s="136"/>
      <c r="V276" s="136"/>
      <c r="AF276" s="136"/>
      <c r="AP276" s="136"/>
      <c r="AZ276" s="136"/>
      <c r="BA276" s="136"/>
      <c r="BB276" s="136"/>
      <c r="BC276" s="136"/>
      <c r="BD276" s="136"/>
      <c r="BE276" s="136"/>
      <c r="BF276" s="136"/>
      <c r="BG276" s="136"/>
      <c r="BJ276" s="136"/>
      <c r="BT276" s="136"/>
      <c r="CD276" s="136"/>
      <c r="CN276" s="136"/>
      <c r="CX276" s="136"/>
      <c r="DH276" s="136"/>
      <c r="DR276" s="136"/>
      <c r="EB276" s="136"/>
      <c r="EL276" s="136"/>
      <c r="EV276" s="136"/>
      <c r="FF276" s="136"/>
      <c r="FP276" s="136"/>
      <c r="FZ276" s="136"/>
      <c r="GJ276" s="136"/>
      <c r="GT276" s="136"/>
      <c r="HD276" s="136"/>
      <c r="HN276" s="136"/>
      <c r="HX276" s="136"/>
    </row>
    <row xmlns:x14ac="http://schemas.microsoft.com/office/spreadsheetml/2009/9/ac" r="277" s="3" customFormat="true" x14ac:dyDescent="0.25">
      <c r="A277" s="402"/>
      <c r="B277" s="136"/>
      <c r="L277" s="136"/>
      <c r="V277" s="136"/>
      <c r="AF277" s="136"/>
      <c r="AP277" s="136"/>
      <c r="AZ277" s="136"/>
      <c r="BA277" s="136"/>
      <c r="BB277" s="136"/>
      <c r="BC277" s="136"/>
      <c r="BD277" s="136"/>
      <c r="BE277" s="136"/>
      <c r="BF277" s="136"/>
      <c r="BG277" s="136"/>
      <c r="BJ277" s="136"/>
      <c r="BT277" s="136"/>
      <c r="CD277" s="136"/>
      <c r="CN277" s="136"/>
      <c r="CX277" s="136"/>
      <c r="DH277" s="136"/>
      <c r="DR277" s="136"/>
      <c r="EB277" s="136"/>
      <c r="EL277" s="136"/>
      <c r="EV277" s="136"/>
      <c r="FF277" s="136"/>
      <c r="FP277" s="136"/>
      <c r="FZ277" s="136"/>
      <c r="GJ277" s="136"/>
      <c r="GT277" s="136"/>
      <c r="HD277" s="136"/>
      <c r="HN277" s="136"/>
      <c r="HX277" s="136"/>
    </row>
    <row xmlns:x14ac="http://schemas.microsoft.com/office/spreadsheetml/2009/9/ac" r="278" s="3" customFormat="true" x14ac:dyDescent="0.25">
      <c r="A278" s="402"/>
      <c r="B278" s="136"/>
      <c r="L278" s="136"/>
      <c r="V278" s="136"/>
      <c r="AF278" s="136"/>
      <c r="AP278" s="136"/>
      <c r="AZ278" s="136"/>
      <c r="BA278" s="136"/>
      <c r="BB278" s="136"/>
      <c r="BC278" s="136"/>
      <c r="BD278" s="136"/>
      <c r="BE278" s="136"/>
      <c r="BF278" s="136"/>
      <c r="BG278" s="136"/>
      <c r="BJ278" s="136"/>
      <c r="BT278" s="136"/>
      <c r="CD278" s="136"/>
      <c r="CN278" s="136"/>
      <c r="CX278" s="136"/>
      <c r="DH278" s="136"/>
      <c r="DR278" s="136"/>
      <c r="EB278" s="136"/>
      <c r="EL278" s="136"/>
      <c r="EV278" s="136"/>
      <c r="FF278" s="136"/>
      <c r="FP278" s="136"/>
      <c r="FZ278" s="136"/>
      <c r="GJ278" s="136"/>
      <c r="GT278" s="136"/>
      <c r="HD278" s="136"/>
      <c r="HN278" s="136"/>
      <c r="HX278" s="136"/>
    </row>
    <row xmlns:x14ac="http://schemas.microsoft.com/office/spreadsheetml/2009/9/ac" r="279" s="3" customFormat="true" x14ac:dyDescent="0.25">
      <c r="A279" s="402"/>
      <c r="B279" s="136"/>
      <c r="L279" s="136"/>
      <c r="V279" s="136"/>
      <c r="AF279" s="136"/>
      <c r="AP279" s="136"/>
      <c r="AZ279" s="136"/>
      <c r="BA279" s="136"/>
      <c r="BB279" s="136"/>
      <c r="BC279" s="136"/>
      <c r="BD279" s="136"/>
      <c r="BE279" s="136"/>
      <c r="BF279" s="136"/>
      <c r="BG279" s="136"/>
      <c r="BJ279" s="136"/>
      <c r="BT279" s="136"/>
      <c r="CD279" s="136"/>
      <c r="CN279" s="136"/>
      <c r="CX279" s="136"/>
      <c r="DH279" s="136"/>
      <c r="DR279" s="136"/>
      <c r="EB279" s="136"/>
      <c r="EL279" s="136"/>
      <c r="EV279" s="136"/>
      <c r="FF279" s="136"/>
      <c r="FP279" s="136"/>
      <c r="FZ279" s="136"/>
      <c r="GJ279" s="136"/>
      <c r="GT279" s="136"/>
      <c r="HD279" s="136"/>
      <c r="HN279" s="136"/>
      <c r="HX279" s="136"/>
    </row>
    <row xmlns:x14ac="http://schemas.microsoft.com/office/spreadsheetml/2009/9/ac" r="280" s="3" customFormat="true" x14ac:dyDescent="0.25">
      <c r="A280" s="402"/>
      <c r="B280" s="136"/>
      <c r="L280" s="136"/>
      <c r="V280" s="136"/>
      <c r="AF280" s="136"/>
      <c r="AP280" s="136"/>
      <c r="AZ280" s="136"/>
      <c r="BA280" s="136"/>
      <c r="BB280" s="136"/>
      <c r="BC280" s="136"/>
      <c r="BD280" s="136"/>
      <c r="BE280" s="136"/>
      <c r="BF280" s="136"/>
      <c r="BG280" s="136"/>
      <c r="BJ280" s="136"/>
      <c r="BT280" s="136"/>
      <c r="CD280" s="136"/>
      <c r="CN280" s="136"/>
      <c r="CX280" s="136"/>
      <c r="DH280" s="136"/>
      <c r="DR280" s="136"/>
      <c r="EB280" s="136"/>
      <c r="EL280" s="136"/>
      <c r="EV280" s="136"/>
      <c r="FF280" s="136"/>
      <c r="FP280" s="136"/>
      <c r="FZ280" s="136"/>
      <c r="GJ280" s="136"/>
      <c r="GT280" s="136"/>
      <c r="HD280" s="136"/>
      <c r="HN280" s="136"/>
      <c r="HX280" s="136"/>
    </row>
    <row xmlns:x14ac="http://schemas.microsoft.com/office/spreadsheetml/2009/9/ac" r="281" s="3" customFormat="true" x14ac:dyDescent="0.25">
      <c r="A281" s="402"/>
      <c r="B281" s="136"/>
      <c r="L281" s="136"/>
      <c r="V281" s="136"/>
      <c r="AF281" s="136"/>
      <c r="AP281" s="136"/>
      <c r="AZ281" s="136"/>
      <c r="BA281" s="136"/>
      <c r="BB281" s="136"/>
      <c r="BC281" s="136"/>
      <c r="BD281" s="136"/>
      <c r="BE281" s="136"/>
      <c r="BF281" s="136"/>
      <c r="BG281" s="136"/>
      <c r="BJ281" s="136"/>
      <c r="BT281" s="136"/>
      <c r="CD281" s="136"/>
      <c r="CN281" s="136"/>
      <c r="CX281" s="136"/>
      <c r="DH281" s="136"/>
      <c r="DR281" s="136"/>
      <c r="EB281" s="136"/>
      <c r="EL281" s="136"/>
      <c r="EV281" s="136"/>
      <c r="FF281" s="136"/>
      <c r="FP281" s="136"/>
      <c r="FZ281" s="136"/>
      <c r="GJ281" s="136"/>
      <c r="GT281" s="136"/>
      <c r="HD281" s="136"/>
      <c r="HN281" s="136"/>
      <c r="HX281" s="136"/>
    </row>
    <row xmlns:x14ac="http://schemas.microsoft.com/office/spreadsheetml/2009/9/ac" r="282" s="3" customFormat="true" x14ac:dyDescent="0.25">
      <c r="A282" s="402"/>
      <c r="B282" s="136"/>
      <c r="L282" s="136"/>
      <c r="V282" s="136"/>
      <c r="AF282" s="136"/>
      <c r="AP282" s="136"/>
      <c r="AZ282" s="136"/>
      <c r="BA282" s="136"/>
      <c r="BB282" s="136"/>
      <c r="BC282" s="136"/>
      <c r="BD282" s="136"/>
      <c r="BE282" s="136"/>
      <c r="BF282" s="136"/>
      <c r="BG282" s="136"/>
      <c r="BJ282" s="136"/>
      <c r="BT282" s="136"/>
      <c r="CD282" s="136"/>
      <c r="CN282" s="136"/>
      <c r="CX282" s="136"/>
      <c r="DH282" s="136"/>
      <c r="DR282" s="136"/>
      <c r="EB282" s="136"/>
      <c r="EL282" s="136"/>
      <c r="EV282" s="136"/>
      <c r="FF282" s="136"/>
      <c r="FP282" s="136"/>
      <c r="FZ282" s="136"/>
      <c r="GJ282" s="136"/>
      <c r="GT282" s="136"/>
      <c r="HD282" s="136"/>
      <c r="HN282" s="136"/>
      <c r="HX282" s="136"/>
    </row>
    <row xmlns:x14ac="http://schemas.microsoft.com/office/spreadsheetml/2009/9/ac" r="283" s="3" customFormat="true" x14ac:dyDescent="0.25">
      <c r="A283" s="402"/>
      <c r="B283" s="136"/>
      <c r="L283" s="136"/>
      <c r="V283" s="136"/>
      <c r="AF283" s="136"/>
      <c r="AP283" s="136"/>
      <c r="AZ283" s="136"/>
      <c r="BA283" s="136"/>
      <c r="BB283" s="136"/>
      <c r="BC283" s="136"/>
      <c r="BD283" s="136"/>
      <c r="BE283" s="136"/>
      <c r="BF283" s="136"/>
      <c r="BG283" s="136"/>
      <c r="BJ283" s="136"/>
      <c r="BT283" s="136"/>
      <c r="CD283" s="136"/>
      <c r="CN283" s="136"/>
      <c r="CX283" s="136"/>
      <c r="DH283" s="136"/>
      <c r="DR283" s="136"/>
      <c r="EB283" s="136"/>
      <c r="EL283" s="136"/>
      <c r="EV283" s="136"/>
      <c r="FF283" s="136"/>
      <c r="FP283" s="136"/>
      <c r="FZ283" s="136"/>
      <c r="GJ283" s="136"/>
      <c r="GT283" s="136"/>
      <c r="HD283" s="136"/>
      <c r="HN283" s="136"/>
      <c r="HX283" s="136"/>
    </row>
    <row xmlns:x14ac="http://schemas.microsoft.com/office/spreadsheetml/2009/9/ac" r="284" s="3" customFormat="true" x14ac:dyDescent="0.25">
      <c r="A284" s="402"/>
      <c r="B284" s="136"/>
      <c r="L284" s="136"/>
      <c r="V284" s="136"/>
      <c r="AF284" s="136"/>
      <c r="AP284" s="136"/>
      <c r="AZ284" s="136"/>
      <c r="BA284" s="136"/>
      <c r="BB284" s="136"/>
      <c r="BC284" s="136"/>
      <c r="BD284" s="136"/>
      <c r="BE284" s="136"/>
      <c r="BF284" s="136"/>
      <c r="BG284" s="136"/>
      <c r="BJ284" s="136"/>
      <c r="BT284" s="136"/>
      <c r="CD284" s="136"/>
      <c r="CN284" s="136"/>
      <c r="CX284" s="136"/>
      <c r="DH284" s="136"/>
      <c r="DR284" s="136"/>
      <c r="EB284" s="136"/>
      <c r="EL284" s="136"/>
      <c r="EV284" s="136"/>
      <c r="FF284" s="136"/>
      <c r="FP284" s="136"/>
      <c r="FZ284" s="136"/>
      <c r="GJ284" s="136"/>
      <c r="GT284" s="136"/>
      <c r="HD284" s="136"/>
      <c r="HN284" s="136"/>
      <c r="HX284" s="136"/>
    </row>
    <row xmlns:x14ac="http://schemas.microsoft.com/office/spreadsheetml/2009/9/ac" r="285" s="3" customFormat="true" x14ac:dyDescent="0.25">
      <c r="A285" s="402"/>
      <c r="B285" s="136"/>
      <c r="L285" s="136"/>
      <c r="V285" s="136"/>
      <c r="AF285" s="136"/>
      <c r="AP285" s="136"/>
      <c r="AZ285" s="136"/>
      <c r="BA285" s="136"/>
      <c r="BB285" s="136"/>
      <c r="BC285" s="136"/>
      <c r="BD285" s="136"/>
      <c r="BE285" s="136"/>
      <c r="BF285" s="136"/>
      <c r="BG285" s="136"/>
      <c r="BJ285" s="136"/>
      <c r="BT285" s="136"/>
      <c r="CD285" s="136"/>
      <c r="CN285" s="136"/>
      <c r="CX285" s="136"/>
      <c r="DH285" s="136"/>
      <c r="DR285" s="136"/>
      <c r="EB285" s="136"/>
      <c r="EL285" s="136"/>
      <c r="EV285" s="136"/>
      <c r="FF285" s="136"/>
      <c r="FP285" s="136"/>
      <c r="FZ285" s="136"/>
      <c r="GJ285" s="136"/>
      <c r="GT285" s="136"/>
      <c r="HD285" s="136"/>
      <c r="HN285" s="136"/>
      <c r="HX285" s="136"/>
    </row>
    <row xmlns:x14ac="http://schemas.microsoft.com/office/spreadsheetml/2009/9/ac" r="286" s="3" customFormat="true" x14ac:dyDescent="0.25">
      <c r="A286" s="402"/>
      <c r="B286" s="136"/>
      <c r="L286" s="136"/>
      <c r="V286" s="136"/>
      <c r="AF286" s="136"/>
      <c r="AP286" s="136"/>
      <c r="AZ286" s="136"/>
      <c r="BA286" s="136"/>
      <c r="BB286" s="136"/>
      <c r="BC286" s="136"/>
      <c r="BD286" s="136"/>
      <c r="BE286" s="136"/>
      <c r="BF286" s="136"/>
      <c r="BG286" s="136"/>
      <c r="BJ286" s="136"/>
      <c r="BT286" s="136"/>
      <c r="CD286" s="136"/>
      <c r="CN286" s="136"/>
      <c r="CX286" s="136"/>
      <c r="DH286" s="136"/>
      <c r="DR286" s="136"/>
      <c r="EB286" s="136"/>
      <c r="EL286" s="136"/>
      <c r="EV286" s="136"/>
      <c r="FF286" s="136"/>
      <c r="FP286" s="136"/>
      <c r="FZ286" s="136"/>
      <c r="GJ286" s="136"/>
      <c r="GT286" s="136"/>
      <c r="HD286" s="136"/>
      <c r="HN286" s="136"/>
      <c r="HX286" s="136"/>
    </row>
    <row xmlns:x14ac="http://schemas.microsoft.com/office/spreadsheetml/2009/9/ac" r="287" s="3" customFormat="true" x14ac:dyDescent="0.25">
      <c r="A287" s="402"/>
      <c r="B287" s="136"/>
      <c r="L287" s="136"/>
      <c r="V287" s="136"/>
      <c r="AF287" s="136"/>
      <c r="AP287" s="136"/>
      <c r="AZ287" s="136"/>
      <c r="BA287" s="136"/>
      <c r="BB287" s="136"/>
      <c r="BC287" s="136"/>
      <c r="BD287" s="136"/>
      <c r="BE287" s="136"/>
      <c r="BF287" s="136"/>
      <c r="BG287" s="136"/>
      <c r="BJ287" s="136"/>
      <c r="BT287" s="136"/>
      <c r="CD287" s="136"/>
      <c r="CN287" s="136"/>
      <c r="CX287" s="136"/>
      <c r="DH287" s="136"/>
      <c r="DR287" s="136"/>
      <c r="EB287" s="136"/>
      <c r="EL287" s="136"/>
      <c r="EV287" s="136"/>
      <c r="FF287" s="136"/>
      <c r="FP287" s="136"/>
      <c r="FZ287" s="136"/>
      <c r="GJ287" s="136"/>
      <c r="GT287" s="136"/>
      <c r="HD287" s="136"/>
      <c r="HN287" s="136"/>
      <c r="HX287" s="136"/>
    </row>
    <row xmlns:x14ac="http://schemas.microsoft.com/office/spreadsheetml/2009/9/ac" r="288" s="3" customFormat="true" x14ac:dyDescent="0.25">
      <c r="A288" s="402"/>
      <c r="B288" s="136"/>
      <c r="L288" s="136"/>
      <c r="V288" s="136"/>
      <c r="AF288" s="136"/>
      <c r="AP288" s="136"/>
      <c r="AZ288" s="136"/>
      <c r="BA288" s="136"/>
      <c r="BB288" s="136"/>
      <c r="BC288" s="136"/>
      <c r="BD288" s="136"/>
      <c r="BE288" s="136"/>
      <c r="BF288" s="136"/>
      <c r="BG288" s="136"/>
      <c r="BJ288" s="136"/>
      <c r="BT288" s="136"/>
      <c r="CD288" s="136"/>
      <c r="CN288" s="136"/>
      <c r="CX288" s="136"/>
      <c r="DH288" s="136"/>
      <c r="DR288" s="136"/>
      <c r="EB288" s="136"/>
      <c r="EL288" s="136"/>
      <c r="EV288" s="136"/>
      <c r="FF288" s="136"/>
      <c r="FP288" s="136"/>
      <c r="FZ288" s="136"/>
      <c r="GJ288" s="136"/>
      <c r="GT288" s="136"/>
      <c r="HD288" s="136"/>
      <c r="HN288" s="136"/>
      <c r="HX288" s="136"/>
    </row>
    <row xmlns:x14ac="http://schemas.microsoft.com/office/spreadsheetml/2009/9/ac" r="289" s="3" customFormat="true" x14ac:dyDescent="0.25">
      <c r="A289" s="402"/>
      <c r="B289" s="136"/>
      <c r="L289" s="136"/>
      <c r="V289" s="136"/>
      <c r="AF289" s="136"/>
      <c r="AP289" s="136"/>
      <c r="AZ289" s="136"/>
      <c r="BA289" s="136"/>
      <c r="BB289" s="136"/>
      <c r="BC289" s="136"/>
      <c r="BD289" s="136"/>
      <c r="BE289" s="136"/>
      <c r="BF289" s="136"/>
      <c r="BG289" s="136"/>
      <c r="BJ289" s="136"/>
      <c r="BT289" s="136"/>
      <c r="CD289" s="136"/>
      <c r="CN289" s="136"/>
      <c r="CX289" s="136"/>
      <c r="DH289" s="136"/>
      <c r="DR289" s="136"/>
      <c r="EB289" s="136"/>
      <c r="EL289" s="136"/>
      <c r="EV289" s="136"/>
      <c r="FF289" s="136"/>
      <c r="FP289" s="136"/>
      <c r="FZ289" s="136"/>
      <c r="GJ289" s="136"/>
      <c r="GT289" s="136"/>
      <c r="HD289" s="136"/>
      <c r="HN289" s="136"/>
      <c r="HX289" s="136"/>
    </row>
    <row xmlns:x14ac="http://schemas.microsoft.com/office/spreadsheetml/2009/9/ac" r="290" s="3" customFormat="true" x14ac:dyDescent="0.25">
      <c r="A290" s="402"/>
      <c r="B290" s="136"/>
      <c r="L290" s="136"/>
      <c r="V290" s="136"/>
      <c r="AF290" s="136"/>
      <c r="AP290" s="136"/>
      <c r="AZ290" s="136"/>
      <c r="BA290" s="136"/>
      <c r="BB290" s="136"/>
      <c r="BC290" s="136"/>
      <c r="BD290" s="136"/>
      <c r="BE290" s="136"/>
      <c r="BF290" s="136"/>
      <c r="BG290" s="136"/>
      <c r="BJ290" s="136"/>
      <c r="BT290" s="136"/>
      <c r="CD290" s="136"/>
      <c r="CN290" s="136"/>
      <c r="CX290" s="136"/>
      <c r="DH290" s="136"/>
      <c r="DR290" s="136"/>
      <c r="EB290" s="136"/>
      <c r="EL290" s="136"/>
      <c r="EV290" s="136"/>
      <c r="FF290" s="136"/>
      <c r="FP290" s="136"/>
      <c r="FZ290" s="136"/>
      <c r="GJ290" s="136"/>
      <c r="GT290" s="136"/>
      <c r="HD290" s="136"/>
      <c r="HN290" s="136"/>
      <c r="HX290" s="136"/>
    </row>
    <row xmlns:x14ac="http://schemas.microsoft.com/office/spreadsheetml/2009/9/ac" r="291" s="3" customFormat="true" x14ac:dyDescent="0.25">
      <c r="A291" s="402"/>
      <c r="B291" s="136"/>
      <c r="L291" s="136"/>
      <c r="V291" s="136"/>
      <c r="AF291" s="136"/>
      <c r="AP291" s="136"/>
      <c r="AZ291" s="136"/>
      <c r="BA291" s="136"/>
      <c r="BB291" s="136"/>
      <c r="BC291" s="136"/>
      <c r="BD291" s="136"/>
      <c r="BE291" s="136"/>
      <c r="BF291" s="136"/>
      <c r="BG291" s="136"/>
      <c r="BJ291" s="136"/>
      <c r="BT291" s="136"/>
      <c r="CD291" s="136"/>
      <c r="CN291" s="136"/>
      <c r="CX291" s="136"/>
      <c r="DH291" s="136"/>
      <c r="DR291" s="136"/>
      <c r="EB291" s="136"/>
      <c r="EL291" s="136"/>
      <c r="EV291" s="136"/>
      <c r="FF291" s="136"/>
      <c r="FP291" s="136"/>
      <c r="FZ291" s="136"/>
      <c r="GJ291" s="136"/>
      <c r="GT291" s="136"/>
      <c r="HD291" s="136"/>
      <c r="HN291" s="136"/>
      <c r="HX291" s="136"/>
    </row>
    <row xmlns:x14ac="http://schemas.microsoft.com/office/spreadsheetml/2009/9/ac" r="292" s="3" customFormat="true" x14ac:dyDescent="0.25">
      <c r="A292" s="402"/>
      <c r="B292" s="136"/>
      <c r="L292" s="136"/>
      <c r="V292" s="136"/>
      <c r="AF292" s="136"/>
      <c r="AP292" s="136"/>
      <c r="AZ292" s="136"/>
      <c r="BA292" s="136"/>
      <c r="BB292" s="136"/>
      <c r="BC292" s="136"/>
      <c r="BD292" s="136"/>
      <c r="BE292" s="136"/>
      <c r="BF292" s="136"/>
      <c r="BG292" s="136"/>
      <c r="BJ292" s="136"/>
      <c r="BT292" s="136"/>
      <c r="CD292" s="136"/>
      <c r="CN292" s="136"/>
      <c r="CX292" s="136"/>
      <c r="DH292" s="136"/>
      <c r="DR292" s="136"/>
      <c r="EB292" s="136"/>
      <c r="EL292" s="136"/>
      <c r="EV292" s="136"/>
      <c r="FF292" s="136"/>
      <c r="FP292" s="136"/>
      <c r="FZ292" s="136"/>
      <c r="GJ292" s="136"/>
      <c r="GT292" s="136"/>
      <c r="HD292" s="136"/>
      <c r="HN292" s="136"/>
      <c r="HX292" s="136"/>
    </row>
    <row xmlns:x14ac="http://schemas.microsoft.com/office/spreadsheetml/2009/9/ac" r="293" s="3" customFormat="true" x14ac:dyDescent="0.25">
      <c r="A293" s="402"/>
      <c r="B293" s="136"/>
      <c r="L293" s="136"/>
      <c r="V293" s="136"/>
      <c r="AF293" s="136"/>
      <c r="AP293" s="136"/>
      <c r="AZ293" s="136"/>
      <c r="BA293" s="136"/>
      <c r="BB293" s="136"/>
      <c r="BC293" s="136"/>
      <c r="BD293" s="136"/>
      <c r="BE293" s="136"/>
      <c r="BF293" s="136"/>
      <c r="BG293" s="136"/>
      <c r="BJ293" s="136"/>
      <c r="BT293" s="136"/>
      <c r="CD293" s="136"/>
      <c r="CN293" s="136"/>
      <c r="CX293" s="136"/>
      <c r="DH293" s="136"/>
      <c r="DR293" s="136"/>
      <c r="EB293" s="136"/>
      <c r="EL293" s="136"/>
      <c r="EV293" s="136"/>
      <c r="FF293" s="136"/>
      <c r="FP293" s="136"/>
      <c r="FZ293" s="136"/>
      <c r="GJ293" s="136"/>
      <c r="GT293" s="136"/>
      <c r="HD293" s="136"/>
      <c r="HN293" s="136"/>
      <c r="HX293" s="136"/>
    </row>
    <row xmlns:x14ac="http://schemas.microsoft.com/office/spreadsheetml/2009/9/ac" r="294" s="3" customFormat="true" x14ac:dyDescent="0.25">
      <c r="A294" s="402"/>
      <c r="B294" s="136"/>
      <c r="L294" s="136"/>
      <c r="V294" s="136"/>
      <c r="AF294" s="136"/>
      <c r="AP294" s="136"/>
      <c r="AZ294" s="136"/>
      <c r="BA294" s="136"/>
      <c r="BB294" s="136"/>
      <c r="BC294" s="136"/>
      <c r="BD294" s="136"/>
      <c r="BE294" s="136"/>
      <c r="BF294" s="136"/>
      <c r="BG294" s="136"/>
      <c r="BJ294" s="136"/>
      <c r="BT294" s="136"/>
      <c r="CD294" s="136"/>
      <c r="CN294" s="136"/>
      <c r="CX294" s="136"/>
      <c r="DH294" s="136"/>
      <c r="DR294" s="136"/>
      <c r="EB294" s="136"/>
      <c r="EL294" s="136"/>
      <c r="EV294" s="136"/>
      <c r="FF294" s="136"/>
      <c r="FP294" s="136"/>
      <c r="FZ294" s="136"/>
      <c r="GJ294" s="136"/>
      <c r="GT294" s="136"/>
      <c r="HD294" s="136"/>
      <c r="HN294" s="136"/>
      <c r="HX294" s="136"/>
    </row>
    <row xmlns:x14ac="http://schemas.microsoft.com/office/spreadsheetml/2009/9/ac" r="295" s="3" customFormat="true" x14ac:dyDescent="0.25">
      <c r="A295" s="402"/>
      <c r="B295" s="136"/>
      <c r="L295" s="136"/>
      <c r="V295" s="136"/>
      <c r="AF295" s="136"/>
      <c r="AP295" s="136"/>
      <c r="AZ295" s="136"/>
      <c r="BA295" s="136"/>
      <c r="BB295" s="136"/>
      <c r="BC295" s="136"/>
      <c r="BD295" s="136"/>
      <c r="BE295" s="136"/>
      <c r="BF295" s="136"/>
      <c r="BG295" s="136"/>
      <c r="BJ295" s="136"/>
      <c r="BT295" s="136"/>
      <c r="CD295" s="136"/>
      <c r="CN295" s="136"/>
      <c r="CX295" s="136"/>
      <c r="DH295" s="136"/>
      <c r="DR295" s="136"/>
      <c r="EB295" s="136"/>
      <c r="EL295" s="136"/>
      <c r="EV295" s="136"/>
      <c r="FF295" s="136"/>
      <c r="FP295" s="136"/>
      <c r="FZ295" s="136"/>
      <c r="GJ295" s="136"/>
      <c r="GT295" s="136"/>
      <c r="HD295" s="136"/>
      <c r="HN295" s="136"/>
      <c r="HX295" s="136"/>
    </row>
    <row xmlns:x14ac="http://schemas.microsoft.com/office/spreadsheetml/2009/9/ac" r="296" s="3" customFormat="true" x14ac:dyDescent="0.25">
      <c r="A296" s="402"/>
      <c r="B296" s="136"/>
      <c r="L296" s="136"/>
      <c r="V296" s="136"/>
      <c r="AF296" s="136"/>
      <c r="AP296" s="136"/>
      <c r="AZ296" s="136"/>
      <c r="BA296" s="136"/>
      <c r="BB296" s="136"/>
      <c r="BC296" s="136"/>
      <c r="BD296" s="136"/>
      <c r="BE296" s="136"/>
      <c r="BF296" s="136"/>
      <c r="BG296" s="136"/>
      <c r="BJ296" s="136"/>
      <c r="BT296" s="136"/>
      <c r="CD296" s="136"/>
      <c r="CN296" s="136"/>
      <c r="CX296" s="136"/>
      <c r="DH296" s="136"/>
      <c r="DR296" s="136"/>
      <c r="EB296" s="136"/>
      <c r="EL296" s="136"/>
      <c r="EV296" s="136"/>
      <c r="FF296" s="136"/>
      <c r="FP296" s="136"/>
      <c r="FZ296" s="136"/>
      <c r="GJ296" s="136"/>
      <c r="GT296" s="136"/>
      <c r="HD296" s="136"/>
      <c r="HN296" s="136"/>
      <c r="HX296" s="136"/>
    </row>
    <row xmlns:x14ac="http://schemas.microsoft.com/office/spreadsheetml/2009/9/ac" r="297" s="3" customFormat="true" x14ac:dyDescent="0.25">
      <c r="A297" s="402"/>
      <c r="B297" s="136"/>
      <c r="L297" s="136"/>
      <c r="V297" s="136"/>
      <c r="AF297" s="136"/>
      <c r="AP297" s="136"/>
      <c r="AZ297" s="136"/>
      <c r="BA297" s="136"/>
      <c r="BB297" s="136"/>
      <c r="BC297" s="136"/>
      <c r="BD297" s="136"/>
      <c r="BE297" s="136"/>
      <c r="BF297" s="136"/>
      <c r="BG297" s="136"/>
      <c r="BJ297" s="136"/>
      <c r="BT297" s="136"/>
      <c r="CD297" s="136"/>
      <c r="CN297" s="136"/>
      <c r="CX297" s="136"/>
      <c r="DH297" s="136"/>
      <c r="DR297" s="136"/>
      <c r="EB297" s="136"/>
      <c r="EL297" s="136"/>
      <c r="EV297" s="136"/>
      <c r="FF297" s="136"/>
      <c r="FP297" s="136"/>
      <c r="FZ297" s="136"/>
      <c r="GJ297" s="136"/>
      <c r="GT297" s="136"/>
      <c r="HD297" s="136"/>
      <c r="HN297" s="136"/>
      <c r="HX297" s="136"/>
    </row>
    <row xmlns:x14ac="http://schemas.microsoft.com/office/spreadsheetml/2009/9/ac" r="298" s="3" customFormat="true" x14ac:dyDescent="0.25">
      <c r="A298" s="402"/>
      <c r="B298" s="136"/>
      <c r="L298" s="136"/>
      <c r="V298" s="136"/>
      <c r="AF298" s="136"/>
      <c r="AP298" s="136"/>
      <c r="AZ298" s="136"/>
      <c r="BA298" s="136"/>
      <c r="BB298" s="136"/>
      <c r="BC298" s="136"/>
      <c r="BD298" s="136"/>
      <c r="BE298" s="136"/>
      <c r="BF298" s="136"/>
      <c r="BG298" s="136"/>
      <c r="BJ298" s="136"/>
      <c r="BT298" s="136"/>
      <c r="CD298" s="136"/>
      <c r="CN298" s="136"/>
      <c r="CX298" s="136"/>
      <c r="DH298" s="136"/>
      <c r="DR298" s="136"/>
      <c r="EB298" s="136"/>
      <c r="EL298" s="136"/>
      <c r="EV298" s="136"/>
      <c r="FF298" s="136"/>
      <c r="FP298" s="136"/>
      <c r="FZ298" s="136"/>
      <c r="GJ298" s="136"/>
      <c r="GT298" s="136"/>
      <c r="HD298" s="136"/>
      <c r="HN298" s="136"/>
      <c r="HX298" s="136"/>
    </row>
    <row xmlns:x14ac="http://schemas.microsoft.com/office/spreadsheetml/2009/9/ac" r="299" s="3" customFormat="true" x14ac:dyDescent="0.25">
      <c r="A299" s="402"/>
      <c r="B299" s="136"/>
      <c r="L299" s="136"/>
      <c r="V299" s="136"/>
      <c r="AF299" s="136"/>
      <c r="AP299" s="136"/>
      <c r="AZ299" s="136"/>
      <c r="BA299" s="136"/>
      <c r="BB299" s="136"/>
      <c r="BC299" s="136"/>
      <c r="BD299" s="136"/>
      <c r="BE299" s="136"/>
      <c r="BF299" s="136"/>
      <c r="BG299" s="136"/>
      <c r="BJ299" s="136"/>
      <c r="BT299" s="136"/>
      <c r="CD299" s="136"/>
      <c r="CN299" s="136"/>
      <c r="CX299" s="136"/>
      <c r="DH299" s="136"/>
      <c r="DR299" s="136"/>
      <c r="EB299" s="136"/>
      <c r="EL299" s="136"/>
      <c r="EV299" s="136"/>
      <c r="FF299" s="136"/>
      <c r="FP299" s="136"/>
      <c r="FZ299" s="136"/>
      <c r="GJ299" s="136"/>
      <c r="GT299" s="136"/>
      <c r="HD299" s="136"/>
      <c r="HN299" s="136"/>
      <c r="HX299" s="136"/>
    </row>
    <row xmlns:x14ac="http://schemas.microsoft.com/office/spreadsheetml/2009/9/ac" r="300" s="3" customFormat="true" x14ac:dyDescent="0.25">
      <c r="A300" s="402"/>
      <c r="B300" s="136"/>
      <c r="L300" s="136"/>
      <c r="V300" s="136"/>
      <c r="AF300" s="136"/>
      <c r="AP300" s="136"/>
      <c r="AZ300" s="136"/>
      <c r="BA300" s="136"/>
      <c r="BB300" s="136"/>
      <c r="BC300" s="136"/>
      <c r="BD300" s="136"/>
      <c r="BE300" s="136"/>
      <c r="BF300" s="136"/>
      <c r="BG300" s="136"/>
      <c r="BJ300" s="136"/>
      <c r="BT300" s="136"/>
      <c r="CD300" s="136"/>
      <c r="CN300" s="136"/>
      <c r="CX300" s="136"/>
      <c r="DH300" s="136"/>
      <c r="DR300" s="136"/>
      <c r="EB300" s="136"/>
      <c r="EL300" s="136"/>
      <c r="EV300" s="136"/>
      <c r="FF300" s="136"/>
      <c r="FP300" s="136"/>
      <c r="FZ300" s="136"/>
      <c r="GJ300" s="136"/>
      <c r="GT300" s="136"/>
      <c r="HD300" s="136"/>
      <c r="HN300" s="136"/>
      <c r="HX300" s="136"/>
    </row>
    <row xmlns:x14ac="http://schemas.microsoft.com/office/spreadsheetml/2009/9/ac" r="301" s="3" customFormat="true" x14ac:dyDescent="0.25">
      <c r="A301" s="402"/>
      <c r="B301" s="136"/>
      <c r="L301" s="136"/>
      <c r="V301" s="136"/>
      <c r="AF301" s="136"/>
      <c r="AP301" s="136"/>
      <c r="AZ301" s="136"/>
      <c r="BA301" s="136"/>
      <c r="BB301" s="136"/>
      <c r="BC301" s="136"/>
      <c r="BD301" s="136"/>
      <c r="BE301" s="136"/>
      <c r="BF301" s="136"/>
      <c r="BG301" s="136"/>
      <c r="BJ301" s="136"/>
      <c r="BT301" s="136"/>
      <c r="CD301" s="136"/>
      <c r="CN301" s="136"/>
      <c r="CX301" s="136"/>
      <c r="DH301" s="136"/>
      <c r="DR301" s="136"/>
      <c r="EB301" s="136"/>
      <c r="EL301" s="136"/>
      <c r="EV301" s="136"/>
      <c r="FF301" s="136"/>
      <c r="FP301" s="136"/>
      <c r="FZ301" s="136"/>
      <c r="GJ301" s="136"/>
      <c r="GT301" s="136"/>
      <c r="HD301" s="136"/>
      <c r="HN301" s="136"/>
      <c r="HX301" s="136"/>
    </row>
    <row xmlns:x14ac="http://schemas.microsoft.com/office/spreadsheetml/2009/9/ac" r="302" s="3" customFormat="true" x14ac:dyDescent="0.25">
      <c r="A302" s="402"/>
      <c r="B302" s="136"/>
      <c r="L302" s="136"/>
      <c r="V302" s="136"/>
      <c r="AF302" s="136"/>
      <c r="AP302" s="136"/>
      <c r="AZ302" s="136"/>
      <c r="BA302" s="136"/>
      <c r="BB302" s="136"/>
      <c r="BC302" s="136"/>
      <c r="BD302" s="136"/>
      <c r="BE302" s="136"/>
      <c r="BF302" s="136"/>
      <c r="BG302" s="136"/>
      <c r="BJ302" s="136"/>
      <c r="BT302" s="136"/>
      <c r="CD302" s="136"/>
      <c r="CN302" s="136"/>
      <c r="CX302" s="136"/>
      <c r="DH302" s="136"/>
      <c r="DR302" s="136"/>
      <c r="EB302" s="136"/>
      <c r="EL302" s="136"/>
      <c r="EV302" s="136"/>
      <c r="FF302" s="136"/>
      <c r="FP302" s="136"/>
      <c r="FZ302" s="136"/>
      <c r="GJ302" s="136"/>
      <c r="GT302" s="136"/>
      <c r="HD302" s="136"/>
      <c r="HN302" s="136"/>
      <c r="HX302" s="136"/>
    </row>
    <row xmlns:x14ac="http://schemas.microsoft.com/office/spreadsheetml/2009/9/ac" r="303" s="3" customFormat="true" x14ac:dyDescent="0.25">
      <c r="A303" s="402"/>
      <c r="B303" s="136"/>
      <c r="L303" s="136"/>
      <c r="V303" s="136"/>
      <c r="AF303" s="136"/>
      <c r="AP303" s="136"/>
      <c r="AZ303" s="136"/>
      <c r="BA303" s="136"/>
      <c r="BB303" s="136"/>
      <c r="BC303" s="136"/>
      <c r="BD303" s="136"/>
      <c r="BE303" s="136"/>
      <c r="BF303" s="136"/>
      <c r="BG303" s="136"/>
      <c r="BJ303" s="136"/>
      <c r="BT303" s="136"/>
      <c r="CD303" s="136"/>
      <c r="CN303" s="136"/>
      <c r="CX303" s="136"/>
      <c r="DH303" s="136"/>
      <c r="DR303" s="136"/>
      <c r="EB303" s="136"/>
      <c r="EL303" s="136"/>
      <c r="EV303" s="136"/>
      <c r="FF303" s="136"/>
      <c r="FP303" s="136"/>
      <c r="FZ303" s="136"/>
      <c r="GJ303" s="136"/>
      <c r="GT303" s="136"/>
      <c r="HD303" s="136"/>
      <c r="HN303" s="136"/>
      <c r="HX303" s="136"/>
    </row>
    <row xmlns:x14ac="http://schemas.microsoft.com/office/spreadsheetml/2009/9/ac" r="304" s="3" customFormat="true" x14ac:dyDescent="0.25">
      <c r="A304" s="402"/>
      <c r="B304" s="136"/>
      <c r="L304" s="136"/>
      <c r="V304" s="136"/>
      <c r="AF304" s="136"/>
      <c r="AP304" s="136"/>
      <c r="AZ304" s="136"/>
      <c r="BA304" s="136"/>
      <c r="BB304" s="136"/>
      <c r="BC304" s="136"/>
      <c r="BD304" s="136"/>
      <c r="BE304" s="136"/>
      <c r="BF304" s="136"/>
      <c r="BG304" s="136"/>
      <c r="BJ304" s="136"/>
      <c r="BT304" s="136"/>
      <c r="CD304" s="136"/>
      <c r="CN304" s="136"/>
      <c r="CX304" s="136"/>
      <c r="DH304" s="136"/>
      <c r="DR304" s="136"/>
      <c r="EB304" s="136"/>
      <c r="EL304" s="136"/>
      <c r="EV304" s="136"/>
      <c r="FF304" s="136"/>
      <c r="FP304" s="136"/>
      <c r="FZ304" s="136"/>
      <c r="GJ304" s="136"/>
      <c r="GT304" s="136"/>
      <c r="HD304" s="136"/>
      <c r="HN304" s="136"/>
      <c r="HX304" s="136"/>
    </row>
    <row xmlns:x14ac="http://schemas.microsoft.com/office/spreadsheetml/2009/9/ac" r="305" s="3" customFormat="true" x14ac:dyDescent="0.25">
      <c r="A305" s="402"/>
      <c r="B305" s="136"/>
      <c r="L305" s="136"/>
      <c r="V305" s="136"/>
      <c r="AF305" s="136"/>
      <c r="AP305" s="136"/>
      <c r="AZ305" s="136"/>
      <c r="BA305" s="136"/>
      <c r="BB305" s="136"/>
      <c r="BC305" s="136"/>
      <c r="BD305" s="136"/>
      <c r="BE305" s="136"/>
      <c r="BF305" s="136"/>
      <c r="BG305" s="136"/>
      <c r="BJ305" s="136"/>
      <c r="BT305" s="136"/>
      <c r="CD305" s="136"/>
      <c r="CN305" s="136"/>
      <c r="CX305" s="136"/>
      <c r="DH305" s="136"/>
      <c r="DR305" s="136"/>
      <c r="EB305" s="136"/>
      <c r="EL305" s="136"/>
      <c r="EV305" s="136"/>
      <c r="FF305" s="136"/>
      <c r="FP305" s="136"/>
      <c r="FZ305" s="136"/>
      <c r="GJ305" s="136"/>
      <c r="GT305" s="136"/>
      <c r="HD305" s="136"/>
      <c r="HN305" s="136"/>
      <c r="HX305" s="136"/>
    </row>
    <row xmlns:x14ac="http://schemas.microsoft.com/office/spreadsheetml/2009/9/ac" r="306" s="3" customFormat="true" x14ac:dyDescent="0.25">
      <c r="A306" s="402"/>
      <c r="B306" s="136"/>
      <c r="L306" s="136"/>
      <c r="V306" s="136"/>
      <c r="AF306" s="136"/>
      <c r="AP306" s="136"/>
      <c r="AZ306" s="136"/>
      <c r="BA306" s="136"/>
      <c r="BB306" s="136"/>
      <c r="BC306" s="136"/>
      <c r="BD306" s="136"/>
      <c r="BE306" s="136"/>
      <c r="BF306" s="136"/>
      <c r="BG306" s="136"/>
      <c r="BJ306" s="136"/>
      <c r="BT306" s="136"/>
      <c r="CD306" s="136"/>
      <c r="CN306" s="136"/>
      <c r="CX306" s="136"/>
      <c r="DH306" s="136"/>
      <c r="DR306" s="136"/>
      <c r="EB306" s="136"/>
      <c r="EL306" s="136"/>
      <c r="EV306" s="136"/>
      <c r="FF306" s="136"/>
      <c r="FP306" s="136"/>
      <c r="FZ306" s="136"/>
      <c r="GJ306" s="136"/>
      <c r="GT306" s="136"/>
      <c r="HD306" s="136"/>
      <c r="HN306" s="136"/>
      <c r="HX306" s="136"/>
    </row>
    <row xmlns:x14ac="http://schemas.microsoft.com/office/spreadsheetml/2009/9/ac" r="307" s="3" customFormat="true" x14ac:dyDescent="0.25">
      <c r="A307" s="402"/>
      <c r="B307" s="136"/>
      <c r="L307" s="136"/>
      <c r="V307" s="136"/>
      <c r="AF307" s="136"/>
      <c r="AP307" s="136"/>
      <c r="AZ307" s="136"/>
      <c r="BA307" s="136"/>
      <c r="BB307" s="136"/>
      <c r="BC307" s="136"/>
      <c r="BD307" s="136"/>
      <c r="BE307" s="136"/>
      <c r="BF307" s="136"/>
      <c r="BG307" s="136"/>
      <c r="BJ307" s="136"/>
      <c r="BT307" s="136"/>
      <c r="CD307" s="136"/>
      <c r="CN307" s="136"/>
      <c r="CX307" s="136"/>
      <c r="DH307" s="136"/>
      <c r="DR307" s="136"/>
      <c r="EB307" s="136"/>
      <c r="EL307" s="136"/>
      <c r="EV307" s="136"/>
      <c r="FF307" s="136"/>
      <c r="FP307" s="136"/>
      <c r="FZ307" s="136"/>
      <c r="GJ307" s="136"/>
      <c r="GT307" s="136"/>
      <c r="HD307" s="136"/>
      <c r="HN307" s="136"/>
      <c r="HX307" s="136"/>
    </row>
    <row xmlns:x14ac="http://schemas.microsoft.com/office/spreadsheetml/2009/9/ac" r="308" s="3" customFormat="true" x14ac:dyDescent="0.25">
      <c r="A308" s="402"/>
      <c r="B308" s="136"/>
      <c r="L308" s="136"/>
      <c r="V308" s="136"/>
      <c r="AF308" s="136"/>
      <c r="AP308" s="136"/>
      <c r="AZ308" s="136"/>
      <c r="BA308" s="136"/>
      <c r="BB308" s="136"/>
      <c r="BC308" s="136"/>
      <c r="BD308" s="136"/>
      <c r="BE308" s="136"/>
      <c r="BF308" s="136"/>
      <c r="BG308" s="136"/>
      <c r="BJ308" s="136"/>
      <c r="BT308" s="136"/>
      <c r="CD308" s="136"/>
      <c r="CN308" s="136"/>
      <c r="CX308" s="136"/>
      <c r="DH308" s="136"/>
      <c r="DR308" s="136"/>
      <c r="EB308" s="136"/>
      <c r="EL308" s="136"/>
      <c r="EV308" s="136"/>
      <c r="FF308" s="136"/>
      <c r="FP308" s="136"/>
      <c r="FZ308" s="136"/>
      <c r="GJ308" s="136"/>
      <c r="GT308" s="136"/>
      <c r="HD308" s="136"/>
      <c r="HN308" s="136"/>
      <c r="HX308" s="136"/>
    </row>
    <row xmlns:x14ac="http://schemas.microsoft.com/office/spreadsheetml/2009/9/ac" r="309" s="3" customFormat="true" x14ac:dyDescent="0.25">
      <c r="A309" s="402"/>
      <c r="B309" s="136"/>
      <c r="L309" s="136"/>
      <c r="V309" s="136"/>
      <c r="AF309" s="136"/>
      <c r="AP309" s="136"/>
      <c r="AZ309" s="136"/>
      <c r="BA309" s="136"/>
      <c r="BB309" s="136"/>
      <c r="BC309" s="136"/>
      <c r="BD309" s="136"/>
      <c r="BE309" s="136"/>
      <c r="BF309" s="136"/>
      <c r="BG309" s="136"/>
      <c r="BJ309" s="136"/>
      <c r="BT309" s="136"/>
      <c r="CD309" s="136"/>
      <c r="CN309" s="136"/>
      <c r="CX309" s="136"/>
      <c r="DH309" s="136"/>
      <c r="DR309" s="136"/>
      <c r="EB309" s="136"/>
      <c r="EL309" s="136"/>
      <c r="EV309" s="136"/>
      <c r="FF309" s="136"/>
      <c r="FP309" s="136"/>
      <c r="FZ309" s="136"/>
      <c r="GJ309" s="136"/>
      <c r="GT309" s="136"/>
      <c r="HD309" s="136"/>
      <c r="HN309" s="136"/>
      <c r="HX309" s="136"/>
    </row>
    <row xmlns:x14ac="http://schemas.microsoft.com/office/spreadsheetml/2009/9/ac" r="310" s="3" customFormat="true" x14ac:dyDescent="0.25">
      <c r="A310" s="402"/>
      <c r="B310" s="136"/>
      <c r="L310" s="136"/>
      <c r="V310" s="136"/>
      <c r="AF310" s="136"/>
      <c r="AP310" s="136"/>
      <c r="AZ310" s="136"/>
      <c r="BA310" s="136"/>
      <c r="BB310" s="136"/>
      <c r="BC310" s="136"/>
      <c r="BD310" s="136"/>
      <c r="BE310" s="136"/>
      <c r="BF310" s="136"/>
      <c r="BG310" s="136"/>
      <c r="BJ310" s="136"/>
      <c r="BT310" s="136"/>
      <c r="CD310" s="136"/>
      <c r="CN310" s="136"/>
      <c r="CX310" s="136"/>
      <c r="DH310" s="136"/>
      <c r="DR310" s="136"/>
      <c r="EB310" s="136"/>
      <c r="EL310" s="136"/>
      <c r="EV310" s="136"/>
      <c r="FF310" s="136"/>
      <c r="FP310" s="136"/>
      <c r="FZ310" s="136"/>
      <c r="GJ310" s="136"/>
      <c r="GT310" s="136"/>
      <c r="HD310" s="136"/>
      <c r="HN310" s="136"/>
      <c r="HX310" s="136"/>
    </row>
    <row xmlns:x14ac="http://schemas.microsoft.com/office/spreadsheetml/2009/9/ac" r="311" s="3" customFormat="true" x14ac:dyDescent="0.25">
      <c r="A311" s="402"/>
      <c r="B311" s="136"/>
      <c r="L311" s="136"/>
      <c r="V311" s="136"/>
      <c r="AF311" s="136"/>
      <c r="AP311" s="136"/>
      <c r="AZ311" s="136"/>
      <c r="BA311" s="136"/>
      <c r="BB311" s="136"/>
      <c r="BC311" s="136"/>
      <c r="BD311" s="136"/>
      <c r="BE311" s="136"/>
      <c r="BF311" s="136"/>
      <c r="BG311" s="136"/>
      <c r="BJ311" s="136"/>
      <c r="BT311" s="136"/>
      <c r="CD311" s="136"/>
      <c r="CN311" s="136"/>
      <c r="CX311" s="136"/>
      <c r="DH311" s="136"/>
      <c r="DR311" s="136"/>
      <c r="EB311" s="136"/>
      <c r="EL311" s="136"/>
      <c r="EV311" s="136"/>
      <c r="FF311" s="136"/>
      <c r="FP311" s="136"/>
      <c r="FZ311" s="136"/>
      <c r="GJ311" s="136"/>
      <c r="GT311" s="136"/>
      <c r="HD311" s="136"/>
      <c r="HN311" s="136"/>
      <c r="HX311" s="136"/>
    </row>
    <row xmlns:x14ac="http://schemas.microsoft.com/office/spreadsheetml/2009/9/ac" r="312" s="3" customFormat="true" x14ac:dyDescent="0.25">
      <c r="A312" s="402"/>
      <c r="B312" s="136"/>
      <c r="L312" s="136"/>
      <c r="V312" s="136"/>
      <c r="AF312" s="136"/>
      <c r="AP312" s="136"/>
      <c r="AZ312" s="136"/>
      <c r="BA312" s="136"/>
      <c r="BB312" s="136"/>
      <c r="BC312" s="136"/>
      <c r="BD312" s="136"/>
      <c r="BE312" s="136"/>
      <c r="BF312" s="136"/>
      <c r="BG312" s="136"/>
      <c r="BJ312" s="136"/>
      <c r="BT312" s="136"/>
      <c r="CD312" s="136"/>
      <c r="CN312" s="136"/>
      <c r="CX312" s="136"/>
      <c r="DH312" s="136"/>
      <c r="DR312" s="136"/>
      <c r="EB312" s="136"/>
      <c r="EL312" s="136"/>
      <c r="EV312" s="136"/>
      <c r="FF312" s="136"/>
      <c r="FP312" s="136"/>
      <c r="FZ312" s="136"/>
      <c r="GJ312" s="136"/>
      <c r="GT312" s="136"/>
      <c r="HD312" s="136"/>
      <c r="HN312" s="136"/>
      <c r="HX312" s="136"/>
    </row>
    <row xmlns:x14ac="http://schemas.microsoft.com/office/spreadsheetml/2009/9/ac" r="313" s="3" customFormat="true" x14ac:dyDescent="0.25">
      <c r="A313" s="402"/>
      <c r="B313" s="136"/>
      <c r="L313" s="136"/>
      <c r="V313" s="136"/>
      <c r="AF313" s="136"/>
      <c r="AP313" s="136"/>
      <c r="AZ313" s="136"/>
      <c r="BA313" s="136"/>
      <c r="BB313" s="136"/>
      <c r="BC313" s="136"/>
      <c r="BD313" s="136"/>
      <c r="BE313" s="136"/>
      <c r="BF313" s="136"/>
      <c r="BG313" s="136"/>
      <c r="BJ313" s="136"/>
      <c r="BT313" s="136"/>
      <c r="CD313" s="136"/>
      <c r="CN313" s="136"/>
      <c r="CX313" s="136"/>
      <c r="DH313" s="136"/>
      <c r="DR313" s="136"/>
      <c r="EB313" s="136"/>
      <c r="EL313" s="136"/>
      <c r="EV313" s="136"/>
      <c r="FF313" s="136"/>
      <c r="FP313" s="136"/>
      <c r="FZ313" s="136"/>
      <c r="GJ313" s="136"/>
      <c r="GT313" s="136"/>
      <c r="HD313" s="136"/>
      <c r="HN313" s="136"/>
      <c r="HX313" s="136"/>
    </row>
    <row xmlns:x14ac="http://schemas.microsoft.com/office/spreadsheetml/2009/9/ac" r="314" s="3" customFormat="true" x14ac:dyDescent="0.25">
      <c r="A314" s="402"/>
      <c r="B314" s="136"/>
      <c r="L314" s="136"/>
      <c r="V314" s="136"/>
      <c r="AF314" s="136"/>
      <c r="AP314" s="136"/>
      <c r="AZ314" s="136"/>
      <c r="BA314" s="136"/>
      <c r="BB314" s="136"/>
      <c r="BC314" s="136"/>
      <c r="BD314" s="136"/>
      <c r="BE314" s="136"/>
      <c r="BF314" s="136"/>
      <c r="BG314" s="136"/>
      <c r="BJ314" s="136"/>
      <c r="BT314" s="136"/>
      <c r="CD314" s="136"/>
      <c r="CN314" s="136"/>
      <c r="CX314" s="136"/>
      <c r="DH314" s="136"/>
      <c r="DR314" s="136"/>
      <c r="EB314" s="136"/>
      <c r="EL314" s="136"/>
      <c r="EV314" s="136"/>
      <c r="FF314" s="136"/>
      <c r="FP314" s="136"/>
      <c r="FZ314" s="136"/>
      <c r="GJ314" s="136"/>
      <c r="GT314" s="136"/>
      <c r="HD314" s="136"/>
      <c r="HN314" s="136"/>
      <c r="HX314" s="136"/>
    </row>
    <row xmlns:x14ac="http://schemas.microsoft.com/office/spreadsheetml/2009/9/ac" r="315" s="3" customFormat="true" x14ac:dyDescent="0.25">
      <c r="A315" s="402"/>
      <c r="B315" s="136"/>
      <c r="L315" s="136"/>
      <c r="V315" s="136"/>
      <c r="AF315" s="136"/>
      <c r="AP315" s="136"/>
      <c r="AZ315" s="136"/>
      <c r="BA315" s="136"/>
      <c r="BB315" s="136"/>
      <c r="BC315" s="136"/>
      <c r="BD315" s="136"/>
      <c r="BE315" s="136"/>
      <c r="BF315" s="136"/>
      <c r="BG315" s="136"/>
      <c r="BJ315" s="136"/>
      <c r="BT315" s="136"/>
      <c r="CD315" s="136"/>
      <c r="CN315" s="136"/>
      <c r="CX315" s="136"/>
      <c r="DH315" s="136"/>
      <c r="DR315" s="136"/>
      <c r="EB315" s="136"/>
      <c r="EL315" s="136"/>
      <c r="EV315" s="136"/>
      <c r="FF315" s="136"/>
      <c r="FP315" s="136"/>
      <c r="FZ315" s="136"/>
      <c r="GJ315" s="136"/>
      <c r="GT315" s="136"/>
      <c r="HD315" s="136"/>
      <c r="HN315" s="136"/>
      <c r="HX315" s="136"/>
    </row>
    <row xmlns:x14ac="http://schemas.microsoft.com/office/spreadsheetml/2009/9/ac" r="316" s="3" customFormat="true" x14ac:dyDescent="0.25">
      <c r="A316" s="402"/>
      <c r="B316" s="136"/>
      <c r="L316" s="136"/>
      <c r="V316" s="136"/>
      <c r="AF316" s="136"/>
      <c r="AP316" s="136"/>
      <c r="AZ316" s="136"/>
      <c r="BA316" s="136"/>
      <c r="BB316" s="136"/>
      <c r="BC316" s="136"/>
      <c r="BD316" s="136"/>
      <c r="BE316" s="136"/>
      <c r="BF316" s="136"/>
      <c r="BG316" s="136"/>
      <c r="BJ316" s="136"/>
      <c r="BT316" s="136"/>
      <c r="CD316" s="136"/>
      <c r="CN316" s="136"/>
      <c r="CX316" s="136"/>
      <c r="DH316" s="136"/>
      <c r="DR316" s="136"/>
      <c r="EB316" s="136"/>
      <c r="EL316" s="136"/>
      <c r="EV316" s="136"/>
      <c r="FF316" s="136"/>
      <c r="FP316" s="136"/>
      <c r="FZ316" s="136"/>
      <c r="GJ316" s="136"/>
      <c r="GT316" s="136"/>
      <c r="HD316" s="136"/>
      <c r="HN316" s="136"/>
      <c r="HX316" s="136"/>
    </row>
    <row xmlns:x14ac="http://schemas.microsoft.com/office/spreadsheetml/2009/9/ac" r="317" s="3" customFormat="true" x14ac:dyDescent="0.25">
      <c r="A317" s="402"/>
      <c r="B317" s="136"/>
      <c r="L317" s="136"/>
      <c r="V317" s="136"/>
      <c r="AF317" s="136"/>
      <c r="AP317" s="136"/>
      <c r="AZ317" s="136"/>
      <c r="BA317" s="136"/>
      <c r="BB317" s="136"/>
      <c r="BC317" s="136"/>
      <c r="BD317" s="136"/>
      <c r="BE317" s="136"/>
      <c r="BF317" s="136"/>
      <c r="BG317" s="136"/>
      <c r="BJ317" s="136"/>
      <c r="BT317" s="136"/>
      <c r="CD317" s="136"/>
      <c r="CN317" s="136"/>
      <c r="CX317" s="136"/>
      <c r="DH317" s="136"/>
      <c r="DR317" s="136"/>
      <c r="EB317" s="136"/>
      <c r="EL317" s="136"/>
      <c r="EV317" s="136"/>
      <c r="FF317" s="136"/>
      <c r="FP317" s="136"/>
      <c r="FZ317" s="136"/>
      <c r="GJ317" s="136"/>
      <c r="GT317" s="136"/>
      <c r="HD317" s="136"/>
      <c r="HN317" s="136"/>
      <c r="HX317" s="136"/>
    </row>
    <row xmlns:x14ac="http://schemas.microsoft.com/office/spreadsheetml/2009/9/ac" r="318" s="3" customFormat="true" x14ac:dyDescent="0.25">
      <c r="A318" s="402"/>
      <c r="B318" s="136"/>
      <c r="L318" s="136"/>
      <c r="V318" s="136"/>
      <c r="AF318" s="136"/>
      <c r="AP318" s="136"/>
      <c r="AZ318" s="136"/>
      <c r="BA318" s="136"/>
      <c r="BB318" s="136"/>
      <c r="BC318" s="136"/>
      <c r="BD318" s="136"/>
      <c r="BE318" s="136"/>
      <c r="BF318" s="136"/>
      <c r="BG318" s="136"/>
      <c r="BJ318" s="136"/>
      <c r="BT318" s="136"/>
      <c r="CD318" s="136"/>
      <c r="CN318" s="136"/>
      <c r="CX318" s="136"/>
      <c r="DH318" s="136"/>
      <c r="DR318" s="136"/>
      <c r="EB318" s="136"/>
      <c r="EL318" s="136"/>
      <c r="EV318" s="136"/>
      <c r="FF318" s="136"/>
      <c r="FP318" s="136"/>
      <c r="FZ318" s="136"/>
      <c r="GJ318" s="136"/>
      <c r="GT318" s="136"/>
      <c r="HD318" s="136"/>
      <c r="HN318" s="136"/>
      <c r="HX318" s="136"/>
    </row>
    <row xmlns:x14ac="http://schemas.microsoft.com/office/spreadsheetml/2009/9/ac" r="319" s="3" customFormat="true" x14ac:dyDescent="0.25">
      <c r="A319" s="402"/>
      <c r="B319" s="136"/>
      <c r="L319" s="136"/>
      <c r="V319" s="136"/>
      <c r="AF319" s="136"/>
      <c r="AP319" s="136"/>
      <c r="AZ319" s="136"/>
      <c r="BA319" s="136"/>
      <c r="BB319" s="136"/>
      <c r="BC319" s="136"/>
      <c r="BD319" s="136"/>
      <c r="BE319" s="136"/>
      <c r="BF319" s="136"/>
      <c r="BG319" s="136"/>
      <c r="BJ319" s="136"/>
      <c r="BT319" s="136"/>
      <c r="CD319" s="136"/>
      <c r="CN319" s="136"/>
      <c r="CX319" s="136"/>
      <c r="DH319" s="136"/>
      <c r="DR319" s="136"/>
      <c r="EB319" s="136"/>
      <c r="EL319" s="136"/>
      <c r="EV319" s="136"/>
      <c r="FF319" s="136"/>
      <c r="FP319" s="136"/>
      <c r="FZ319" s="136"/>
      <c r="GJ319" s="136"/>
      <c r="GT319" s="136"/>
      <c r="HD319" s="136"/>
      <c r="HN319" s="136"/>
      <c r="HX319" s="136"/>
    </row>
    <row xmlns:x14ac="http://schemas.microsoft.com/office/spreadsheetml/2009/9/ac" r="320" s="3" customFormat="true" x14ac:dyDescent="0.25">
      <c r="A320" s="402"/>
      <c r="B320" s="136"/>
      <c r="L320" s="136"/>
      <c r="V320" s="136"/>
      <c r="AF320" s="136"/>
      <c r="AP320" s="136"/>
      <c r="AZ320" s="136"/>
      <c r="BA320" s="136"/>
      <c r="BB320" s="136"/>
      <c r="BC320" s="136"/>
      <c r="BD320" s="136"/>
      <c r="BE320" s="136"/>
      <c r="BF320" s="136"/>
      <c r="BG320" s="136"/>
      <c r="BJ320" s="136"/>
      <c r="BT320" s="136"/>
      <c r="CD320" s="136"/>
      <c r="CN320" s="136"/>
      <c r="CX320" s="136"/>
      <c r="DH320" s="136"/>
      <c r="DR320" s="136"/>
      <c r="EB320" s="136"/>
      <c r="EL320" s="136"/>
      <c r="EV320" s="136"/>
      <c r="FF320" s="136"/>
      <c r="FP320" s="136"/>
      <c r="FZ320" s="136"/>
      <c r="GJ320" s="136"/>
      <c r="GT320" s="136"/>
      <c r="HD320" s="136"/>
      <c r="HN320" s="136"/>
      <c r="HX320" s="136"/>
    </row>
    <row xmlns:x14ac="http://schemas.microsoft.com/office/spreadsheetml/2009/9/ac" r="321" s="3" customFormat="true" x14ac:dyDescent="0.25">
      <c r="A321" s="402"/>
      <c r="B321" s="136"/>
      <c r="L321" s="136"/>
      <c r="V321" s="136"/>
      <c r="AF321" s="136"/>
      <c r="AP321" s="136"/>
      <c r="AZ321" s="136"/>
      <c r="BA321" s="136"/>
      <c r="BB321" s="136"/>
      <c r="BC321" s="136"/>
      <c r="BD321" s="136"/>
      <c r="BE321" s="136"/>
      <c r="BF321" s="136"/>
      <c r="BG321" s="136"/>
      <c r="BJ321" s="136"/>
      <c r="BT321" s="136"/>
      <c r="CD321" s="136"/>
      <c r="CN321" s="136"/>
      <c r="CX321" s="136"/>
      <c r="DH321" s="136"/>
      <c r="DR321" s="136"/>
      <c r="EB321" s="136"/>
      <c r="EL321" s="136"/>
      <c r="EV321" s="136"/>
      <c r="FF321" s="136"/>
      <c r="FP321" s="136"/>
      <c r="FZ321" s="136"/>
      <c r="GJ321" s="136"/>
      <c r="GT321" s="136"/>
      <c r="HD321" s="136"/>
      <c r="HN321" s="136"/>
      <c r="HX321" s="136"/>
    </row>
    <row xmlns:x14ac="http://schemas.microsoft.com/office/spreadsheetml/2009/9/ac" r="322" s="3" customFormat="true" x14ac:dyDescent="0.25">
      <c r="A322" s="402"/>
      <c r="B322" s="136"/>
      <c r="L322" s="136"/>
      <c r="V322" s="136"/>
      <c r="AF322" s="136"/>
      <c r="AP322" s="136"/>
      <c r="AZ322" s="136"/>
      <c r="BA322" s="136"/>
      <c r="BB322" s="136"/>
      <c r="BC322" s="136"/>
      <c r="BD322" s="136"/>
      <c r="BE322" s="136"/>
      <c r="BF322" s="136"/>
      <c r="BG322" s="136"/>
      <c r="BJ322" s="136"/>
      <c r="BT322" s="136"/>
      <c r="CD322" s="136"/>
      <c r="CN322" s="136"/>
      <c r="CX322" s="136"/>
      <c r="DH322" s="136"/>
      <c r="DR322" s="136"/>
      <c r="EB322" s="136"/>
      <c r="EL322" s="136"/>
      <c r="EV322" s="136"/>
      <c r="FF322" s="136"/>
      <c r="FP322" s="136"/>
      <c r="FZ322" s="136"/>
      <c r="GJ322" s="136"/>
      <c r="GT322" s="136"/>
      <c r="HD322" s="136"/>
      <c r="HN322" s="136"/>
      <c r="HX322" s="136"/>
    </row>
    <row xmlns:x14ac="http://schemas.microsoft.com/office/spreadsheetml/2009/9/ac" r="323" s="3" customFormat="true" x14ac:dyDescent="0.25">
      <c r="A323" s="402"/>
      <c r="B323" s="136"/>
      <c r="L323" s="136"/>
      <c r="V323" s="136"/>
      <c r="AF323" s="136"/>
      <c r="AP323" s="136"/>
      <c r="AZ323" s="136"/>
      <c r="BA323" s="136"/>
      <c r="BB323" s="136"/>
      <c r="BC323" s="136"/>
      <c r="BD323" s="136"/>
      <c r="BE323" s="136"/>
      <c r="BF323" s="136"/>
      <c r="BG323" s="136"/>
      <c r="BJ323" s="136"/>
      <c r="BT323" s="136"/>
      <c r="CD323" s="136"/>
      <c r="CN323" s="136"/>
      <c r="CX323" s="136"/>
      <c r="DH323" s="136"/>
      <c r="DR323" s="136"/>
      <c r="EB323" s="136"/>
      <c r="EL323" s="136"/>
      <c r="EV323" s="136"/>
      <c r="FF323" s="136"/>
      <c r="FP323" s="136"/>
      <c r="FZ323" s="136"/>
      <c r="GJ323" s="136"/>
      <c r="GT323" s="136"/>
      <c r="HD323" s="136"/>
      <c r="HN323" s="136"/>
      <c r="HX323" s="136"/>
    </row>
    <row xmlns:x14ac="http://schemas.microsoft.com/office/spreadsheetml/2009/9/ac" r="324" s="3" customFormat="true" x14ac:dyDescent="0.25">
      <c r="A324" s="402"/>
      <c r="B324" s="136"/>
      <c r="L324" s="136"/>
      <c r="V324" s="136"/>
      <c r="AF324" s="136"/>
      <c r="AP324" s="136"/>
      <c r="AZ324" s="136"/>
      <c r="BA324" s="136"/>
      <c r="BB324" s="136"/>
      <c r="BC324" s="136"/>
      <c r="BD324" s="136"/>
      <c r="BE324" s="136"/>
      <c r="BF324" s="136"/>
      <c r="BG324" s="136"/>
      <c r="BJ324" s="136"/>
      <c r="BT324" s="136"/>
      <c r="CD324" s="136"/>
      <c r="CN324" s="136"/>
      <c r="CX324" s="136"/>
      <c r="DH324" s="136"/>
      <c r="DR324" s="136"/>
      <c r="EB324" s="136"/>
      <c r="EL324" s="136"/>
      <c r="EV324" s="136"/>
      <c r="FF324" s="136"/>
      <c r="FP324" s="136"/>
      <c r="FZ324" s="136"/>
      <c r="GJ324" s="136"/>
      <c r="GT324" s="136"/>
      <c r="HD324" s="136"/>
      <c r="HN324" s="136"/>
      <c r="HX324" s="136"/>
    </row>
    <row xmlns:x14ac="http://schemas.microsoft.com/office/spreadsheetml/2009/9/ac" r="325" s="3" customFormat="true" x14ac:dyDescent="0.25">
      <c r="A325" s="402"/>
      <c r="B325" s="136"/>
      <c r="L325" s="136"/>
      <c r="V325" s="136"/>
      <c r="AF325" s="136"/>
      <c r="AP325" s="136"/>
      <c r="AZ325" s="136"/>
      <c r="BA325" s="136"/>
      <c r="BB325" s="136"/>
      <c r="BC325" s="136"/>
      <c r="BD325" s="136"/>
      <c r="BE325" s="136"/>
      <c r="BF325" s="136"/>
      <c r="BG325" s="136"/>
      <c r="BJ325" s="136"/>
      <c r="BT325" s="136"/>
      <c r="CD325" s="136"/>
      <c r="CN325" s="136"/>
      <c r="CX325" s="136"/>
      <c r="DH325" s="136"/>
      <c r="DR325" s="136"/>
      <c r="EB325" s="136"/>
      <c r="EL325" s="136"/>
      <c r="EV325" s="136"/>
      <c r="FF325" s="136"/>
      <c r="FP325" s="136"/>
      <c r="FZ325" s="136"/>
      <c r="GJ325" s="136"/>
      <c r="GT325" s="136"/>
      <c r="HD325" s="136"/>
      <c r="HN325" s="136"/>
      <c r="HX325" s="136"/>
    </row>
    <row xmlns:x14ac="http://schemas.microsoft.com/office/spreadsheetml/2009/9/ac" r="326" s="3" customFormat="true" x14ac:dyDescent="0.25">
      <c r="A326" s="402"/>
      <c r="B326" s="136"/>
      <c r="L326" s="136"/>
      <c r="V326" s="136"/>
      <c r="AF326" s="136"/>
      <c r="AP326" s="136"/>
      <c r="AZ326" s="136"/>
      <c r="BA326" s="136"/>
      <c r="BB326" s="136"/>
      <c r="BC326" s="136"/>
      <c r="BD326" s="136"/>
      <c r="BE326" s="136"/>
      <c r="BF326" s="136"/>
      <c r="BG326" s="136"/>
      <c r="BJ326" s="136"/>
      <c r="BT326" s="136"/>
      <c r="CD326" s="136"/>
      <c r="CN326" s="136"/>
      <c r="CX326" s="136"/>
      <c r="DH326" s="136"/>
      <c r="DR326" s="136"/>
      <c r="EB326" s="136"/>
      <c r="EL326" s="136"/>
      <c r="EV326" s="136"/>
      <c r="FF326" s="136"/>
      <c r="FP326" s="136"/>
      <c r="FZ326" s="136"/>
      <c r="GJ326" s="136"/>
      <c r="GT326" s="136"/>
      <c r="HD326" s="136"/>
      <c r="HN326" s="136"/>
      <c r="HX326" s="136"/>
    </row>
    <row xmlns:x14ac="http://schemas.microsoft.com/office/spreadsheetml/2009/9/ac" r="327" s="3" customFormat="true" x14ac:dyDescent="0.25">
      <c r="A327" s="402"/>
      <c r="B327" s="136"/>
      <c r="L327" s="136"/>
      <c r="V327" s="136"/>
      <c r="AF327" s="136"/>
      <c r="AP327" s="136"/>
      <c r="AZ327" s="136"/>
      <c r="BA327" s="136"/>
      <c r="BB327" s="136"/>
      <c r="BC327" s="136"/>
      <c r="BD327" s="136"/>
      <c r="BE327" s="136"/>
      <c r="BF327" s="136"/>
      <c r="BG327" s="136"/>
      <c r="BJ327" s="136"/>
      <c r="BT327" s="136"/>
      <c r="CD327" s="136"/>
      <c r="CN327" s="136"/>
      <c r="CX327" s="136"/>
      <c r="DH327" s="136"/>
      <c r="DR327" s="136"/>
      <c r="EB327" s="136"/>
      <c r="EL327" s="136"/>
      <c r="EV327" s="136"/>
      <c r="FF327" s="136"/>
      <c r="FP327" s="136"/>
      <c r="FZ327" s="136"/>
      <c r="GJ327" s="136"/>
      <c r="GT327" s="136"/>
      <c r="HD327" s="136"/>
      <c r="HN327" s="136"/>
      <c r="HX327" s="136"/>
    </row>
    <row xmlns:x14ac="http://schemas.microsoft.com/office/spreadsheetml/2009/9/ac" r="328" s="3" customFormat="true" x14ac:dyDescent="0.25">
      <c r="A328" s="402"/>
      <c r="B328" s="136"/>
      <c r="L328" s="136"/>
      <c r="V328" s="136"/>
      <c r="AF328" s="136"/>
      <c r="AP328" s="136"/>
      <c r="AZ328" s="136"/>
      <c r="BA328" s="136"/>
      <c r="BB328" s="136"/>
      <c r="BC328" s="136"/>
      <c r="BD328" s="136"/>
      <c r="BE328" s="136"/>
      <c r="BF328" s="136"/>
      <c r="BG328" s="136"/>
      <c r="BJ328" s="136"/>
      <c r="BT328" s="136"/>
      <c r="CD328" s="136"/>
      <c r="CN328" s="136"/>
      <c r="CX328" s="136"/>
      <c r="DH328" s="136"/>
      <c r="DR328" s="136"/>
      <c r="EB328" s="136"/>
      <c r="EL328" s="136"/>
      <c r="EV328" s="136"/>
      <c r="FF328" s="136"/>
      <c r="FP328" s="136"/>
      <c r="FZ328" s="136"/>
      <c r="GJ328" s="136"/>
      <c r="GT328" s="136"/>
      <c r="HD328" s="136"/>
      <c r="HN328" s="136"/>
      <c r="HX328" s="136"/>
    </row>
    <row xmlns:x14ac="http://schemas.microsoft.com/office/spreadsheetml/2009/9/ac" r="329" s="3" customFormat="true" x14ac:dyDescent="0.25">
      <c r="A329" s="402"/>
      <c r="B329" s="136"/>
      <c r="L329" s="136"/>
      <c r="V329" s="136"/>
      <c r="AF329" s="136"/>
      <c r="AP329" s="136"/>
      <c r="AZ329" s="136"/>
      <c r="BA329" s="136"/>
      <c r="BB329" s="136"/>
      <c r="BC329" s="136"/>
      <c r="BD329" s="136"/>
      <c r="BE329" s="136"/>
      <c r="BF329" s="136"/>
      <c r="BG329" s="136"/>
      <c r="BJ329" s="136"/>
      <c r="BT329" s="136"/>
      <c r="CD329" s="136"/>
      <c r="CN329" s="136"/>
      <c r="CX329" s="136"/>
      <c r="DH329" s="136"/>
      <c r="DR329" s="136"/>
      <c r="EB329" s="136"/>
      <c r="EL329" s="136"/>
      <c r="EV329" s="136"/>
      <c r="FF329" s="136"/>
      <c r="FP329" s="136"/>
      <c r="FZ329" s="136"/>
      <c r="GJ329" s="136"/>
      <c r="GT329" s="136"/>
      <c r="HD329" s="136"/>
      <c r="HN329" s="136"/>
      <c r="HX329" s="136"/>
    </row>
    <row xmlns:x14ac="http://schemas.microsoft.com/office/spreadsheetml/2009/9/ac" r="330" s="3" customFormat="true" x14ac:dyDescent="0.25">
      <c r="A330" s="402"/>
      <c r="B330" s="136"/>
      <c r="L330" s="136"/>
      <c r="V330" s="136"/>
      <c r="AF330" s="136"/>
      <c r="AP330" s="136"/>
      <c r="AZ330" s="136"/>
      <c r="BA330" s="136"/>
      <c r="BB330" s="136"/>
      <c r="BC330" s="136"/>
      <c r="BD330" s="136"/>
      <c r="BE330" s="136"/>
      <c r="BF330" s="136"/>
      <c r="BG330" s="136"/>
      <c r="BJ330" s="136"/>
      <c r="BT330" s="136"/>
      <c r="CD330" s="136"/>
      <c r="CN330" s="136"/>
      <c r="CX330" s="136"/>
      <c r="DH330" s="136"/>
      <c r="DR330" s="136"/>
      <c r="EB330" s="136"/>
      <c r="EL330" s="136"/>
      <c r="EV330" s="136"/>
      <c r="FF330" s="136"/>
      <c r="FP330" s="136"/>
      <c r="FZ330" s="136"/>
      <c r="GJ330" s="136"/>
      <c r="GT330" s="136"/>
      <c r="HD330" s="136"/>
      <c r="HN330" s="136"/>
      <c r="HX330" s="136"/>
    </row>
    <row xmlns:x14ac="http://schemas.microsoft.com/office/spreadsheetml/2009/9/ac" r="331" s="3" customFormat="true" x14ac:dyDescent="0.25">
      <c r="A331" s="402"/>
      <c r="B331" s="136"/>
      <c r="L331" s="136"/>
      <c r="V331" s="136"/>
      <c r="AF331" s="136"/>
      <c r="AP331" s="136"/>
      <c r="AZ331" s="136"/>
      <c r="BA331" s="136"/>
      <c r="BB331" s="136"/>
      <c r="BC331" s="136"/>
      <c r="BD331" s="136"/>
      <c r="BE331" s="136"/>
      <c r="BF331" s="136"/>
      <c r="BG331" s="136"/>
      <c r="BJ331" s="136"/>
      <c r="BT331" s="136"/>
      <c r="CD331" s="136"/>
      <c r="CN331" s="136"/>
      <c r="CX331" s="136"/>
      <c r="DH331" s="136"/>
      <c r="DR331" s="136"/>
      <c r="EB331" s="136"/>
      <c r="EL331" s="136"/>
      <c r="EV331" s="136"/>
      <c r="FF331" s="136"/>
      <c r="FP331" s="136"/>
      <c r="FZ331" s="136"/>
      <c r="GJ331" s="136"/>
      <c r="GT331" s="136"/>
      <c r="HD331" s="136"/>
      <c r="HN331" s="136"/>
      <c r="HX331" s="136"/>
    </row>
    <row xmlns:x14ac="http://schemas.microsoft.com/office/spreadsheetml/2009/9/ac" r="332" s="3" customFormat="true" x14ac:dyDescent="0.25">
      <c r="A332" s="402"/>
      <c r="B332" s="136"/>
      <c r="L332" s="136"/>
      <c r="V332" s="136"/>
      <c r="AF332" s="136"/>
      <c r="AP332" s="136"/>
      <c r="AZ332" s="136"/>
      <c r="BA332" s="136"/>
      <c r="BB332" s="136"/>
      <c r="BC332" s="136"/>
      <c r="BD332" s="136"/>
      <c r="BE332" s="136"/>
      <c r="BF332" s="136"/>
      <c r="BG332" s="136"/>
      <c r="BJ332" s="136"/>
      <c r="BT332" s="136"/>
      <c r="CD332" s="136"/>
      <c r="CN332" s="136"/>
      <c r="CX332" s="136"/>
      <c r="DH332" s="136"/>
      <c r="DR332" s="136"/>
      <c r="EB332" s="136"/>
      <c r="EL332" s="136"/>
      <c r="EV332" s="136"/>
      <c r="FF332" s="136"/>
      <c r="FP332" s="136"/>
      <c r="FZ332" s="136"/>
      <c r="GJ332" s="136"/>
      <c r="GT332" s="136"/>
      <c r="HD332" s="136"/>
      <c r="HN332" s="136"/>
      <c r="HX332" s="136"/>
    </row>
    <row xmlns:x14ac="http://schemas.microsoft.com/office/spreadsheetml/2009/9/ac" r="333" s="3" customFormat="true" x14ac:dyDescent="0.25">
      <c r="A333" s="402"/>
      <c r="B333" s="136"/>
      <c r="L333" s="136"/>
      <c r="V333" s="136"/>
      <c r="AF333" s="136"/>
      <c r="AP333" s="136"/>
      <c r="AZ333" s="136"/>
      <c r="BA333" s="136"/>
      <c r="BB333" s="136"/>
      <c r="BC333" s="136"/>
      <c r="BD333" s="136"/>
      <c r="BE333" s="136"/>
      <c r="BF333" s="136"/>
      <c r="BG333" s="136"/>
      <c r="BJ333" s="136"/>
      <c r="BT333" s="136"/>
      <c r="CD333" s="136"/>
      <c r="CN333" s="136"/>
      <c r="CX333" s="136"/>
      <c r="DH333" s="136"/>
      <c r="DR333" s="136"/>
      <c r="EB333" s="136"/>
      <c r="EL333" s="136"/>
      <c r="EV333" s="136"/>
      <c r="FF333" s="136"/>
      <c r="FP333" s="136"/>
      <c r="FZ333" s="136"/>
      <c r="GJ333" s="136"/>
      <c r="GT333" s="136"/>
      <c r="HD333" s="136"/>
      <c r="HN333" s="136"/>
      <c r="HX333" s="136"/>
    </row>
    <row xmlns:x14ac="http://schemas.microsoft.com/office/spreadsheetml/2009/9/ac" r="334" s="3" customFormat="true" x14ac:dyDescent="0.25">
      <c r="A334" s="402"/>
      <c r="B334" s="136"/>
      <c r="L334" s="136"/>
      <c r="V334" s="136"/>
      <c r="AF334" s="136"/>
      <c r="AP334" s="136"/>
      <c r="AZ334" s="136"/>
      <c r="BA334" s="136"/>
      <c r="BB334" s="136"/>
      <c r="BC334" s="136"/>
      <c r="BD334" s="136"/>
      <c r="BE334" s="136"/>
      <c r="BF334" s="136"/>
      <c r="BG334" s="136"/>
      <c r="BJ334" s="136"/>
      <c r="BT334" s="136"/>
      <c r="CD334" s="136"/>
      <c r="CN334" s="136"/>
      <c r="CX334" s="136"/>
      <c r="DH334" s="136"/>
      <c r="DR334" s="136"/>
      <c r="EB334" s="136"/>
      <c r="EL334" s="136"/>
      <c r="EV334" s="136"/>
      <c r="FF334" s="136"/>
      <c r="FP334" s="136"/>
      <c r="FZ334" s="136"/>
      <c r="GJ334" s="136"/>
      <c r="GT334" s="136"/>
      <c r="HD334" s="136"/>
      <c r="HN334" s="136"/>
      <c r="HX334" s="136"/>
    </row>
    <row xmlns:x14ac="http://schemas.microsoft.com/office/spreadsheetml/2009/9/ac" r="335" s="3" customFormat="true" x14ac:dyDescent="0.25">
      <c r="A335" s="402"/>
      <c r="B335" s="136"/>
      <c r="L335" s="136"/>
      <c r="V335" s="136"/>
      <c r="AF335" s="136"/>
      <c r="AP335" s="136"/>
      <c r="AZ335" s="136"/>
      <c r="BA335" s="136"/>
      <c r="BB335" s="136"/>
      <c r="BC335" s="136"/>
      <c r="BD335" s="136"/>
      <c r="BE335" s="136"/>
      <c r="BF335" s="136"/>
      <c r="BG335" s="136"/>
      <c r="BJ335" s="136"/>
      <c r="BT335" s="136"/>
      <c r="CD335" s="136"/>
      <c r="CN335" s="136"/>
      <c r="CX335" s="136"/>
      <c r="DH335" s="136"/>
      <c r="DR335" s="136"/>
      <c r="EB335" s="136"/>
      <c r="EL335" s="136"/>
      <c r="EV335" s="136"/>
      <c r="FF335" s="136"/>
      <c r="FP335" s="136"/>
      <c r="FZ335" s="136"/>
      <c r="GJ335" s="136"/>
      <c r="GT335" s="136"/>
      <c r="HD335" s="136"/>
      <c r="HN335" s="136"/>
      <c r="HX335" s="136"/>
    </row>
    <row xmlns:x14ac="http://schemas.microsoft.com/office/spreadsheetml/2009/9/ac" r="336" s="3" customFormat="true" x14ac:dyDescent="0.25">
      <c r="A336" s="402"/>
      <c r="B336" s="136"/>
      <c r="L336" s="136"/>
      <c r="V336" s="136"/>
      <c r="AF336" s="136"/>
      <c r="AP336" s="136"/>
      <c r="AZ336" s="136"/>
      <c r="BA336" s="136"/>
      <c r="BB336" s="136"/>
      <c r="BC336" s="136"/>
      <c r="BD336" s="136"/>
      <c r="BE336" s="136"/>
      <c r="BF336" s="136"/>
      <c r="BG336" s="136"/>
      <c r="BJ336" s="136"/>
      <c r="BT336" s="136"/>
      <c r="CD336" s="136"/>
      <c r="CN336" s="136"/>
      <c r="CX336" s="136"/>
      <c r="DH336" s="136"/>
      <c r="DR336" s="136"/>
      <c r="EB336" s="136"/>
      <c r="EL336" s="136"/>
      <c r="EV336" s="136"/>
      <c r="FF336" s="136"/>
      <c r="FP336" s="136"/>
      <c r="FZ336" s="136"/>
      <c r="GJ336" s="136"/>
      <c r="GT336" s="136"/>
      <c r="HD336" s="136"/>
      <c r="HN336" s="136"/>
      <c r="HX336" s="136"/>
    </row>
    <row xmlns:x14ac="http://schemas.microsoft.com/office/spreadsheetml/2009/9/ac" r="337" s="3" customFormat="true" x14ac:dyDescent="0.25">
      <c r="A337" s="402"/>
      <c r="B337" s="136"/>
      <c r="L337" s="136"/>
      <c r="V337" s="136"/>
      <c r="AF337" s="136"/>
      <c r="AP337" s="136"/>
      <c r="AZ337" s="136"/>
      <c r="BA337" s="136"/>
      <c r="BB337" s="136"/>
      <c r="BC337" s="136"/>
      <c r="BD337" s="136"/>
      <c r="BE337" s="136"/>
      <c r="BF337" s="136"/>
      <c r="BG337" s="136"/>
      <c r="BJ337" s="136"/>
      <c r="BT337" s="136"/>
      <c r="CD337" s="136"/>
      <c r="CN337" s="136"/>
      <c r="CX337" s="136"/>
      <c r="DH337" s="136"/>
      <c r="DR337" s="136"/>
      <c r="EB337" s="136"/>
      <c r="EL337" s="136"/>
      <c r="EV337" s="136"/>
      <c r="FF337" s="136"/>
      <c r="FP337" s="136"/>
      <c r="FZ337" s="136"/>
      <c r="GJ337" s="136"/>
      <c r="GT337" s="136"/>
      <c r="HD337" s="136"/>
      <c r="HN337" s="136"/>
      <c r="HX337" s="136"/>
    </row>
    <row xmlns:x14ac="http://schemas.microsoft.com/office/spreadsheetml/2009/9/ac" r="338" s="3" customFormat="true" x14ac:dyDescent="0.25">
      <c r="A338" s="402"/>
      <c r="B338" s="136"/>
      <c r="L338" s="136"/>
      <c r="V338" s="136"/>
      <c r="AF338" s="136"/>
      <c r="AP338" s="136"/>
      <c r="AZ338" s="136"/>
      <c r="BA338" s="136"/>
      <c r="BB338" s="136"/>
      <c r="BC338" s="136"/>
      <c r="BD338" s="136"/>
      <c r="BE338" s="136"/>
      <c r="BF338" s="136"/>
      <c r="BG338" s="136"/>
      <c r="BJ338" s="136"/>
      <c r="BT338" s="136"/>
      <c r="CD338" s="136"/>
      <c r="CN338" s="136"/>
      <c r="CX338" s="136"/>
      <c r="DH338" s="136"/>
      <c r="DR338" s="136"/>
      <c r="EB338" s="136"/>
      <c r="EL338" s="136"/>
      <c r="EV338" s="136"/>
      <c r="FF338" s="136"/>
      <c r="FP338" s="136"/>
      <c r="FZ338" s="136"/>
      <c r="GJ338" s="136"/>
      <c r="GT338" s="136"/>
      <c r="HD338" s="136"/>
      <c r="HN338" s="136"/>
      <c r="HX338" s="136"/>
    </row>
    <row xmlns:x14ac="http://schemas.microsoft.com/office/spreadsheetml/2009/9/ac" r="339" s="3" customFormat="true" x14ac:dyDescent="0.25">
      <c r="A339" s="402"/>
      <c r="B339" s="136"/>
      <c r="L339" s="136"/>
      <c r="V339" s="136"/>
      <c r="AF339" s="136"/>
      <c r="AP339" s="136"/>
      <c r="AZ339" s="136"/>
      <c r="BA339" s="136"/>
      <c r="BB339" s="136"/>
      <c r="BC339" s="136"/>
      <c r="BD339" s="136"/>
      <c r="BE339" s="136"/>
      <c r="BF339" s="136"/>
      <c r="BG339" s="136"/>
      <c r="BJ339" s="136"/>
      <c r="BT339" s="136"/>
      <c r="CD339" s="136"/>
      <c r="CN339" s="136"/>
      <c r="CX339" s="136"/>
      <c r="DH339" s="136"/>
      <c r="DR339" s="136"/>
      <c r="EB339" s="136"/>
      <c r="EL339" s="136"/>
      <c r="EV339" s="136"/>
      <c r="FF339" s="136"/>
      <c r="FP339" s="136"/>
      <c r="FZ339" s="136"/>
      <c r="GJ339" s="136"/>
      <c r="GT339" s="136"/>
      <c r="HD339" s="136"/>
      <c r="HN339" s="136"/>
      <c r="HX339" s="136"/>
    </row>
    <row xmlns:x14ac="http://schemas.microsoft.com/office/spreadsheetml/2009/9/ac" r="340" s="3" customFormat="true" x14ac:dyDescent="0.25">
      <c r="A340" s="402"/>
      <c r="B340" s="136"/>
      <c r="L340" s="136"/>
      <c r="V340" s="136"/>
      <c r="AF340" s="136"/>
      <c r="AP340" s="136"/>
      <c r="AZ340" s="136"/>
      <c r="BA340" s="136"/>
      <c r="BB340" s="136"/>
      <c r="BC340" s="136"/>
      <c r="BD340" s="136"/>
      <c r="BE340" s="136"/>
      <c r="BF340" s="136"/>
      <c r="BG340" s="136"/>
      <c r="BJ340" s="136"/>
      <c r="BT340" s="136"/>
      <c r="CD340" s="136"/>
      <c r="CN340" s="136"/>
      <c r="CX340" s="136"/>
      <c r="DH340" s="136"/>
      <c r="DR340" s="136"/>
      <c r="EB340" s="136"/>
      <c r="EL340" s="136"/>
      <c r="EV340" s="136"/>
      <c r="FF340" s="136"/>
      <c r="FP340" s="136"/>
      <c r="FZ340" s="136"/>
      <c r="GJ340" s="136"/>
      <c r="GT340" s="136"/>
      <c r="HD340" s="136"/>
      <c r="HN340" s="136"/>
      <c r="HX340" s="136"/>
    </row>
    <row xmlns:x14ac="http://schemas.microsoft.com/office/spreadsheetml/2009/9/ac" r="341" s="3" customFormat="true" x14ac:dyDescent="0.25">
      <c r="A341" s="402"/>
      <c r="B341" s="136"/>
      <c r="L341" s="136"/>
      <c r="V341" s="136"/>
      <c r="AF341" s="136"/>
      <c r="AP341" s="136"/>
      <c r="AZ341" s="136"/>
      <c r="BA341" s="136"/>
      <c r="BB341" s="136"/>
      <c r="BC341" s="136"/>
      <c r="BD341" s="136"/>
      <c r="BE341" s="136"/>
      <c r="BF341" s="136"/>
      <c r="BG341" s="136"/>
      <c r="BJ341" s="136"/>
      <c r="BT341" s="136"/>
      <c r="CD341" s="136"/>
      <c r="CN341" s="136"/>
      <c r="CX341" s="136"/>
      <c r="DH341" s="136"/>
      <c r="DR341" s="136"/>
      <c r="EB341" s="136"/>
      <c r="EL341" s="136"/>
      <c r="EV341" s="136"/>
      <c r="FF341" s="136"/>
      <c r="FP341" s="136"/>
      <c r="FZ341" s="136"/>
      <c r="GJ341" s="136"/>
      <c r="GT341" s="136"/>
      <c r="HD341" s="136"/>
      <c r="HN341" s="136"/>
      <c r="HX341" s="136"/>
    </row>
    <row xmlns:x14ac="http://schemas.microsoft.com/office/spreadsheetml/2009/9/ac" r="342" s="3" customFormat="true" x14ac:dyDescent="0.25">
      <c r="A342" s="402"/>
      <c r="B342" s="136"/>
      <c r="L342" s="136"/>
      <c r="V342" s="136"/>
      <c r="AF342" s="136"/>
      <c r="AP342" s="136"/>
      <c r="AZ342" s="136"/>
      <c r="BA342" s="136"/>
      <c r="BB342" s="136"/>
      <c r="BC342" s="136"/>
      <c r="BD342" s="136"/>
      <c r="BE342" s="136"/>
      <c r="BF342" s="136"/>
      <c r="BG342" s="136"/>
      <c r="BJ342" s="136"/>
      <c r="BT342" s="136"/>
      <c r="CD342" s="136"/>
      <c r="CN342" s="136"/>
      <c r="CX342" s="136"/>
      <c r="DH342" s="136"/>
      <c r="DR342" s="136"/>
      <c r="EB342" s="136"/>
      <c r="EL342" s="136"/>
      <c r="EV342" s="136"/>
      <c r="FF342" s="136"/>
      <c r="FP342" s="136"/>
      <c r="FZ342" s="136"/>
      <c r="GJ342" s="136"/>
      <c r="GT342" s="136"/>
      <c r="HD342" s="136"/>
      <c r="HN342" s="136"/>
      <c r="HX342" s="136"/>
    </row>
    <row xmlns:x14ac="http://schemas.microsoft.com/office/spreadsheetml/2009/9/ac" r="343" s="3" customFormat="true" x14ac:dyDescent="0.25">
      <c r="A343" s="402"/>
      <c r="B343" s="136"/>
      <c r="L343" s="136"/>
      <c r="V343" s="136"/>
      <c r="AF343" s="136"/>
      <c r="AP343" s="136"/>
      <c r="AZ343" s="136"/>
      <c r="BA343" s="136"/>
      <c r="BB343" s="136"/>
      <c r="BC343" s="136"/>
      <c r="BD343" s="136"/>
      <c r="BE343" s="136"/>
      <c r="BF343" s="136"/>
      <c r="BG343" s="136"/>
      <c r="BJ343" s="136"/>
      <c r="BT343" s="136"/>
      <c r="CD343" s="136"/>
      <c r="CN343" s="136"/>
      <c r="CX343" s="136"/>
      <c r="DH343" s="136"/>
      <c r="DR343" s="136"/>
      <c r="EB343" s="136"/>
      <c r="EL343" s="136"/>
      <c r="EV343" s="136"/>
      <c r="FF343" s="136"/>
      <c r="FP343" s="136"/>
      <c r="FZ343" s="136"/>
      <c r="GJ343" s="136"/>
      <c r="GT343" s="136"/>
      <c r="HD343" s="136"/>
      <c r="HN343" s="136"/>
      <c r="HX343" s="136"/>
    </row>
    <row xmlns:x14ac="http://schemas.microsoft.com/office/spreadsheetml/2009/9/ac" r="344" s="3" customFormat="true" x14ac:dyDescent="0.25">
      <c r="A344" s="402"/>
      <c r="B344" s="136"/>
      <c r="L344" s="136"/>
      <c r="V344" s="136"/>
      <c r="AF344" s="136"/>
      <c r="AP344" s="136"/>
      <c r="AZ344" s="136"/>
      <c r="BA344" s="136"/>
      <c r="BB344" s="136"/>
      <c r="BC344" s="136"/>
      <c r="BD344" s="136"/>
      <c r="BE344" s="136"/>
      <c r="BF344" s="136"/>
      <c r="BG344" s="136"/>
      <c r="BJ344" s="136"/>
      <c r="BT344" s="136"/>
      <c r="CD344" s="136"/>
      <c r="CN344" s="136"/>
      <c r="CX344" s="136"/>
      <c r="DH344" s="136"/>
      <c r="DR344" s="136"/>
      <c r="EB344" s="136"/>
      <c r="EL344" s="136"/>
      <c r="EV344" s="136"/>
      <c r="FF344" s="136"/>
      <c r="FP344" s="136"/>
      <c r="FZ344" s="136"/>
      <c r="GJ344" s="136"/>
      <c r="GT344" s="136"/>
      <c r="HD344" s="136"/>
      <c r="HN344" s="136"/>
      <c r="HX344" s="136"/>
    </row>
    <row xmlns:x14ac="http://schemas.microsoft.com/office/spreadsheetml/2009/9/ac" r="345" s="3" customFormat="true" x14ac:dyDescent="0.25">
      <c r="A345" s="402"/>
      <c r="B345" s="136"/>
      <c r="L345" s="136"/>
      <c r="V345" s="136"/>
      <c r="AF345" s="136"/>
      <c r="AP345" s="136"/>
      <c r="AZ345" s="136"/>
      <c r="BA345" s="136"/>
      <c r="BB345" s="136"/>
      <c r="BC345" s="136"/>
      <c r="BD345" s="136"/>
      <c r="BE345" s="136"/>
      <c r="BF345" s="136"/>
      <c r="BG345" s="136"/>
      <c r="BJ345" s="136"/>
      <c r="BT345" s="136"/>
      <c r="CD345" s="136"/>
      <c r="CN345" s="136"/>
      <c r="CX345" s="136"/>
      <c r="DH345" s="136"/>
      <c r="DR345" s="136"/>
      <c r="EB345" s="136"/>
      <c r="EL345" s="136"/>
      <c r="EV345" s="136"/>
      <c r="FF345" s="136"/>
      <c r="FP345" s="136"/>
      <c r="FZ345" s="136"/>
      <c r="GJ345" s="136"/>
      <c r="GT345" s="136"/>
      <c r="HD345" s="136"/>
      <c r="HN345" s="136"/>
      <c r="HX345" s="136"/>
    </row>
    <row xmlns:x14ac="http://schemas.microsoft.com/office/spreadsheetml/2009/9/ac" r="346" s="3" customFormat="true" x14ac:dyDescent="0.25">
      <c r="A346" s="402"/>
      <c r="B346" s="136"/>
      <c r="L346" s="136"/>
      <c r="V346" s="136"/>
      <c r="AF346" s="136"/>
      <c r="AP346" s="136"/>
      <c r="AZ346" s="136"/>
      <c r="BA346" s="136"/>
      <c r="BB346" s="136"/>
      <c r="BC346" s="136"/>
      <c r="BD346" s="136"/>
      <c r="BE346" s="136"/>
      <c r="BF346" s="136"/>
      <c r="BG346" s="136"/>
      <c r="BJ346" s="136"/>
      <c r="BT346" s="136"/>
      <c r="CD346" s="136"/>
      <c r="CN346" s="136"/>
      <c r="CX346" s="136"/>
      <c r="DH346" s="136"/>
      <c r="DR346" s="136"/>
      <c r="EB346" s="136"/>
      <c r="EL346" s="136"/>
      <c r="EV346" s="136"/>
      <c r="FF346" s="136"/>
      <c r="FP346" s="136"/>
      <c r="FZ346" s="136"/>
      <c r="GJ346" s="136"/>
      <c r="GT346" s="136"/>
      <c r="HD346" s="136"/>
      <c r="HN346" s="136"/>
      <c r="HX346" s="136"/>
    </row>
    <row xmlns:x14ac="http://schemas.microsoft.com/office/spreadsheetml/2009/9/ac" r="347" s="3" customFormat="true" x14ac:dyDescent="0.25">
      <c r="A347" s="402"/>
      <c r="B347" s="136"/>
      <c r="L347" s="136"/>
      <c r="V347" s="136"/>
      <c r="AF347" s="136"/>
      <c r="AP347" s="136"/>
      <c r="AZ347" s="136"/>
      <c r="BA347" s="136"/>
      <c r="BB347" s="136"/>
      <c r="BC347" s="136"/>
      <c r="BD347" s="136"/>
      <c r="BE347" s="136"/>
      <c r="BF347" s="136"/>
      <c r="BG347" s="136"/>
      <c r="BJ347" s="136"/>
      <c r="BT347" s="136"/>
      <c r="CD347" s="136"/>
      <c r="CN347" s="136"/>
      <c r="CX347" s="136"/>
      <c r="DH347" s="136"/>
      <c r="DR347" s="136"/>
      <c r="EB347" s="136"/>
      <c r="EL347" s="136"/>
      <c r="EV347" s="136"/>
      <c r="FF347" s="136"/>
      <c r="FP347" s="136"/>
      <c r="FZ347" s="136"/>
      <c r="GJ347" s="136"/>
      <c r="GT347" s="136"/>
      <c r="HD347" s="136"/>
      <c r="HN347" s="136"/>
      <c r="HX347" s="136"/>
    </row>
    <row xmlns:x14ac="http://schemas.microsoft.com/office/spreadsheetml/2009/9/ac" r="348" s="3" customFormat="true" x14ac:dyDescent="0.25">
      <c r="A348" s="402"/>
      <c r="B348" s="136"/>
      <c r="L348" s="136"/>
      <c r="V348" s="136"/>
      <c r="AF348" s="136"/>
      <c r="AP348" s="136"/>
      <c r="AZ348" s="136"/>
      <c r="BA348" s="136"/>
      <c r="BB348" s="136"/>
      <c r="BC348" s="136"/>
      <c r="BD348" s="136"/>
      <c r="BE348" s="136"/>
      <c r="BF348" s="136"/>
      <c r="BG348" s="136"/>
      <c r="BJ348" s="136"/>
      <c r="BT348" s="136"/>
      <c r="CD348" s="136"/>
      <c r="CN348" s="136"/>
      <c r="CX348" s="136"/>
      <c r="DH348" s="136"/>
      <c r="DR348" s="136"/>
      <c r="EB348" s="136"/>
      <c r="EL348" s="136"/>
      <c r="EV348" s="136"/>
      <c r="FF348" s="136"/>
      <c r="FP348" s="136"/>
      <c r="FZ348" s="136"/>
      <c r="GJ348" s="136"/>
      <c r="GT348" s="136"/>
      <c r="HD348" s="136"/>
      <c r="HN348" s="136"/>
      <c r="HX348" s="136"/>
    </row>
    <row xmlns:x14ac="http://schemas.microsoft.com/office/spreadsheetml/2009/9/ac" r="349" s="3" customFormat="true" x14ac:dyDescent="0.25">
      <c r="A349" s="402"/>
      <c r="B349" s="136"/>
      <c r="L349" s="136"/>
      <c r="V349" s="136"/>
      <c r="AF349" s="136"/>
      <c r="AP349" s="136"/>
      <c r="AZ349" s="136"/>
      <c r="BA349" s="136"/>
      <c r="BB349" s="136"/>
      <c r="BC349" s="136"/>
      <c r="BD349" s="136"/>
      <c r="BE349" s="136"/>
      <c r="BF349" s="136"/>
      <c r="BG349" s="136"/>
      <c r="BJ349" s="136"/>
      <c r="BT349" s="136"/>
      <c r="CD349" s="136"/>
      <c r="CN349" s="136"/>
      <c r="CX349" s="136"/>
      <c r="DH349" s="136"/>
      <c r="DR349" s="136"/>
      <c r="EB349" s="136"/>
      <c r="EL349" s="136"/>
      <c r="EV349" s="136"/>
      <c r="FF349" s="136"/>
      <c r="FP349" s="136"/>
      <c r="FZ349" s="136"/>
      <c r="GJ349" s="136"/>
      <c r="GT349" s="136"/>
      <c r="HD349" s="136"/>
      <c r="HN349" s="136"/>
      <c r="HX349" s="136"/>
    </row>
    <row xmlns:x14ac="http://schemas.microsoft.com/office/spreadsheetml/2009/9/ac" r="350" s="3" customFormat="true" x14ac:dyDescent="0.25">
      <c r="A350" s="402"/>
      <c r="B350" s="136"/>
      <c r="L350" s="136"/>
      <c r="V350" s="136"/>
      <c r="AF350" s="136"/>
      <c r="AP350" s="136"/>
      <c r="AZ350" s="136"/>
      <c r="BA350" s="136"/>
      <c r="BB350" s="136"/>
      <c r="BC350" s="136"/>
      <c r="BD350" s="136"/>
      <c r="BE350" s="136"/>
      <c r="BF350" s="136"/>
      <c r="BG350" s="136"/>
      <c r="BJ350" s="136"/>
      <c r="BT350" s="136"/>
      <c r="CD350" s="136"/>
      <c r="CN350" s="136"/>
      <c r="CX350" s="136"/>
      <c r="DH350" s="136"/>
      <c r="DR350" s="136"/>
      <c r="EB350" s="136"/>
      <c r="EL350" s="136"/>
      <c r="EV350" s="136"/>
      <c r="FF350" s="136"/>
      <c r="FP350" s="136"/>
      <c r="FZ350" s="136"/>
      <c r="GJ350" s="136"/>
      <c r="GT350" s="136"/>
      <c r="HD350" s="136"/>
      <c r="HN350" s="136"/>
      <c r="HX350" s="136"/>
    </row>
    <row xmlns:x14ac="http://schemas.microsoft.com/office/spreadsheetml/2009/9/ac" r="351" s="3" customFormat="true" x14ac:dyDescent="0.25">
      <c r="A351" s="402"/>
      <c r="B351" s="136"/>
      <c r="L351" s="136"/>
      <c r="V351" s="136"/>
      <c r="AF351" s="136"/>
      <c r="AP351" s="136"/>
      <c r="AZ351" s="136"/>
      <c r="BA351" s="136"/>
      <c r="BB351" s="136"/>
      <c r="BC351" s="136"/>
      <c r="BD351" s="136"/>
      <c r="BE351" s="136"/>
      <c r="BF351" s="136"/>
      <c r="BG351" s="136"/>
      <c r="BJ351" s="136"/>
      <c r="BT351" s="136"/>
      <c r="CD351" s="136"/>
      <c r="CN351" s="136"/>
      <c r="CX351" s="136"/>
      <c r="DH351" s="136"/>
      <c r="DR351" s="136"/>
      <c r="EB351" s="136"/>
      <c r="EL351" s="136"/>
      <c r="EV351" s="136"/>
      <c r="FF351" s="136"/>
      <c r="FP351" s="136"/>
      <c r="FZ351" s="136"/>
      <c r="GJ351" s="136"/>
      <c r="GT351" s="136"/>
      <c r="HD351" s="136"/>
      <c r="HN351" s="136"/>
      <c r="HX351" s="136"/>
    </row>
    <row xmlns:x14ac="http://schemas.microsoft.com/office/spreadsheetml/2009/9/ac" r="352" s="3" customFormat="true" x14ac:dyDescent="0.25">
      <c r="A352" s="402"/>
      <c r="B352" s="136"/>
      <c r="L352" s="136"/>
      <c r="V352" s="136"/>
      <c r="AF352" s="136"/>
      <c r="AP352" s="136"/>
      <c r="AZ352" s="136"/>
      <c r="BA352" s="136"/>
      <c r="BB352" s="136"/>
      <c r="BC352" s="136"/>
      <c r="BD352" s="136"/>
      <c r="BE352" s="136"/>
      <c r="BF352" s="136"/>
      <c r="BG352" s="136"/>
      <c r="BJ352" s="136"/>
      <c r="BT352" s="136"/>
      <c r="CD352" s="136"/>
      <c r="CN352" s="136"/>
      <c r="CX352" s="136"/>
      <c r="DH352" s="136"/>
      <c r="DR352" s="136"/>
      <c r="EB352" s="136"/>
      <c r="EL352" s="136"/>
      <c r="EV352" s="136"/>
      <c r="FF352" s="136"/>
      <c r="FP352" s="136"/>
      <c r="FZ352" s="136"/>
      <c r="GJ352" s="136"/>
      <c r="GT352" s="136"/>
      <c r="HD352" s="136"/>
      <c r="HN352" s="136"/>
      <c r="HX352" s="136"/>
    </row>
    <row xmlns:x14ac="http://schemas.microsoft.com/office/spreadsheetml/2009/9/ac" r="353" s="3" customFormat="true" x14ac:dyDescent="0.25">
      <c r="A353" s="402"/>
      <c r="B353" s="136"/>
      <c r="L353" s="136"/>
      <c r="V353" s="136"/>
      <c r="AF353" s="136"/>
      <c r="AP353" s="136"/>
      <c r="AZ353" s="136"/>
      <c r="BA353" s="136"/>
      <c r="BB353" s="136"/>
      <c r="BC353" s="136"/>
      <c r="BD353" s="136"/>
      <c r="BE353" s="136"/>
      <c r="BF353" s="136"/>
      <c r="BG353" s="136"/>
      <c r="BJ353" s="136"/>
      <c r="BT353" s="136"/>
      <c r="CD353" s="136"/>
      <c r="CN353" s="136"/>
      <c r="CX353" s="136"/>
      <c r="DH353" s="136"/>
      <c r="DR353" s="136"/>
      <c r="EB353" s="136"/>
      <c r="EL353" s="136"/>
      <c r="EV353" s="136"/>
      <c r="FF353" s="136"/>
      <c r="FP353" s="136"/>
      <c r="FZ353" s="136"/>
      <c r="GJ353" s="136"/>
      <c r="GT353" s="136"/>
      <c r="HD353" s="136"/>
      <c r="HN353" s="136"/>
      <c r="HX353" s="136"/>
    </row>
    <row xmlns:x14ac="http://schemas.microsoft.com/office/spreadsheetml/2009/9/ac" r="354" s="3" customFormat="true" x14ac:dyDescent="0.25">
      <c r="A354" s="402"/>
      <c r="B354" s="136"/>
      <c r="L354" s="136"/>
      <c r="V354" s="136"/>
      <c r="AF354" s="136"/>
      <c r="AP354" s="136"/>
      <c r="AZ354" s="136"/>
      <c r="BA354" s="136"/>
      <c r="BB354" s="136"/>
      <c r="BC354" s="136"/>
      <c r="BD354" s="136"/>
      <c r="BE354" s="136"/>
      <c r="BF354" s="136"/>
      <c r="BG354" s="136"/>
      <c r="BJ354" s="136"/>
      <c r="BT354" s="136"/>
      <c r="CD354" s="136"/>
      <c r="CN354" s="136"/>
      <c r="CX354" s="136"/>
      <c r="DH354" s="136"/>
      <c r="DR354" s="136"/>
      <c r="EB354" s="136"/>
      <c r="EL354" s="136"/>
      <c r="EV354" s="136"/>
      <c r="FF354" s="136"/>
      <c r="FP354" s="136"/>
      <c r="FZ354" s="136"/>
      <c r="GJ354" s="136"/>
      <c r="GT354" s="136"/>
      <c r="HD354" s="136"/>
      <c r="HN354" s="136"/>
      <c r="HX354" s="136"/>
    </row>
    <row xmlns:x14ac="http://schemas.microsoft.com/office/spreadsheetml/2009/9/ac" r="355" s="3" customFormat="true" x14ac:dyDescent="0.25">
      <c r="A355" s="402"/>
      <c r="B355" s="136"/>
      <c r="L355" s="136"/>
      <c r="V355" s="136"/>
      <c r="AF355" s="136"/>
      <c r="AP355" s="136"/>
      <c r="AZ355" s="136"/>
      <c r="BA355" s="136"/>
      <c r="BB355" s="136"/>
      <c r="BC355" s="136"/>
      <c r="BD355" s="136"/>
      <c r="BE355" s="136"/>
      <c r="BF355" s="136"/>
      <c r="BG355" s="136"/>
      <c r="BJ355" s="136"/>
      <c r="BT355" s="136"/>
      <c r="CD355" s="136"/>
      <c r="CN355" s="136"/>
      <c r="CX355" s="136"/>
      <c r="DH355" s="136"/>
      <c r="DR355" s="136"/>
      <c r="EB355" s="136"/>
      <c r="EL355" s="136"/>
      <c r="EV355" s="136"/>
      <c r="FF355" s="136"/>
      <c r="FP355" s="136"/>
      <c r="FZ355" s="136"/>
      <c r="GJ355" s="136"/>
      <c r="GT355" s="136"/>
      <c r="HD355" s="136"/>
      <c r="HN355" s="136"/>
      <c r="HX355" s="136"/>
    </row>
    <row xmlns:x14ac="http://schemas.microsoft.com/office/spreadsheetml/2009/9/ac" r="356" s="3" customFormat="true" x14ac:dyDescent="0.25">
      <c r="A356" s="402"/>
      <c r="B356" s="136"/>
      <c r="L356" s="136"/>
      <c r="V356" s="136"/>
      <c r="AF356" s="136"/>
      <c r="AP356" s="136"/>
      <c r="AZ356" s="136"/>
      <c r="BA356" s="136"/>
      <c r="BB356" s="136"/>
      <c r="BC356" s="136"/>
      <c r="BD356" s="136"/>
      <c r="BE356" s="136"/>
      <c r="BF356" s="136"/>
      <c r="BG356" s="136"/>
      <c r="BJ356" s="136"/>
      <c r="BT356" s="136"/>
      <c r="CD356" s="136"/>
      <c r="CN356" s="136"/>
      <c r="CX356" s="136"/>
      <c r="DH356" s="136"/>
      <c r="DR356" s="136"/>
      <c r="EB356" s="136"/>
      <c r="EL356" s="136"/>
      <c r="EV356" s="136"/>
      <c r="FF356" s="136"/>
      <c r="FP356" s="136"/>
      <c r="FZ356" s="136"/>
      <c r="GJ356" s="136"/>
      <c r="GT356" s="136"/>
      <c r="HD356" s="136"/>
      <c r="HN356" s="136"/>
      <c r="HX356" s="136"/>
    </row>
    <row xmlns:x14ac="http://schemas.microsoft.com/office/spreadsheetml/2009/9/ac" r="357" s="3" customFormat="true" x14ac:dyDescent="0.25">
      <c r="A357" s="402"/>
      <c r="B357" s="136"/>
      <c r="L357" s="136"/>
      <c r="V357" s="136"/>
      <c r="AF357" s="136"/>
      <c r="AP357" s="136"/>
      <c r="AZ357" s="136"/>
      <c r="BA357" s="136"/>
      <c r="BB357" s="136"/>
      <c r="BC357" s="136"/>
      <c r="BD357" s="136"/>
      <c r="BE357" s="136"/>
      <c r="BF357" s="136"/>
      <c r="BG357" s="136"/>
      <c r="BJ357" s="136"/>
      <c r="BT357" s="136"/>
      <c r="CD357" s="136"/>
      <c r="CN357" s="136"/>
      <c r="CX357" s="136"/>
      <c r="DH357" s="136"/>
      <c r="DR357" s="136"/>
      <c r="EB357" s="136"/>
      <c r="EL357" s="136"/>
      <c r="EV357" s="136"/>
      <c r="FF357" s="136"/>
      <c r="FP357" s="136"/>
      <c r="FZ357" s="136"/>
      <c r="GJ357" s="136"/>
      <c r="GT357" s="136"/>
      <c r="HD357" s="136"/>
      <c r="HN357" s="136"/>
      <c r="HX357" s="136"/>
    </row>
    <row xmlns:x14ac="http://schemas.microsoft.com/office/spreadsheetml/2009/9/ac" r="358" s="3" customFormat="true" x14ac:dyDescent="0.25">
      <c r="A358" s="402"/>
      <c r="B358" s="136"/>
      <c r="L358" s="136"/>
      <c r="V358" s="136"/>
      <c r="AF358" s="136"/>
      <c r="AP358" s="136"/>
      <c r="AZ358" s="136"/>
      <c r="BA358" s="136"/>
      <c r="BB358" s="136"/>
      <c r="BC358" s="136"/>
      <c r="BD358" s="136"/>
      <c r="BE358" s="136"/>
      <c r="BF358" s="136"/>
      <c r="BG358" s="136"/>
      <c r="BJ358" s="136"/>
      <c r="BT358" s="136"/>
      <c r="CD358" s="136"/>
      <c r="CN358" s="136"/>
      <c r="CX358" s="136"/>
      <c r="DH358" s="136"/>
      <c r="DR358" s="136"/>
      <c r="EB358" s="136"/>
      <c r="EL358" s="136"/>
      <c r="EV358" s="136"/>
      <c r="FF358" s="136"/>
      <c r="FP358" s="136"/>
      <c r="FZ358" s="136"/>
      <c r="GJ358" s="136"/>
      <c r="GT358" s="136"/>
      <c r="HD358" s="136"/>
      <c r="HN358" s="136"/>
      <c r="HX358" s="136"/>
    </row>
    <row xmlns:x14ac="http://schemas.microsoft.com/office/spreadsheetml/2009/9/ac" r="359" s="3" customFormat="true" x14ac:dyDescent="0.25">
      <c r="A359" s="402"/>
      <c r="B359" s="136"/>
      <c r="L359" s="136"/>
      <c r="V359" s="136"/>
      <c r="AF359" s="136"/>
      <c r="AP359" s="136"/>
      <c r="AZ359" s="136"/>
      <c r="BA359" s="136"/>
      <c r="BB359" s="136"/>
      <c r="BC359" s="136"/>
      <c r="BD359" s="136"/>
      <c r="BE359" s="136"/>
      <c r="BF359" s="136"/>
      <c r="BG359" s="136"/>
      <c r="BJ359" s="136"/>
      <c r="BT359" s="136"/>
      <c r="CD359" s="136"/>
      <c r="CN359" s="136"/>
      <c r="CX359" s="136"/>
      <c r="DH359" s="136"/>
      <c r="DR359" s="136"/>
      <c r="EB359" s="136"/>
      <c r="EL359" s="136"/>
      <c r="EV359" s="136"/>
      <c r="FF359" s="136"/>
      <c r="FP359" s="136"/>
      <c r="FZ359" s="136"/>
      <c r="GJ359" s="136"/>
      <c r="GT359" s="136"/>
      <c r="HD359" s="136"/>
      <c r="HN359" s="136"/>
      <c r="HX359" s="136"/>
    </row>
    <row xmlns:x14ac="http://schemas.microsoft.com/office/spreadsheetml/2009/9/ac" r="360" s="3" customFormat="true" x14ac:dyDescent="0.25">
      <c r="A360" s="402"/>
      <c r="B360" s="136"/>
      <c r="L360" s="136"/>
      <c r="V360" s="136"/>
      <c r="AF360" s="136"/>
      <c r="AP360" s="136"/>
      <c r="AZ360" s="136"/>
      <c r="BA360" s="136"/>
      <c r="BB360" s="136"/>
      <c r="BC360" s="136"/>
      <c r="BD360" s="136"/>
      <c r="BE360" s="136"/>
      <c r="BF360" s="136"/>
      <c r="BG360" s="136"/>
      <c r="BJ360" s="136"/>
      <c r="BT360" s="136"/>
      <c r="CD360" s="136"/>
      <c r="CN360" s="136"/>
      <c r="CX360" s="136"/>
      <c r="DH360" s="136"/>
      <c r="DR360" s="136"/>
      <c r="EB360" s="136"/>
      <c r="EL360" s="136"/>
      <c r="EV360" s="136"/>
      <c r="FF360" s="136"/>
      <c r="FP360" s="136"/>
      <c r="FZ360" s="136"/>
      <c r="GJ360" s="136"/>
      <c r="GT360" s="136"/>
      <c r="HD360" s="136"/>
      <c r="HN360" s="136"/>
      <c r="HX360" s="136"/>
    </row>
    <row xmlns:x14ac="http://schemas.microsoft.com/office/spreadsheetml/2009/9/ac" r="361" s="3" customFormat="true" x14ac:dyDescent="0.25">
      <c r="A361" s="402"/>
      <c r="B361" s="136"/>
      <c r="L361" s="136"/>
      <c r="V361" s="136"/>
      <c r="AF361" s="136"/>
      <c r="AP361" s="136"/>
      <c r="AZ361" s="136"/>
      <c r="BA361" s="136"/>
      <c r="BB361" s="136"/>
      <c r="BC361" s="136"/>
      <c r="BD361" s="136"/>
      <c r="BE361" s="136"/>
      <c r="BF361" s="136"/>
      <c r="BG361" s="136"/>
      <c r="BJ361" s="136"/>
      <c r="BT361" s="136"/>
      <c r="CD361" s="136"/>
      <c r="CN361" s="136"/>
      <c r="CX361" s="136"/>
      <c r="DH361" s="136"/>
      <c r="DR361" s="136"/>
      <c r="EB361" s="136"/>
      <c r="EL361" s="136"/>
      <c r="EV361" s="136"/>
      <c r="FF361" s="136"/>
      <c r="FP361" s="136"/>
      <c r="FZ361" s="136"/>
      <c r="GJ361" s="136"/>
      <c r="GT361" s="136"/>
      <c r="HD361" s="136"/>
      <c r="HN361" s="136"/>
      <c r="HX361" s="136"/>
    </row>
    <row xmlns:x14ac="http://schemas.microsoft.com/office/spreadsheetml/2009/9/ac" r="362" s="3" customFormat="true" x14ac:dyDescent="0.25">
      <c r="A362" s="402"/>
      <c r="B362" s="136"/>
      <c r="L362" s="136"/>
      <c r="V362" s="136"/>
      <c r="AF362" s="136"/>
      <c r="AP362" s="136"/>
      <c r="AZ362" s="136"/>
      <c r="BA362" s="136"/>
      <c r="BB362" s="136"/>
      <c r="BC362" s="136"/>
      <c r="BD362" s="136"/>
      <c r="BE362" s="136"/>
      <c r="BF362" s="136"/>
      <c r="BG362" s="136"/>
      <c r="BJ362" s="136"/>
      <c r="BT362" s="136"/>
      <c r="CD362" s="136"/>
      <c r="CN362" s="136"/>
      <c r="CX362" s="136"/>
      <c r="DH362" s="136"/>
      <c r="DR362" s="136"/>
      <c r="EB362" s="136"/>
      <c r="EL362" s="136"/>
      <c r="EV362" s="136"/>
      <c r="FF362" s="136"/>
      <c r="FP362" s="136"/>
      <c r="FZ362" s="136"/>
      <c r="GJ362" s="136"/>
      <c r="GT362" s="136"/>
      <c r="HD362" s="136"/>
      <c r="HN362" s="136"/>
      <c r="HX362" s="136"/>
    </row>
    <row xmlns:x14ac="http://schemas.microsoft.com/office/spreadsheetml/2009/9/ac" r="363" s="3" customFormat="true" x14ac:dyDescent="0.25">
      <c r="A363" s="402"/>
      <c r="B363" s="136"/>
      <c r="L363" s="136"/>
      <c r="V363" s="136"/>
      <c r="AF363" s="136"/>
      <c r="AP363" s="136"/>
      <c r="AZ363" s="136"/>
      <c r="BA363" s="136"/>
      <c r="BB363" s="136"/>
      <c r="BC363" s="136"/>
      <c r="BD363" s="136"/>
      <c r="BE363" s="136"/>
      <c r="BF363" s="136"/>
      <c r="BG363" s="136"/>
      <c r="BJ363" s="136"/>
      <c r="BT363" s="136"/>
      <c r="CD363" s="136"/>
      <c r="CN363" s="136"/>
      <c r="CX363" s="136"/>
      <c r="DH363" s="136"/>
      <c r="DR363" s="136"/>
      <c r="EB363" s="136"/>
      <c r="EL363" s="136"/>
      <c r="EV363" s="136"/>
      <c r="FF363" s="136"/>
      <c r="FP363" s="136"/>
      <c r="FZ363" s="136"/>
      <c r="GJ363" s="136"/>
      <c r="GT363" s="136"/>
      <c r="HD363" s="136"/>
      <c r="HN363" s="136"/>
      <c r="HX363" s="136"/>
    </row>
    <row xmlns:x14ac="http://schemas.microsoft.com/office/spreadsheetml/2009/9/ac" r="364" s="3" customFormat="true" x14ac:dyDescent="0.25">
      <c r="A364" s="402"/>
      <c r="B364" s="136"/>
      <c r="L364" s="136"/>
      <c r="V364" s="136"/>
      <c r="AF364" s="136"/>
      <c r="AP364" s="136"/>
      <c r="AZ364" s="136"/>
      <c r="BA364" s="136"/>
      <c r="BB364" s="136"/>
      <c r="BC364" s="136"/>
      <c r="BD364" s="136"/>
      <c r="BE364" s="136"/>
      <c r="BF364" s="136"/>
      <c r="BG364" s="136"/>
      <c r="BJ364" s="136"/>
      <c r="BT364" s="136"/>
      <c r="CD364" s="136"/>
      <c r="CN364" s="136"/>
      <c r="CX364" s="136"/>
      <c r="DH364" s="136"/>
      <c r="DR364" s="136"/>
      <c r="EB364" s="136"/>
      <c r="EL364" s="136"/>
      <c r="EV364" s="136"/>
      <c r="FF364" s="136"/>
      <c r="FP364" s="136"/>
      <c r="FZ364" s="136"/>
      <c r="GJ364" s="136"/>
      <c r="GT364" s="136"/>
      <c r="HD364" s="136"/>
      <c r="HN364" s="136"/>
      <c r="HX364" s="136"/>
    </row>
    <row xmlns:x14ac="http://schemas.microsoft.com/office/spreadsheetml/2009/9/ac" r="365" s="3" customFormat="true" x14ac:dyDescent="0.25">
      <c r="A365" s="402"/>
      <c r="B365" s="136"/>
      <c r="L365" s="136"/>
      <c r="V365" s="136"/>
      <c r="AF365" s="136"/>
      <c r="AP365" s="136"/>
      <c r="AZ365" s="136"/>
      <c r="BA365" s="136"/>
      <c r="BB365" s="136"/>
      <c r="BC365" s="136"/>
      <c r="BD365" s="136"/>
      <c r="BE365" s="136"/>
      <c r="BF365" s="136"/>
      <c r="BG365" s="136"/>
      <c r="BJ365" s="136"/>
      <c r="BT365" s="136"/>
      <c r="CD365" s="136"/>
      <c r="CN365" s="136"/>
      <c r="CX365" s="136"/>
      <c r="DH365" s="136"/>
      <c r="DR365" s="136"/>
      <c r="EB365" s="136"/>
      <c r="EL365" s="136"/>
      <c r="EV365" s="136"/>
      <c r="FF365" s="136"/>
      <c r="FP365" s="136"/>
      <c r="FZ365" s="136"/>
      <c r="GJ365" s="136"/>
      <c r="GT365" s="136"/>
      <c r="HD365" s="136"/>
      <c r="HN365" s="136"/>
      <c r="HX365" s="136"/>
    </row>
    <row xmlns:x14ac="http://schemas.microsoft.com/office/spreadsheetml/2009/9/ac" r="366" s="3" customFormat="true" x14ac:dyDescent="0.25">
      <c r="A366" s="402"/>
      <c r="B366" s="136"/>
      <c r="L366" s="136"/>
      <c r="V366" s="136"/>
      <c r="AF366" s="136"/>
      <c r="AP366" s="136"/>
      <c r="AZ366" s="136"/>
      <c r="BA366" s="136"/>
      <c r="BB366" s="136"/>
      <c r="BC366" s="136"/>
      <c r="BD366" s="136"/>
      <c r="BE366" s="136"/>
      <c r="BF366" s="136"/>
      <c r="BG366" s="136"/>
      <c r="BJ366" s="136"/>
      <c r="BT366" s="136"/>
      <c r="CD366" s="136"/>
      <c r="CN366" s="136"/>
      <c r="CX366" s="136"/>
      <c r="DH366" s="136"/>
      <c r="DR366" s="136"/>
      <c r="EB366" s="136"/>
      <c r="EL366" s="136"/>
      <c r="EV366" s="136"/>
      <c r="FF366" s="136"/>
      <c r="FP366" s="136"/>
      <c r="FZ366" s="136"/>
      <c r="GJ366" s="136"/>
      <c r="GT366" s="136"/>
      <c r="HD366" s="136"/>
      <c r="HN366" s="136"/>
      <c r="HX366" s="136"/>
    </row>
    <row xmlns:x14ac="http://schemas.microsoft.com/office/spreadsheetml/2009/9/ac" r="367" s="3" customFormat="true" x14ac:dyDescent="0.25">
      <c r="A367" s="402"/>
      <c r="B367" s="136"/>
      <c r="L367" s="136"/>
      <c r="V367" s="136"/>
      <c r="AF367" s="136"/>
      <c r="AP367" s="136"/>
      <c r="AZ367" s="136"/>
      <c r="BA367" s="136"/>
      <c r="BB367" s="136"/>
      <c r="BC367" s="136"/>
      <c r="BD367" s="136"/>
      <c r="BE367" s="136"/>
      <c r="BF367" s="136"/>
      <c r="BG367" s="136"/>
      <c r="BJ367" s="136"/>
      <c r="BT367" s="136"/>
      <c r="CD367" s="136"/>
      <c r="CN367" s="136"/>
      <c r="CX367" s="136"/>
      <c r="DH367" s="136"/>
      <c r="DR367" s="136"/>
      <c r="EB367" s="136"/>
      <c r="EL367" s="136"/>
      <c r="EV367" s="136"/>
      <c r="FF367" s="136"/>
      <c r="FP367" s="136"/>
      <c r="FZ367" s="136"/>
      <c r="GJ367" s="136"/>
      <c r="GT367" s="136"/>
      <c r="HD367" s="136"/>
      <c r="HN367" s="136"/>
      <c r="HX367" s="136"/>
    </row>
    <row xmlns:x14ac="http://schemas.microsoft.com/office/spreadsheetml/2009/9/ac" r="368" s="3" customFormat="true" x14ac:dyDescent="0.25">
      <c r="A368" s="402"/>
      <c r="B368" s="136"/>
      <c r="L368" s="136"/>
      <c r="V368" s="136"/>
      <c r="AF368" s="136"/>
      <c r="AP368" s="136"/>
      <c r="AZ368" s="136"/>
      <c r="BA368" s="136"/>
      <c r="BB368" s="136"/>
      <c r="BC368" s="136"/>
      <c r="BD368" s="136"/>
      <c r="BE368" s="136"/>
      <c r="BF368" s="136"/>
      <c r="BG368" s="136"/>
      <c r="BJ368" s="136"/>
      <c r="BT368" s="136"/>
      <c r="CD368" s="136"/>
      <c r="CN368" s="136"/>
      <c r="CX368" s="136"/>
      <c r="DH368" s="136"/>
      <c r="DR368" s="136"/>
      <c r="EB368" s="136"/>
      <c r="EL368" s="136"/>
      <c r="EV368" s="136"/>
      <c r="FF368" s="136"/>
      <c r="FP368" s="136"/>
      <c r="FZ368" s="136"/>
      <c r="GJ368" s="136"/>
      <c r="GT368" s="136"/>
      <c r="HD368" s="136"/>
      <c r="HN368" s="136"/>
      <c r="HX368" s="136"/>
    </row>
    <row xmlns:x14ac="http://schemas.microsoft.com/office/spreadsheetml/2009/9/ac" r="369" s="3" customFormat="true" x14ac:dyDescent="0.25">
      <c r="A369" s="402"/>
      <c r="B369" s="136"/>
      <c r="L369" s="136"/>
      <c r="V369" s="136"/>
      <c r="AF369" s="136"/>
      <c r="AP369" s="136"/>
      <c r="AZ369" s="136"/>
      <c r="BA369" s="136"/>
      <c r="BB369" s="136"/>
      <c r="BC369" s="136"/>
      <c r="BD369" s="136"/>
      <c r="BE369" s="136"/>
      <c r="BF369" s="136"/>
      <c r="BG369" s="136"/>
      <c r="BJ369" s="136"/>
      <c r="BT369" s="136"/>
      <c r="CD369" s="136"/>
      <c r="CN369" s="136"/>
      <c r="CX369" s="136"/>
      <c r="DH369" s="136"/>
      <c r="DR369" s="136"/>
      <c r="EB369" s="136"/>
      <c r="EL369" s="136"/>
      <c r="EV369" s="136"/>
      <c r="FF369" s="136"/>
      <c r="FP369" s="136"/>
      <c r="FZ369" s="136"/>
      <c r="GJ369" s="136"/>
      <c r="GT369" s="136"/>
      <c r="HD369" s="136"/>
      <c r="HN369" s="136"/>
      <c r="HX369" s="136"/>
    </row>
    <row xmlns:x14ac="http://schemas.microsoft.com/office/spreadsheetml/2009/9/ac" r="370" s="3" customFormat="true" x14ac:dyDescent="0.25">
      <c r="A370" s="402"/>
      <c r="B370" s="136"/>
      <c r="L370" s="136"/>
      <c r="V370" s="136"/>
      <c r="AF370" s="136"/>
      <c r="AP370" s="136"/>
      <c r="AZ370" s="136"/>
      <c r="BA370" s="136"/>
      <c r="BB370" s="136"/>
      <c r="BC370" s="136"/>
      <c r="BD370" s="136"/>
      <c r="BE370" s="136"/>
      <c r="BF370" s="136"/>
      <c r="BG370" s="136"/>
      <c r="BJ370" s="136"/>
      <c r="BT370" s="136"/>
      <c r="CD370" s="136"/>
      <c r="CN370" s="136"/>
      <c r="CX370" s="136"/>
      <c r="DH370" s="136"/>
      <c r="DR370" s="136"/>
      <c r="EB370" s="136"/>
      <c r="EL370" s="136"/>
      <c r="EV370" s="136"/>
      <c r="FF370" s="136"/>
      <c r="FP370" s="136"/>
      <c r="FZ370" s="136"/>
      <c r="GJ370" s="136"/>
      <c r="GT370" s="136"/>
      <c r="HD370" s="136"/>
      <c r="HN370" s="136"/>
      <c r="HX370" s="136"/>
    </row>
    <row xmlns:x14ac="http://schemas.microsoft.com/office/spreadsheetml/2009/9/ac" r="371" s="3" customFormat="true" x14ac:dyDescent="0.25">
      <c r="A371" s="402"/>
      <c r="B371" s="136"/>
      <c r="L371" s="136"/>
      <c r="V371" s="136"/>
      <c r="AF371" s="136"/>
      <c r="AP371" s="136"/>
      <c r="AZ371" s="136"/>
      <c r="BA371" s="136"/>
      <c r="BB371" s="136"/>
      <c r="BC371" s="136"/>
      <c r="BD371" s="136"/>
      <c r="BE371" s="136"/>
      <c r="BF371" s="136"/>
      <c r="BG371" s="136"/>
      <c r="BJ371" s="136"/>
      <c r="BT371" s="136"/>
      <c r="CD371" s="136"/>
      <c r="CN371" s="136"/>
      <c r="CX371" s="136"/>
      <c r="DH371" s="136"/>
      <c r="DR371" s="136"/>
      <c r="EB371" s="136"/>
      <c r="EL371" s="136"/>
      <c r="EV371" s="136"/>
      <c r="FF371" s="136"/>
      <c r="FP371" s="136"/>
      <c r="FZ371" s="136"/>
      <c r="GJ371" s="136"/>
      <c r="GT371" s="136"/>
      <c r="HD371" s="136"/>
      <c r="HN371" s="136"/>
      <c r="HX371" s="136"/>
    </row>
    <row xmlns:x14ac="http://schemas.microsoft.com/office/spreadsheetml/2009/9/ac" r="372" s="3" customFormat="true" x14ac:dyDescent="0.25">
      <c r="A372" s="402"/>
      <c r="B372" s="136"/>
      <c r="L372" s="136"/>
      <c r="V372" s="136"/>
      <c r="AF372" s="136"/>
      <c r="AP372" s="136"/>
      <c r="AZ372" s="136"/>
      <c r="BA372" s="136"/>
      <c r="BB372" s="136"/>
      <c r="BC372" s="136"/>
      <c r="BD372" s="136"/>
      <c r="BE372" s="136"/>
      <c r="BF372" s="136"/>
      <c r="BG372" s="136"/>
      <c r="BJ372" s="136"/>
      <c r="BT372" s="136"/>
      <c r="CD372" s="136"/>
      <c r="CN372" s="136"/>
      <c r="CX372" s="136"/>
      <c r="DH372" s="136"/>
      <c r="DR372" s="136"/>
      <c r="EB372" s="136"/>
      <c r="EL372" s="136"/>
      <c r="EV372" s="136"/>
      <c r="FF372" s="136"/>
      <c r="FP372" s="136"/>
      <c r="FZ372" s="136"/>
      <c r="GJ372" s="136"/>
      <c r="GT372" s="136"/>
      <c r="HD372" s="136"/>
      <c r="HN372" s="136"/>
      <c r="HX372" s="136"/>
    </row>
    <row xmlns:x14ac="http://schemas.microsoft.com/office/spreadsheetml/2009/9/ac" r="373" s="3" customFormat="true" x14ac:dyDescent="0.25">
      <c r="A373" s="402"/>
      <c r="B373" s="136"/>
      <c r="L373" s="136"/>
      <c r="V373" s="136"/>
      <c r="AF373" s="136"/>
      <c r="AP373" s="136"/>
      <c r="AZ373" s="136"/>
      <c r="BA373" s="136"/>
      <c r="BB373" s="136"/>
      <c r="BC373" s="136"/>
      <c r="BD373" s="136"/>
      <c r="BE373" s="136"/>
      <c r="BF373" s="136"/>
      <c r="BG373" s="136"/>
      <c r="BJ373" s="136"/>
      <c r="BT373" s="136"/>
      <c r="CD373" s="136"/>
      <c r="CN373" s="136"/>
      <c r="CX373" s="136"/>
      <c r="DH373" s="136"/>
      <c r="DR373" s="136"/>
      <c r="EB373" s="136"/>
      <c r="EL373" s="136"/>
      <c r="EV373" s="136"/>
      <c r="FF373" s="136"/>
      <c r="FP373" s="136"/>
      <c r="FZ373" s="136"/>
      <c r="GJ373" s="136"/>
      <c r="GT373" s="136"/>
      <c r="HD373" s="136"/>
      <c r="HN373" s="136"/>
      <c r="HX373" s="136"/>
    </row>
    <row xmlns:x14ac="http://schemas.microsoft.com/office/spreadsheetml/2009/9/ac" r="374" s="3" customFormat="true" x14ac:dyDescent="0.25">
      <c r="A374" s="402"/>
      <c r="B374" s="136"/>
      <c r="L374" s="136"/>
      <c r="V374" s="136"/>
      <c r="AF374" s="136"/>
      <c r="AP374" s="136"/>
      <c r="AZ374" s="136"/>
      <c r="BA374" s="136"/>
      <c r="BB374" s="136"/>
      <c r="BC374" s="136"/>
      <c r="BD374" s="136"/>
      <c r="BE374" s="136"/>
      <c r="BF374" s="136"/>
      <c r="BG374" s="136"/>
      <c r="BJ374" s="136"/>
      <c r="BT374" s="136"/>
      <c r="CD374" s="136"/>
      <c r="CN374" s="136"/>
      <c r="CX374" s="136"/>
      <c r="DH374" s="136"/>
      <c r="DR374" s="136"/>
      <c r="EB374" s="136"/>
      <c r="EL374" s="136"/>
      <c r="EV374" s="136"/>
      <c r="FF374" s="136"/>
      <c r="FP374" s="136"/>
      <c r="FZ374" s="136"/>
      <c r="GJ374" s="136"/>
      <c r="GT374" s="136"/>
      <c r="HD374" s="136"/>
      <c r="HN374" s="136"/>
      <c r="HX374" s="136"/>
    </row>
    <row xmlns:x14ac="http://schemas.microsoft.com/office/spreadsheetml/2009/9/ac" r="375" s="3" customFormat="true" x14ac:dyDescent="0.25">
      <c r="A375" s="402"/>
      <c r="B375" s="136"/>
      <c r="L375" s="136"/>
      <c r="V375" s="136"/>
      <c r="AF375" s="136"/>
      <c r="AP375" s="136"/>
      <c r="AZ375" s="136"/>
      <c r="BA375" s="136"/>
      <c r="BB375" s="136"/>
      <c r="BC375" s="136"/>
      <c r="BD375" s="136"/>
      <c r="BE375" s="136"/>
      <c r="BF375" s="136"/>
      <c r="BG375" s="136"/>
      <c r="BJ375" s="136"/>
      <c r="BT375" s="136"/>
      <c r="CD375" s="136"/>
      <c r="CN375" s="136"/>
      <c r="CX375" s="136"/>
      <c r="DH375" s="136"/>
      <c r="DR375" s="136"/>
      <c r="EB375" s="136"/>
      <c r="EL375" s="136"/>
      <c r="EV375" s="136"/>
      <c r="FF375" s="136"/>
      <c r="FP375" s="136"/>
      <c r="FZ375" s="136"/>
      <c r="GJ375" s="136"/>
      <c r="GT375" s="136"/>
      <c r="HD375" s="136"/>
      <c r="HN375" s="136"/>
      <c r="HX375" s="136"/>
    </row>
    <row xmlns:x14ac="http://schemas.microsoft.com/office/spreadsheetml/2009/9/ac" r="376" s="3" customFormat="true" x14ac:dyDescent="0.25">
      <c r="A376" s="402"/>
      <c r="B376" s="136"/>
      <c r="L376" s="136"/>
      <c r="V376" s="136"/>
      <c r="AF376" s="136"/>
      <c r="AP376" s="136"/>
      <c r="AZ376" s="136"/>
      <c r="BA376" s="136"/>
      <c r="BB376" s="136"/>
      <c r="BC376" s="136"/>
      <c r="BD376" s="136"/>
      <c r="BE376" s="136"/>
      <c r="BF376" s="136"/>
      <c r="BG376" s="136"/>
      <c r="BJ376" s="136"/>
      <c r="BT376" s="136"/>
      <c r="CD376" s="136"/>
      <c r="CN376" s="136"/>
      <c r="CX376" s="136"/>
      <c r="DH376" s="136"/>
      <c r="DR376" s="136"/>
      <c r="EB376" s="136"/>
      <c r="EL376" s="136"/>
      <c r="EV376" s="136"/>
      <c r="FF376" s="136"/>
      <c r="FP376" s="136"/>
      <c r="FZ376" s="136"/>
      <c r="GJ376" s="136"/>
      <c r="GT376" s="136"/>
      <c r="HD376" s="136"/>
      <c r="HN376" s="136"/>
      <c r="HX376" s="136"/>
    </row>
    <row xmlns:x14ac="http://schemas.microsoft.com/office/spreadsheetml/2009/9/ac" r="377" s="3" customFormat="true" x14ac:dyDescent="0.25">
      <c r="A377" s="402"/>
      <c r="B377" s="136"/>
      <c r="L377" s="136"/>
      <c r="V377" s="136"/>
      <c r="AF377" s="136"/>
      <c r="AP377" s="136"/>
      <c r="AZ377" s="136"/>
      <c r="BA377" s="136"/>
      <c r="BB377" s="136"/>
      <c r="BC377" s="136"/>
      <c r="BD377" s="136"/>
      <c r="BE377" s="136"/>
      <c r="BF377" s="136"/>
      <c r="BG377" s="136"/>
      <c r="BJ377" s="136"/>
      <c r="BT377" s="136"/>
      <c r="CD377" s="136"/>
      <c r="CN377" s="136"/>
      <c r="CX377" s="136"/>
      <c r="DH377" s="136"/>
      <c r="DR377" s="136"/>
      <c r="EB377" s="136"/>
      <c r="EL377" s="136"/>
      <c r="EV377" s="136"/>
      <c r="FF377" s="136"/>
      <c r="FP377" s="136"/>
      <c r="FZ377" s="136"/>
      <c r="GJ377" s="136"/>
      <c r="GT377" s="136"/>
      <c r="HD377" s="136"/>
      <c r="HN377" s="136"/>
      <c r="HX377" s="136"/>
    </row>
    <row xmlns:x14ac="http://schemas.microsoft.com/office/spreadsheetml/2009/9/ac" r="378" s="3" customFormat="true" x14ac:dyDescent="0.25">
      <c r="A378" s="402"/>
      <c r="B378" s="136"/>
      <c r="L378" s="136"/>
      <c r="V378" s="136"/>
      <c r="AF378" s="136"/>
      <c r="AP378" s="136"/>
      <c r="AZ378" s="136"/>
      <c r="BA378" s="136"/>
      <c r="BB378" s="136"/>
      <c r="BC378" s="136"/>
      <c r="BD378" s="136"/>
      <c r="BE378" s="136"/>
      <c r="BF378" s="136"/>
      <c r="BG378" s="136"/>
      <c r="BJ378" s="136"/>
      <c r="BT378" s="136"/>
      <c r="CD378" s="136"/>
      <c r="CN378" s="136"/>
      <c r="CX378" s="136"/>
      <c r="DH378" s="136"/>
      <c r="DR378" s="136"/>
      <c r="EB378" s="136"/>
      <c r="EL378" s="136"/>
      <c r="EV378" s="136"/>
      <c r="FF378" s="136"/>
      <c r="FP378" s="136"/>
      <c r="FZ378" s="136"/>
      <c r="GJ378" s="136"/>
      <c r="GT378" s="136"/>
      <c r="HD378" s="136"/>
      <c r="HN378" s="136"/>
      <c r="HX378" s="136"/>
    </row>
    <row xmlns:x14ac="http://schemas.microsoft.com/office/spreadsheetml/2009/9/ac" r="379" s="3" customFormat="true" x14ac:dyDescent="0.25">
      <c r="A379" s="402"/>
      <c r="B379" s="136"/>
      <c r="L379" s="136"/>
      <c r="V379" s="136"/>
      <c r="AF379" s="136"/>
      <c r="AP379" s="136"/>
      <c r="AZ379" s="136"/>
      <c r="BA379" s="136"/>
      <c r="BB379" s="136"/>
      <c r="BC379" s="136"/>
      <c r="BD379" s="136"/>
      <c r="BE379" s="136"/>
      <c r="BF379" s="136"/>
      <c r="BG379" s="136"/>
      <c r="BJ379" s="136"/>
      <c r="BT379" s="136"/>
      <c r="CD379" s="136"/>
      <c r="CN379" s="136"/>
      <c r="CX379" s="136"/>
      <c r="DH379" s="136"/>
      <c r="DR379" s="136"/>
      <c r="EB379" s="136"/>
      <c r="EL379" s="136"/>
      <c r="EV379" s="136"/>
      <c r="FF379" s="136"/>
      <c r="FP379" s="136"/>
      <c r="FZ379" s="136"/>
      <c r="GJ379" s="136"/>
      <c r="GT379" s="136"/>
      <c r="HD379" s="136"/>
      <c r="HN379" s="136"/>
      <c r="HX379" s="136"/>
    </row>
    <row xmlns:x14ac="http://schemas.microsoft.com/office/spreadsheetml/2009/9/ac" r="380" s="3" customFormat="true" x14ac:dyDescent="0.25">
      <c r="A380" s="402"/>
      <c r="B380" s="136"/>
      <c r="L380" s="136"/>
      <c r="V380" s="136"/>
      <c r="AF380" s="136"/>
      <c r="AP380" s="136"/>
      <c r="AZ380" s="136"/>
      <c r="BA380" s="136"/>
      <c r="BB380" s="136"/>
      <c r="BC380" s="136"/>
      <c r="BD380" s="136"/>
      <c r="BE380" s="136"/>
      <c r="BF380" s="136"/>
      <c r="BG380" s="136"/>
      <c r="BJ380" s="136"/>
      <c r="BT380" s="136"/>
      <c r="CD380" s="136"/>
      <c r="CN380" s="136"/>
      <c r="CX380" s="136"/>
      <c r="DH380" s="136"/>
      <c r="DR380" s="136"/>
      <c r="EB380" s="136"/>
      <c r="EL380" s="136"/>
      <c r="EV380" s="136"/>
      <c r="FF380" s="136"/>
      <c r="FP380" s="136"/>
      <c r="FZ380" s="136"/>
      <c r="GJ380" s="136"/>
      <c r="GT380" s="136"/>
      <c r="HD380" s="136"/>
      <c r="HN380" s="136"/>
      <c r="HX380" s="136"/>
    </row>
    <row xmlns:x14ac="http://schemas.microsoft.com/office/spreadsheetml/2009/9/ac" r="381" s="3" customFormat="true" x14ac:dyDescent="0.25">
      <c r="A381" s="402"/>
      <c r="B381" s="136"/>
      <c r="L381" s="136"/>
      <c r="V381" s="136"/>
      <c r="AF381" s="136"/>
      <c r="AP381" s="136"/>
      <c r="AZ381" s="136"/>
      <c r="BA381" s="136"/>
      <c r="BB381" s="136"/>
      <c r="BC381" s="136"/>
      <c r="BD381" s="136"/>
      <c r="BE381" s="136"/>
      <c r="BF381" s="136"/>
      <c r="BG381" s="136"/>
      <c r="BJ381" s="136"/>
      <c r="BT381" s="136"/>
      <c r="CD381" s="136"/>
      <c r="CN381" s="136"/>
      <c r="CX381" s="136"/>
      <c r="DH381" s="136"/>
      <c r="DR381" s="136"/>
      <c r="EB381" s="136"/>
      <c r="EL381" s="136"/>
      <c r="EV381" s="136"/>
      <c r="FF381" s="136"/>
      <c r="FP381" s="136"/>
      <c r="FZ381" s="136"/>
      <c r="GJ381" s="136"/>
      <c r="GT381" s="136"/>
      <c r="HD381" s="136"/>
      <c r="HN381" s="136"/>
      <c r="HX381" s="136"/>
    </row>
    <row xmlns:x14ac="http://schemas.microsoft.com/office/spreadsheetml/2009/9/ac" r="382" s="3" customFormat="true" x14ac:dyDescent="0.25">
      <c r="A382" s="402"/>
      <c r="B382" s="136"/>
      <c r="L382" s="136"/>
      <c r="V382" s="136"/>
      <c r="AF382" s="136"/>
      <c r="AP382" s="136"/>
      <c r="AZ382" s="136"/>
      <c r="BA382" s="136"/>
      <c r="BB382" s="136"/>
      <c r="BC382" s="136"/>
      <c r="BD382" s="136"/>
      <c r="BE382" s="136"/>
      <c r="BF382" s="136"/>
      <c r="BG382" s="136"/>
      <c r="BJ382" s="136"/>
      <c r="BT382" s="136"/>
      <c r="CD382" s="136"/>
      <c r="CN382" s="136"/>
      <c r="CX382" s="136"/>
      <c r="DH382" s="136"/>
      <c r="DR382" s="136"/>
      <c r="EB382" s="136"/>
      <c r="EL382" s="136"/>
      <c r="EV382" s="136"/>
      <c r="FF382" s="136"/>
      <c r="FP382" s="136"/>
      <c r="FZ382" s="136"/>
      <c r="GJ382" s="136"/>
      <c r="GT382" s="136"/>
      <c r="HD382" s="136"/>
      <c r="HN382" s="136"/>
      <c r="HX382" s="136"/>
    </row>
    <row xmlns:x14ac="http://schemas.microsoft.com/office/spreadsheetml/2009/9/ac" r="383" s="3" customFormat="true" x14ac:dyDescent="0.25">
      <c r="A383" s="402"/>
      <c r="B383" s="136"/>
      <c r="L383" s="136"/>
      <c r="V383" s="136"/>
      <c r="AF383" s="136"/>
      <c r="AP383" s="136"/>
      <c r="AZ383" s="136"/>
      <c r="BA383" s="136"/>
      <c r="BB383" s="136"/>
      <c r="BC383" s="136"/>
      <c r="BD383" s="136"/>
      <c r="BE383" s="136"/>
      <c r="BF383" s="136"/>
      <c r="BG383" s="136"/>
      <c r="BJ383" s="136"/>
      <c r="BT383" s="136"/>
      <c r="CD383" s="136"/>
      <c r="CN383" s="136"/>
      <c r="CX383" s="136"/>
      <c r="DH383" s="136"/>
      <c r="DR383" s="136"/>
      <c r="EB383" s="136"/>
      <c r="EL383" s="136"/>
      <c r="EV383" s="136"/>
      <c r="FF383" s="136"/>
      <c r="FP383" s="136"/>
      <c r="FZ383" s="136"/>
      <c r="GJ383" s="136"/>
      <c r="GT383" s="136"/>
      <c r="HD383" s="136"/>
      <c r="HN383" s="136"/>
      <c r="HX383" s="136"/>
    </row>
    <row xmlns:x14ac="http://schemas.microsoft.com/office/spreadsheetml/2009/9/ac" r="384" s="3" customFormat="true" x14ac:dyDescent="0.25">
      <c r="A384" s="402"/>
      <c r="B384" s="136"/>
      <c r="L384" s="136"/>
      <c r="V384" s="136"/>
      <c r="AF384" s="136"/>
      <c r="AP384" s="136"/>
      <c r="AZ384" s="136"/>
      <c r="BA384" s="136"/>
      <c r="BB384" s="136"/>
      <c r="BC384" s="136"/>
      <c r="BD384" s="136"/>
      <c r="BE384" s="136"/>
      <c r="BF384" s="136"/>
      <c r="BG384" s="136"/>
      <c r="BJ384" s="136"/>
      <c r="BT384" s="136"/>
      <c r="CD384" s="136"/>
      <c r="CN384" s="136"/>
      <c r="CX384" s="136"/>
      <c r="DH384" s="136"/>
      <c r="DR384" s="136"/>
      <c r="EB384" s="136"/>
      <c r="EL384" s="136"/>
      <c r="EV384" s="136"/>
      <c r="FF384" s="136"/>
      <c r="FP384" s="136"/>
      <c r="FZ384" s="136"/>
      <c r="GJ384" s="136"/>
      <c r="GT384" s="136"/>
      <c r="HD384" s="136"/>
      <c r="HN384" s="136"/>
      <c r="HX384" s="136"/>
    </row>
    <row xmlns:x14ac="http://schemas.microsoft.com/office/spreadsheetml/2009/9/ac" r="385" s="3" customFormat="true" x14ac:dyDescent="0.25">
      <c r="A385" s="402"/>
      <c r="B385" s="136"/>
      <c r="L385" s="136"/>
      <c r="V385" s="136"/>
      <c r="AF385" s="136"/>
      <c r="AP385" s="136"/>
      <c r="AZ385" s="136"/>
      <c r="BA385" s="136"/>
      <c r="BB385" s="136"/>
      <c r="BC385" s="136"/>
      <c r="BD385" s="136"/>
      <c r="BE385" s="136"/>
      <c r="BF385" s="136"/>
      <c r="BG385" s="136"/>
      <c r="BJ385" s="136"/>
      <c r="BT385" s="136"/>
      <c r="CD385" s="136"/>
      <c r="CN385" s="136"/>
      <c r="CX385" s="136"/>
      <c r="DH385" s="136"/>
      <c r="DR385" s="136"/>
      <c r="EB385" s="136"/>
      <c r="EL385" s="136"/>
      <c r="EV385" s="136"/>
      <c r="FF385" s="136"/>
      <c r="FP385" s="136"/>
      <c r="FZ385" s="136"/>
      <c r="GJ385" s="136"/>
      <c r="GT385" s="136"/>
      <c r="HD385" s="136"/>
      <c r="HN385" s="136"/>
      <c r="HX385" s="136"/>
    </row>
    <row xmlns:x14ac="http://schemas.microsoft.com/office/spreadsheetml/2009/9/ac" r="386" s="3" customFormat="true" x14ac:dyDescent="0.25">
      <c r="A386" s="402"/>
      <c r="B386" s="136"/>
      <c r="L386" s="136"/>
      <c r="V386" s="136"/>
      <c r="AF386" s="136"/>
      <c r="AP386" s="136"/>
      <c r="AZ386" s="136"/>
      <c r="BA386" s="136"/>
      <c r="BB386" s="136"/>
      <c r="BC386" s="136"/>
      <c r="BD386" s="136"/>
      <c r="BE386" s="136"/>
      <c r="BF386" s="136"/>
      <c r="BG386" s="136"/>
      <c r="BJ386" s="136"/>
      <c r="BT386" s="136"/>
      <c r="CD386" s="136"/>
      <c r="CN386" s="136"/>
      <c r="CX386" s="136"/>
      <c r="DH386" s="136"/>
      <c r="DR386" s="136"/>
      <c r="EB386" s="136"/>
      <c r="EL386" s="136"/>
      <c r="EV386" s="136"/>
      <c r="FF386" s="136"/>
      <c r="FP386" s="136"/>
      <c r="FZ386" s="136"/>
      <c r="GJ386" s="136"/>
      <c r="GT386" s="136"/>
      <c r="HD386" s="136"/>
      <c r="HN386" s="136"/>
      <c r="HX386" s="136"/>
    </row>
    <row xmlns:x14ac="http://schemas.microsoft.com/office/spreadsheetml/2009/9/ac" r="387" s="3" customFormat="true" x14ac:dyDescent="0.25">
      <c r="A387" s="402"/>
      <c r="B387" s="136"/>
      <c r="L387" s="136"/>
      <c r="V387" s="136"/>
      <c r="AF387" s="136"/>
      <c r="AP387" s="136"/>
      <c r="AZ387" s="136"/>
      <c r="BA387" s="136"/>
      <c r="BB387" s="136"/>
      <c r="BC387" s="136"/>
      <c r="BD387" s="136"/>
      <c r="BE387" s="136"/>
      <c r="BF387" s="136"/>
      <c r="BG387" s="136"/>
      <c r="BJ387" s="136"/>
      <c r="BT387" s="136"/>
      <c r="CD387" s="136"/>
      <c r="CN387" s="136"/>
      <c r="CX387" s="136"/>
      <c r="DH387" s="136"/>
      <c r="DR387" s="136"/>
      <c r="EB387" s="136"/>
      <c r="EL387" s="136"/>
      <c r="EV387" s="136"/>
      <c r="FF387" s="136"/>
      <c r="FP387" s="136"/>
      <c r="FZ387" s="136"/>
      <c r="GJ387" s="136"/>
      <c r="GT387" s="136"/>
      <c r="HD387" s="136"/>
      <c r="HN387" s="136"/>
      <c r="HX387" s="136"/>
    </row>
    <row xmlns:x14ac="http://schemas.microsoft.com/office/spreadsheetml/2009/9/ac" r="388" s="3" customFormat="true" x14ac:dyDescent="0.25">
      <c r="A388" s="402"/>
      <c r="B388" s="136"/>
      <c r="L388" s="136"/>
      <c r="V388" s="136"/>
      <c r="AF388" s="136"/>
      <c r="AP388" s="136"/>
      <c r="AZ388" s="136"/>
      <c r="BA388" s="136"/>
      <c r="BB388" s="136"/>
      <c r="BC388" s="136"/>
      <c r="BD388" s="136"/>
      <c r="BE388" s="136"/>
      <c r="BF388" s="136"/>
      <c r="BG388" s="136"/>
      <c r="BJ388" s="136"/>
      <c r="BT388" s="136"/>
      <c r="CD388" s="136"/>
      <c r="CN388" s="136"/>
      <c r="CX388" s="136"/>
      <c r="DH388" s="136"/>
      <c r="DR388" s="136"/>
      <c r="EB388" s="136"/>
      <c r="EL388" s="136"/>
      <c r="EV388" s="136"/>
      <c r="FF388" s="136"/>
      <c r="FP388" s="136"/>
      <c r="FZ388" s="136"/>
      <c r="GJ388" s="136"/>
      <c r="GT388" s="136"/>
      <c r="HD388" s="136"/>
      <c r="HN388" s="136"/>
      <c r="HX388" s="136"/>
    </row>
    <row xmlns:x14ac="http://schemas.microsoft.com/office/spreadsheetml/2009/9/ac" r="389" s="3" customFormat="true" x14ac:dyDescent="0.25">
      <c r="A389" s="402"/>
      <c r="B389" s="136"/>
      <c r="L389" s="136"/>
      <c r="V389" s="136"/>
      <c r="AF389" s="136"/>
      <c r="AP389" s="136"/>
      <c r="AZ389" s="136"/>
      <c r="BA389" s="136"/>
      <c r="BB389" s="136"/>
      <c r="BC389" s="136"/>
      <c r="BD389" s="136"/>
      <c r="BE389" s="136"/>
      <c r="BF389" s="136"/>
      <c r="BG389" s="136"/>
      <c r="BJ389" s="136"/>
      <c r="BT389" s="136"/>
      <c r="CD389" s="136"/>
      <c r="CN389" s="136"/>
      <c r="CX389" s="136"/>
      <c r="DH389" s="136"/>
      <c r="DR389" s="136"/>
      <c r="EB389" s="136"/>
      <c r="EL389" s="136"/>
      <c r="EV389" s="136"/>
      <c r="FF389" s="136"/>
      <c r="FP389" s="136"/>
      <c r="FZ389" s="136"/>
      <c r="GJ389" s="136"/>
      <c r="GT389" s="136"/>
      <c r="HD389" s="136"/>
      <c r="HN389" s="136"/>
      <c r="HX389" s="136"/>
    </row>
    <row xmlns:x14ac="http://schemas.microsoft.com/office/spreadsheetml/2009/9/ac" r="390" s="3" customFormat="true" x14ac:dyDescent="0.25">
      <c r="A390" s="402"/>
      <c r="B390" s="136"/>
      <c r="L390" s="136"/>
      <c r="V390" s="136"/>
      <c r="AF390" s="136"/>
      <c r="AP390" s="136"/>
      <c r="AZ390" s="136"/>
      <c r="BA390" s="136"/>
      <c r="BB390" s="136"/>
      <c r="BC390" s="136"/>
      <c r="BD390" s="136"/>
      <c r="BE390" s="136"/>
      <c r="BF390" s="136"/>
      <c r="BG390" s="136"/>
      <c r="BJ390" s="136"/>
      <c r="BT390" s="136"/>
      <c r="CD390" s="136"/>
      <c r="CN390" s="136"/>
      <c r="CX390" s="136"/>
      <c r="DH390" s="136"/>
      <c r="DR390" s="136"/>
      <c r="EB390" s="136"/>
      <c r="EL390" s="136"/>
      <c r="EV390" s="136"/>
      <c r="FF390" s="136"/>
      <c r="FP390" s="136"/>
      <c r="FZ390" s="136"/>
      <c r="GJ390" s="136"/>
      <c r="GT390" s="136"/>
      <c r="HD390" s="136"/>
      <c r="HN390" s="136"/>
      <c r="HX390" s="136"/>
    </row>
    <row xmlns:x14ac="http://schemas.microsoft.com/office/spreadsheetml/2009/9/ac" r="391" s="3" customFormat="true" x14ac:dyDescent="0.25">
      <c r="A391" s="402"/>
      <c r="B391" s="136"/>
      <c r="L391" s="136"/>
      <c r="V391" s="136"/>
      <c r="AF391" s="136"/>
      <c r="AP391" s="136"/>
      <c r="AZ391" s="136"/>
      <c r="BA391" s="136"/>
      <c r="BB391" s="136"/>
      <c r="BC391" s="136"/>
      <c r="BD391" s="136"/>
      <c r="BE391" s="136"/>
      <c r="BF391" s="136"/>
      <c r="BG391" s="136"/>
      <c r="BJ391" s="136"/>
      <c r="BT391" s="136"/>
      <c r="CD391" s="136"/>
      <c r="CN391" s="136"/>
      <c r="CX391" s="136"/>
      <c r="DH391" s="136"/>
      <c r="DR391" s="136"/>
      <c r="EB391" s="136"/>
      <c r="EL391" s="136"/>
      <c r="EV391" s="136"/>
      <c r="FF391" s="136"/>
      <c r="FP391" s="136"/>
      <c r="FZ391" s="136"/>
      <c r="GJ391" s="136"/>
      <c r="GT391" s="136"/>
      <c r="HD391" s="136"/>
      <c r="HN391" s="136"/>
      <c r="HX391" s="136"/>
    </row>
    <row xmlns:x14ac="http://schemas.microsoft.com/office/spreadsheetml/2009/9/ac" r="392" s="3" customFormat="true" x14ac:dyDescent="0.25">
      <c r="A392" s="402"/>
      <c r="B392" s="136"/>
      <c r="L392" s="136"/>
      <c r="V392" s="136"/>
      <c r="AF392" s="136"/>
      <c r="AP392" s="136"/>
      <c r="AZ392" s="136"/>
      <c r="BA392" s="136"/>
      <c r="BB392" s="136"/>
      <c r="BC392" s="136"/>
      <c r="BD392" s="136"/>
      <c r="BE392" s="136"/>
      <c r="BF392" s="136"/>
      <c r="BG392" s="136"/>
      <c r="BJ392" s="136"/>
      <c r="BT392" s="136"/>
      <c r="CD392" s="136"/>
      <c r="CN392" s="136"/>
      <c r="CX392" s="136"/>
      <c r="DH392" s="136"/>
      <c r="DR392" s="136"/>
      <c r="EB392" s="136"/>
      <c r="EL392" s="136"/>
      <c r="EV392" s="136"/>
      <c r="FF392" s="136"/>
      <c r="FP392" s="136"/>
      <c r="FZ392" s="136"/>
      <c r="GJ392" s="136"/>
      <c r="GT392" s="136"/>
      <c r="HD392" s="136"/>
      <c r="HN392" s="136"/>
      <c r="HX392" s="136"/>
    </row>
    <row xmlns:x14ac="http://schemas.microsoft.com/office/spreadsheetml/2009/9/ac" r="393" s="3" customFormat="true" x14ac:dyDescent="0.25">
      <c r="A393" s="402"/>
      <c r="B393" s="136"/>
      <c r="L393" s="136"/>
      <c r="V393" s="136"/>
      <c r="AF393" s="136"/>
      <c r="AP393" s="136"/>
      <c r="AZ393" s="136"/>
      <c r="BA393" s="136"/>
      <c r="BB393" s="136"/>
      <c r="BC393" s="136"/>
      <c r="BD393" s="136"/>
      <c r="BE393" s="136"/>
      <c r="BF393" s="136"/>
      <c r="BG393" s="136"/>
      <c r="BJ393" s="136"/>
      <c r="BT393" s="136"/>
      <c r="CD393" s="136"/>
      <c r="CN393" s="136"/>
      <c r="CX393" s="136"/>
      <c r="DH393" s="136"/>
      <c r="DR393" s="136"/>
      <c r="EB393" s="136"/>
      <c r="EL393" s="136"/>
      <c r="EV393" s="136"/>
      <c r="FF393" s="136"/>
      <c r="FP393" s="136"/>
      <c r="FZ393" s="136"/>
      <c r="GJ393" s="136"/>
      <c r="GT393" s="136"/>
      <c r="HD393" s="136"/>
      <c r="HN393" s="136"/>
      <c r="HX393" s="136"/>
    </row>
    <row xmlns:x14ac="http://schemas.microsoft.com/office/spreadsheetml/2009/9/ac" r="394" s="3" customFormat="true" x14ac:dyDescent="0.25">
      <c r="A394" s="402"/>
      <c r="B394" s="136"/>
      <c r="L394" s="136"/>
      <c r="V394" s="136"/>
      <c r="AF394" s="136"/>
      <c r="AP394" s="136"/>
      <c r="AZ394" s="136"/>
      <c r="BA394" s="136"/>
      <c r="BB394" s="136"/>
      <c r="BC394" s="136"/>
      <c r="BD394" s="136"/>
      <c r="BE394" s="136"/>
      <c r="BF394" s="136"/>
      <c r="BG394" s="136"/>
      <c r="BJ394" s="136"/>
      <c r="BT394" s="136"/>
      <c r="CD394" s="136"/>
      <c r="CN394" s="136"/>
      <c r="CX394" s="136"/>
      <c r="DH394" s="136"/>
      <c r="DR394" s="136"/>
      <c r="EB394" s="136"/>
      <c r="EL394" s="136"/>
      <c r="EV394" s="136"/>
      <c r="FF394" s="136"/>
      <c r="FP394" s="136"/>
      <c r="FZ394" s="136"/>
      <c r="GJ394" s="136"/>
      <c r="GT394" s="136"/>
      <c r="HD394" s="136"/>
      <c r="HN394" s="136"/>
      <c r="HX394" s="136"/>
    </row>
    <row xmlns:x14ac="http://schemas.microsoft.com/office/spreadsheetml/2009/9/ac" r="395" s="3" customFormat="true" x14ac:dyDescent="0.25">
      <c r="A395" s="402"/>
      <c r="B395" s="136"/>
      <c r="L395" s="136"/>
      <c r="V395" s="136"/>
      <c r="AF395" s="136"/>
      <c r="AP395" s="136"/>
      <c r="AZ395" s="136"/>
      <c r="BA395" s="136"/>
      <c r="BB395" s="136"/>
      <c r="BC395" s="136"/>
      <c r="BD395" s="136"/>
      <c r="BE395" s="136"/>
      <c r="BF395" s="136"/>
      <c r="BG395" s="136"/>
      <c r="BJ395" s="136"/>
      <c r="BT395" s="136"/>
      <c r="CD395" s="136"/>
      <c r="CN395" s="136"/>
      <c r="CX395" s="136"/>
      <c r="DH395" s="136"/>
      <c r="DR395" s="136"/>
      <c r="EB395" s="136"/>
      <c r="EL395" s="136"/>
      <c r="EV395" s="136"/>
      <c r="FF395" s="136"/>
      <c r="FP395" s="136"/>
      <c r="FZ395" s="136"/>
      <c r="GJ395" s="136"/>
      <c r="GT395" s="136"/>
      <c r="HD395" s="136"/>
      <c r="HN395" s="136"/>
      <c r="HX395" s="136"/>
    </row>
    <row xmlns:x14ac="http://schemas.microsoft.com/office/spreadsheetml/2009/9/ac" r="396" s="3" customFormat="true" x14ac:dyDescent="0.25">
      <c r="A396" s="402"/>
      <c r="B396" s="136"/>
      <c r="L396" s="136"/>
      <c r="V396" s="136"/>
      <c r="AF396" s="136"/>
      <c r="AP396" s="136"/>
      <c r="AZ396" s="136"/>
      <c r="BA396" s="136"/>
      <c r="BB396" s="136"/>
      <c r="BC396" s="136"/>
      <c r="BD396" s="136"/>
      <c r="BE396" s="136"/>
      <c r="BF396" s="136"/>
      <c r="BG396" s="136"/>
      <c r="BJ396" s="136"/>
      <c r="BT396" s="136"/>
      <c r="CD396" s="136"/>
      <c r="CN396" s="136"/>
      <c r="CX396" s="136"/>
      <c r="DH396" s="136"/>
      <c r="DR396" s="136"/>
      <c r="EB396" s="136"/>
      <c r="EL396" s="136"/>
      <c r="EV396" s="136"/>
      <c r="FF396" s="136"/>
      <c r="FP396" s="136"/>
      <c r="FZ396" s="136"/>
      <c r="GJ396" s="136"/>
      <c r="GT396" s="136"/>
      <c r="HD396" s="136"/>
      <c r="HN396" s="136"/>
      <c r="HX396" s="136"/>
    </row>
    <row xmlns:x14ac="http://schemas.microsoft.com/office/spreadsheetml/2009/9/ac" r="397" s="3" customFormat="true" x14ac:dyDescent="0.25">
      <c r="A397" s="402"/>
      <c r="B397" s="136"/>
      <c r="L397" s="136"/>
      <c r="V397" s="136"/>
      <c r="AF397" s="136"/>
      <c r="AP397" s="136"/>
      <c r="AZ397" s="136"/>
      <c r="BA397" s="136"/>
      <c r="BB397" s="136"/>
      <c r="BC397" s="136"/>
      <c r="BD397" s="136"/>
      <c r="BE397" s="136"/>
      <c r="BF397" s="136"/>
      <c r="BG397" s="136"/>
      <c r="BJ397" s="136"/>
      <c r="BT397" s="136"/>
      <c r="CD397" s="136"/>
      <c r="CN397" s="136"/>
      <c r="CX397" s="136"/>
      <c r="DH397" s="136"/>
      <c r="DR397" s="136"/>
      <c r="EB397" s="136"/>
      <c r="EL397" s="136"/>
      <c r="EV397" s="136"/>
      <c r="FF397" s="136"/>
      <c r="FP397" s="136"/>
      <c r="FZ397" s="136"/>
      <c r="GJ397" s="136"/>
      <c r="GT397" s="136"/>
      <c r="HD397" s="136"/>
      <c r="HN397" s="136"/>
      <c r="HX397" s="136"/>
    </row>
    <row xmlns:x14ac="http://schemas.microsoft.com/office/spreadsheetml/2009/9/ac" r="398" s="3" customFormat="true" x14ac:dyDescent="0.25">
      <c r="A398" s="402"/>
      <c r="B398" s="136"/>
      <c r="L398" s="136"/>
      <c r="V398" s="136"/>
      <c r="AF398" s="136"/>
      <c r="AP398" s="136"/>
      <c r="AZ398" s="136"/>
      <c r="BA398" s="136"/>
      <c r="BB398" s="136"/>
      <c r="BC398" s="136"/>
      <c r="BD398" s="136"/>
      <c r="BE398" s="136"/>
      <c r="BF398" s="136"/>
      <c r="BG398" s="136"/>
      <c r="BJ398" s="136"/>
      <c r="BT398" s="136"/>
      <c r="CD398" s="136"/>
      <c r="CN398" s="136"/>
      <c r="CX398" s="136"/>
      <c r="DH398" s="136"/>
      <c r="DR398" s="136"/>
      <c r="EB398" s="136"/>
      <c r="EL398" s="136"/>
      <c r="EV398" s="136"/>
      <c r="FF398" s="136"/>
      <c r="FP398" s="136"/>
      <c r="FZ398" s="136"/>
      <c r="GJ398" s="136"/>
      <c r="GT398" s="136"/>
      <c r="HD398" s="136"/>
      <c r="HN398" s="136"/>
      <c r="HX398" s="136"/>
    </row>
    <row xmlns:x14ac="http://schemas.microsoft.com/office/spreadsheetml/2009/9/ac" r="399" s="3" customFormat="true" x14ac:dyDescent="0.25">
      <c r="A399" s="402"/>
      <c r="B399" s="136"/>
      <c r="L399" s="136"/>
      <c r="V399" s="136"/>
      <c r="AF399" s="136"/>
      <c r="AP399" s="136"/>
      <c r="AZ399" s="136"/>
      <c r="BA399" s="136"/>
      <c r="BB399" s="136"/>
      <c r="BC399" s="136"/>
      <c r="BD399" s="136"/>
      <c r="BE399" s="136"/>
      <c r="BF399" s="136"/>
      <c r="BG399" s="136"/>
      <c r="BJ399" s="136"/>
      <c r="BT399" s="136"/>
      <c r="CD399" s="136"/>
      <c r="CN399" s="136"/>
      <c r="CX399" s="136"/>
      <c r="DH399" s="136"/>
      <c r="DR399" s="136"/>
      <c r="EB399" s="136"/>
      <c r="EL399" s="136"/>
      <c r="EV399" s="136"/>
      <c r="FF399" s="136"/>
      <c r="FP399" s="136"/>
      <c r="FZ399" s="136"/>
      <c r="GJ399" s="136"/>
      <c r="GT399" s="136"/>
      <c r="HD399" s="136"/>
      <c r="HN399" s="136"/>
      <c r="HX399" s="136"/>
    </row>
    <row xmlns:x14ac="http://schemas.microsoft.com/office/spreadsheetml/2009/9/ac" r="400" s="3" customFormat="true" x14ac:dyDescent="0.25">
      <c r="A400" s="402"/>
      <c r="B400" s="136"/>
      <c r="L400" s="136"/>
      <c r="V400" s="136"/>
      <c r="AF400" s="136"/>
      <c r="AP400" s="136"/>
      <c r="AZ400" s="136"/>
      <c r="BA400" s="136"/>
      <c r="BB400" s="136"/>
      <c r="BC400" s="136"/>
      <c r="BD400" s="136"/>
      <c r="BE400" s="136"/>
      <c r="BF400" s="136"/>
      <c r="BG400" s="136"/>
      <c r="BJ400" s="136"/>
      <c r="BT400" s="136"/>
      <c r="CD400" s="136"/>
      <c r="CN400" s="136"/>
      <c r="CX400" s="136"/>
      <c r="DH400" s="136"/>
      <c r="DR400" s="136"/>
      <c r="EB400" s="136"/>
      <c r="EL400" s="136"/>
      <c r="EV400" s="136"/>
      <c r="FF400" s="136"/>
      <c r="FP400" s="136"/>
      <c r="FZ400" s="136"/>
      <c r="GJ400" s="136"/>
      <c r="GT400" s="136"/>
      <c r="HD400" s="136"/>
      <c r="HN400" s="136"/>
      <c r="HX400" s="136"/>
    </row>
    <row xmlns:x14ac="http://schemas.microsoft.com/office/spreadsheetml/2009/9/ac" r="401" s="3" customFormat="true" x14ac:dyDescent="0.25">
      <c r="A401" s="402"/>
      <c r="B401" s="136"/>
      <c r="L401" s="136"/>
      <c r="V401" s="136"/>
      <c r="AF401" s="136"/>
      <c r="AP401" s="136"/>
      <c r="AZ401" s="136"/>
      <c r="BA401" s="136"/>
      <c r="BB401" s="136"/>
      <c r="BC401" s="136"/>
      <c r="BD401" s="136"/>
      <c r="BE401" s="136"/>
      <c r="BF401" s="136"/>
      <c r="BG401" s="136"/>
      <c r="BJ401" s="136"/>
      <c r="BT401" s="136"/>
      <c r="CD401" s="136"/>
      <c r="CN401" s="136"/>
      <c r="CX401" s="136"/>
      <c r="DH401" s="136"/>
      <c r="DR401" s="136"/>
      <c r="EB401" s="136"/>
      <c r="EL401" s="136"/>
      <c r="EV401" s="136"/>
      <c r="FF401" s="136"/>
      <c r="FP401" s="136"/>
      <c r="FZ401" s="136"/>
      <c r="GJ401" s="136"/>
      <c r="GT401" s="136"/>
      <c r="HD401" s="136"/>
      <c r="HN401" s="136"/>
      <c r="HX401" s="136"/>
    </row>
    <row xmlns:x14ac="http://schemas.microsoft.com/office/spreadsheetml/2009/9/ac" r="402" s="3" customFormat="true" x14ac:dyDescent="0.25">
      <c r="A402" s="402"/>
      <c r="B402" s="136"/>
      <c r="L402" s="136"/>
      <c r="V402" s="136"/>
      <c r="AF402" s="136"/>
      <c r="AP402" s="136"/>
      <c r="AZ402" s="136"/>
      <c r="BA402" s="136"/>
      <c r="BB402" s="136"/>
      <c r="BC402" s="136"/>
      <c r="BD402" s="136"/>
      <c r="BE402" s="136"/>
      <c r="BF402" s="136"/>
      <c r="BG402" s="136"/>
      <c r="BJ402" s="136"/>
      <c r="BT402" s="136"/>
      <c r="CD402" s="136"/>
      <c r="CN402" s="136"/>
      <c r="CX402" s="136"/>
      <c r="DH402" s="136"/>
      <c r="DR402" s="136"/>
      <c r="EB402" s="136"/>
      <c r="EL402" s="136"/>
      <c r="EV402" s="136"/>
      <c r="FF402" s="136"/>
      <c r="FP402" s="136"/>
      <c r="FZ402" s="136"/>
      <c r="GJ402" s="136"/>
      <c r="GT402" s="136"/>
      <c r="HD402" s="136"/>
      <c r="HN402" s="136"/>
      <c r="HX402" s="136"/>
    </row>
    <row xmlns:x14ac="http://schemas.microsoft.com/office/spreadsheetml/2009/9/ac" r="403" s="3" customFormat="true" x14ac:dyDescent="0.25">
      <c r="A403" s="402"/>
      <c r="B403" s="136"/>
      <c r="L403" s="136"/>
      <c r="V403" s="136"/>
      <c r="AF403" s="136"/>
      <c r="AP403" s="136"/>
      <c r="AZ403" s="136"/>
      <c r="BA403" s="136"/>
      <c r="BB403" s="136"/>
      <c r="BC403" s="136"/>
      <c r="BD403" s="136"/>
      <c r="BE403" s="136"/>
      <c r="BF403" s="136"/>
      <c r="BG403" s="136"/>
      <c r="BJ403" s="136"/>
      <c r="BT403" s="136"/>
      <c r="CD403" s="136"/>
      <c r="CN403" s="136"/>
      <c r="CX403" s="136"/>
      <c r="DH403" s="136"/>
      <c r="DR403" s="136"/>
      <c r="EB403" s="136"/>
      <c r="EL403" s="136"/>
      <c r="EV403" s="136"/>
      <c r="FF403" s="136"/>
      <c r="FP403" s="136"/>
      <c r="FZ403" s="136"/>
      <c r="GJ403" s="136"/>
      <c r="GT403" s="136"/>
      <c r="HD403" s="136"/>
      <c r="HN403" s="136"/>
      <c r="HX403" s="136"/>
    </row>
    <row xmlns:x14ac="http://schemas.microsoft.com/office/spreadsheetml/2009/9/ac" r="404" s="3" customFormat="true" x14ac:dyDescent="0.25">
      <c r="A404" s="402"/>
      <c r="B404" s="136"/>
      <c r="L404" s="136"/>
      <c r="V404" s="136"/>
      <c r="AF404" s="136"/>
      <c r="AP404" s="136"/>
      <c r="AZ404" s="136"/>
      <c r="BA404" s="136"/>
      <c r="BB404" s="136"/>
      <c r="BC404" s="136"/>
      <c r="BD404" s="136"/>
      <c r="BE404" s="136"/>
      <c r="BF404" s="136"/>
      <c r="BG404" s="136"/>
      <c r="BJ404" s="136"/>
      <c r="BT404" s="136"/>
      <c r="CD404" s="136"/>
      <c r="CN404" s="136"/>
      <c r="CX404" s="136"/>
      <c r="DH404" s="136"/>
      <c r="DR404" s="136"/>
      <c r="EB404" s="136"/>
      <c r="EL404" s="136"/>
      <c r="EV404" s="136"/>
      <c r="FF404" s="136"/>
      <c r="FP404" s="136"/>
      <c r="FZ404" s="136"/>
      <c r="GJ404" s="136"/>
      <c r="GT404" s="136"/>
      <c r="HD404" s="136"/>
      <c r="HN404" s="136"/>
      <c r="HX404" s="136"/>
    </row>
    <row xmlns:x14ac="http://schemas.microsoft.com/office/spreadsheetml/2009/9/ac" r="405" s="3" customFormat="true" x14ac:dyDescent="0.25">
      <c r="A405" s="402"/>
      <c r="B405" s="136"/>
      <c r="L405" s="136"/>
      <c r="V405" s="136"/>
      <c r="AF405" s="136"/>
      <c r="AP405" s="136"/>
      <c r="AZ405" s="136"/>
      <c r="BA405" s="136"/>
      <c r="BB405" s="136"/>
      <c r="BC405" s="136"/>
      <c r="BD405" s="136"/>
      <c r="BE405" s="136"/>
      <c r="BF405" s="136"/>
      <c r="BG405" s="136"/>
      <c r="BJ405" s="136"/>
      <c r="BT405" s="136"/>
      <c r="CD405" s="136"/>
      <c r="CN405" s="136"/>
      <c r="CX405" s="136"/>
      <c r="DH405" s="136"/>
      <c r="DR405" s="136"/>
      <c r="EB405" s="136"/>
      <c r="EL405" s="136"/>
      <c r="EV405" s="136"/>
      <c r="FF405" s="136"/>
      <c r="FP405" s="136"/>
      <c r="FZ405" s="136"/>
      <c r="GJ405" s="136"/>
      <c r="GT405" s="136"/>
      <c r="HD405" s="136"/>
      <c r="HN405" s="136"/>
      <c r="HX405" s="136"/>
    </row>
    <row xmlns:x14ac="http://schemas.microsoft.com/office/spreadsheetml/2009/9/ac" r="406" s="3" customFormat="true" x14ac:dyDescent="0.25">
      <c r="A406" s="402"/>
      <c r="B406" s="136"/>
      <c r="L406" s="136"/>
      <c r="V406" s="136"/>
      <c r="AF406" s="136"/>
      <c r="AP406" s="136"/>
      <c r="AZ406" s="136"/>
      <c r="BA406" s="136"/>
      <c r="BB406" s="136"/>
      <c r="BC406" s="136"/>
      <c r="BD406" s="136"/>
      <c r="BE406" s="136"/>
      <c r="BF406" s="136"/>
      <c r="BG406" s="136"/>
      <c r="BJ406" s="136"/>
      <c r="BT406" s="136"/>
      <c r="CD406" s="136"/>
      <c r="CN406" s="136"/>
      <c r="CX406" s="136"/>
      <c r="DH406" s="136"/>
      <c r="DR406" s="136"/>
      <c r="EB406" s="136"/>
      <c r="EL406" s="136"/>
      <c r="EV406" s="136"/>
      <c r="FF406" s="136"/>
      <c r="FP406" s="136"/>
      <c r="FZ406" s="136"/>
      <c r="GJ406" s="136"/>
      <c r="GT406" s="136"/>
      <c r="HD406" s="136"/>
      <c r="HN406" s="136"/>
      <c r="HX406" s="136"/>
    </row>
    <row xmlns:x14ac="http://schemas.microsoft.com/office/spreadsheetml/2009/9/ac" r="407" s="3" customFormat="true" x14ac:dyDescent="0.25">
      <c r="A407" s="402"/>
      <c r="B407" s="136"/>
      <c r="L407" s="136"/>
      <c r="V407" s="136"/>
      <c r="AF407" s="136"/>
      <c r="AP407" s="136"/>
      <c r="AZ407" s="136"/>
      <c r="BA407" s="136"/>
      <c r="BB407" s="136"/>
      <c r="BC407" s="136"/>
      <c r="BD407" s="136"/>
      <c r="BE407" s="136"/>
      <c r="BF407" s="136"/>
      <c r="BG407" s="136"/>
      <c r="BJ407" s="136"/>
      <c r="BT407" s="136"/>
      <c r="CD407" s="136"/>
      <c r="CN407" s="136"/>
      <c r="CX407" s="136"/>
      <c r="DH407" s="136"/>
      <c r="DR407" s="136"/>
      <c r="EB407" s="136"/>
      <c r="EL407" s="136"/>
      <c r="EV407" s="136"/>
      <c r="FF407" s="136"/>
      <c r="FP407" s="136"/>
      <c r="FZ407" s="136"/>
      <c r="GJ407" s="136"/>
      <c r="GT407" s="136"/>
      <c r="HD407" s="136"/>
      <c r="HN407" s="136"/>
      <c r="HX407" s="136"/>
    </row>
    <row xmlns:x14ac="http://schemas.microsoft.com/office/spreadsheetml/2009/9/ac" r="408" s="3" customFormat="true" x14ac:dyDescent="0.25">
      <c r="A408" s="402"/>
      <c r="B408" s="136"/>
      <c r="L408" s="136"/>
      <c r="V408" s="136"/>
      <c r="AF408" s="136"/>
      <c r="AP408" s="136"/>
      <c r="AZ408" s="136"/>
      <c r="BA408" s="136"/>
      <c r="BB408" s="136"/>
      <c r="BC408" s="136"/>
      <c r="BD408" s="136"/>
      <c r="BE408" s="136"/>
      <c r="BF408" s="136"/>
      <c r="BG408" s="136"/>
      <c r="BJ408" s="136"/>
      <c r="BT408" s="136"/>
      <c r="CD408" s="136"/>
      <c r="CN408" s="136"/>
      <c r="CX408" s="136"/>
      <c r="DH408" s="136"/>
      <c r="DR408" s="136"/>
      <c r="EB408" s="136"/>
      <c r="EL408" s="136"/>
      <c r="EV408" s="136"/>
      <c r="FF408" s="136"/>
      <c r="FP408" s="136"/>
      <c r="FZ408" s="136"/>
      <c r="GJ408" s="136"/>
      <c r="GT408" s="136"/>
      <c r="HD408" s="136"/>
      <c r="HN408" s="136"/>
      <c r="HX408" s="136"/>
    </row>
    <row xmlns:x14ac="http://schemas.microsoft.com/office/spreadsheetml/2009/9/ac" r="409" s="3" customFormat="true" x14ac:dyDescent="0.25">
      <c r="A409" s="402"/>
      <c r="B409" s="136"/>
      <c r="L409" s="136"/>
      <c r="V409" s="136"/>
      <c r="AF409" s="136"/>
      <c r="AP409" s="136"/>
      <c r="AZ409" s="136"/>
      <c r="BA409" s="136"/>
      <c r="BB409" s="136"/>
      <c r="BC409" s="136"/>
      <c r="BD409" s="136"/>
      <c r="BE409" s="136"/>
      <c r="BF409" s="136"/>
      <c r="BG409" s="136"/>
      <c r="BJ409" s="136"/>
      <c r="BT409" s="136"/>
      <c r="CD409" s="136"/>
      <c r="CN409" s="136"/>
      <c r="CX409" s="136"/>
      <c r="DH409" s="136"/>
      <c r="DR409" s="136"/>
      <c r="EB409" s="136"/>
      <c r="EL409" s="136"/>
      <c r="EV409" s="136"/>
      <c r="FF409" s="136"/>
      <c r="FP409" s="136"/>
      <c r="FZ409" s="136"/>
      <c r="GJ409" s="136"/>
      <c r="GT409" s="136"/>
      <c r="HD409" s="136"/>
      <c r="HN409" s="136"/>
      <c r="HX409" s="136"/>
    </row>
    <row xmlns:x14ac="http://schemas.microsoft.com/office/spreadsheetml/2009/9/ac" r="410" s="3" customFormat="true" x14ac:dyDescent="0.25">
      <c r="A410" s="402"/>
      <c r="B410" s="136"/>
      <c r="L410" s="136"/>
      <c r="V410" s="136"/>
      <c r="AF410" s="136"/>
      <c r="AP410" s="136"/>
      <c r="AZ410" s="136"/>
      <c r="BA410" s="136"/>
      <c r="BB410" s="136"/>
      <c r="BC410" s="136"/>
      <c r="BD410" s="136"/>
      <c r="BE410" s="136"/>
      <c r="BF410" s="136"/>
      <c r="BG410" s="136"/>
      <c r="BJ410" s="136"/>
      <c r="BT410" s="136"/>
      <c r="CD410" s="136"/>
      <c r="CN410" s="136"/>
      <c r="CX410" s="136"/>
      <c r="DH410" s="136"/>
      <c r="DR410" s="136"/>
      <c r="EB410" s="136"/>
      <c r="EL410" s="136"/>
      <c r="EV410" s="136"/>
      <c r="FF410" s="136"/>
      <c r="FP410" s="136"/>
      <c r="FZ410" s="136"/>
      <c r="GJ410" s="136"/>
      <c r="GT410" s="136"/>
      <c r="HD410" s="136"/>
      <c r="HN410" s="136"/>
      <c r="HX410" s="136"/>
    </row>
    <row xmlns:x14ac="http://schemas.microsoft.com/office/spreadsheetml/2009/9/ac" r="411" s="3" customFormat="true" x14ac:dyDescent="0.25">
      <c r="A411" s="402"/>
      <c r="B411" s="136"/>
      <c r="L411" s="136"/>
      <c r="V411" s="136"/>
      <c r="AF411" s="136"/>
      <c r="AP411" s="136"/>
      <c r="AZ411" s="136"/>
      <c r="BA411" s="136"/>
      <c r="BB411" s="136"/>
      <c r="BC411" s="136"/>
      <c r="BD411" s="136"/>
      <c r="BE411" s="136"/>
      <c r="BF411" s="136"/>
      <c r="BG411" s="136"/>
      <c r="BJ411" s="136"/>
      <c r="BT411" s="136"/>
      <c r="CD411" s="136"/>
      <c r="CN411" s="136"/>
      <c r="CX411" s="136"/>
      <c r="DH411" s="136"/>
      <c r="DR411" s="136"/>
      <c r="EB411" s="136"/>
      <c r="EL411" s="136"/>
      <c r="EV411" s="136"/>
      <c r="FF411" s="136"/>
      <c r="FP411" s="136"/>
      <c r="FZ411" s="136"/>
      <c r="GJ411" s="136"/>
      <c r="GT411" s="136"/>
      <c r="HD411" s="136"/>
      <c r="HN411" s="136"/>
      <c r="HX411" s="136"/>
    </row>
    <row xmlns:x14ac="http://schemas.microsoft.com/office/spreadsheetml/2009/9/ac" r="412" s="3" customFormat="true" x14ac:dyDescent="0.25">
      <c r="A412" s="402"/>
      <c r="B412" s="136"/>
      <c r="L412" s="136"/>
      <c r="V412" s="136"/>
      <c r="AF412" s="136"/>
      <c r="AP412" s="136"/>
      <c r="AZ412" s="136"/>
      <c r="BA412" s="136"/>
      <c r="BB412" s="136"/>
      <c r="BC412" s="136"/>
      <c r="BD412" s="136"/>
      <c r="BE412" s="136"/>
      <c r="BF412" s="136"/>
      <c r="BG412" s="136"/>
      <c r="BJ412" s="136"/>
      <c r="BT412" s="136"/>
      <c r="CD412" s="136"/>
      <c r="CN412" s="136"/>
      <c r="CX412" s="136"/>
      <c r="DH412" s="136"/>
      <c r="DR412" s="136"/>
      <c r="EB412" s="136"/>
      <c r="EL412" s="136"/>
      <c r="EV412" s="136"/>
      <c r="FF412" s="136"/>
      <c r="FP412" s="136"/>
      <c r="FZ412" s="136"/>
      <c r="GJ412" s="136"/>
      <c r="GT412" s="136"/>
      <c r="HD412" s="136"/>
      <c r="HN412" s="136"/>
      <c r="HX412" s="136"/>
    </row>
    <row xmlns:x14ac="http://schemas.microsoft.com/office/spreadsheetml/2009/9/ac" r="413" s="3" customFormat="true" x14ac:dyDescent="0.25">
      <c r="A413" s="402"/>
      <c r="B413" s="136"/>
      <c r="L413" s="136"/>
      <c r="V413" s="136"/>
      <c r="AF413" s="136"/>
      <c r="AP413" s="136"/>
      <c r="AZ413" s="136"/>
      <c r="BA413" s="136"/>
      <c r="BB413" s="136"/>
      <c r="BC413" s="136"/>
      <c r="BD413" s="136"/>
      <c r="BE413" s="136"/>
      <c r="BF413" s="136"/>
      <c r="BG413" s="136"/>
      <c r="BJ413" s="136"/>
      <c r="BT413" s="136"/>
      <c r="CD413" s="136"/>
      <c r="CN413" s="136"/>
      <c r="CX413" s="136"/>
      <c r="DH413" s="136"/>
      <c r="DR413" s="136"/>
      <c r="EB413" s="136"/>
      <c r="EL413" s="136"/>
      <c r="EV413" s="136"/>
      <c r="FF413" s="136"/>
      <c r="FP413" s="136"/>
      <c r="FZ413" s="136"/>
      <c r="GJ413" s="136"/>
      <c r="GT413" s="136"/>
      <c r="HD413" s="136"/>
      <c r="HN413" s="136"/>
      <c r="HX413" s="136"/>
    </row>
    <row xmlns:x14ac="http://schemas.microsoft.com/office/spreadsheetml/2009/9/ac" r="414" s="3" customFormat="true" x14ac:dyDescent="0.25">
      <c r="A414" s="402"/>
      <c r="B414" s="136"/>
      <c r="L414" s="136"/>
      <c r="V414" s="136"/>
      <c r="AF414" s="136"/>
      <c r="AP414" s="136"/>
      <c r="AZ414" s="136"/>
      <c r="BA414" s="136"/>
      <c r="BB414" s="136"/>
      <c r="BC414" s="136"/>
      <c r="BD414" s="136"/>
      <c r="BE414" s="136"/>
      <c r="BF414" s="136"/>
      <c r="BG414" s="136"/>
      <c r="BJ414" s="136"/>
      <c r="BT414" s="136"/>
      <c r="CD414" s="136"/>
      <c r="CN414" s="136"/>
      <c r="CX414" s="136"/>
      <c r="DH414" s="136"/>
      <c r="DR414" s="136"/>
      <c r="EB414" s="136"/>
      <c r="EL414" s="136"/>
      <c r="EV414" s="136"/>
      <c r="FF414" s="136"/>
      <c r="FP414" s="136"/>
      <c r="FZ414" s="136"/>
      <c r="GJ414" s="136"/>
      <c r="GT414" s="136"/>
      <c r="HD414" s="136"/>
      <c r="HN414" s="136"/>
      <c r="HX414" s="136"/>
    </row>
    <row xmlns:x14ac="http://schemas.microsoft.com/office/spreadsheetml/2009/9/ac" r="415" s="3" customFormat="true" x14ac:dyDescent="0.25">
      <c r="A415" s="402"/>
      <c r="B415" s="136"/>
      <c r="L415" s="136"/>
      <c r="V415" s="136"/>
      <c r="AF415" s="136"/>
      <c r="AP415" s="136"/>
      <c r="AZ415" s="136"/>
      <c r="BA415" s="136"/>
      <c r="BB415" s="136"/>
      <c r="BC415" s="136"/>
      <c r="BD415" s="136"/>
      <c r="BE415" s="136"/>
      <c r="BF415" s="136"/>
      <c r="BG415" s="136"/>
      <c r="BJ415" s="136"/>
      <c r="BT415" s="136"/>
      <c r="CD415" s="136"/>
      <c r="CN415" s="136"/>
      <c r="CX415" s="136"/>
      <c r="DH415" s="136"/>
      <c r="DR415" s="136"/>
      <c r="EB415" s="136"/>
      <c r="EL415" s="136"/>
      <c r="EV415" s="136"/>
      <c r="FF415" s="136"/>
      <c r="FP415" s="136"/>
      <c r="FZ415" s="136"/>
      <c r="GJ415" s="136"/>
      <c r="GT415" s="136"/>
      <c r="HD415" s="136"/>
      <c r="HN415" s="136"/>
      <c r="HX415" s="136"/>
    </row>
    <row xmlns:x14ac="http://schemas.microsoft.com/office/spreadsheetml/2009/9/ac" r="416" s="3" customFormat="true" x14ac:dyDescent="0.25">
      <c r="A416" s="402"/>
      <c r="B416" s="136"/>
      <c r="L416" s="136"/>
      <c r="V416" s="136"/>
      <c r="AF416" s="136"/>
      <c r="AP416" s="136"/>
      <c r="AZ416" s="136"/>
      <c r="BA416" s="136"/>
      <c r="BB416" s="136"/>
      <c r="BC416" s="136"/>
      <c r="BD416" s="136"/>
      <c r="BE416" s="136"/>
      <c r="BF416" s="136"/>
      <c r="BG416" s="136"/>
      <c r="BJ416" s="136"/>
      <c r="BT416" s="136"/>
      <c r="CD416" s="136"/>
      <c r="CN416" s="136"/>
      <c r="CX416" s="136"/>
      <c r="DH416" s="136"/>
      <c r="DR416" s="136"/>
      <c r="EB416" s="136"/>
      <c r="EL416" s="136"/>
      <c r="EV416" s="136"/>
      <c r="FF416" s="136"/>
      <c r="FP416" s="136"/>
      <c r="FZ416" s="136"/>
      <c r="GJ416" s="136"/>
      <c r="GT416" s="136"/>
      <c r="HD416" s="136"/>
      <c r="HN416" s="136"/>
      <c r="HX416" s="136"/>
    </row>
    <row xmlns:x14ac="http://schemas.microsoft.com/office/spreadsheetml/2009/9/ac" r="417" s="3" customFormat="true" x14ac:dyDescent="0.25">
      <c r="A417" s="402"/>
      <c r="B417" s="136"/>
      <c r="L417" s="136"/>
      <c r="V417" s="136"/>
      <c r="AF417" s="136"/>
      <c r="AP417" s="136"/>
      <c r="AZ417" s="136"/>
      <c r="BA417" s="136"/>
      <c r="BB417" s="136"/>
      <c r="BC417" s="136"/>
      <c r="BD417" s="136"/>
      <c r="BE417" s="136"/>
      <c r="BF417" s="136"/>
      <c r="BG417" s="136"/>
      <c r="BJ417" s="136"/>
      <c r="BT417" s="136"/>
      <c r="CD417" s="136"/>
      <c r="CN417" s="136"/>
      <c r="CX417" s="136"/>
      <c r="DH417" s="136"/>
      <c r="DR417" s="136"/>
      <c r="EB417" s="136"/>
      <c r="EL417" s="136"/>
      <c r="EV417" s="136"/>
      <c r="FF417" s="136"/>
      <c r="FP417" s="136"/>
      <c r="FZ417" s="136"/>
      <c r="GJ417" s="136"/>
      <c r="GT417" s="136"/>
      <c r="HD417" s="136"/>
      <c r="HN417" s="136"/>
      <c r="HX417" s="136"/>
    </row>
    <row xmlns:x14ac="http://schemas.microsoft.com/office/spreadsheetml/2009/9/ac" r="418" s="3" customFormat="true" x14ac:dyDescent="0.25">
      <c r="A418" s="402"/>
      <c r="B418" s="136"/>
      <c r="L418" s="136"/>
      <c r="V418" s="136"/>
      <c r="AF418" s="136"/>
      <c r="AP418" s="136"/>
      <c r="AZ418" s="136"/>
      <c r="BA418" s="136"/>
      <c r="BB418" s="136"/>
      <c r="BC418" s="136"/>
      <c r="BD418" s="136"/>
      <c r="BE418" s="136"/>
      <c r="BF418" s="136"/>
      <c r="BG418" s="136"/>
      <c r="BJ418" s="136"/>
      <c r="BT418" s="136"/>
      <c r="CD418" s="136"/>
      <c r="CN418" s="136"/>
      <c r="CX418" s="136"/>
      <c r="DH418" s="136"/>
      <c r="DR418" s="136"/>
      <c r="EB418" s="136"/>
      <c r="EL418" s="136"/>
      <c r="EV418" s="136"/>
      <c r="FF418" s="136"/>
      <c r="FP418" s="136"/>
      <c r="FZ418" s="136"/>
      <c r="GJ418" s="136"/>
      <c r="GT418" s="136"/>
      <c r="HD418" s="136"/>
      <c r="HN418" s="136"/>
      <c r="HX418" s="136"/>
    </row>
    <row xmlns:x14ac="http://schemas.microsoft.com/office/spreadsheetml/2009/9/ac" r="419" s="3" customFormat="true" x14ac:dyDescent="0.25">
      <c r="A419" s="402"/>
      <c r="B419" s="136"/>
      <c r="L419" s="136"/>
      <c r="V419" s="136"/>
      <c r="AF419" s="136"/>
      <c r="AP419" s="136"/>
      <c r="AZ419" s="136"/>
      <c r="BA419" s="136"/>
      <c r="BB419" s="136"/>
      <c r="BC419" s="136"/>
      <c r="BD419" s="136"/>
      <c r="BE419" s="136"/>
      <c r="BF419" s="136"/>
      <c r="BG419" s="136"/>
      <c r="BJ419" s="136"/>
      <c r="BT419" s="136"/>
      <c r="CD419" s="136"/>
      <c r="CN419" s="136"/>
      <c r="CX419" s="136"/>
      <c r="DH419" s="136"/>
      <c r="DR419" s="136"/>
      <c r="EB419" s="136"/>
      <c r="EL419" s="136"/>
      <c r="EV419" s="136"/>
      <c r="FF419" s="136"/>
      <c r="FP419" s="136"/>
      <c r="FZ419" s="136"/>
      <c r="GJ419" s="136"/>
      <c r="GT419" s="136"/>
      <c r="HD419" s="136"/>
      <c r="HN419" s="136"/>
      <c r="HX419" s="136"/>
    </row>
    <row xmlns:x14ac="http://schemas.microsoft.com/office/spreadsheetml/2009/9/ac" r="420" s="3" customFormat="true" x14ac:dyDescent="0.25">
      <c r="A420" s="402"/>
      <c r="B420" s="136"/>
      <c r="L420" s="136"/>
      <c r="V420" s="136"/>
      <c r="AF420" s="136"/>
      <c r="AP420" s="136"/>
      <c r="AZ420" s="136"/>
      <c r="BA420" s="136"/>
      <c r="BB420" s="136"/>
      <c r="BC420" s="136"/>
      <c r="BD420" s="136"/>
      <c r="BE420" s="136"/>
      <c r="BF420" s="136"/>
      <c r="BG420" s="136"/>
      <c r="BJ420" s="136"/>
      <c r="BT420" s="136"/>
      <c r="CD420" s="136"/>
      <c r="CN420" s="136"/>
      <c r="CX420" s="136"/>
      <c r="DH420" s="136"/>
      <c r="DR420" s="136"/>
      <c r="EB420" s="136"/>
      <c r="EL420" s="136"/>
      <c r="EV420" s="136"/>
      <c r="FF420" s="136"/>
      <c r="FP420" s="136"/>
      <c r="FZ420" s="136"/>
      <c r="GJ420" s="136"/>
      <c r="GT420" s="136"/>
      <c r="HD420" s="136"/>
      <c r="HN420" s="136"/>
      <c r="HX420" s="136"/>
    </row>
    <row xmlns:x14ac="http://schemas.microsoft.com/office/spreadsheetml/2009/9/ac" r="421" s="3" customFormat="true" x14ac:dyDescent="0.25">
      <c r="A421" s="402"/>
      <c r="B421" s="136"/>
      <c r="L421" s="136"/>
      <c r="V421" s="136"/>
      <c r="AF421" s="136"/>
      <c r="AP421" s="136"/>
      <c r="AZ421" s="136"/>
      <c r="BA421" s="136"/>
      <c r="BB421" s="136"/>
      <c r="BC421" s="136"/>
      <c r="BD421" s="136"/>
      <c r="BE421" s="136"/>
      <c r="BF421" s="136"/>
      <c r="BG421" s="136"/>
      <c r="BJ421" s="136"/>
      <c r="BT421" s="136"/>
      <c r="CD421" s="136"/>
      <c r="CN421" s="136"/>
      <c r="CX421" s="136"/>
      <c r="DH421" s="136"/>
      <c r="DR421" s="136"/>
      <c r="EB421" s="136"/>
      <c r="EL421" s="136"/>
      <c r="EV421" s="136"/>
      <c r="FF421" s="136"/>
      <c r="FP421" s="136"/>
      <c r="FZ421" s="136"/>
      <c r="GJ421" s="136"/>
      <c r="GT421" s="136"/>
      <c r="HD421" s="136"/>
      <c r="HN421" s="136"/>
      <c r="HX421" s="136"/>
    </row>
    <row xmlns:x14ac="http://schemas.microsoft.com/office/spreadsheetml/2009/9/ac" r="422" s="3" customFormat="true" x14ac:dyDescent="0.25">
      <c r="A422" s="402"/>
      <c r="B422" s="136"/>
      <c r="L422" s="136"/>
      <c r="V422" s="136"/>
      <c r="AF422" s="136"/>
      <c r="AP422" s="136"/>
      <c r="AZ422" s="136"/>
      <c r="BA422" s="136"/>
      <c r="BB422" s="136"/>
      <c r="BC422" s="136"/>
      <c r="BD422" s="136"/>
      <c r="BE422" s="136"/>
      <c r="BF422" s="136"/>
      <c r="BG422" s="136"/>
      <c r="BJ422" s="136"/>
      <c r="BT422" s="136"/>
      <c r="CD422" s="136"/>
      <c r="CN422" s="136"/>
      <c r="CX422" s="136"/>
      <c r="DH422" s="136"/>
      <c r="DR422" s="136"/>
      <c r="EB422" s="136"/>
      <c r="EL422" s="136"/>
      <c r="EV422" s="136"/>
      <c r="FF422" s="136"/>
      <c r="FP422" s="136"/>
      <c r="FZ422" s="136"/>
      <c r="GJ422" s="136"/>
      <c r="GT422" s="136"/>
      <c r="HD422" s="136"/>
      <c r="HN422" s="136"/>
      <c r="HX422" s="136"/>
    </row>
    <row xmlns:x14ac="http://schemas.microsoft.com/office/spreadsheetml/2009/9/ac" r="423" s="3" customFormat="true" x14ac:dyDescent="0.25">
      <c r="A423" s="402"/>
      <c r="B423" s="136"/>
      <c r="L423" s="136"/>
      <c r="V423" s="136"/>
      <c r="AF423" s="136"/>
      <c r="AP423" s="136"/>
      <c r="AZ423" s="136"/>
      <c r="BA423" s="136"/>
      <c r="BB423" s="136"/>
      <c r="BC423" s="136"/>
      <c r="BD423" s="136"/>
      <c r="BE423" s="136"/>
      <c r="BF423" s="136"/>
      <c r="BG423" s="136"/>
      <c r="BJ423" s="136"/>
      <c r="BT423" s="136"/>
      <c r="CD423" s="136"/>
      <c r="CN423" s="136"/>
      <c r="CX423" s="136"/>
      <c r="DH423" s="136"/>
      <c r="DR423" s="136"/>
      <c r="EB423" s="136"/>
      <c r="EL423" s="136"/>
      <c r="EV423" s="136"/>
      <c r="FF423" s="136"/>
      <c r="FP423" s="136"/>
      <c r="FZ423" s="136"/>
      <c r="GJ423" s="136"/>
      <c r="GT423" s="136"/>
      <c r="HD423" s="136"/>
      <c r="HN423" s="136"/>
      <c r="HX423" s="136"/>
    </row>
    <row xmlns:x14ac="http://schemas.microsoft.com/office/spreadsheetml/2009/9/ac" r="424" s="3" customFormat="true" x14ac:dyDescent="0.25">
      <c r="A424" s="402"/>
      <c r="B424" s="136"/>
      <c r="L424" s="136"/>
      <c r="V424" s="136"/>
      <c r="AF424" s="136"/>
      <c r="AP424" s="136"/>
      <c r="AZ424" s="136"/>
      <c r="BA424" s="136"/>
      <c r="BB424" s="136"/>
      <c r="BC424" s="136"/>
      <c r="BD424" s="136"/>
      <c r="BE424" s="136"/>
      <c r="BF424" s="136"/>
      <c r="BG424" s="136"/>
      <c r="BJ424" s="136"/>
      <c r="BT424" s="136"/>
      <c r="CD424" s="136"/>
      <c r="CN424" s="136"/>
      <c r="CX424" s="136"/>
      <c r="DH424" s="136"/>
      <c r="DR424" s="136"/>
      <c r="EB424" s="136"/>
      <c r="EL424" s="136"/>
      <c r="EV424" s="136"/>
      <c r="FF424" s="136"/>
      <c r="FP424" s="136"/>
      <c r="FZ424" s="136"/>
      <c r="GJ424" s="136"/>
      <c r="GT424" s="136"/>
      <c r="HD424" s="136"/>
      <c r="HN424" s="136"/>
      <c r="HX424" s="136"/>
    </row>
    <row xmlns:x14ac="http://schemas.microsoft.com/office/spreadsheetml/2009/9/ac" r="425" s="3" customFormat="true" x14ac:dyDescent="0.25">
      <c r="A425" s="402"/>
      <c r="B425" s="136"/>
      <c r="L425" s="136"/>
      <c r="V425" s="136"/>
      <c r="AF425" s="136"/>
      <c r="AP425" s="136"/>
      <c r="AZ425" s="136"/>
      <c r="BA425" s="136"/>
      <c r="BB425" s="136"/>
      <c r="BC425" s="136"/>
      <c r="BD425" s="136"/>
      <c r="BE425" s="136"/>
      <c r="BF425" s="136"/>
      <c r="BG425" s="136"/>
      <c r="BJ425" s="136"/>
      <c r="BT425" s="136"/>
      <c r="CD425" s="136"/>
      <c r="CN425" s="136"/>
      <c r="CX425" s="136"/>
      <c r="DH425" s="136"/>
      <c r="DR425" s="136"/>
      <c r="EB425" s="136"/>
      <c r="EL425" s="136"/>
      <c r="EV425" s="136"/>
      <c r="FF425" s="136"/>
      <c r="FP425" s="136"/>
      <c r="FZ425" s="136"/>
      <c r="GJ425" s="136"/>
      <c r="GT425" s="136"/>
      <c r="HD425" s="136"/>
      <c r="HN425" s="136"/>
      <c r="HX425" s="136"/>
    </row>
    <row xmlns:x14ac="http://schemas.microsoft.com/office/spreadsheetml/2009/9/ac" r="426" s="3" customFormat="true" x14ac:dyDescent="0.25">
      <c r="A426" s="402"/>
      <c r="B426" s="136"/>
      <c r="L426" s="136"/>
      <c r="V426" s="136"/>
      <c r="AF426" s="136"/>
      <c r="AP426" s="136"/>
      <c r="AZ426" s="136"/>
      <c r="BA426" s="136"/>
      <c r="BB426" s="136"/>
      <c r="BC426" s="136"/>
      <c r="BD426" s="136"/>
      <c r="BE426" s="136"/>
      <c r="BF426" s="136"/>
      <c r="BG426" s="136"/>
      <c r="BJ426" s="136"/>
      <c r="BT426" s="136"/>
      <c r="CD426" s="136"/>
      <c r="CN426" s="136"/>
      <c r="CX426" s="136"/>
      <c r="DH426" s="136"/>
      <c r="DR426" s="136"/>
      <c r="EB426" s="136"/>
      <c r="EL426" s="136"/>
      <c r="EV426" s="136"/>
      <c r="FF426" s="136"/>
      <c r="FP426" s="136"/>
      <c r="FZ426" s="136"/>
      <c r="GJ426" s="136"/>
      <c r="GT426" s="136"/>
      <c r="HD426" s="136"/>
      <c r="HN426" s="136"/>
      <c r="HX426" s="136"/>
    </row>
    <row xmlns:x14ac="http://schemas.microsoft.com/office/spreadsheetml/2009/9/ac" r="427" s="3" customFormat="true" x14ac:dyDescent="0.25">
      <c r="A427" s="402"/>
      <c r="B427" s="136"/>
      <c r="L427" s="136"/>
      <c r="V427" s="136"/>
      <c r="AF427" s="136"/>
      <c r="AP427" s="136"/>
      <c r="AZ427" s="136"/>
      <c r="BA427" s="136"/>
      <c r="BB427" s="136"/>
      <c r="BC427" s="136"/>
      <c r="BD427" s="136"/>
      <c r="BE427" s="136"/>
      <c r="BF427" s="136"/>
      <c r="BG427" s="136"/>
      <c r="BJ427" s="136"/>
      <c r="BT427" s="136"/>
      <c r="CD427" s="136"/>
      <c r="CN427" s="136"/>
      <c r="CX427" s="136"/>
      <c r="DH427" s="136"/>
      <c r="DR427" s="136"/>
      <c r="EB427" s="136"/>
      <c r="EL427" s="136"/>
      <c r="EV427" s="136"/>
      <c r="FF427" s="136"/>
      <c r="FP427" s="136"/>
      <c r="FZ427" s="136"/>
      <c r="GJ427" s="136"/>
      <c r="GT427" s="136"/>
      <c r="HD427" s="136"/>
      <c r="HN427" s="136"/>
      <c r="HX427" s="136"/>
    </row>
    <row xmlns:x14ac="http://schemas.microsoft.com/office/spreadsheetml/2009/9/ac" r="428" s="3" customFormat="true" x14ac:dyDescent="0.25">
      <c r="A428" s="402"/>
      <c r="B428" s="136"/>
      <c r="L428" s="136"/>
      <c r="V428" s="136"/>
      <c r="AF428" s="136"/>
      <c r="AP428" s="136"/>
      <c r="AZ428" s="136"/>
      <c r="BA428" s="136"/>
      <c r="BB428" s="136"/>
      <c r="BC428" s="136"/>
      <c r="BD428" s="136"/>
      <c r="BE428" s="136"/>
      <c r="BF428" s="136"/>
      <c r="BG428" s="136"/>
      <c r="BJ428" s="136"/>
      <c r="BT428" s="136"/>
      <c r="CD428" s="136"/>
      <c r="CN428" s="136"/>
      <c r="CX428" s="136"/>
      <c r="DH428" s="136"/>
      <c r="DR428" s="136"/>
      <c r="EB428" s="136"/>
      <c r="EL428" s="136"/>
      <c r="EV428" s="136"/>
      <c r="FF428" s="136"/>
      <c r="FP428" s="136"/>
      <c r="FZ428" s="136"/>
      <c r="GJ428" s="136"/>
      <c r="GT428" s="136"/>
      <c r="HD428" s="136"/>
      <c r="HN428" s="136"/>
      <c r="HX428" s="136"/>
    </row>
    <row xmlns:x14ac="http://schemas.microsoft.com/office/spreadsheetml/2009/9/ac" r="429" s="3" customFormat="true" x14ac:dyDescent="0.25">
      <c r="A429" s="402"/>
      <c r="B429" s="136"/>
      <c r="L429" s="136"/>
      <c r="V429" s="136"/>
      <c r="AF429" s="136"/>
      <c r="AP429" s="136"/>
      <c r="AZ429" s="136"/>
      <c r="BA429" s="136"/>
      <c r="BB429" s="136"/>
      <c r="BC429" s="136"/>
      <c r="BD429" s="136"/>
      <c r="BE429" s="136"/>
      <c r="BF429" s="136"/>
      <c r="BG429" s="136"/>
      <c r="BJ429" s="136"/>
      <c r="BT429" s="136"/>
      <c r="CD429" s="136"/>
      <c r="CN429" s="136"/>
      <c r="CX429" s="136"/>
      <c r="DH429" s="136"/>
      <c r="DR429" s="136"/>
      <c r="EB429" s="136"/>
      <c r="EL429" s="136"/>
      <c r="EV429" s="136"/>
      <c r="FF429" s="136"/>
      <c r="FP429" s="136"/>
      <c r="FZ429" s="136"/>
      <c r="GJ429" s="136"/>
      <c r="GT429" s="136"/>
      <c r="HD429" s="136"/>
      <c r="HN429" s="136"/>
      <c r="HX429" s="136"/>
    </row>
    <row xmlns:x14ac="http://schemas.microsoft.com/office/spreadsheetml/2009/9/ac" r="430" s="3" customFormat="true" x14ac:dyDescent="0.25">
      <c r="A430" s="402"/>
      <c r="B430" s="136"/>
      <c r="L430" s="136"/>
      <c r="V430" s="136"/>
      <c r="AF430" s="136"/>
      <c r="AP430" s="136"/>
      <c r="AZ430" s="136"/>
      <c r="BA430" s="136"/>
      <c r="BB430" s="136"/>
      <c r="BC430" s="136"/>
      <c r="BD430" s="136"/>
      <c r="BE430" s="136"/>
      <c r="BF430" s="136"/>
      <c r="BG430" s="136"/>
      <c r="BJ430" s="136"/>
      <c r="BT430" s="136"/>
      <c r="CD430" s="136"/>
      <c r="CN430" s="136"/>
      <c r="CX430" s="136"/>
      <c r="DH430" s="136"/>
      <c r="DR430" s="136"/>
      <c r="EB430" s="136"/>
      <c r="EL430" s="136"/>
      <c r="EV430" s="136"/>
      <c r="FF430" s="136"/>
      <c r="FP430" s="136"/>
      <c r="FZ430" s="136"/>
      <c r="GJ430" s="136"/>
      <c r="GT430" s="136"/>
      <c r="HD430" s="136"/>
      <c r="HN430" s="136"/>
      <c r="HX430" s="136"/>
    </row>
    <row xmlns:x14ac="http://schemas.microsoft.com/office/spreadsheetml/2009/9/ac" r="431" s="3" customFormat="true" x14ac:dyDescent="0.25">
      <c r="A431" s="402"/>
      <c r="B431" s="136"/>
      <c r="L431" s="136"/>
      <c r="V431" s="136"/>
      <c r="AF431" s="136"/>
      <c r="AP431" s="136"/>
      <c r="AZ431" s="136"/>
      <c r="BA431" s="136"/>
      <c r="BB431" s="136"/>
      <c r="BC431" s="136"/>
      <c r="BD431" s="136"/>
      <c r="BE431" s="136"/>
      <c r="BF431" s="136"/>
      <c r="BG431" s="136"/>
      <c r="BJ431" s="136"/>
      <c r="BT431" s="136"/>
      <c r="CD431" s="136"/>
      <c r="CN431" s="136"/>
      <c r="CX431" s="136"/>
      <c r="DH431" s="136"/>
      <c r="DR431" s="136"/>
      <c r="EB431" s="136"/>
      <c r="EL431" s="136"/>
      <c r="EV431" s="136"/>
      <c r="FF431" s="136"/>
      <c r="FP431" s="136"/>
      <c r="FZ431" s="136"/>
      <c r="GJ431" s="136"/>
      <c r="GT431" s="136"/>
      <c r="HD431" s="136"/>
      <c r="HN431" s="136"/>
      <c r="HX431" s="136"/>
    </row>
    <row xmlns:x14ac="http://schemas.microsoft.com/office/spreadsheetml/2009/9/ac" r="432" s="3" customFormat="true" x14ac:dyDescent="0.25">
      <c r="A432" s="402"/>
      <c r="B432" s="136"/>
      <c r="L432" s="136"/>
      <c r="V432" s="136"/>
      <c r="AF432" s="136"/>
      <c r="AP432" s="136"/>
      <c r="AZ432" s="136"/>
      <c r="BA432" s="136"/>
      <c r="BB432" s="136"/>
      <c r="BC432" s="136"/>
      <c r="BD432" s="136"/>
      <c r="BE432" s="136"/>
      <c r="BF432" s="136"/>
      <c r="BG432" s="136"/>
      <c r="BJ432" s="136"/>
      <c r="BT432" s="136"/>
      <c r="CD432" s="136"/>
      <c r="CN432" s="136"/>
      <c r="CX432" s="136"/>
      <c r="DH432" s="136"/>
      <c r="DR432" s="136"/>
      <c r="EB432" s="136"/>
      <c r="EL432" s="136"/>
      <c r="EV432" s="136"/>
      <c r="FF432" s="136"/>
      <c r="FP432" s="136"/>
      <c r="FZ432" s="136"/>
      <c r="GJ432" s="136"/>
      <c r="GT432" s="136"/>
      <c r="HD432" s="136"/>
      <c r="HN432" s="136"/>
      <c r="HX432" s="136"/>
    </row>
    <row xmlns:x14ac="http://schemas.microsoft.com/office/spreadsheetml/2009/9/ac" r="433" s="3" customFormat="true" x14ac:dyDescent="0.25">
      <c r="A433" s="402"/>
      <c r="B433" s="136"/>
      <c r="L433" s="136"/>
      <c r="V433" s="136"/>
      <c r="AF433" s="136"/>
      <c r="AP433" s="136"/>
      <c r="AZ433" s="136"/>
      <c r="BA433" s="136"/>
      <c r="BB433" s="136"/>
      <c r="BC433" s="136"/>
      <c r="BD433" s="136"/>
      <c r="BE433" s="136"/>
      <c r="BF433" s="136"/>
      <c r="BG433" s="136"/>
      <c r="BJ433" s="136"/>
      <c r="BT433" s="136"/>
      <c r="CD433" s="136"/>
      <c r="CN433" s="136"/>
      <c r="CX433" s="136"/>
      <c r="DH433" s="136"/>
      <c r="DR433" s="136"/>
      <c r="EB433" s="136"/>
      <c r="EL433" s="136"/>
      <c r="EV433" s="136"/>
      <c r="FF433" s="136"/>
      <c r="FP433" s="136"/>
      <c r="FZ433" s="136"/>
      <c r="GJ433" s="136"/>
      <c r="GT433" s="136"/>
      <c r="HD433" s="136"/>
      <c r="HN433" s="136"/>
      <c r="HX433" s="136"/>
    </row>
    <row xmlns:x14ac="http://schemas.microsoft.com/office/spreadsheetml/2009/9/ac" r="434" s="3" customFormat="true" x14ac:dyDescent="0.25">
      <c r="A434" s="402"/>
      <c r="B434" s="136"/>
      <c r="L434" s="136"/>
      <c r="V434" s="136"/>
      <c r="AF434" s="136"/>
      <c r="AP434" s="136"/>
      <c r="AZ434" s="136"/>
      <c r="BA434" s="136"/>
      <c r="BB434" s="136"/>
      <c r="BC434" s="136"/>
      <c r="BD434" s="136"/>
      <c r="BE434" s="136"/>
      <c r="BF434" s="136"/>
      <c r="BG434" s="136"/>
      <c r="BJ434" s="136"/>
      <c r="BT434" s="136"/>
      <c r="CD434" s="136"/>
      <c r="CN434" s="136"/>
      <c r="CX434" s="136"/>
      <c r="DH434" s="136"/>
      <c r="DR434" s="136"/>
      <c r="EB434" s="136"/>
      <c r="EL434" s="136"/>
      <c r="EV434" s="136"/>
      <c r="FF434" s="136"/>
      <c r="FP434" s="136"/>
      <c r="FZ434" s="136"/>
      <c r="GJ434" s="136"/>
      <c r="GT434" s="136"/>
      <c r="HD434" s="136"/>
      <c r="HN434" s="136"/>
      <c r="HX434" s="136"/>
    </row>
    <row xmlns:x14ac="http://schemas.microsoft.com/office/spreadsheetml/2009/9/ac" r="435" s="3" customFormat="true" x14ac:dyDescent="0.25">
      <c r="A435" s="402"/>
      <c r="B435" s="136"/>
      <c r="L435" s="136"/>
      <c r="V435" s="136"/>
      <c r="AF435" s="136"/>
      <c r="AP435" s="136"/>
      <c r="AZ435" s="136"/>
      <c r="BA435" s="136"/>
      <c r="BB435" s="136"/>
      <c r="BC435" s="136"/>
      <c r="BD435" s="136"/>
      <c r="BE435" s="136"/>
      <c r="BF435" s="136"/>
      <c r="BG435" s="136"/>
      <c r="BJ435" s="136"/>
      <c r="BT435" s="136"/>
      <c r="CD435" s="136"/>
      <c r="CN435" s="136"/>
      <c r="CX435" s="136"/>
      <c r="DH435" s="136"/>
      <c r="DR435" s="136"/>
      <c r="EB435" s="136"/>
      <c r="EL435" s="136"/>
      <c r="EV435" s="136"/>
      <c r="FF435" s="136"/>
      <c r="FP435" s="136"/>
      <c r="FZ435" s="136"/>
      <c r="GJ435" s="136"/>
      <c r="GT435" s="136"/>
      <c r="HD435" s="136"/>
      <c r="HN435" s="136"/>
      <c r="HX435" s="136"/>
    </row>
    <row xmlns:x14ac="http://schemas.microsoft.com/office/spreadsheetml/2009/9/ac" r="436" s="3" customFormat="true" x14ac:dyDescent="0.25">
      <c r="A436" s="402"/>
      <c r="B436" s="136"/>
      <c r="L436" s="136"/>
      <c r="V436" s="136"/>
      <c r="AF436" s="136"/>
      <c r="AP436" s="136"/>
      <c r="AZ436" s="136"/>
      <c r="BA436" s="136"/>
      <c r="BB436" s="136"/>
      <c r="BC436" s="136"/>
      <c r="BD436" s="136"/>
      <c r="BE436" s="136"/>
      <c r="BF436" s="136"/>
      <c r="BG436" s="136"/>
      <c r="BJ436" s="136"/>
      <c r="BT436" s="136"/>
      <c r="CD436" s="136"/>
      <c r="CN436" s="136"/>
      <c r="CX436" s="136"/>
      <c r="DH436" s="136"/>
      <c r="DR436" s="136"/>
      <c r="EB436" s="136"/>
      <c r="EL436" s="136"/>
      <c r="EV436" s="136"/>
      <c r="FF436" s="136"/>
      <c r="FP436" s="136"/>
      <c r="FZ436" s="136"/>
      <c r="GJ436" s="136"/>
      <c r="GT436" s="136"/>
      <c r="HD436" s="136"/>
      <c r="HN436" s="136"/>
      <c r="HX436" s="136"/>
    </row>
    <row xmlns:x14ac="http://schemas.microsoft.com/office/spreadsheetml/2009/9/ac" r="437" s="3" customFormat="true" x14ac:dyDescent="0.25">
      <c r="A437" s="402"/>
      <c r="B437" s="136"/>
      <c r="L437" s="136"/>
      <c r="V437" s="136"/>
      <c r="AF437" s="136"/>
      <c r="AP437" s="136"/>
      <c r="AZ437" s="136"/>
      <c r="BA437" s="136"/>
      <c r="BB437" s="136"/>
      <c r="BC437" s="136"/>
      <c r="BD437" s="136"/>
      <c r="BE437" s="136"/>
      <c r="BF437" s="136"/>
      <c r="BG437" s="136"/>
      <c r="BJ437" s="136"/>
      <c r="BT437" s="136"/>
      <c r="CD437" s="136"/>
      <c r="CN437" s="136"/>
      <c r="CX437" s="136"/>
      <c r="DH437" s="136"/>
      <c r="DR437" s="136"/>
      <c r="EB437" s="136"/>
      <c r="EL437" s="136"/>
      <c r="EV437" s="136"/>
      <c r="FF437" s="136"/>
      <c r="FP437" s="136"/>
      <c r="FZ437" s="136"/>
      <c r="GJ437" s="136"/>
      <c r="GT437" s="136"/>
      <c r="HD437" s="136"/>
      <c r="HN437" s="136"/>
      <c r="HX437" s="136"/>
    </row>
    <row xmlns:x14ac="http://schemas.microsoft.com/office/spreadsheetml/2009/9/ac" r="438" s="3" customFormat="true" x14ac:dyDescent="0.25">
      <c r="A438" s="402"/>
      <c r="B438" s="136"/>
      <c r="L438" s="136"/>
      <c r="V438" s="136"/>
      <c r="AF438" s="136"/>
      <c r="AP438" s="136"/>
      <c r="AZ438" s="136"/>
      <c r="BA438" s="136"/>
      <c r="BB438" s="136"/>
      <c r="BC438" s="136"/>
      <c r="BD438" s="136"/>
      <c r="BE438" s="136"/>
      <c r="BF438" s="136"/>
      <c r="BG438" s="136"/>
      <c r="BJ438" s="136"/>
      <c r="BT438" s="136"/>
      <c r="CD438" s="136"/>
      <c r="CN438" s="136"/>
      <c r="CX438" s="136"/>
      <c r="DH438" s="136"/>
      <c r="DR438" s="136"/>
      <c r="EB438" s="136"/>
      <c r="EL438" s="136"/>
      <c r="EV438" s="136"/>
      <c r="FF438" s="136"/>
      <c r="FP438" s="136"/>
      <c r="FZ438" s="136"/>
      <c r="GJ438" s="136"/>
      <c r="GT438" s="136"/>
      <c r="HD438" s="136"/>
      <c r="HN438" s="136"/>
      <c r="HX438" s="136"/>
    </row>
    <row xmlns:x14ac="http://schemas.microsoft.com/office/spreadsheetml/2009/9/ac" r="439" s="3" customFormat="true" x14ac:dyDescent="0.25">
      <c r="A439" s="402"/>
      <c r="B439" s="136"/>
      <c r="L439" s="136"/>
      <c r="V439" s="136"/>
      <c r="AF439" s="136"/>
      <c r="AP439" s="136"/>
      <c r="AZ439" s="136"/>
      <c r="BA439" s="136"/>
      <c r="BB439" s="136"/>
      <c r="BC439" s="136"/>
      <c r="BD439" s="136"/>
      <c r="BE439" s="136"/>
      <c r="BF439" s="136"/>
      <c r="BG439" s="136"/>
      <c r="BJ439" s="136"/>
      <c r="BT439" s="136"/>
      <c r="CD439" s="136"/>
      <c r="CN439" s="136"/>
      <c r="CX439" s="136"/>
      <c r="DH439" s="136"/>
      <c r="DR439" s="136"/>
      <c r="EB439" s="136"/>
      <c r="EL439" s="136"/>
      <c r="EV439" s="136"/>
      <c r="FF439" s="136"/>
      <c r="FP439" s="136"/>
      <c r="FZ439" s="136"/>
      <c r="GJ439" s="136"/>
      <c r="GT439" s="136"/>
      <c r="HD439" s="136"/>
      <c r="HN439" s="136"/>
      <c r="HX439" s="136"/>
    </row>
    <row xmlns:x14ac="http://schemas.microsoft.com/office/spreadsheetml/2009/9/ac" r="440" s="3" customFormat="true" x14ac:dyDescent="0.25">
      <c r="A440" s="402"/>
      <c r="B440" s="136"/>
      <c r="L440" s="136"/>
      <c r="V440" s="136"/>
      <c r="AF440" s="136"/>
      <c r="AP440" s="136"/>
      <c r="AZ440" s="136"/>
      <c r="BA440" s="136"/>
      <c r="BB440" s="136"/>
      <c r="BC440" s="136"/>
      <c r="BD440" s="136"/>
      <c r="BE440" s="136"/>
      <c r="BF440" s="136"/>
      <c r="BG440" s="136"/>
      <c r="BJ440" s="136"/>
      <c r="BT440" s="136"/>
      <c r="CD440" s="136"/>
      <c r="CN440" s="136"/>
      <c r="CX440" s="136"/>
      <c r="DH440" s="136"/>
      <c r="DR440" s="136"/>
      <c r="EB440" s="136"/>
      <c r="EL440" s="136"/>
      <c r="EV440" s="136"/>
      <c r="FF440" s="136"/>
      <c r="FP440" s="136"/>
      <c r="FZ440" s="136"/>
      <c r="GJ440" s="136"/>
      <c r="GT440" s="136"/>
      <c r="HD440" s="136"/>
      <c r="HN440" s="136"/>
      <c r="HX440" s="136"/>
    </row>
    <row xmlns:x14ac="http://schemas.microsoft.com/office/spreadsheetml/2009/9/ac" r="441" s="3" customFormat="true" x14ac:dyDescent="0.25">
      <c r="A441" s="402"/>
      <c r="B441" s="136"/>
      <c r="L441" s="136"/>
      <c r="V441" s="136"/>
      <c r="AF441" s="136"/>
      <c r="AP441" s="136"/>
      <c r="AZ441" s="136"/>
      <c r="BA441" s="136"/>
      <c r="BB441" s="136"/>
      <c r="BC441" s="136"/>
      <c r="BD441" s="136"/>
      <c r="BE441" s="136"/>
      <c r="BF441" s="136"/>
      <c r="BG441" s="136"/>
      <c r="BJ441" s="136"/>
      <c r="BT441" s="136"/>
      <c r="CD441" s="136"/>
      <c r="CN441" s="136"/>
      <c r="CX441" s="136"/>
      <c r="DH441" s="136"/>
      <c r="DR441" s="136"/>
      <c r="EB441" s="136"/>
      <c r="EL441" s="136"/>
      <c r="EV441" s="136"/>
      <c r="FF441" s="136"/>
      <c r="FP441" s="136"/>
      <c r="FZ441" s="136"/>
      <c r="GJ441" s="136"/>
      <c r="GT441" s="136"/>
      <c r="HD441" s="136"/>
      <c r="HN441" s="136"/>
      <c r="HX441" s="136"/>
    </row>
    <row xmlns:x14ac="http://schemas.microsoft.com/office/spreadsheetml/2009/9/ac" r="442" s="3" customFormat="true" x14ac:dyDescent="0.25">
      <c r="A442" s="402"/>
      <c r="B442" s="136"/>
      <c r="L442" s="136"/>
      <c r="V442" s="136"/>
      <c r="AF442" s="136"/>
      <c r="AP442" s="136"/>
      <c r="AZ442" s="136"/>
      <c r="BA442" s="136"/>
      <c r="BB442" s="136"/>
      <c r="BC442" s="136"/>
      <c r="BD442" s="136"/>
      <c r="BE442" s="136"/>
      <c r="BF442" s="136"/>
      <c r="BG442" s="136"/>
      <c r="BJ442" s="136"/>
      <c r="BT442" s="136"/>
      <c r="CD442" s="136"/>
      <c r="CN442" s="136"/>
      <c r="CX442" s="136"/>
      <c r="DH442" s="136"/>
      <c r="DR442" s="136"/>
      <c r="EB442" s="136"/>
      <c r="EL442" s="136"/>
      <c r="EV442" s="136"/>
      <c r="FF442" s="136"/>
      <c r="FP442" s="136"/>
      <c r="FZ442" s="136"/>
      <c r="GJ442" s="136"/>
      <c r="GT442" s="136"/>
      <c r="HD442" s="136"/>
      <c r="HN442" s="136"/>
      <c r="HX442" s="136"/>
    </row>
    <row xmlns:x14ac="http://schemas.microsoft.com/office/spreadsheetml/2009/9/ac" r="443" s="3" customFormat="true" x14ac:dyDescent="0.25">
      <c r="A443" s="402"/>
      <c r="B443" s="136"/>
      <c r="L443" s="136"/>
      <c r="V443" s="136"/>
      <c r="AF443" s="136"/>
      <c r="AP443" s="136"/>
      <c r="AZ443" s="136"/>
      <c r="BA443" s="136"/>
      <c r="BB443" s="136"/>
      <c r="BC443" s="136"/>
      <c r="BD443" s="136"/>
      <c r="BE443" s="136"/>
      <c r="BF443" s="136"/>
      <c r="BG443" s="136"/>
      <c r="BJ443" s="136"/>
      <c r="BT443" s="136"/>
      <c r="CD443" s="136"/>
      <c r="CN443" s="136"/>
      <c r="CX443" s="136"/>
      <c r="DH443" s="136"/>
      <c r="DR443" s="136"/>
      <c r="EB443" s="136"/>
      <c r="EL443" s="136"/>
      <c r="EV443" s="136"/>
      <c r="FF443" s="136"/>
      <c r="FP443" s="136"/>
      <c r="FZ443" s="136"/>
      <c r="GJ443" s="136"/>
      <c r="GT443" s="136"/>
      <c r="HD443" s="136"/>
      <c r="HN443" s="136"/>
      <c r="HX443" s="136"/>
    </row>
    <row xmlns:x14ac="http://schemas.microsoft.com/office/spreadsheetml/2009/9/ac" r="444" s="3" customFormat="true" x14ac:dyDescent="0.25">
      <c r="A444" s="402"/>
      <c r="B444" s="136"/>
      <c r="L444" s="136"/>
      <c r="V444" s="136"/>
      <c r="AF444" s="136"/>
      <c r="AP444" s="136"/>
      <c r="AZ444" s="136"/>
      <c r="BA444" s="136"/>
      <c r="BB444" s="136"/>
      <c r="BC444" s="136"/>
      <c r="BD444" s="136"/>
      <c r="BE444" s="136"/>
      <c r="BF444" s="136"/>
      <c r="BG444" s="136"/>
      <c r="BJ444" s="136"/>
      <c r="BT444" s="136"/>
      <c r="CD444" s="136"/>
      <c r="CN444" s="136"/>
      <c r="CX444" s="136"/>
      <c r="DH444" s="136"/>
      <c r="DR444" s="136"/>
      <c r="EB444" s="136"/>
      <c r="EL444" s="136"/>
      <c r="EV444" s="136"/>
      <c r="FF444" s="136"/>
      <c r="FP444" s="136"/>
      <c r="FZ444" s="136"/>
      <c r="GJ444" s="136"/>
      <c r="GT444" s="136"/>
      <c r="HD444" s="136"/>
      <c r="HN444" s="136"/>
      <c r="HX444" s="136"/>
    </row>
    <row xmlns:x14ac="http://schemas.microsoft.com/office/spreadsheetml/2009/9/ac" r="445" s="3" customFormat="true" x14ac:dyDescent="0.25">
      <c r="A445" s="402"/>
      <c r="B445" s="136"/>
      <c r="L445" s="136"/>
      <c r="V445" s="136"/>
      <c r="AF445" s="136"/>
      <c r="AP445" s="136"/>
      <c r="AZ445" s="136"/>
      <c r="BA445" s="136"/>
      <c r="BB445" s="136"/>
      <c r="BC445" s="136"/>
      <c r="BD445" s="136"/>
      <c r="BE445" s="136"/>
      <c r="BF445" s="136"/>
      <c r="BG445" s="136"/>
      <c r="BJ445" s="136"/>
      <c r="BT445" s="136"/>
      <c r="CD445" s="136"/>
      <c r="CN445" s="136"/>
      <c r="CX445" s="136"/>
      <c r="DH445" s="136"/>
      <c r="DR445" s="136"/>
      <c r="EB445" s="136"/>
      <c r="EL445" s="136"/>
      <c r="EV445" s="136"/>
      <c r="FF445" s="136"/>
      <c r="FP445" s="136"/>
      <c r="FZ445" s="136"/>
      <c r="GJ445" s="136"/>
      <c r="GT445" s="136"/>
      <c r="HD445" s="136"/>
      <c r="HN445" s="136"/>
      <c r="HX445" s="136"/>
    </row>
    <row xmlns:x14ac="http://schemas.microsoft.com/office/spreadsheetml/2009/9/ac" r="446" s="3" customFormat="true" x14ac:dyDescent="0.25">
      <c r="A446" s="402"/>
      <c r="B446" s="136"/>
      <c r="L446" s="136"/>
      <c r="V446" s="136"/>
      <c r="AF446" s="136"/>
      <c r="AP446" s="136"/>
      <c r="AZ446" s="136"/>
      <c r="BA446" s="136"/>
      <c r="BB446" s="136"/>
      <c r="BC446" s="136"/>
      <c r="BD446" s="136"/>
      <c r="BE446" s="136"/>
      <c r="BF446" s="136"/>
      <c r="BG446" s="136"/>
      <c r="BJ446" s="136"/>
      <c r="BT446" s="136"/>
      <c r="CD446" s="136"/>
      <c r="CN446" s="136"/>
      <c r="CX446" s="136"/>
      <c r="DH446" s="136"/>
      <c r="DR446" s="136"/>
      <c r="EB446" s="136"/>
      <c r="EL446" s="136"/>
      <c r="EV446" s="136"/>
      <c r="FF446" s="136"/>
      <c r="FP446" s="136"/>
      <c r="FZ446" s="136"/>
      <c r="GJ446" s="136"/>
      <c r="GT446" s="136"/>
      <c r="HD446" s="136"/>
      <c r="HN446" s="136"/>
      <c r="HX446" s="136"/>
    </row>
    <row xmlns:x14ac="http://schemas.microsoft.com/office/spreadsheetml/2009/9/ac" r="447" s="3" customFormat="true" x14ac:dyDescent="0.25">
      <c r="A447" s="402"/>
      <c r="B447" s="136"/>
      <c r="L447" s="136"/>
      <c r="V447" s="136"/>
      <c r="AF447" s="136"/>
      <c r="AP447" s="136"/>
      <c r="AZ447" s="136"/>
      <c r="BA447" s="136"/>
      <c r="BB447" s="136"/>
      <c r="BC447" s="136"/>
      <c r="BD447" s="136"/>
      <c r="BE447" s="136"/>
      <c r="BF447" s="136"/>
      <c r="BG447" s="136"/>
      <c r="BJ447" s="136"/>
      <c r="BT447" s="136"/>
      <c r="CD447" s="136"/>
      <c r="CN447" s="136"/>
      <c r="CX447" s="136"/>
      <c r="DH447" s="136"/>
      <c r="DR447" s="136"/>
      <c r="EB447" s="136"/>
      <c r="EL447" s="136"/>
      <c r="EV447" s="136"/>
      <c r="FF447" s="136"/>
      <c r="FP447" s="136"/>
      <c r="FZ447" s="136"/>
      <c r="GJ447" s="136"/>
      <c r="GT447" s="136"/>
      <c r="HD447" s="136"/>
      <c r="HN447" s="136"/>
      <c r="HX447" s="136"/>
    </row>
    <row xmlns:x14ac="http://schemas.microsoft.com/office/spreadsheetml/2009/9/ac" r="448" s="3" customFormat="true" x14ac:dyDescent="0.25">
      <c r="A448" s="402"/>
      <c r="B448" s="136"/>
      <c r="L448" s="136"/>
      <c r="V448" s="136"/>
      <c r="AF448" s="136"/>
      <c r="AP448" s="136"/>
      <c r="AZ448" s="136"/>
      <c r="BA448" s="136"/>
      <c r="BB448" s="136"/>
      <c r="BC448" s="136"/>
      <c r="BD448" s="136"/>
      <c r="BE448" s="136"/>
      <c r="BF448" s="136"/>
      <c r="BG448" s="136"/>
      <c r="BJ448" s="136"/>
      <c r="BT448" s="136"/>
      <c r="CD448" s="136"/>
      <c r="CN448" s="136"/>
      <c r="CX448" s="136"/>
      <c r="DH448" s="136"/>
      <c r="DR448" s="136"/>
      <c r="EB448" s="136"/>
      <c r="EL448" s="136"/>
      <c r="EV448" s="136"/>
      <c r="FF448" s="136"/>
      <c r="FP448" s="136"/>
      <c r="FZ448" s="136"/>
      <c r="GJ448" s="136"/>
      <c r="GT448" s="136"/>
      <c r="HD448" s="136"/>
      <c r="HN448" s="136"/>
      <c r="HX448" s="136"/>
    </row>
    <row xmlns:x14ac="http://schemas.microsoft.com/office/spreadsheetml/2009/9/ac" r="449" s="3" customFormat="true" x14ac:dyDescent="0.25">
      <c r="A449" s="402"/>
      <c r="B449" s="136"/>
      <c r="L449" s="136"/>
      <c r="V449" s="136"/>
      <c r="AF449" s="136"/>
      <c r="AP449" s="136"/>
      <c r="AZ449" s="136"/>
      <c r="BA449" s="136"/>
      <c r="BB449" s="136"/>
      <c r="BC449" s="136"/>
      <c r="BD449" s="136"/>
      <c r="BE449" s="136"/>
      <c r="BF449" s="136"/>
      <c r="BG449" s="136"/>
      <c r="BJ449" s="136"/>
      <c r="BT449" s="136"/>
      <c r="CD449" s="136"/>
      <c r="CN449" s="136"/>
      <c r="CX449" s="136"/>
      <c r="DH449" s="136"/>
      <c r="DR449" s="136"/>
      <c r="EB449" s="136"/>
      <c r="EL449" s="136"/>
      <c r="EV449" s="136"/>
      <c r="FF449" s="136"/>
      <c r="FP449" s="136"/>
      <c r="FZ449" s="136"/>
      <c r="GJ449" s="136"/>
      <c r="GT449" s="136"/>
      <c r="HD449" s="136"/>
      <c r="HN449" s="136"/>
      <c r="HX449" s="136"/>
    </row>
    <row xmlns:x14ac="http://schemas.microsoft.com/office/spreadsheetml/2009/9/ac" r="450" s="3" customFormat="true" x14ac:dyDescent="0.25">
      <c r="A450" s="402"/>
      <c r="B450" s="136"/>
      <c r="L450" s="136"/>
      <c r="V450" s="136"/>
      <c r="AF450" s="136"/>
      <c r="AP450" s="136"/>
      <c r="AZ450" s="136"/>
      <c r="BA450" s="136"/>
      <c r="BB450" s="136"/>
      <c r="BC450" s="136"/>
      <c r="BD450" s="136"/>
      <c r="BE450" s="136"/>
      <c r="BF450" s="136"/>
      <c r="BG450" s="136"/>
      <c r="BJ450" s="136"/>
      <c r="BT450" s="136"/>
      <c r="CD450" s="136"/>
      <c r="CN450" s="136"/>
      <c r="CX450" s="136"/>
      <c r="DH450" s="136"/>
      <c r="DR450" s="136"/>
      <c r="EB450" s="136"/>
      <c r="EL450" s="136"/>
      <c r="EV450" s="136"/>
      <c r="FF450" s="136"/>
      <c r="FP450" s="136"/>
      <c r="FZ450" s="136"/>
      <c r="GJ450" s="136"/>
      <c r="GT450" s="136"/>
      <c r="HD450" s="136"/>
      <c r="HN450" s="136"/>
      <c r="HX450" s="136"/>
    </row>
    <row xmlns:x14ac="http://schemas.microsoft.com/office/spreadsheetml/2009/9/ac" r="451" s="3" customFormat="true" x14ac:dyDescent="0.25">
      <c r="A451" s="402"/>
      <c r="B451" s="136"/>
      <c r="L451" s="136"/>
      <c r="V451" s="136"/>
      <c r="AF451" s="136"/>
      <c r="AP451" s="136"/>
      <c r="AZ451" s="136"/>
      <c r="BA451" s="136"/>
      <c r="BB451" s="136"/>
      <c r="BC451" s="136"/>
      <c r="BD451" s="136"/>
      <c r="BE451" s="136"/>
      <c r="BF451" s="136"/>
      <c r="BG451" s="136"/>
      <c r="BJ451" s="136"/>
      <c r="BT451" s="136"/>
      <c r="CD451" s="136"/>
      <c r="CN451" s="136"/>
      <c r="CX451" s="136"/>
      <c r="DH451" s="136"/>
      <c r="DR451" s="136"/>
      <c r="EB451" s="136"/>
      <c r="EL451" s="136"/>
      <c r="EV451" s="136"/>
      <c r="FF451" s="136"/>
      <c r="FP451" s="136"/>
      <c r="FZ451" s="136"/>
      <c r="GJ451" s="136"/>
      <c r="GT451" s="136"/>
      <c r="HD451" s="136"/>
      <c r="HN451" s="136"/>
      <c r="HX451" s="136"/>
    </row>
    <row xmlns:x14ac="http://schemas.microsoft.com/office/spreadsheetml/2009/9/ac" r="452" s="3" customFormat="true" x14ac:dyDescent="0.25">
      <c r="A452" s="402"/>
      <c r="B452" s="136"/>
      <c r="L452" s="136"/>
      <c r="V452" s="136"/>
      <c r="AF452" s="136"/>
      <c r="AP452" s="136"/>
      <c r="AZ452" s="136"/>
      <c r="BA452" s="136"/>
      <c r="BB452" s="136"/>
      <c r="BC452" s="136"/>
      <c r="BD452" s="136"/>
      <c r="BE452" s="136"/>
      <c r="BF452" s="136"/>
      <c r="BG452" s="136"/>
      <c r="BJ452" s="136"/>
      <c r="BT452" s="136"/>
      <c r="CD452" s="136"/>
      <c r="CN452" s="136"/>
      <c r="CX452" s="136"/>
      <c r="DH452" s="136"/>
      <c r="DR452" s="136"/>
      <c r="EB452" s="136"/>
      <c r="EL452" s="136"/>
      <c r="EV452" s="136"/>
      <c r="FF452" s="136"/>
      <c r="FP452" s="136"/>
      <c r="FZ452" s="136"/>
      <c r="GJ452" s="136"/>
      <c r="GT452" s="136"/>
      <c r="HD452" s="136"/>
      <c r="HN452" s="136"/>
      <c r="HX452" s="136"/>
    </row>
    <row xmlns:x14ac="http://schemas.microsoft.com/office/spreadsheetml/2009/9/ac" r="453" s="3" customFormat="true" x14ac:dyDescent="0.25">
      <c r="A453" s="402"/>
      <c r="B453" s="136"/>
      <c r="L453" s="136"/>
      <c r="V453" s="136"/>
      <c r="AF453" s="136"/>
      <c r="AP453" s="136"/>
      <c r="AZ453" s="136"/>
      <c r="BA453" s="136"/>
      <c r="BB453" s="136"/>
      <c r="BC453" s="136"/>
      <c r="BD453" s="136"/>
      <c r="BE453" s="136"/>
      <c r="BF453" s="136"/>
      <c r="BG453" s="136"/>
      <c r="BJ453" s="136"/>
      <c r="BT453" s="136"/>
      <c r="CD453" s="136"/>
      <c r="CN453" s="136"/>
      <c r="CX453" s="136"/>
      <c r="DH453" s="136"/>
      <c r="DR453" s="136"/>
      <c r="EB453" s="136"/>
      <c r="EL453" s="136"/>
      <c r="EV453" s="136"/>
      <c r="FF453" s="136"/>
      <c r="FP453" s="136"/>
      <c r="FZ453" s="136"/>
      <c r="GJ453" s="136"/>
      <c r="GT453" s="136"/>
      <c r="HD453" s="136"/>
      <c r="HN453" s="136"/>
      <c r="HX453" s="136"/>
    </row>
    <row xmlns:x14ac="http://schemas.microsoft.com/office/spreadsheetml/2009/9/ac" r="454" s="3" customFormat="true" x14ac:dyDescent="0.25">
      <c r="A454" s="402"/>
      <c r="B454" s="136"/>
      <c r="L454" s="136"/>
      <c r="V454" s="136"/>
      <c r="AF454" s="136"/>
      <c r="AP454" s="136"/>
      <c r="AZ454" s="136"/>
      <c r="BA454" s="136"/>
      <c r="BB454" s="136"/>
      <c r="BC454" s="136"/>
      <c r="BD454" s="136"/>
      <c r="BE454" s="136"/>
      <c r="BF454" s="136"/>
      <c r="BG454" s="136"/>
      <c r="BJ454" s="136"/>
      <c r="BT454" s="136"/>
      <c r="CD454" s="136"/>
      <c r="CN454" s="136"/>
      <c r="CX454" s="136"/>
      <c r="DH454" s="136"/>
      <c r="DR454" s="136"/>
      <c r="EB454" s="136"/>
      <c r="EL454" s="136"/>
      <c r="EV454" s="136"/>
      <c r="FF454" s="136"/>
      <c r="FP454" s="136"/>
      <c r="FZ454" s="136"/>
      <c r="GJ454" s="136"/>
      <c r="GT454" s="136"/>
      <c r="HD454" s="136"/>
      <c r="HN454" s="136"/>
      <c r="HX454" s="136"/>
    </row>
    <row xmlns:x14ac="http://schemas.microsoft.com/office/spreadsheetml/2009/9/ac" r="455" s="3" customFormat="true" x14ac:dyDescent="0.25">
      <c r="A455" s="402"/>
      <c r="B455" s="136"/>
      <c r="L455" s="136"/>
      <c r="V455" s="136"/>
      <c r="AF455" s="136"/>
      <c r="AP455" s="136"/>
      <c r="AZ455" s="136"/>
      <c r="BA455" s="136"/>
      <c r="BB455" s="136"/>
      <c r="BC455" s="136"/>
      <c r="BD455" s="136"/>
      <c r="BE455" s="136"/>
      <c r="BF455" s="136"/>
      <c r="BG455" s="136"/>
      <c r="BJ455" s="136"/>
      <c r="BT455" s="136"/>
      <c r="CD455" s="136"/>
      <c r="CN455" s="136"/>
      <c r="CX455" s="136"/>
      <c r="DH455" s="136"/>
      <c r="DR455" s="136"/>
      <c r="EB455" s="136"/>
      <c r="EL455" s="136"/>
      <c r="EV455" s="136"/>
      <c r="FF455" s="136"/>
      <c r="FP455" s="136"/>
      <c r="FZ455" s="136"/>
      <c r="GJ455" s="136"/>
      <c r="GT455" s="136"/>
      <c r="HD455" s="136"/>
      <c r="HN455" s="136"/>
      <c r="HX455" s="136"/>
    </row>
    <row xmlns:x14ac="http://schemas.microsoft.com/office/spreadsheetml/2009/9/ac" r="456" s="3" customFormat="true" x14ac:dyDescent="0.25">
      <c r="A456" s="402"/>
      <c r="B456" s="136"/>
      <c r="L456" s="136"/>
      <c r="V456" s="136"/>
      <c r="AF456" s="136"/>
      <c r="AP456" s="136"/>
      <c r="AZ456" s="136"/>
      <c r="BA456" s="136"/>
      <c r="BB456" s="136"/>
      <c r="BC456" s="136"/>
      <c r="BD456" s="136"/>
      <c r="BE456" s="136"/>
      <c r="BF456" s="136"/>
      <c r="BG456" s="136"/>
      <c r="BJ456" s="136"/>
      <c r="BT456" s="136"/>
      <c r="CD456" s="136"/>
      <c r="CN456" s="136"/>
      <c r="CX456" s="136"/>
      <c r="DH456" s="136"/>
      <c r="DR456" s="136"/>
      <c r="EB456" s="136"/>
      <c r="EL456" s="136"/>
      <c r="EV456" s="136"/>
      <c r="FF456" s="136"/>
      <c r="FP456" s="136"/>
      <c r="FZ456" s="136"/>
      <c r="GJ456" s="136"/>
      <c r="GT456" s="136"/>
      <c r="HD456" s="136"/>
      <c r="HN456" s="136"/>
      <c r="HX456" s="136"/>
    </row>
    <row xmlns:x14ac="http://schemas.microsoft.com/office/spreadsheetml/2009/9/ac" r="457" s="3" customFormat="true" x14ac:dyDescent="0.25">
      <c r="A457" s="402"/>
      <c r="B457" s="136"/>
      <c r="L457" s="136"/>
      <c r="V457" s="136"/>
      <c r="AF457" s="136"/>
      <c r="AP457" s="136"/>
      <c r="AZ457" s="136"/>
      <c r="BA457" s="136"/>
      <c r="BB457" s="136"/>
      <c r="BC457" s="136"/>
      <c r="BD457" s="136"/>
      <c r="BE457" s="136"/>
      <c r="BF457" s="136"/>
      <c r="BG457" s="136"/>
      <c r="BJ457" s="136"/>
      <c r="BT457" s="136"/>
      <c r="CD457" s="136"/>
      <c r="CN457" s="136"/>
      <c r="CX457" s="136"/>
      <c r="DH457" s="136"/>
      <c r="DR457" s="136"/>
      <c r="EB457" s="136"/>
      <c r="EL457" s="136"/>
      <c r="EV457" s="136"/>
      <c r="FF457" s="136"/>
      <c r="FP457" s="136"/>
      <c r="FZ457" s="136"/>
      <c r="GJ457" s="136"/>
      <c r="GT457" s="136"/>
      <c r="HD457" s="136"/>
      <c r="HN457" s="136"/>
      <c r="HX457" s="136"/>
    </row>
    <row xmlns:x14ac="http://schemas.microsoft.com/office/spreadsheetml/2009/9/ac" r="458" s="3" customFormat="true" x14ac:dyDescent="0.25">
      <c r="A458" s="402"/>
      <c r="B458" s="136"/>
      <c r="L458" s="136"/>
      <c r="V458" s="136"/>
      <c r="AF458" s="136"/>
      <c r="AP458" s="136"/>
      <c r="AZ458" s="136"/>
      <c r="BA458" s="136"/>
      <c r="BB458" s="136"/>
      <c r="BC458" s="136"/>
      <c r="BD458" s="136"/>
      <c r="BE458" s="136"/>
      <c r="BF458" s="136"/>
      <c r="BG458" s="136"/>
      <c r="BJ458" s="136"/>
      <c r="BT458" s="136"/>
      <c r="CD458" s="136"/>
      <c r="CN458" s="136"/>
      <c r="CX458" s="136"/>
      <c r="DH458" s="136"/>
      <c r="DR458" s="136"/>
      <c r="EB458" s="136"/>
      <c r="EL458" s="136"/>
      <c r="EV458" s="136"/>
      <c r="FF458" s="136"/>
      <c r="FP458" s="136"/>
      <c r="FZ458" s="136"/>
      <c r="GJ458" s="136"/>
      <c r="GT458" s="136"/>
      <c r="HD458" s="136"/>
      <c r="HN458" s="136"/>
      <c r="HX458" s="136"/>
    </row>
    <row xmlns:x14ac="http://schemas.microsoft.com/office/spreadsheetml/2009/9/ac" r="459" s="3" customFormat="true" x14ac:dyDescent="0.25">
      <c r="A459" s="402"/>
      <c r="B459" s="136"/>
      <c r="L459" s="136"/>
      <c r="V459" s="136"/>
      <c r="AF459" s="136"/>
      <c r="AP459" s="136"/>
      <c r="AZ459" s="136"/>
      <c r="BA459" s="136"/>
      <c r="BB459" s="136"/>
      <c r="BC459" s="136"/>
      <c r="BD459" s="136"/>
      <c r="BE459" s="136"/>
      <c r="BF459" s="136"/>
      <c r="BG459" s="136"/>
      <c r="BJ459" s="136"/>
      <c r="BT459" s="136"/>
      <c r="CD459" s="136"/>
      <c r="CN459" s="136"/>
      <c r="CX459" s="136"/>
      <c r="DH459" s="136"/>
      <c r="DR459" s="136"/>
      <c r="EB459" s="136"/>
      <c r="EL459" s="136"/>
      <c r="EV459" s="136"/>
      <c r="FF459" s="136"/>
      <c r="FP459" s="136"/>
      <c r="FZ459" s="136"/>
      <c r="GJ459" s="136"/>
      <c r="GT459" s="136"/>
      <c r="HD459" s="136"/>
      <c r="HN459" s="136"/>
      <c r="HX459" s="136"/>
    </row>
    <row xmlns:x14ac="http://schemas.microsoft.com/office/spreadsheetml/2009/9/ac" r="460" s="3" customFormat="true" x14ac:dyDescent="0.25">
      <c r="A460" s="402"/>
      <c r="B460" s="136"/>
      <c r="L460" s="136"/>
      <c r="V460" s="136"/>
      <c r="AF460" s="136"/>
      <c r="AP460" s="136"/>
      <c r="AZ460" s="136"/>
      <c r="BA460" s="136"/>
      <c r="BB460" s="136"/>
      <c r="BC460" s="136"/>
      <c r="BD460" s="136"/>
      <c r="BE460" s="136"/>
      <c r="BF460" s="136"/>
      <c r="BG460" s="136"/>
      <c r="BJ460" s="136"/>
      <c r="BT460" s="136"/>
      <c r="CD460" s="136"/>
      <c r="CN460" s="136"/>
      <c r="CX460" s="136"/>
      <c r="DH460" s="136"/>
      <c r="DR460" s="136"/>
      <c r="EB460" s="136"/>
      <c r="EL460" s="136"/>
      <c r="EV460" s="136"/>
      <c r="FF460" s="136"/>
      <c r="FP460" s="136"/>
      <c r="FZ460" s="136"/>
      <c r="GJ460" s="136"/>
      <c r="GT460" s="136"/>
      <c r="HD460" s="136"/>
      <c r="HN460" s="136"/>
      <c r="HX460" s="136"/>
    </row>
    <row xmlns:x14ac="http://schemas.microsoft.com/office/spreadsheetml/2009/9/ac" r="461" s="3" customFormat="true" x14ac:dyDescent="0.25">
      <c r="A461" s="402"/>
      <c r="B461" s="136"/>
      <c r="L461" s="136"/>
      <c r="V461" s="136"/>
      <c r="AF461" s="136"/>
      <c r="AP461" s="136"/>
      <c r="AZ461" s="136"/>
      <c r="BA461" s="136"/>
      <c r="BB461" s="136"/>
      <c r="BC461" s="136"/>
      <c r="BD461" s="136"/>
      <c r="BE461" s="136"/>
      <c r="BF461" s="136"/>
      <c r="BG461" s="136"/>
      <c r="BJ461" s="136"/>
      <c r="BT461" s="136"/>
      <c r="CD461" s="136"/>
      <c r="CN461" s="136"/>
      <c r="CX461" s="136"/>
      <c r="DH461" s="136"/>
      <c r="DR461" s="136"/>
      <c r="EB461" s="136"/>
      <c r="EL461" s="136"/>
      <c r="EV461" s="136"/>
      <c r="FF461" s="136"/>
      <c r="FP461" s="136"/>
      <c r="FZ461" s="136"/>
      <c r="GJ461" s="136"/>
      <c r="GT461" s="136"/>
      <c r="HD461" s="136"/>
      <c r="HN461" s="136"/>
      <c r="HX461" s="136"/>
    </row>
    <row xmlns:x14ac="http://schemas.microsoft.com/office/spreadsheetml/2009/9/ac" r="462" s="3" customFormat="true" x14ac:dyDescent="0.25">
      <c r="A462" s="402"/>
      <c r="B462" s="136"/>
      <c r="L462" s="136"/>
      <c r="V462" s="136"/>
      <c r="AF462" s="136"/>
      <c r="AP462" s="136"/>
      <c r="AZ462" s="136"/>
      <c r="BA462" s="136"/>
      <c r="BB462" s="136"/>
      <c r="BC462" s="136"/>
      <c r="BD462" s="136"/>
      <c r="BE462" s="136"/>
      <c r="BF462" s="136"/>
      <c r="BG462" s="136"/>
      <c r="BJ462" s="136"/>
      <c r="BT462" s="136"/>
      <c r="CD462" s="136"/>
      <c r="CN462" s="136"/>
      <c r="CX462" s="136"/>
      <c r="DH462" s="136"/>
      <c r="DR462" s="136"/>
      <c r="EB462" s="136"/>
      <c r="EL462" s="136"/>
      <c r="EV462" s="136"/>
      <c r="FF462" s="136"/>
      <c r="FP462" s="136"/>
      <c r="FZ462" s="136"/>
      <c r="GJ462" s="136"/>
      <c r="GT462" s="136"/>
      <c r="HD462" s="136"/>
      <c r="HN462" s="136"/>
      <c r="HX462" s="136"/>
    </row>
    <row xmlns:x14ac="http://schemas.microsoft.com/office/spreadsheetml/2009/9/ac" r="463" s="3" customFormat="true" x14ac:dyDescent="0.25">
      <c r="A463" s="402"/>
      <c r="B463" s="136"/>
      <c r="L463" s="136"/>
      <c r="V463" s="136"/>
      <c r="AF463" s="136"/>
      <c r="AP463" s="136"/>
      <c r="AZ463" s="136"/>
      <c r="BA463" s="136"/>
      <c r="BB463" s="136"/>
      <c r="BC463" s="136"/>
      <c r="BD463" s="136"/>
      <c r="BE463" s="136"/>
      <c r="BF463" s="136"/>
      <c r="BG463" s="136"/>
      <c r="BJ463" s="136"/>
      <c r="BT463" s="136"/>
      <c r="CD463" s="136"/>
      <c r="CN463" s="136"/>
      <c r="CX463" s="136"/>
      <c r="DH463" s="136"/>
      <c r="DR463" s="136"/>
      <c r="EB463" s="136"/>
      <c r="EL463" s="136"/>
      <c r="EV463" s="136"/>
      <c r="FF463" s="136"/>
      <c r="FP463" s="136"/>
      <c r="FZ463" s="136"/>
      <c r="GJ463" s="136"/>
      <c r="GT463" s="136"/>
      <c r="HD463" s="136"/>
      <c r="HN463" s="136"/>
      <c r="HX463" s="136"/>
    </row>
    <row xmlns:x14ac="http://schemas.microsoft.com/office/spreadsheetml/2009/9/ac" r="464" s="3" customFormat="true" x14ac:dyDescent="0.25">
      <c r="A464" s="402"/>
      <c r="B464" s="136"/>
      <c r="L464" s="136"/>
      <c r="V464" s="136"/>
      <c r="AF464" s="136"/>
      <c r="AP464" s="136"/>
      <c r="AZ464" s="136"/>
      <c r="BA464" s="136"/>
      <c r="BB464" s="136"/>
      <c r="BC464" s="136"/>
      <c r="BD464" s="136"/>
      <c r="BE464" s="136"/>
      <c r="BF464" s="136"/>
      <c r="BG464" s="136"/>
      <c r="BJ464" s="136"/>
      <c r="BT464" s="136"/>
      <c r="CD464" s="136"/>
      <c r="CN464" s="136"/>
      <c r="CX464" s="136"/>
      <c r="DH464" s="136"/>
      <c r="DR464" s="136"/>
      <c r="EB464" s="136"/>
      <c r="EL464" s="136"/>
      <c r="EV464" s="136"/>
      <c r="FF464" s="136"/>
      <c r="FP464" s="136"/>
      <c r="FZ464" s="136"/>
      <c r="GJ464" s="136"/>
      <c r="GT464" s="136"/>
      <c r="HD464" s="136"/>
      <c r="HN464" s="136"/>
      <c r="HX464" s="136"/>
    </row>
    <row xmlns:x14ac="http://schemas.microsoft.com/office/spreadsheetml/2009/9/ac" r="465" s="3" customFormat="true" x14ac:dyDescent="0.25">
      <c r="A465" s="402"/>
      <c r="B465" s="136"/>
      <c r="L465" s="136"/>
      <c r="V465" s="136"/>
      <c r="AF465" s="136"/>
      <c r="AP465" s="136"/>
      <c r="AZ465" s="136"/>
      <c r="BA465" s="136"/>
      <c r="BB465" s="136"/>
      <c r="BC465" s="136"/>
      <c r="BD465" s="136"/>
      <c r="BE465" s="136"/>
      <c r="BF465" s="136"/>
      <c r="BG465" s="136"/>
      <c r="BJ465" s="136"/>
      <c r="BT465" s="136"/>
      <c r="CD465" s="136"/>
      <c r="CN465" s="136"/>
      <c r="CX465" s="136"/>
      <c r="DH465" s="136"/>
      <c r="DR465" s="136"/>
      <c r="EB465" s="136"/>
      <c r="EL465" s="136"/>
      <c r="EV465" s="136"/>
      <c r="FF465" s="136"/>
      <c r="FP465" s="136"/>
      <c r="FZ465" s="136"/>
      <c r="GJ465" s="136"/>
      <c r="GT465" s="136"/>
      <c r="HD465" s="136"/>
      <c r="HN465" s="136"/>
      <c r="HX465" s="136"/>
    </row>
    <row xmlns:x14ac="http://schemas.microsoft.com/office/spreadsheetml/2009/9/ac" r="466" s="3" customFormat="true" x14ac:dyDescent="0.25">
      <c r="A466" s="402"/>
      <c r="B466" s="136"/>
      <c r="L466" s="136"/>
      <c r="V466" s="136"/>
      <c r="AF466" s="136"/>
      <c r="AP466" s="136"/>
      <c r="AZ466" s="136"/>
      <c r="BA466" s="136"/>
      <c r="BB466" s="136"/>
      <c r="BC466" s="136"/>
      <c r="BD466" s="136"/>
      <c r="BE466" s="136"/>
      <c r="BF466" s="136"/>
      <c r="BG466" s="136"/>
      <c r="BJ466" s="136"/>
      <c r="BT466" s="136"/>
      <c r="CD466" s="136"/>
      <c r="CN466" s="136"/>
      <c r="CX466" s="136"/>
      <c r="DH466" s="136"/>
      <c r="DR466" s="136"/>
      <c r="EB466" s="136"/>
      <c r="EL466" s="136"/>
      <c r="EV466" s="136"/>
      <c r="FF466" s="136"/>
      <c r="FP466" s="136"/>
      <c r="FZ466" s="136"/>
      <c r="GJ466" s="136"/>
      <c r="GT466" s="136"/>
      <c r="HD466" s="136"/>
      <c r="HN466" s="136"/>
      <c r="HX466" s="136"/>
    </row>
    <row xmlns:x14ac="http://schemas.microsoft.com/office/spreadsheetml/2009/9/ac" r="467" s="3" customFormat="true" x14ac:dyDescent="0.25">
      <c r="A467" s="402"/>
      <c r="B467" s="136"/>
      <c r="L467" s="136"/>
      <c r="V467" s="136"/>
      <c r="AF467" s="136"/>
      <c r="AP467" s="136"/>
      <c r="AZ467" s="136"/>
      <c r="BA467" s="136"/>
      <c r="BB467" s="136"/>
      <c r="BC467" s="136"/>
      <c r="BD467" s="136"/>
      <c r="BE467" s="136"/>
      <c r="BF467" s="136"/>
      <c r="BG467" s="136"/>
      <c r="BJ467" s="136"/>
      <c r="BT467" s="136"/>
      <c r="CD467" s="136"/>
      <c r="CN467" s="136"/>
      <c r="CX467" s="136"/>
      <c r="DH467" s="136"/>
      <c r="DR467" s="136"/>
      <c r="EB467" s="136"/>
      <c r="EL467" s="136"/>
      <c r="EV467" s="136"/>
      <c r="FF467" s="136"/>
      <c r="FP467" s="136"/>
      <c r="FZ467" s="136"/>
      <c r="GJ467" s="136"/>
      <c r="GT467" s="136"/>
      <c r="HD467" s="136"/>
      <c r="HN467" s="136"/>
      <c r="HX467" s="136"/>
    </row>
    <row xmlns:x14ac="http://schemas.microsoft.com/office/spreadsheetml/2009/9/ac" r="468" s="3" customFormat="true" x14ac:dyDescent="0.25">
      <c r="A468" s="402"/>
      <c r="B468" s="136"/>
      <c r="L468" s="136"/>
      <c r="V468" s="136"/>
      <c r="AF468" s="136"/>
      <c r="AP468" s="136"/>
      <c r="AZ468" s="136"/>
      <c r="BA468" s="136"/>
      <c r="BB468" s="136"/>
      <c r="BC468" s="136"/>
      <c r="BD468" s="136"/>
      <c r="BE468" s="136"/>
      <c r="BF468" s="136"/>
      <c r="BG468" s="136"/>
      <c r="BJ468" s="136"/>
      <c r="BT468" s="136"/>
      <c r="CD468" s="136"/>
      <c r="CN468" s="136"/>
      <c r="CX468" s="136"/>
      <c r="DH468" s="136"/>
      <c r="DR468" s="136"/>
      <c r="EB468" s="136"/>
      <c r="EL468" s="136"/>
      <c r="EV468" s="136"/>
      <c r="FF468" s="136"/>
      <c r="FP468" s="136"/>
      <c r="FZ468" s="136"/>
      <c r="GJ468" s="136"/>
      <c r="GT468" s="136"/>
      <c r="HD468" s="136"/>
      <c r="HN468" s="136"/>
      <c r="HX468" s="136"/>
    </row>
    <row xmlns:x14ac="http://schemas.microsoft.com/office/spreadsheetml/2009/9/ac" r="469" s="3" customFormat="true" x14ac:dyDescent="0.25">
      <c r="A469" s="402"/>
      <c r="B469" s="136"/>
      <c r="L469" s="136"/>
      <c r="V469" s="136"/>
      <c r="AF469" s="136"/>
      <c r="AP469" s="136"/>
      <c r="AZ469" s="136"/>
      <c r="BA469" s="136"/>
      <c r="BB469" s="136"/>
      <c r="BC469" s="136"/>
      <c r="BD469" s="136"/>
      <c r="BE469" s="136"/>
      <c r="BF469" s="136"/>
      <c r="BG469" s="136"/>
      <c r="BJ469" s="136"/>
      <c r="BT469" s="136"/>
      <c r="CD469" s="136"/>
      <c r="CN469" s="136"/>
      <c r="CX469" s="136"/>
      <c r="DH469" s="136"/>
      <c r="DR469" s="136"/>
      <c r="EB469" s="136"/>
      <c r="EL469" s="136"/>
      <c r="EV469" s="136"/>
      <c r="FF469" s="136"/>
      <c r="FP469" s="136"/>
      <c r="FZ469" s="136"/>
      <c r="GJ469" s="136"/>
      <c r="GT469" s="136"/>
      <c r="HD469" s="136"/>
      <c r="HN469" s="136"/>
      <c r="HX469" s="136"/>
    </row>
    <row xmlns:x14ac="http://schemas.microsoft.com/office/spreadsheetml/2009/9/ac" r="470" s="3" customFormat="true" x14ac:dyDescent="0.25">
      <c r="A470" s="402"/>
      <c r="B470" s="136"/>
      <c r="L470" s="136"/>
      <c r="V470" s="136"/>
      <c r="AF470" s="136"/>
      <c r="AP470" s="136"/>
      <c r="AZ470" s="136"/>
      <c r="BA470" s="136"/>
      <c r="BB470" s="136"/>
      <c r="BC470" s="136"/>
      <c r="BD470" s="136"/>
      <c r="BE470" s="136"/>
      <c r="BF470" s="136"/>
      <c r="BG470" s="136"/>
      <c r="BJ470" s="136"/>
      <c r="BT470" s="136"/>
      <c r="CD470" s="136"/>
      <c r="CN470" s="136"/>
      <c r="CX470" s="136"/>
      <c r="DH470" s="136"/>
      <c r="DR470" s="136"/>
      <c r="EB470" s="136"/>
      <c r="EL470" s="136"/>
      <c r="EV470" s="136"/>
      <c r="FF470" s="136"/>
      <c r="FP470" s="136"/>
      <c r="FZ470" s="136"/>
      <c r="GJ470" s="136"/>
      <c r="GT470" s="136"/>
      <c r="HD470" s="136"/>
      <c r="HN470" s="136"/>
      <c r="HX470" s="136"/>
    </row>
    <row xmlns:x14ac="http://schemas.microsoft.com/office/spreadsheetml/2009/9/ac" r="471" s="3" customFormat="true" x14ac:dyDescent="0.25">
      <c r="A471" s="402"/>
      <c r="B471" s="136"/>
      <c r="L471" s="136"/>
      <c r="V471" s="136"/>
      <c r="AF471" s="136"/>
      <c r="AP471" s="136"/>
      <c r="AZ471" s="136"/>
      <c r="BA471" s="136"/>
      <c r="BB471" s="136"/>
      <c r="BC471" s="136"/>
      <c r="BD471" s="136"/>
      <c r="BE471" s="136"/>
      <c r="BF471" s="136"/>
      <c r="BG471" s="136"/>
      <c r="BJ471" s="136"/>
      <c r="BT471" s="136"/>
      <c r="CD471" s="136"/>
      <c r="CN471" s="136"/>
      <c r="CX471" s="136"/>
      <c r="DH471" s="136"/>
      <c r="DR471" s="136"/>
      <c r="EB471" s="136"/>
      <c r="EL471" s="136"/>
      <c r="EV471" s="136"/>
      <c r="FF471" s="136"/>
      <c r="FP471" s="136"/>
      <c r="FZ471" s="136"/>
      <c r="GJ471" s="136"/>
      <c r="GT471" s="136"/>
      <c r="HD471" s="136"/>
      <c r="HN471" s="136"/>
      <c r="HX471" s="136"/>
    </row>
    <row xmlns:x14ac="http://schemas.microsoft.com/office/spreadsheetml/2009/9/ac" r="472" s="3" customFormat="true" x14ac:dyDescent="0.25">
      <c r="A472" s="402"/>
      <c r="B472" s="136"/>
      <c r="L472" s="136"/>
      <c r="V472" s="136"/>
      <c r="AF472" s="136"/>
      <c r="AP472" s="136"/>
      <c r="AZ472" s="136"/>
      <c r="BA472" s="136"/>
      <c r="BB472" s="136"/>
      <c r="BC472" s="136"/>
      <c r="BD472" s="136"/>
      <c r="BE472" s="136"/>
      <c r="BF472" s="136"/>
      <c r="BG472" s="136"/>
      <c r="BJ472" s="136"/>
      <c r="BT472" s="136"/>
      <c r="CD472" s="136"/>
      <c r="CN472" s="136"/>
      <c r="CX472" s="136"/>
      <c r="DH472" s="136"/>
      <c r="DR472" s="136"/>
      <c r="EB472" s="136"/>
      <c r="EL472" s="136"/>
      <c r="EV472" s="136"/>
      <c r="FF472" s="136"/>
      <c r="FP472" s="136"/>
      <c r="FZ472" s="136"/>
      <c r="GJ472" s="136"/>
      <c r="GT472" s="136"/>
      <c r="HD472" s="136"/>
      <c r="HN472" s="136"/>
      <c r="HX472" s="136"/>
    </row>
    <row xmlns:x14ac="http://schemas.microsoft.com/office/spreadsheetml/2009/9/ac" r="473" s="3" customFormat="true" x14ac:dyDescent="0.25">
      <c r="A473" s="402"/>
      <c r="B473" s="136"/>
      <c r="L473" s="136"/>
      <c r="V473" s="136"/>
      <c r="AF473" s="136"/>
      <c r="AP473" s="136"/>
      <c r="AZ473" s="136"/>
      <c r="BA473" s="136"/>
      <c r="BB473" s="136"/>
      <c r="BC473" s="136"/>
      <c r="BD473" s="136"/>
      <c r="BE473" s="136"/>
      <c r="BF473" s="136"/>
      <c r="BG473" s="136"/>
      <c r="BJ473" s="136"/>
      <c r="BT473" s="136"/>
      <c r="CD473" s="136"/>
      <c r="CN473" s="136"/>
      <c r="CX473" s="136"/>
      <c r="DH473" s="136"/>
      <c r="DR473" s="136"/>
      <c r="EB473" s="136"/>
      <c r="EL473" s="136"/>
      <c r="EV473" s="136"/>
      <c r="FF473" s="136"/>
      <c r="FP473" s="136"/>
      <c r="FZ473" s="136"/>
      <c r="GJ473" s="136"/>
      <c r="GT473" s="136"/>
      <c r="HD473" s="136"/>
      <c r="HN473" s="136"/>
      <c r="HX473" s="136"/>
    </row>
    <row xmlns:x14ac="http://schemas.microsoft.com/office/spreadsheetml/2009/9/ac" r="474" s="3" customFormat="true" x14ac:dyDescent="0.25">
      <c r="A474" s="402"/>
      <c r="B474" s="136"/>
      <c r="L474" s="136"/>
      <c r="V474" s="136"/>
      <c r="AF474" s="136"/>
      <c r="AP474" s="136"/>
      <c r="AZ474" s="136"/>
      <c r="BA474" s="136"/>
      <c r="BB474" s="136"/>
      <c r="BC474" s="136"/>
      <c r="BD474" s="136"/>
      <c r="BE474" s="136"/>
      <c r="BF474" s="136"/>
      <c r="BG474" s="136"/>
      <c r="BJ474" s="136"/>
      <c r="BT474" s="136"/>
      <c r="CD474" s="136"/>
      <c r="CN474" s="136"/>
      <c r="CX474" s="136"/>
      <c r="DH474" s="136"/>
      <c r="DR474" s="136"/>
      <c r="EB474" s="136"/>
      <c r="EL474" s="136"/>
      <c r="EV474" s="136"/>
      <c r="FF474" s="136"/>
      <c r="FP474" s="136"/>
      <c r="FZ474" s="136"/>
      <c r="GJ474" s="136"/>
      <c r="GT474" s="136"/>
      <c r="HD474" s="136"/>
      <c r="HN474" s="136"/>
      <c r="HX474" s="136"/>
    </row>
    <row xmlns:x14ac="http://schemas.microsoft.com/office/spreadsheetml/2009/9/ac" r="475" s="3" customFormat="true" x14ac:dyDescent="0.25">
      <c r="A475" s="402"/>
      <c r="B475" s="136"/>
      <c r="L475" s="136"/>
      <c r="V475" s="136"/>
      <c r="AF475" s="136"/>
      <c r="AP475" s="136"/>
      <c r="AZ475" s="136"/>
      <c r="BA475" s="136"/>
      <c r="BB475" s="136"/>
      <c r="BC475" s="136"/>
      <c r="BD475" s="136"/>
      <c r="BE475" s="136"/>
      <c r="BF475" s="136"/>
      <c r="BG475" s="136"/>
      <c r="BJ475" s="136"/>
      <c r="BT475" s="136"/>
      <c r="CD475" s="136"/>
      <c r="CN475" s="136"/>
      <c r="CX475" s="136"/>
      <c r="DH475" s="136"/>
      <c r="DR475" s="136"/>
      <c r="EB475" s="136"/>
      <c r="EL475" s="136"/>
      <c r="EV475" s="136"/>
      <c r="FF475" s="136"/>
      <c r="FP475" s="136"/>
      <c r="FZ475" s="136"/>
      <c r="GJ475" s="136"/>
      <c r="GT475" s="136"/>
      <c r="HD475" s="136"/>
      <c r="HN475" s="136"/>
      <c r="HX475" s="136"/>
    </row>
    <row xmlns:x14ac="http://schemas.microsoft.com/office/spreadsheetml/2009/9/ac" r="476" s="3" customFormat="true" x14ac:dyDescent="0.25">
      <c r="A476" s="402"/>
      <c r="B476" s="136"/>
      <c r="L476" s="136"/>
      <c r="V476" s="136"/>
      <c r="AF476" s="136"/>
      <c r="AP476" s="136"/>
      <c r="AZ476" s="136"/>
      <c r="BA476" s="136"/>
      <c r="BB476" s="136"/>
      <c r="BC476" s="136"/>
      <c r="BD476" s="136"/>
      <c r="BE476" s="136"/>
      <c r="BF476" s="136"/>
      <c r="BG476" s="136"/>
      <c r="BJ476" s="136"/>
      <c r="BT476" s="136"/>
      <c r="CD476" s="136"/>
      <c r="CN476" s="136"/>
      <c r="CX476" s="136"/>
      <c r="DH476" s="136"/>
      <c r="DR476" s="136"/>
      <c r="EB476" s="136"/>
      <c r="EL476" s="136"/>
      <c r="EV476" s="136"/>
      <c r="FF476" s="136"/>
      <c r="FP476" s="136"/>
      <c r="FZ476" s="136"/>
      <c r="GJ476" s="136"/>
      <c r="GT476" s="136"/>
      <c r="HD476" s="136"/>
      <c r="HN476" s="136"/>
      <c r="HX476" s="136"/>
    </row>
    <row xmlns:x14ac="http://schemas.microsoft.com/office/spreadsheetml/2009/9/ac" r="477" s="3" customFormat="true" x14ac:dyDescent="0.25">
      <c r="A477" s="402"/>
      <c r="B477" s="136"/>
      <c r="L477" s="136"/>
      <c r="V477" s="136"/>
      <c r="AF477" s="136"/>
      <c r="AP477" s="136"/>
      <c r="AZ477" s="136"/>
      <c r="BA477" s="136"/>
      <c r="BB477" s="136"/>
      <c r="BC477" s="136"/>
      <c r="BD477" s="136"/>
      <c r="BE477" s="136"/>
      <c r="BF477" s="136"/>
      <c r="BG477" s="136"/>
      <c r="BJ477" s="136"/>
      <c r="BT477" s="136"/>
      <c r="CD477" s="136"/>
      <c r="CN477" s="136"/>
      <c r="CX477" s="136"/>
      <c r="DH477" s="136"/>
      <c r="DR477" s="136"/>
      <c r="EB477" s="136"/>
      <c r="EL477" s="136"/>
      <c r="EV477" s="136"/>
      <c r="FF477" s="136"/>
      <c r="FP477" s="136"/>
      <c r="FZ477" s="136"/>
      <c r="GJ477" s="136"/>
      <c r="GT477" s="136"/>
      <c r="HD477" s="136"/>
      <c r="HN477" s="136"/>
      <c r="HX477" s="136"/>
    </row>
    <row xmlns:x14ac="http://schemas.microsoft.com/office/spreadsheetml/2009/9/ac" r="478" s="3" customFormat="true" x14ac:dyDescent="0.25">
      <c r="A478" s="402"/>
      <c r="B478" s="136"/>
      <c r="L478" s="136"/>
      <c r="V478" s="136"/>
      <c r="AF478" s="136"/>
      <c r="AP478" s="136"/>
      <c r="AZ478" s="136"/>
      <c r="BA478" s="136"/>
      <c r="BB478" s="136"/>
      <c r="BC478" s="136"/>
      <c r="BD478" s="136"/>
      <c r="BE478" s="136"/>
      <c r="BF478" s="136"/>
      <c r="BG478" s="136"/>
      <c r="BJ478" s="136"/>
      <c r="BT478" s="136"/>
      <c r="CD478" s="136"/>
      <c r="CN478" s="136"/>
      <c r="CX478" s="136"/>
      <c r="DH478" s="136"/>
      <c r="DR478" s="136"/>
      <c r="EB478" s="136"/>
      <c r="EL478" s="136"/>
      <c r="EV478" s="136"/>
      <c r="FF478" s="136"/>
      <c r="FP478" s="136"/>
      <c r="FZ478" s="136"/>
      <c r="GJ478" s="136"/>
      <c r="GT478" s="136"/>
      <c r="HD478" s="136"/>
      <c r="HN478" s="136"/>
      <c r="HX478" s="136"/>
    </row>
    <row xmlns:x14ac="http://schemas.microsoft.com/office/spreadsheetml/2009/9/ac" r="479" s="3" customFormat="true" x14ac:dyDescent="0.25">
      <c r="A479" s="402"/>
      <c r="B479" s="136"/>
      <c r="L479" s="136"/>
      <c r="V479" s="136"/>
      <c r="AF479" s="136"/>
      <c r="AP479" s="136"/>
      <c r="AZ479" s="136"/>
      <c r="BA479" s="136"/>
      <c r="BB479" s="136"/>
      <c r="BC479" s="136"/>
      <c r="BD479" s="136"/>
      <c r="BE479" s="136"/>
      <c r="BF479" s="136"/>
      <c r="BG479" s="136"/>
      <c r="BJ479" s="136"/>
      <c r="BT479" s="136"/>
      <c r="CD479" s="136"/>
      <c r="CN479" s="136"/>
      <c r="CX479" s="136"/>
      <c r="DH479" s="136"/>
      <c r="DR479" s="136"/>
      <c r="EB479" s="136"/>
      <c r="EL479" s="136"/>
      <c r="EV479" s="136"/>
      <c r="FF479" s="136"/>
      <c r="FP479" s="136"/>
      <c r="FZ479" s="136"/>
      <c r="GJ479" s="136"/>
      <c r="GT479" s="136"/>
      <c r="HD479" s="136"/>
      <c r="HN479" s="136"/>
      <c r="HX479" s="136"/>
    </row>
    <row xmlns:x14ac="http://schemas.microsoft.com/office/spreadsheetml/2009/9/ac" r="480" s="3" customFormat="true" x14ac:dyDescent="0.25">
      <c r="A480" s="402"/>
      <c r="B480" s="136"/>
      <c r="L480" s="136"/>
      <c r="V480" s="136"/>
      <c r="AF480" s="136"/>
      <c r="AP480" s="136"/>
      <c r="AZ480" s="136"/>
      <c r="BA480" s="136"/>
      <c r="BB480" s="136"/>
      <c r="BC480" s="136"/>
      <c r="BD480" s="136"/>
      <c r="BE480" s="136"/>
      <c r="BF480" s="136"/>
      <c r="BG480" s="136"/>
      <c r="BJ480" s="136"/>
      <c r="BT480" s="136"/>
      <c r="CD480" s="136"/>
      <c r="CN480" s="136"/>
      <c r="CX480" s="136"/>
      <c r="DH480" s="136"/>
      <c r="DR480" s="136"/>
      <c r="EB480" s="136"/>
      <c r="EL480" s="136"/>
      <c r="EV480" s="136"/>
      <c r="FF480" s="136"/>
      <c r="FP480" s="136"/>
      <c r="FZ480" s="136"/>
      <c r="GJ480" s="136"/>
      <c r="GT480" s="136"/>
      <c r="HD480" s="136"/>
      <c r="HN480" s="136"/>
      <c r="HX480" s="136"/>
    </row>
    <row xmlns:x14ac="http://schemas.microsoft.com/office/spreadsheetml/2009/9/ac" r="481" s="3" customFormat="true" x14ac:dyDescent="0.25">
      <c r="A481" s="402"/>
      <c r="B481" s="136"/>
      <c r="L481" s="136"/>
      <c r="V481" s="136"/>
      <c r="AF481" s="136"/>
      <c r="AP481" s="136"/>
      <c r="AZ481" s="136"/>
      <c r="BA481" s="136"/>
      <c r="BB481" s="136"/>
      <c r="BC481" s="136"/>
      <c r="BD481" s="136"/>
      <c r="BE481" s="136"/>
      <c r="BF481" s="136"/>
      <c r="BG481" s="136"/>
      <c r="BJ481" s="136"/>
      <c r="BT481" s="136"/>
      <c r="CD481" s="136"/>
      <c r="CN481" s="136"/>
      <c r="CX481" s="136"/>
      <c r="DH481" s="136"/>
      <c r="DR481" s="136"/>
      <c r="EB481" s="136"/>
      <c r="EL481" s="136"/>
      <c r="EV481" s="136"/>
      <c r="FF481" s="136"/>
      <c r="FP481" s="136"/>
      <c r="FZ481" s="136"/>
      <c r="GJ481" s="136"/>
      <c r="GT481" s="136"/>
      <c r="HD481" s="136"/>
      <c r="HN481" s="136"/>
      <c r="HX481" s="136"/>
    </row>
    <row xmlns:x14ac="http://schemas.microsoft.com/office/spreadsheetml/2009/9/ac" r="482" s="3" customFormat="true" x14ac:dyDescent="0.25">
      <c r="A482" s="402"/>
      <c r="B482" s="136"/>
      <c r="L482" s="136"/>
      <c r="V482" s="136"/>
      <c r="AF482" s="136"/>
      <c r="AP482" s="136"/>
      <c r="AZ482" s="136"/>
      <c r="BA482" s="136"/>
      <c r="BB482" s="136"/>
      <c r="BC482" s="136"/>
      <c r="BD482" s="136"/>
      <c r="BE482" s="136"/>
      <c r="BF482" s="136"/>
      <c r="BG482" s="136"/>
      <c r="BJ482" s="136"/>
      <c r="BT482" s="136"/>
      <c r="CD482" s="136"/>
      <c r="CN482" s="136"/>
      <c r="CX482" s="136"/>
      <c r="DH482" s="136"/>
      <c r="DR482" s="136"/>
      <c r="EB482" s="136"/>
      <c r="EL482" s="136"/>
      <c r="EV482" s="136"/>
      <c r="FF482" s="136"/>
      <c r="FP482" s="136"/>
      <c r="FZ482" s="136"/>
      <c r="GJ482" s="136"/>
      <c r="GT482" s="136"/>
      <c r="HD482" s="136"/>
      <c r="HN482" s="136"/>
      <c r="HX482" s="136"/>
    </row>
    <row xmlns:x14ac="http://schemas.microsoft.com/office/spreadsheetml/2009/9/ac" r="483" s="3" customFormat="true" x14ac:dyDescent="0.25">
      <c r="A483" s="402"/>
      <c r="B483" s="136"/>
      <c r="L483" s="136"/>
      <c r="V483" s="136"/>
      <c r="AF483" s="136"/>
      <c r="AP483" s="136"/>
      <c r="AZ483" s="136"/>
      <c r="BA483" s="136"/>
      <c r="BB483" s="136"/>
      <c r="BC483" s="136"/>
      <c r="BD483" s="136"/>
      <c r="BE483" s="136"/>
      <c r="BF483" s="136"/>
      <c r="BG483" s="136"/>
      <c r="BJ483" s="136"/>
      <c r="BT483" s="136"/>
      <c r="CD483" s="136"/>
      <c r="CN483" s="136"/>
      <c r="CX483" s="136"/>
      <c r="DH483" s="136"/>
      <c r="DR483" s="136"/>
      <c r="EB483" s="136"/>
      <c r="EL483" s="136"/>
      <c r="EV483" s="136"/>
      <c r="FF483" s="136"/>
      <c r="FP483" s="136"/>
      <c r="FZ483" s="136"/>
      <c r="GJ483" s="136"/>
      <c r="GT483" s="136"/>
      <c r="HD483" s="136"/>
      <c r="HN483" s="136"/>
      <c r="HX483" s="136"/>
    </row>
    <row xmlns:x14ac="http://schemas.microsoft.com/office/spreadsheetml/2009/9/ac" r="484" s="3" customFormat="true" x14ac:dyDescent="0.25">
      <c r="A484" s="402"/>
      <c r="B484" s="136"/>
      <c r="L484" s="136"/>
      <c r="V484" s="136"/>
      <c r="AF484" s="136"/>
      <c r="AP484" s="136"/>
      <c r="AZ484" s="136"/>
      <c r="BA484" s="136"/>
      <c r="BB484" s="136"/>
      <c r="BC484" s="136"/>
      <c r="BD484" s="136"/>
      <c r="BE484" s="136"/>
      <c r="BF484" s="136"/>
      <c r="BG484" s="136"/>
      <c r="BJ484" s="136"/>
      <c r="BT484" s="136"/>
      <c r="CD484" s="136"/>
      <c r="CN484" s="136"/>
      <c r="CX484" s="136"/>
      <c r="DH484" s="136"/>
      <c r="DR484" s="136"/>
      <c r="EB484" s="136"/>
      <c r="EL484" s="136"/>
      <c r="EV484" s="136"/>
      <c r="FF484" s="136"/>
      <c r="FP484" s="136"/>
      <c r="FZ484" s="136"/>
      <c r="GJ484" s="136"/>
      <c r="GT484" s="136"/>
      <c r="HD484" s="136"/>
      <c r="HN484" s="136"/>
      <c r="HX484" s="136"/>
    </row>
    <row xmlns:x14ac="http://schemas.microsoft.com/office/spreadsheetml/2009/9/ac" r="485" s="3" customFormat="true" x14ac:dyDescent="0.25">
      <c r="A485" s="402"/>
      <c r="B485" s="136"/>
      <c r="L485" s="136"/>
      <c r="V485" s="136"/>
      <c r="AF485" s="136"/>
      <c r="AP485" s="136"/>
      <c r="AZ485" s="136"/>
      <c r="BA485" s="136"/>
      <c r="BB485" s="136"/>
      <c r="BC485" s="136"/>
      <c r="BD485" s="136"/>
      <c r="BE485" s="136"/>
      <c r="BF485" s="136"/>
      <c r="BG485" s="136"/>
      <c r="BJ485" s="136"/>
      <c r="BT485" s="136"/>
      <c r="CD485" s="136"/>
      <c r="CN485" s="136"/>
      <c r="CX485" s="136"/>
      <c r="DH485" s="136"/>
      <c r="DR485" s="136"/>
      <c r="EB485" s="136"/>
      <c r="EL485" s="136"/>
      <c r="EV485" s="136"/>
      <c r="FF485" s="136"/>
      <c r="FP485" s="136"/>
      <c r="FZ485" s="136"/>
      <c r="GJ485" s="136"/>
      <c r="GT485" s="136"/>
      <c r="HD485" s="136"/>
      <c r="HN485" s="136"/>
      <c r="HX485" s="136"/>
    </row>
    <row xmlns:x14ac="http://schemas.microsoft.com/office/spreadsheetml/2009/9/ac" r="486" s="3" customFormat="true" x14ac:dyDescent="0.25">
      <c r="A486" s="402"/>
      <c r="B486" s="136"/>
      <c r="L486" s="136"/>
      <c r="V486" s="136"/>
      <c r="AF486" s="136"/>
      <c r="AP486" s="136"/>
      <c r="AZ486" s="136"/>
      <c r="BA486" s="136"/>
      <c r="BB486" s="136"/>
      <c r="BC486" s="136"/>
      <c r="BD486" s="136"/>
      <c r="BE486" s="136"/>
      <c r="BF486" s="136"/>
      <c r="BG486" s="136"/>
      <c r="BJ486" s="136"/>
      <c r="BT486" s="136"/>
      <c r="CD486" s="136"/>
      <c r="CN486" s="136"/>
      <c r="CX486" s="136"/>
      <c r="DH486" s="136"/>
      <c r="DR486" s="136"/>
      <c r="EB486" s="136"/>
      <c r="EL486" s="136"/>
      <c r="EV486" s="136"/>
      <c r="FF486" s="136"/>
      <c r="FP486" s="136"/>
      <c r="FZ486" s="136"/>
      <c r="GJ486" s="136"/>
      <c r="GT486" s="136"/>
      <c r="HD486" s="136"/>
      <c r="HN486" s="136"/>
      <c r="HX486" s="136"/>
    </row>
    <row xmlns:x14ac="http://schemas.microsoft.com/office/spreadsheetml/2009/9/ac" r="487" s="3" customFormat="true" x14ac:dyDescent="0.25">
      <c r="A487" s="402"/>
      <c r="B487" s="136"/>
      <c r="L487" s="136"/>
      <c r="V487" s="136"/>
      <c r="AF487" s="136"/>
      <c r="AP487" s="136"/>
      <c r="AZ487" s="136"/>
      <c r="BA487" s="136"/>
      <c r="BB487" s="136"/>
      <c r="BC487" s="136"/>
      <c r="BD487" s="136"/>
      <c r="BE487" s="136"/>
      <c r="BF487" s="136"/>
      <c r="BG487" s="136"/>
      <c r="BJ487" s="136"/>
      <c r="BT487" s="136"/>
      <c r="CD487" s="136"/>
      <c r="CN487" s="136"/>
      <c r="CX487" s="136"/>
      <c r="DH487" s="136"/>
      <c r="DR487" s="136"/>
      <c r="EB487" s="136"/>
      <c r="EL487" s="136"/>
      <c r="EV487" s="136"/>
      <c r="FF487" s="136"/>
      <c r="FP487" s="136"/>
      <c r="FZ487" s="136"/>
      <c r="GJ487" s="136"/>
      <c r="GT487" s="136"/>
      <c r="HD487" s="136"/>
      <c r="HN487" s="136"/>
      <c r="HX487" s="136"/>
    </row>
    <row xmlns:x14ac="http://schemas.microsoft.com/office/spreadsheetml/2009/9/ac" r="488" s="3" customFormat="true" x14ac:dyDescent="0.25">
      <c r="A488" s="402"/>
      <c r="B488" s="136"/>
      <c r="L488" s="136"/>
      <c r="V488" s="136"/>
      <c r="AF488" s="136"/>
      <c r="AP488" s="136"/>
      <c r="AZ488" s="136"/>
      <c r="BA488" s="136"/>
      <c r="BB488" s="136"/>
      <c r="BC488" s="136"/>
      <c r="BD488" s="136"/>
      <c r="BE488" s="136"/>
      <c r="BF488" s="136"/>
      <c r="BG488" s="136"/>
      <c r="BJ488" s="136"/>
      <c r="BT488" s="136"/>
      <c r="CD488" s="136"/>
      <c r="CN488" s="136"/>
      <c r="CX488" s="136"/>
      <c r="DH488" s="136"/>
      <c r="DR488" s="136"/>
      <c r="EB488" s="136"/>
      <c r="EL488" s="136"/>
      <c r="EV488" s="136"/>
      <c r="FF488" s="136"/>
      <c r="FP488" s="136"/>
      <c r="FZ488" s="136"/>
      <c r="GJ488" s="136"/>
      <c r="GT488" s="136"/>
      <c r="HD488" s="136"/>
      <c r="HN488" s="136"/>
      <c r="HX488" s="136"/>
    </row>
    <row xmlns:x14ac="http://schemas.microsoft.com/office/spreadsheetml/2009/9/ac" r="489" s="3" customFormat="true" x14ac:dyDescent="0.25">
      <c r="A489" s="402"/>
      <c r="B489" s="136"/>
      <c r="L489" s="136"/>
      <c r="V489" s="136"/>
      <c r="AF489" s="136"/>
      <c r="AP489" s="136"/>
      <c r="AZ489" s="136"/>
      <c r="BA489" s="136"/>
      <c r="BB489" s="136"/>
      <c r="BC489" s="136"/>
      <c r="BD489" s="136"/>
      <c r="BE489" s="136"/>
      <c r="BF489" s="136"/>
      <c r="BG489" s="136"/>
      <c r="BJ489" s="136"/>
      <c r="BT489" s="136"/>
      <c r="CD489" s="136"/>
      <c r="CN489" s="136"/>
      <c r="CX489" s="136"/>
      <c r="DH489" s="136"/>
      <c r="DR489" s="136"/>
      <c r="EB489" s="136"/>
      <c r="EL489" s="136"/>
      <c r="EV489" s="136"/>
      <c r="FF489" s="136"/>
      <c r="FP489" s="136"/>
      <c r="FZ489" s="136"/>
      <c r="GJ489" s="136"/>
      <c r="GT489" s="136"/>
      <c r="HD489" s="136"/>
      <c r="HN489" s="136"/>
      <c r="HX489" s="136"/>
    </row>
    <row xmlns:x14ac="http://schemas.microsoft.com/office/spreadsheetml/2009/9/ac" r="490" s="3" customFormat="true" x14ac:dyDescent="0.25">
      <c r="A490" s="402"/>
      <c r="B490" s="136"/>
      <c r="L490" s="136"/>
      <c r="V490" s="136"/>
      <c r="AF490" s="136"/>
      <c r="AP490" s="136"/>
      <c r="AZ490" s="136"/>
      <c r="BA490" s="136"/>
      <c r="BB490" s="136"/>
      <c r="BC490" s="136"/>
      <c r="BD490" s="136"/>
      <c r="BE490" s="136"/>
      <c r="BF490" s="136"/>
      <c r="BG490" s="136"/>
      <c r="BJ490" s="136"/>
      <c r="BT490" s="136"/>
      <c r="CD490" s="136"/>
      <c r="CN490" s="136"/>
      <c r="CX490" s="136"/>
      <c r="DH490" s="136"/>
      <c r="DR490" s="136"/>
      <c r="EB490" s="136"/>
      <c r="EL490" s="136"/>
      <c r="EV490" s="136"/>
      <c r="FF490" s="136"/>
      <c r="FP490" s="136"/>
      <c r="FZ490" s="136"/>
      <c r="GJ490" s="136"/>
      <c r="GT490" s="136"/>
      <c r="HD490" s="136"/>
      <c r="HN490" s="136"/>
      <c r="HX490" s="136"/>
    </row>
    <row xmlns:x14ac="http://schemas.microsoft.com/office/spreadsheetml/2009/9/ac" r="491" s="3" customFormat="true" x14ac:dyDescent="0.25">
      <c r="A491" s="402"/>
      <c r="B491" s="136"/>
      <c r="L491" s="136"/>
      <c r="V491" s="136"/>
      <c r="AF491" s="136"/>
      <c r="AP491" s="136"/>
      <c r="AZ491" s="136"/>
      <c r="BA491" s="136"/>
      <c r="BB491" s="136"/>
      <c r="BC491" s="136"/>
      <c r="BD491" s="136"/>
      <c r="BE491" s="136"/>
      <c r="BF491" s="136"/>
      <c r="BG491" s="136"/>
      <c r="BJ491" s="136"/>
      <c r="BT491" s="136"/>
      <c r="CD491" s="136"/>
      <c r="CN491" s="136"/>
      <c r="CX491" s="136"/>
      <c r="DH491" s="136"/>
      <c r="DR491" s="136"/>
      <c r="EB491" s="136"/>
      <c r="EL491" s="136"/>
      <c r="EV491" s="136"/>
      <c r="FF491" s="136"/>
      <c r="FP491" s="136"/>
      <c r="FZ491" s="136"/>
      <c r="GJ491" s="136"/>
      <c r="GT491" s="136"/>
      <c r="HD491" s="136"/>
      <c r="HN491" s="136"/>
      <c r="HX491" s="136"/>
    </row>
    <row xmlns:x14ac="http://schemas.microsoft.com/office/spreadsheetml/2009/9/ac" r="492" s="3" customFormat="true" x14ac:dyDescent="0.25">
      <c r="A492" s="402"/>
      <c r="B492" s="136"/>
      <c r="L492" s="136"/>
      <c r="V492" s="136"/>
      <c r="AF492" s="136"/>
      <c r="AP492" s="136"/>
      <c r="AZ492" s="136"/>
      <c r="BA492" s="136"/>
      <c r="BB492" s="136"/>
      <c r="BC492" s="136"/>
      <c r="BD492" s="136"/>
      <c r="BE492" s="136"/>
      <c r="BF492" s="136"/>
      <c r="BG492" s="136"/>
      <c r="BJ492" s="136"/>
      <c r="BT492" s="136"/>
      <c r="CD492" s="136"/>
      <c r="CN492" s="136"/>
      <c r="CX492" s="136"/>
      <c r="DH492" s="136"/>
      <c r="DR492" s="136"/>
      <c r="EB492" s="136"/>
      <c r="EL492" s="136"/>
      <c r="EV492" s="136"/>
      <c r="FF492" s="136"/>
      <c r="FP492" s="136"/>
      <c r="FZ492" s="136"/>
      <c r="GJ492" s="136"/>
      <c r="GT492" s="136"/>
      <c r="HD492" s="136"/>
      <c r="HN492" s="136"/>
      <c r="HX492" s="136"/>
    </row>
    <row xmlns:x14ac="http://schemas.microsoft.com/office/spreadsheetml/2009/9/ac" r="493" s="3" customFormat="true" x14ac:dyDescent="0.25">
      <c r="A493" s="402"/>
      <c r="B493" s="136"/>
      <c r="L493" s="136"/>
      <c r="V493" s="136"/>
      <c r="AF493" s="136"/>
      <c r="AP493" s="136"/>
      <c r="AZ493" s="136"/>
      <c r="BA493" s="136"/>
      <c r="BB493" s="136"/>
      <c r="BC493" s="136"/>
      <c r="BD493" s="136"/>
      <c r="BE493" s="136"/>
      <c r="BF493" s="136"/>
      <c r="BG493" s="136"/>
      <c r="BJ493" s="136"/>
      <c r="BT493" s="136"/>
      <c r="CD493" s="136"/>
      <c r="CN493" s="136"/>
      <c r="CX493" s="136"/>
      <c r="DH493" s="136"/>
      <c r="DR493" s="136"/>
      <c r="EB493" s="136"/>
      <c r="EL493" s="136"/>
      <c r="EV493" s="136"/>
      <c r="FF493" s="136"/>
      <c r="FP493" s="136"/>
      <c r="FZ493" s="136"/>
      <c r="GJ493" s="136"/>
      <c r="GT493" s="136"/>
      <c r="HD493" s="136"/>
      <c r="HN493" s="136"/>
      <c r="HX493" s="136"/>
    </row>
    <row xmlns:x14ac="http://schemas.microsoft.com/office/spreadsheetml/2009/9/ac" r="494" s="3" customFormat="true" x14ac:dyDescent="0.25">
      <c r="A494" s="402"/>
      <c r="B494" s="136"/>
      <c r="L494" s="136"/>
      <c r="V494" s="136"/>
      <c r="AF494" s="136"/>
      <c r="AP494" s="136"/>
      <c r="AZ494" s="136"/>
      <c r="BA494" s="136"/>
      <c r="BB494" s="136"/>
      <c r="BC494" s="136"/>
      <c r="BD494" s="136"/>
      <c r="BE494" s="136"/>
      <c r="BF494" s="136"/>
      <c r="BG494" s="136"/>
      <c r="BJ494" s="136"/>
      <c r="BT494" s="136"/>
      <c r="CD494" s="136"/>
      <c r="CN494" s="136"/>
      <c r="CX494" s="136"/>
      <c r="DH494" s="136"/>
      <c r="DR494" s="136"/>
      <c r="EB494" s="136"/>
      <c r="EL494" s="136"/>
      <c r="EV494" s="136"/>
      <c r="FF494" s="136"/>
      <c r="FP494" s="136"/>
      <c r="FZ494" s="136"/>
      <c r="GJ494" s="136"/>
      <c r="GT494" s="136"/>
      <c r="HD494" s="136"/>
      <c r="HN494" s="136"/>
      <c r="HX494" s="136"/>
    </row>
    <row xmlns:x14ac="http://schemas.microsoft.com/office/spreadsheetml/2009/9/ac" r="495" s="3" customFormat="true" x14ac:dyDescent="0.25">
      <c r="A495" s="402"/>
      <c r="B495" s="136"/>
      <c r="L495" s="136"/>
      <c r="V495" s="136"/>
      <c r="AF495" s="136"/>
      <c r="AP495" s="136"/>
      <c r="AZ495" s="136"/>
      <c r="BA495" s="136"/>
      <c r="BB495" s="136"/>
      <c r="BC495" s="136"/>
      <c r="BD495" s="136"/>
      <c r="BE495" s="136"/>
      <c r="BF495" s="136"/>
      <c r="BG495" s="136"/>
      <c r="BJ495" s="136"/>
      <c r="BT495" s="136"/>
      <c r="CD495" s="136"/>
      <c r="CN495" s="136"/>
      <c r="CX495" s="136"/>
      <c r="DH495" s="136"/>
      <c r="DR495" s="136"/>
      <c r="EB495" s="136"/>
      <c r="EL495" s="136"/>
      <c r="EV495" s="136"/>
      <c r="FF495" s="136"/>
      <c r="FP495" s="136"/>
      <c r="FZ495" s="136"/>
      <c r="GJ495" s="136"/>
      <c r="GT495" s="136"/>
      <c r="HD495" s="136"/>
      <c r="HN495" s="136"/>
      <c r="HX495" s="136"/>
    </row>
    <row xmlns:x14ac="http://schemas.microsoft.com/office/spreadsheetml/2009/9/ac" r="496" s="3" customFormat="true" x14ac:dyDescent="0.25">
      <c r="A496" s="402"/>
      <c r="B496" s="136"/>
      <c r="L496" s="136"/>
      <c r="V496" s="136"/>
      <c r="AF496" s="136"/>
      <c r="AP496" s="136"/>
      <c r="AZ496" s="136"/>
      <c r="BA496" s="136"/>
      <c r="BB496" s="136"/>
      <c r="BC496" s="136"/>
      <c r="BD496" s="136"/>
      <c r="BE496" s="136"/>
      <c r="BF496" s="136"/>
      <c r="BG496" s="136"/>
      <c r="BJ496" s="136"/>
      <c r="BT496" s="136"/>
      <c r="CD496" s="136"/>
      <c r="CN496" s="136"/>
      <c r="CX496" s="136"/>
      <c r="DH496" s="136"/>
      <c r="DR496" s="136"/>
      <c r="EB496" s="136"/>
      <c r="EL496" s="136"/>
      <c r="EV496" s="136"/>
      <c r="FF496" s="136"/>
      <c r="FP496" s="136"/>
      <c r="FZ496" s="136"/>
      <c r="GJ496" s="136"/>
      <c r="GT496" s="136"/>
      <c r="HD496" s="136"/>
      <c r="HN496" s="136"/>
      <c r="HX496" s="136"/>
    </row>
    <row xmlns:x14ac="http://schemas.microsoft.com/office/spreadsheetml/2009/9/ac" r="497" s="3" customFormat="true" x14ac:dyDescent="0.25">
      <c r="A497" s="402"/>
      <c r="B497" s="136"/>
      <c r="L497" s="136"/>
      <c r="V497" s="136"/>
      <c r="AF497" s="136"/>
      <c r="AP497" s="136"/>
      <c r="AZ497" s="136"/>
      <c r="BA497" s="136"/>
      <c r="BB497" s="136"/>
      <c r="BC497" s="136"/>
      <c r="BD497" s="136"/>
      <c r="BE497" s="136"/>
      <c r="BF497" s="136"/>
      <c r="BG497" s="136"/>
      <c r="BJ497" s="136"/>
      <c r="BT497" s="136"/>
      <c r="CD497" s="136"/>
      <c r="CN497" s="136"/>
      <c r="CX497" s="136"/>
      <c r="DH497" s="136"/>
      <c r="DR497" s="136"/>
      <c r="EB497" s="136"/>
      <c r="EL497" s="136"/>
      <c r="EV497" s="136"/>
      <c r="FF497" s="136"/>
      <c r="FP497" s="136"/>
      <c r="FZ497" s="136"/>
      <c r="GJ497" s="136"/>
      <c r="GT497" s="136"/>
      <c r="HD497" s="136"/>
      <c r="HN497" s="136"/>
      <c r="HX497" s="136"/>
    </row>
    <row xmlns:x14ac="http://schemas.microsoft.com/office/spreadsheetml/2009/9/ac" r="498" s="3" customFormat="true" x14ac:dyDescent="0.25">
      <c r="A498" s="402"/>
      <c r="B498" s="136"/>
      <c r="L498" s="136"/>
      <c r="V498" s="136"/>
      <c r="AF498" s="136"/>
      <c r="AP498" s="136"/>
      <c r="AZ498" s="136"/>
      <c r="BA498" s="136"/>
      <c r="BB498" s="136"/>
      <c r="BC498" s="136"/>
      <c r="BD498" s="136"/>
      <c r="BE498" s="136"/>
      <c r="BF498" s="136"/>
      <c r="BG498" s="136"/>
      <c r="BJ498" s="136"/>
      <c r="BT498" s="136"/>
      <c r="CD498" s="136"/>
      <c r="CN498" s="136"/>
      <c r="CX498" s="136"/>
      <c r="DH498" s="136"/>
      <c r="DR498" s="136"/>
      <c r="EB498" s="136"/>
      <c r="EL498" s="136"/>
      <c r="EV498" s="136"/>
      <c r="FF498" s="136"/>
      <c r="FP498" s="136"/>
      <c r="FZ498" s="136"/>
      <c r="GJ498" s="136"/>
      <c r="GT498" s="136"/>
      <c r="HD498" s="136"/>
      <c r="HN498" s="136"/>
      <c r="HX498" s="136"/>
    </row>
    <row xmlns:x14ac="http://schemas.microsoft.com/office/spreadsheetml/2009/9/ac" r="499" s="3" customFormat="true" x14ac:dyDescent="0.25">
      <c r="A499" s="402"/>
      <c r="B499" s="136"/>
      <c r="L499" s="136"/>
      <c r="V499" s="136"/>
      <c r="AF499" s="136"/>
      <c r="AP499" s="136"/>
      <c r="AZ499" s="136"/>
      <c r="BA499" s="136"/>
      <c r="BB499" s="136"/>
      <c r="BC499" s="136"/>
      <c r="BD499" s="136"/>
      <c r="BE499" s="136"/>
      <c r="BF499" s="136"/>
      <c r="BG499" s="136"/>
      <c r="BJ499" s="136"/>
      <c r="BT499" s="136"/>
      <c r="CD499" s="136"/>
      <c r="CN499" s="136"/>
      <c r="CX499" s="136"/>
      <c r="DH499" s="136"/>
      <c r="DR499" s="136"/>
      <c r="EB499" s="136"/>
      <c r="EL499" s="136"/>
      <c r="EV499" s="136"/>
      <c r="FF499" s="136"/>
      <c r="FP499" s="136"/>
      <c r="FZ499" s="136"/>
      <c r="GJ499" s="136"/>
      <c r="GT499" s="136"/>
      <c r="HD499" s="136"/>
      <c r="HN499" s="136"/>
      <c r="HX499" s="136"/>
    </row>
    <row xmlns:x14ac="http://schemas.microsoft.com/office/spreadsheetml/2009/9/ac" r="500" s="3" customFormat="true" x14ac:dyDescent="0.25">
      <c r="A500" s="402"/>
      <c r="B500" s="136"/>
      <c r="L500" s="136"/>
      <c r="V500" s="136"/>
      <c r="AF500" s="136"/>
      <c r="AP500" s="136"/>
      <c r="AZ500" s="136"/>
      <c r="BA500" s="136"/>
      <c r="BB500" s="136"/>
      <c r="BC500" s="136"/>
      <c r="BD500" s="136"/>
      <c r="BE500" s="136"/>
      <c r="BF500" s="136"/>
      <c r="BG500" s="136"/>
      <c r="BJ500" s="136"/>
      <c r="BT500" s="136"/>
      <c r="CD500" s="136"/>
      <c r="CN500" s="136"/>
      <c r="CX500" s="136"/>
      <c r="DH500" s="136"/>
      <c r="DR500" s="136"/>
      <c r="EB500" s="136"/>
      <c r="EL500" s="136"/>
      <c r="EV500" s="136"/>
      <c r="FF500" s="136"/>
      <c r="FP500" s="136"/>
      <c r="FZ500" s="136"/>
      <c r="GJ500" s="136"/>
      <c r="GT500" s="136"/>
      <c r="HD500" s="136"/>
      <c r="HN500" s="136"/>
      <c r="HX500" s="136"/>
    </row>
    <row xmlns:x14ac="http://schemas.microsoft.com/office/spreadsheetml/2009/9/ac" r="501" s="3" customFormat="true" x14ac:dyDescent="0.25">
      <c r="A501" s="402"/>
      <c r="B501" s="136"/>
      <c r="L501" s="136"/>
      <c r="V501" s="136"/>
      <c r="AF501" s="136"/>
      <c r="AP501" s="136"/>
      <c r="AZ501" s="136"/>
      <c r="BA501" s="136"/>
      <c r="BB501" s="136"/>
      <c r="BC501" s="136"/>
      <c r="BD501" s="136"/>
      <c r="BE501" s="136"/>
      <c r="BF501" s="136"/>
      <c r="BG501" s="136"/>
      <c r="BJ501" s="136"/>
      <c r="BT501" s="136"/>
      <c r="CD501" s="136"/>
      <c r="CN501" s="136"/>
      <c r="CX501" s="136"/>
      <c r="DH501" s="136"/>
      <c r="DR501" s="136"/>
      <c r="EB501" s="136"/>
      <c r="EL501" s="136"/>
      <c r="EV501" s="136"/>
      <c r="FF501" s="136"/>
      <c r="FP501" s="136"/>
      <c r="FZ501" s="136"/>
      <c r="GJ501" s="136"/>
      <c r="GT501" s="136"/>
      <c r="HD501" s="136"/>
      <c r="HN501" s="136"/>
      <c r="HX501" s="136"/>
    </row>
    <row xmlns:x14ac="http://schemas.microsoft.com/office/spreadsheetml/2009/9/ac" r="502" s="3" customFormat="true" x14ac:dyDescent="0.25">
      <c r="A502" s="402"/>
      <c r="B502" s="136"/>
      <c r="L502" s="136"/>
      <c r="V502" s="136"/>
      <c r="AF502" s="136"/>
      <c r="AP502" s="136"/>
      <c r="AZ502" s="136"/>
      <c r="BA502" s="136"/>
      <c r="BB502" s="136"/>
      <c r="BC502" s="136"/>
      <c r="BD502" s="136"/>
      <c r="BE502" s="136"/>
      <c r="BF502" s="136"/>
      <c r="BG502" s="136"/>
      <c r="BJ502" s="136"/>
      <c r="BT502" s="136"/>
      <c r="CD502" s="136"/>
      <c r="CN502" s="136"/>
      <c r="CX502" s="136"/>
      <c r="DH502" s="136"/>
      <c r="DR502" s="136"/>
      <c r="EB502" s="136"/>
      <c r="EL502" s="136"/>
      <c r="EV502" s="136"/>
      <c r="FF502" s="136"/>
      <c r="FP502" s="136"/>
      <c r="FZ502" s="136"/>
      <c r="GJ502" s="136"/>
      <c r="GT502" s="136"/>
      <c r="HD502" s="136"/>
      <c r="HN502" s="136"/>
      <c r="HX502" s="136"/>
    </row>
    <row xmlns:x14ac="http://schemas.microsoft.com/office/spreadsheetml/2009/9/ac" r="503" s="3" customFormat="true" x14ac:dyDescent="0.25">
      <c r="A503" s="402"/>
      <c r="B503" s="136"/>
      <c r="L503" s="136"/>
      <c r="V503" s="136"/>
      <c r="AF503" s="136"/>
      <c r="AP503" s="136"/>
      <c r="AZ503" s="136"/>
      <c r="BA503" s="136"/>
      <c r="BB503" s="136"/>
      <c r="BC503" s="136"/>
      <c r="BD503" s="136"/>
      <c r="BE503" s="136"/>
      <c r="BF503" s="136"/>
      <c r="BG503" s="136"/>
      <c r="BJ503" s="136"/>
      <c r="BT503" s="136"/>
      <c r="CD503" s="136"/>
      <c r="CN503" s="136"/>
      <c r="CX503" s="136"/>
      <c r="DH503" s="136"/>
      <c r="DR503" s="136"/>
      <c r="EB503" s="136"/>
      <c r="EL503" s="136"/>
      <c r="EV503" s="136"/>
      <c r="FF503" s="136"/>
      <c r="FP503" s="136"/>
      <c r="FZ503" s="136"/>
      <c r="GJ503" s="136"/>
      <c r="GT503" s="136"/>
      <c r="HD503" s="136"/>
      <c r="HN503" s="136"/>
      <c r="HX503" s="136"/>
    </row>
    <row xmlns:x14ac="http://schemas.microsoft.com/office/spreadsheetml/2009/9/ac" r="504" s="3" customFormat="true" x14ac:dyDescent="0.25">
      <c r="A504" s="402"/>
      <c r="B504" s="136"/>
      <c r="L504" s="136"/>
      <c r="V504" s="136"/>
      <c r="AF504" s="136"/>
      <c r="AP504" s="136"/>
      <c r="AZ504" s="136"/>
      <c r="BA504" s="136"/>
      <c r="BB504" s="136"/>
      <c r="BC504" s="136"/>
      <c r="BD504" s="136"/>
      <c r="BE504" s="136"/>
      <c r="BF504" s="136"/>
      <c r="BG504" s="136"/>
      <c r="BJ504" s="136"/>
      <c r="BT504" s="136"/>
      <c r="CD504" s="136"/>
      <c r="CN504" s="136"/>
      <c r="CX504" s="136"/>
      <c r="DH504" s="136"/>
      <c r="DR504" s="136"/>
      <c r="EB504" s="136"/>
      <c r="EL504" s="136"/>
      <c r="EV504" s="136"/>
      <c r="FF504" s="136"/>
      <c r="FP504" s="136"/>
      <c r="FZ504" s="136"/>
      <c r="GJ504" s="136"/>
      <c r="GT504" s="136"/>
      <c r="HD504" s="136"/>
      <c r="HN504" s="136"/>
      <c r="HX504" s="136"/>
    </row>
    <row xmlns:x14ac="http://schemas.microsoft.com/office/spreadsheetml/2009/9/ac" r="505" s="3" customFormat="true" x14ac:dyDescent="0.25">
      <c r="A505" s="402"/>
      <c r="B505" s="136"/>
      <c r="L505" s="136"/>
      <c r="V505" s="136"/>
      <c r="AF505" s="136"/>
      <c r="AP505" s="136"/>
      <c r="AZ505" s="136"/>
      <c r="BA505" s="136"/>
      <c r="BB505" s="136"/>
      <c r="BC505" s="136"/>
      <c r="BD505" s="136"/>
      <c r="BE505" s="136"/>
      <c r="BF505" s="136"/>
      <c r="BG505" s="136"/>
      <c r="BJ505" s="136"/>
      <c r="BT505" s="136"/>
      <c r="CD505" s="136"/>
      <c r="CN505" s="136"/>
      <c r="CX505" s="136"/>
      <c r="DH505" s="136"/>
      <c r="DR505" s="136"/>
      <c r="EB505" s="136"/>
      <c r="EL505" s="136"/>
      <c r="EV505" s="136"/>
      <c r="FF505" s="136"/>
      <c r="FP505" s="136"/>
      <c r="FZ505" s="136"/>
      <c r="GJ505" s="136"/>
      <c r="GT505" s="136"/>
      <c r="HD505" s="136"/>
      <c r="HN505" s="136"/>
      <c r="HX505" s="136"/>
    </row>
    <row xmlns:x14ac="http://schemas.microsoft.com/office/spreadsheetml/2009/9/ac" r="506" s="3" customFormat="true" x14ac:dyDescent="0.25">
      <c r="A506" s="402"/>
      <c r="B506" s="136"/>
      <c r="L506" s="136"/>
      <c r="V506" s="136"/>
      <c r="AF506" s="136"/>
      <c r="AP506" s="136"/>
      <c r="AZ506" s="136"/>
      <c r="BA506" s="136"/>
      <c r="BB506" s="136"/>
      <c r="BC506" s="136"/>
      <c r="BD506" s="136"/>
      <c r="BE506" s="136"/>
      <c r="BF506" s="136"/>
      <c r="BG506" s="136"/>
      <c r="BJ506" s="136"/>
      <c r="BT506" s="136"/>
      <c r="CD506" s="136"/>
      <c r="CN506" s="136"/>
      <c r="CX506" s="136"/>
      <c r="DH506" s="136"/>
      <c r="DR506" s="136"/>
      <c r="EB506" s="136"/>
      <c r="EL506" s="136"/>
      <c r="EV506" s="136"/>
      <c r="FF506" s="136"/>
      <c r="FP506" s="136"/>
      <c r="FZ506" s="136"/>
      <c r="GJ506" s="136"/>
      <c r="GT506" s="136"/>
      <c r="HD506" s="136"/>
      <c r="HN506" s="136"/>
      <c r="HX506" s="136"/>
    </row>
    <row xmlns:x14ac="http://schemas.microsoft.com/office/spreadsheetml/2009/9/ac" r="507" s="3" customFormat="true" x14ac:dyDescent="0.25">
      <c r="A507" s="402"/>
      <c r="B507" s="136"/>
      <c r="L507" s="136"/>
      <c r="V507" s="136"/>
      <c r="AF507" s="136"/>
      <c r="AP507" s="136"/>
      <c r="AZ507" s="136"/>
      <c r="BA507" s="136"/>
      <c r="BB507" s="136"/>
      <c r="BC507" s="136"/>
      <c r="BD507" s="136"/>
      <c r="BE507" s="136"/>
      <c r="BF507" s="136"/>
      <c r="BG507" s="136"/>
      <c r="BJ507" s="136"/>
      <c r="BT507" s="136"/>
      <c r="CD507" s="136"/>
      <c r="CN507" s="136"/>
      <c r="CX507" s="136"/>
      <c r="DH507" s="136"/>
      <c r="DR507" s="136"/>
      <c r="EB507" s="136"/>
      <c r="EL507" s="136"/>
      <c r="EV507" s="136"/>
      <c r="FF507" s="136"/>
      <c r="FP507" s="136"/>
      <c r="FZ507" s="136"/>
      <c r="GJ507" s="136"/>
      <c r="GT507" s="136"/>
      <c r="HD507" s="136"/>
      <c r="HN507" s="136"/>
      <c r="HX507" s="136"/>
    </row>
    <row xmlns:x14ac="http://schemas.microsoft.com/office/spreadsheetml/2009/9/ac" r="508" s="3" customFormat="true" x14ac:dyDescent="0.25">
      <c r="A508" s="402"/>
      <c r="B508" s="136"/>
      <c r="L508" s="136"/>
      <c r="V508" s="136"/>
      <c r="AF508" s="136"/>
      <c r="AP508" s="136"/>
      <c r="AZ508" s="136"/>
      <c r="BA508" s="136"/>
      <c r="BB508" s="136"/>
      <c r="BC508" s="136"/>
      <c r="BD508" s="136"/>
      <c r="BE508" s="136"/>
      <c r="BF508" s="136"/>
      <c r="BG508" s="136"/>
      <c r="BJ508" s="136"/>
      <c r="BT508" s="136"/>
      <c r="CD508" s="136"/>
      <c r="CN508" s="136"/>
      <c r="CX508" s="136"/>
      <c r="DH508" s="136"/>
      <c r="DR508" s="136"/>
      <c r="EB508" s="136"/>
      <c r="EL508" s="136"/>
      <c r="EV508" s="136"/>
      <c r="FF508" s="136"/>
      <c r="FP508" s="136"/>
      <c r="FZ508" s="136"/>
      <c r="GJ508" s="136"/>
      <c r="GT508" s="136"/>
      <c r="HD508" s="136"/>
      <c r="HN508" s="136"/>
      <c r="HX508" s="136"/>
    </row>
    <row xmlns:x14ac="http://schemas.microsoft.com/office/spreadsheetml/2009/9/ac" r="509" s="3" customFormat="true" x14ac:dyDescent="0.25">
      <c r="A509" s="402"/>
      <c r="B509" s="136"/>
      <c r="L509" s="136"/>
      <c r="V509" s="136"/>
      <c r="AF509" s="136"/>
      <c r="AP509" s="136"/>
      <c r="AZ509" s="136"/>
      <c r="BA509" s="136"/>
      <c r="BB509" s="136"/>
      <c r="BC509" s="136"/>
      <c r="BD509" s="136"/>
      <c r="BE509" s="136"/>
      <c r="BF509" s="136"/>
      <c r="BG509" s="136"/>
      <c r="BJ509" s="136"/>
      <c r="BT509" s="136"/>
      <c r="CD509" s="136"/>
      <c r="CN509" s="136"/>
      <c r="CX509" s="136"/>
      <c r="DH509" s="136"/>
      <c r="DR509" s="136"/>
      <c r="EB509" s="136"/>
      <c r="EL509" s="136"/>
      <c r="EV509" s="136"/>
      <c r="FF509" s="136"/>
      <c r="FP509" s="136"/>
      <c r="FZ509" s="136"/>
      <c r="GJ509" s="136"/>
      <c r="GT509" s="136"/>
      <c r="HD509" s="136"/>
      <c r="HN509" s="136"/>
      <c r="HX509" s="136"/>
    </row>
    <row xmlns:x14ac="http://schemas.microsoft.com/office/spreadsheetml/2009/9/ac" r="510" s="3" customFormat="true" x14ac:dyDescent="0.25">
      <c r="A510" s="402"/>
      <c r="B510" s="136"/>
      <c r="L510" s="136"/>
      <c r="V510" s="136"/>
      <c r="AF510" s="136"/>
      <c r="AP510" s="136"/>
      <c r="AZ510" s="136"/>
      <c r="BA510" s="136"/>
      <c r="BB510" s="136"/>
      <c r="BC510" s="136"/>
      <c r="BD510" s="136"/>
      <c r="BE510" s="136"/>
      <c r="BF510" s="136"/>
      <c r="BG510" s="136"/>
      <c r="BJ510" s="136"/>
      <c r="BT510" s="136"/>
      <c r="CD510" s="136"/>
      <c r="CN510" s="136"/>
      <c r="CX510" s="136"/>
      <c r="DH510" s="136"/>
      <c r="DR510" s="136"/>
      <c r="EB510" s="136"/>
      <c r="EL510" s="136"/>
      <c r="EV510" s="136"/>
      <c r="FF510" s="136"/>
      <c r="FP510" s="136"/>
      <c r="FZ510" s="136"/>
      <c r="GJ510" s="136"/>
      <c r="GT510" s="136"/>
      <c r="HD510" s="136"/>
      <c r="HN510" s="136"/>
      <c r="HX510" s="136"/>
    </row>
    <row xmlns:x14ac="http://schemas.microsoft.com/office/spreadsheetml/2009/9/ac" r="511" s="3" customFormat="true" x14ac:dyDescent="0.25">
      <c r="A511" s="402"/>
      <c r="B511" s="136"/>
      <c r="L511" s="136"/>
      <c r="V511" s="136"/>
      <c r="AF511" s="136"/>
      <c r="AP511" s="136"/>
      <c r="AZ511" s="136"/>
      <c r="BA511" s="136"/>
      <c r="BB511" s="136"/>
      <c r="BC511" s="136"/>
      <c r="BD511" s="136"/>
      <c r="BE511" s="136"/>
      <c r="BF511" s="136"/>
      <c r="BG511" s="136"/>
      <c r="BJ511" s="136"/>
      <c r="BT511" s="136"/>
      <c r="CD511" s="136"/>
      <c r="CN511" s="136"/>
      <c r="CX511" s="136"/>
      <c r="DH511" s="136"/>
      <c r="DR511" s="136"/>
      <c r="EB511" s="136"/>
      <c r="EL511" s="136"/>
      <c r="EV511" s="136"/>
      <c r="FF511" s="136"/>
      <c r="FP511" s="136"/>
      <c r="FZ511" s="136"/>
      <c r="GJ511" s="136"/>
      <c r="GT511" s="136"/>
      <c r="HD511" s="136"/>
      <c r="HN511" s="136"/>
      <c r="HX511" s="136"/>
    </row>
    <row xmlns:x14ac="http://schemas.microsoft.com/office/spreadsheetml/2009/9/ac" r="512" s="3" customFormat="true" x14ac:dyDescent="0.25">
      <c r="A512" s="402"/>
      <c r="B512" s="136"/>
      <c r="L512" s="136"/>
      <c r="V512" s="136"/>
      <c r="AF512" s="136"/>
      <c r="AP512" s="136"/>
      <c r="AZ512" s="136"/>
      <c r="BA512" s="136"/>
      <c r="BB512" s="136"/>
      <c r="BC512" s="136"/>
      <c r="BD512" s="136"/>
      <c r="BE512" s="136"/>
      <c r="BF512" s="136"/>
      <c r="BG512" s="136"/>
      <c r="BJ512" s="136"/>
      <c r="BT512" s="136"/>
      <c r="CD512" s="136"/>
      <c r="CN512" s="136"/>
      <c r="CX512" s="136"/>
      <c r="DH512" s="136"/>
      <c r="DR512" s="136"/>
      <c r="EB512" s="136"/>
      <c r="EL512" s="136"/>
      <c r="EV512" s="136"/>
      <c r="FF512" s="136"/>
      <c r="FP512" s="136"/>
      <c r="FZ512" s="136"/>
      <c r="GJ512" s="136"/>
      <c r="GT512" s="136"/>
      <c r="HD512" s="136"/>
      <c r="HN512" s="136"/>
      <c r="HX512" s="136"/>
    </row>
    <row xmlns:x14ac="http://schemas.microsoft.com/office/spreadsheetml/2009/9/ac" r="513" s="3" customFormat="true" x14ac:dyDescent="0.25">
      <c r="A513" s="402"/>
      <c r="B513" s="136"/>
      <c r="L513" s="136"/>
      <c r="V513" s="136"/>
      <c r="AF513" s="136"/>
      <c r="AP513" s="136"/>
      <c r="AZ513" s="136"/>
      <c r="BA513" s="136"/>
      <c r="BB513" s="136"/>
      <c r="BC513" s="136"/>
      <c r="BD513" s="136"/>
      <c r="BE513" s="136"/>
      <c r="BF513" s="136"/>
      <c r="BG513" s="136"/>
      <c r="BJ513" s="136"/>
      <c r="BT513" s="136"/>
      <c r="CD513" s="136"/>
      <c r="CN513" s="136"/>
      <c r="CX513" s="136"/>
      <c r="DH513" s="136"/>
      <c r="DR513" s="136"/>
      <c r="EB513" s="136"/>
      <c r="EL513" s="136"/>
      <c r="EV513" s="136"/>
      <c r="FF513" s="136"/>
      <c r="FP513" s="136"/>
      <c r="FZ513" s="136"/>
      <c r="GJ513" s="136"/>
      <c r="GT513" s="136"/>
      <c r="HD513" s="136"/>
      <c r="HN513" s="136"/>
      <c r="HX513" s="136"/>
    </row>
    <row xmlns:x14ac="http://schemas.microsoft.com/office/spreadsheetml/2009/9/ac" r="514" s="3" customFormat="true" x14ac:dyDescent="0.25">
      <c r="A514" s="402"/>
      <c r="B514" s="136"/>
      <c r="L514" s="136"/>
      <c r="V514" s="136"/>
      <c r="AF514" s="136"/>
      <c r="AP514" s="136"/>
      <c r="AZ514" s="136"/>
      <c r="BA514" s="136"/>
      <c r="BB514" s="136"/>
      <c r="BC514" s="136"/>
      <c r="BD514" s="136"/>
      <c r="BE514" s="136"/>
      <c r="BF514" s="136"/>
      <c r="BG514" s="136"/>
      <c r="BJ514" s="136"/>
      <c r="BT514" s="136"/>
      <c r="CD514" s="136"/>
      <c r="CN514" s="136"/>
      <c r="CX514" s="136"/>
      <c r="DH514" s="136"/>
      <c r="DR514" s="136"/>
      <c r="EB514" s="136"/>
      <c r="EL514" s="136"/>
      <c r="EV514" s="136"/>
      <c r="FF514" s="136"/>
      <c r="FP514" s="136"/>
      <c r="FZ514" s="136"/>
      <c r="GJ514" s="136"/>
      <c r="GT514" s="136"/>
      <c r="HD514" s="136"/>
      <c r="HN514" s="136"/>
      <c r="HX514" s="136"/>
    </row>
    <row xmlns:x14ac="http://schemas.microsoft.com/office/spreadsheetml/2009/9/ac" r="515" s="3" customFormat="true" x14ac:dyDescent="0.25">
      <c r="A515" s="402"/>
      <c r="B515" s="136"/>
      <c r="L515" s="136"/>
      <c r="V515" s="136"/>
      <c r="AF515" s="136"/>
      <c r="AP515" s="136"/>
      <c r="AZ515" s="136"/>
      <c r="BA515" s="136"/>
      <c r="BB515" s="136"/>
      <c r="BC515" s="136"/>
      <c r="BD515" s="136"/>
      <c r="BE515" s="136"/>
      <c r="BF515" s="136"/>
      <c r="BG515" s="136"/>
      <c r="BJ515" s="136"/>
      <c r="BT515" s="136"/>
      <c r="CD515" s="136"/>
      <c r="CN515" s="136"/>
      <c r="CX515" s="136"/>
      <c r="DH515" s="136"/>
      <c r="DR515" s="136"/>
      <c r="EB515" s="136"/>
      <c r="EL515" s="136"/>
      <c r="EV515" s="136"/>
      <c r="FF515" s="136"/>
      <c r="FP515" s="136"/>
      <c r="FZ515" s="136"/>
      <c r="GJ515" s="136"/>
      <c r="GT515" s="136"/>
      <c r="HD515" s="136"/>
      <c r="HN515" s="136"/>
      <c r="HX515" s="136"/>
    </row>
    <row xmlns:x14ac="http://schemas.microsoft.com/office/spreadsheetml/2009/9/ac" r="516" s="3" customFormat="true" x14ac:dyDescent="0.25">
      <c r="A516" s="402"/>
      <c r="B516" s="136"/>
      <c r="L516" s="136"/>
      <c r="V516" s="136"/>
      <c r="AF516" s="136"/>
      <c r="AP516" s="136"/>
      <c r="AZ516" s="136"/>
      <c r="BA516" s="136"/>
      <c r="BB516" s="136"/>
      <c r="BC516" s="136"/>
      <c r="BD516" s="136"/>
      <c r="BE516" s="136"/>
      <c r="BF516" s="136"/>
      <c r="BG516" s="136"/>
      <c r="BJ516" s="136"/>
      <c r="BT516" s="136"/>
      <c r="CD516" s="136"/>
      <c r="CN516" s="136"/>
      <c r="CX516" s="136"/>
      <c r="DH516" s="136"/>
      <c r="DR516" s="136"/>
      <c r="EB516" s="136"/>
      <c r="EL516" s="136"/>
      <c r="EV516" s="136"/>
      <c r="FF516" s="136"/>
      <c r="FP516" s="136"/>
      <c r="FZ516" s="136"/>
      <c r="GJ516" s="136"/>
      <c r="GT516" s="136"/>
      <c r="HD516" s="136"/>
      <c r="HN516" s="136"/>
      <c r="HX516" s="136"/>
    </row>
    <row xmlns:x14ac="http://schemas.microsoft.com/office/spreadsheetml/2009/9/ac" r="517" s="3" customFormat="true" x14ac:dyDescent="0.25">
      <c r="A517" s="402"/>
      <c r="B517" s="136"/>
      <c r="L517" s="136"/>
      <c r="V517" s="136"/>
      <c r="AF517" s="136"/>
      <c r="AP517" s="136"/>
      <c r="AZ517" s="136"/>
      <c r="BA517" s="136"/>
      <c r="BB517" s="136"/>
      <c r="BC517" s="136"/>
      <c r="BD517" s="136"/>
      <c r="BE517" s="136"/>
      <c r="BF517" s="136"/>
      <c r="BG517" s="136"/>
      <c r="BJ517" s="136"/>
      <c r="BT517" s="136"/>
      <c r="CD517" s="136"/>
      <c r="CN517" s="136"/>
      <c r="CX517" s="136"/>
      <c r="DH517" s="136"/>
      <c r="DR517" s="136"/>
      <c r="EB517" s="136"/>
      <c r="EL517" s="136"/>
      <c r="EV517" s="136"/>
      <c r="FF517" s="136"/>
      <c r="FP517" s="136"/>
      <c r="FZ517" s="136"/>
      <c r="GJ517" s="136"/>
      <c r="GT517" s="136"/>
      <c r="HD517" s="136"/>
      <c r="HN517" s="136"/>
      <c r="HX517" s="136"/>
    </row>
    <row xmlns:x14ac="http://schemas.microsoft.com/office/spreadsheetml/2009/9/ac" r="518" s="3" customFormat="true" x14ac:dyDescent="0.25">
      <c r="A518" s="402"/>
      <c r="B518" s="136"/>
      <c r="L518" s="136"/>
      <c r="V518" s="136"/>
      <c r="AF518" s="136"/>
      <c r="AP518" s="136"/>
      <c r="AZ518" s="136"/>
      <c r="BA518" s="136"/>
      <c r="BB518" s="136"/>
      <c r="BC518" s="136"/>
      <c r="BD518" s="136"/>
      <c r="BE518" s="136"/>
      <c r="BF518" s="136"/>
      <c r="BG518" s="136"/>
      <c r="BJ518" s="136"/>
      <c r="BT518" s="136"/>
      <c r="CD518" s="136"/>
      <c r="CN518" s="136"/>
      <c r="CX518" s="136"/>
      <c r="DH518" s="136"/>
      <c r="DR518" s="136"/>
      <c r="EB518" s="136"/>
      <c r="EL518" s="136"/>
      <c r="EV518" s="136"/>
      <c r="FF518" s="136"/>
      <c r="FP518" s="136"/>
      <c r="FZ518" s="136"/>
      <c r="GJ518" s="136"/>
      <c r="GT518" s="136"/>
      <c r="HD518" s="136"/>
      <c r="HN518" s="136"/>
      <c r="HX518" s="136"/>
    </row>
    <row xmlns:x14ac="http://schemas.microsoft.com/office/spreadsheetml/2009/9/ac" r="519" s="3" customFormat="true" x14ac:dyDescent="0.25">
      <c r="A519" s="402"/>
      <c r="B519" s="136"/>
      <c r="L519" s="136"/>
      <c r="V519" s="136"/>
      <c r="AF519" s="136"/>
      <c r="AP519" s="136"/>
      <c r="AZ519" s="136"/>
      <c r="BA519" s="136"/>
      <c r="BB519" s="136"/>
      <c r="BC519" s="136"/>
      <c r="BD519" s="136"/>
      <c r="BE519" s="136"/>
      <c r="BF519" s="136"/>
      <c r="BG519" s="136"/>
      <c r="BJ519" s="136"/>
      <c r="BT519" s="136"/>
      <c r="CD519" s="136"/>
      <c r="CN519" s="136"/>
      <c r="CX519" s="136"/>
      <c r="DH519" s="136"/>
      <c r="DR519" s="136"/>
      <c r="EB519" s="136"/>
      <c r="EL519" s="136"/>
      <c r="EV519" s="136"/>
      <c r="FF519" s="136"/>
      <c r="FP519" s="136"/>
      <c r="FZ519" s="136"/>
      <c r="GJ519" s="136"/>
      <c r="GT519" s="136"/>
      <c r="HD519" s="136"/>
      <c r="HN519" s="136"/>
      <c r="HX519" s="136"/>
    </row>
    <row xmlns:x14ac="http://schemas.microsoft.com/office/spreadsheetml/2009/9/ac" r="520" s="3" customFormat="true" x14ac:dyDescent="0.25">
      <c r="A520" s="402"/>
      <c r="B520" s="136"/>
      <c r="L520" s="136"/>
      <c r="V520" s="136"/>
      <c r="AF520" s="136"/>
      <c r="AP520" s="136"/>
      <c r="AZ520" s="136"/>
      <c r="BA520" s="136"/>
      <c r="BB520" s="136"/>
      <c r="BC520" s="136"/>
      <c r="BD520" s="136"/>
      <c r="BE520" s="136"/>
      <c r="BF520" s="136"/>
      <c r="BG520" s="136"/>
      <c r="BJ520" s="136"/>
      <c r="BT520" s="136"/>
      <c r="CD520" s="136"/>
      <c r="CN520" s="136"/>
      <c r="CX520" s="136"/>
      <c r="DH520" s="136"/>
      <c r="DR520" s="136"/>
      <c r="EB520" s="136"/>
      <c r="EL520" s="136"/>
      <c r="EV520" s="136"/>
      <c r="FF520" s="136"/>
      <c r="FP520" s="136"/>
      <c r="FZ520" s="136"/>
      <c r="GJ520" s="136"/>
      <c r="GT520" s="136"/>
      <c r="HD520" s="136"/>
      <c r="HN520" s="136"/>
      <c r="HX520" s="136"/>
    </row>
    <row xmlns:x14ac="http://schemas.microsoft.com/office/spreadsheetml/2009/9/ac" r="521" s="3" customFormat="true" x14ac:dyDescent="0.25">
      <c r="A521" s="402"/>
      <c r="B521" s="136"/>
      <c r="L521" s="136"/>
      <c r="V521" s="136"/>
      <c r="AF521" s="136"/>
      <c r="AP521" s="136"/>
      <c r="AZ521" s="136"/>
      <c r="BA521" s="136"/>
      <c r="BB521" s="136"/>
      <c r="BC521" s="136"/>
      <c r="BD521" s="136"/>
      <c r="BE521" s="136"/>
      <c r="BF521" s="136"/>
      <c r="BG521" s="136"/>
      <c r="BJ521" s="136"/>
      <c r="BT521" s="136"/>
      <c r="CD521" s="136"/>
      <c r="CN521" s="136"/>
      <c r="CX521" s="136"/>
      <c r="DH521" s="136"/>
      <c r="DR521" s="136"/>
      <c r="EB521" s="136"/>
      <c r="EL521" s="136"/>
      <c r="EV521" s="136"/>
      <c r="FF521" s="136"/>
      <c r="FP521" s="136"/>
      <c r="FZ521" s="136"/>
      <c r="GJ521" s="136"/>
      <c r="GT521" s="136"/>
      <c r="HD521" s="136"/>
      <c r="HN521" s="136"/>
      <c r="HX521" s="136"/>
    </row>
    <row xmlns:x14ac="http://schemas.microsoft.com/office/spreadsheetml/2009/9/ac" r="522" s="3" customFormat="true" x14ac:dyDescent="0.25">
      <c r="A522" s="402"/>
      <c r="B522" s="136"/>
      <c r="L522" s="136"/>
      <c r="V522" s="136"/>
      <c r="AF522" s="136"/>
      <c r="AP522" s="136"/>
      <c r="AZ522" s="136"/>
      <c r="BA522" s="136"/>
      <c r="BB522" s="136"/>
      <c r="BC522" s="136"/>
      <c r="BD522" s="136"/>
      <c r="BE522" s="136"/>
      <c r="BF522" s="136"/>
      <c r="BG522" s="136"/>
      <c r="BJ522" s="136"/>
      <c r="BT522" s="136"/>
      <c r="CD522" s="136"/>
      <c r="CN522" s="136"/>
      <c r="CX522" s="136"/>
      <c r="DH522" s="136"/>
      <c r="DR522" s="136"/>
      <c r="EB522" s="136"/>
      <c r="EL522" s="136"/>
      <c r="EV522" s="136"/>
      <c r="FF522" s="136"/>
      <c r="FP522" s="136"/>
      <c r="FZ522" s="136"/>
      <c r="GJ522" s="136"/>
      <c r="GT522" s="136"/>
      <c r="HD522" s="136"/>
      <c r="HN522" s="136"/>
      <c r="HX522" s="136"/>
    </row>
    <row xmlns:x14ac="http://schemas.microsoft.com/office/spreadsheetml/2009/9/ac" r="523" s="3" customFormat="true" x14ac:dyDescent="0.25">
      <c r="A523" s="402"/>
      <c r="B523" s="136"/>
      <c r="L523" s="136"/>
      <c r="V523" s="136"/>
      <c r="AF523" s="136"/>
      <c r="AP523" s="136"/>
      <c r="AZ523" s="136"/>
      <c r="BA523" s="136"/>
      <c r="BB523" s="136"/>
      <c r="BC523" s="136"/>
      <c r="BD523" s="136"/>
      <c r="BE523" s="136"/>
      <c r="BF523" s="136"/>
      <c r="BG523" s="136"/>
      <c r="BJ523" s="136"/>
      <c r="BT523" s="136"/>
      <c r="CD523" s="136"/>
      <c r="CN523" s="136"/>
      <c r="CX523" s="136"/>
      <c r="DH523" s="136"/>
      <c r="DR523" s="136"/>
      <c r="EB523" s="136"/>
      <c r="EL523" s="136"/>
      <c r="EV523" s="136"/>
      <c r="FF523" s="136"/>
      <c r="FP523" s="136"/>
      <c r="FZ523" s="136"/>
      <c r="GJ523" s="136"/>
      <c r="GT523" s="136"/>
      <c r="HD523" s="136"/>
      <c r="HN523" s="136"/>
      <c r="HX523" s="136"/>
    </row>
    <row xmlns:x14ac="http://schemas.microsoft.com/office/spreadsheetml/2009/9/ac" r="524" s="3" customFormat="true" x14ac:dyDescent="0.25">
      <c r="A524" s="402"/>
      <c r="B524" s="136"/>
      <c r="L524" s="136"/>
      <c r="V524" s="136"/>
      <c r="AF524" s="136"/>
      <c r="AP524" s="136"/>
      <c r="AZ524" s="136"/>
      <c r="BA524" s="136"/>
      <c r="BB524" s="136"/>
      <c r="BC524" s="136"/>
      <c r="BD524" s="136"/>
      <c r="BE524" s="136"/>
      <c r="BF524" s="136"/>
      <c r="BG524" s="136"/>
      <c r="BJ524" s="136"/>
      <c r="BT524" s="136"/>
      <c r="CD524" s="136"/>
      <c r="CN524" s="136"/>
      <c r="CX524" s="136"/>
      <c r="DH524" s="136"/>
      <c r="DR524" s="136"/>
      <c r="EB524" s="136"/>
      <c r="EL524" s="136"/>
      <c r="EV524" s="136"/>
      <c r="FF524" s="136"/>
      <c r="FP524" s="136"/>
      <c r="FZ524" s="136"/>
      <c r="GJ524" s="136"/>
      <c r="GT524" s="136"/>
      <c r="HD524" s="136"/>
      <c r="HN524" s="136"/>
      <c r="HX524" s="136"/>
    </row>
    <row xmlns:x14ac="http://schemas.microsoft.com/office/spreadsheetml/2009/9/ac" r="525" s="3" customFormat="true" x14ac:dyDescent="0.25">
      <c r="A525" s="402"/>
      <c r="B525" s="136"/>
      <c r="L525" s="136"/>
      <c r="V525" s="136"/>
      <c r="AF525" s="136"/>
      <c r="AP525" s="136"/>
      <c r="AZ525" s="136"/>
      <c r="BA525" s="136"/>
      <c r="BB525" s="136"/>
      <c r="BC525" s="136"/>
      <c r="BD525" s="136"/>
      <c r="BE525" s="136"/>
      <c r="BF525" s="136"/>
      <c r="BG525" s="136"/>
      <c r="BJ525" s="136"/>
      <c r="BT525" s="136"/>
      <c r="CD525" s="136"/>
      <c r="CN525" s="136"/>
      <c r="CX525" s="136"/>
      <c r="DH525" s="136"/>
      <c r="DR525" s="136"/>
      <c r="EB525" s="136"/>
      <c r="EL525" s="136"/>
      <c r="EV525" s="136"/>
      <c r="FF525" s="136"/>
      <c r="FP525" s="136"/>
      <c r="FZ525" s="136"/>
      <c r="GJ525" s="136"/>
      <c r="GT525" s="136"/>
      <c r="HD525" s="136"/>
      <c r="HN525" s="136"/>
      <c r="HX525" s="136"/>
    </row>
    <row xmlns:x14ac="http://schemas.microsoft.com/office/spreadsheetml/2009/9/ac" r="526" s="3" customFormat="true" x14ac:dyDescent="0.25">
      <c r="A526" s="402"/>
      <c r="B526" s="136"/>
      <c r="L526" s="136"/>
      <c r="V526" s="136"/>
      <c r="AF526" s="136"/>
      <c r="AP526" s="136"/>
      <c r="AZ526" s="136"/>
      <c r="BA526" s="136"/>
      <c r="BB526" s="136"/>
      <c r="BC526" s="136"/>
      <c r="BD526" s="136"/>
      <c r="BE526" s="136"/>
      <c r="BF526" s="136"/>
      <c r="BG526" s="136"/>
      <c r="BJ526" s="136"/>
      <c r="BT526" s="136"/>
      <c r="CD526" s="136"/>
      <c r="CN526" s="136"/>
      <c r="CX526" s="136"/>
      <c r="DH526" s="136"/>
      <c r="DR526" s="136"/>
      <c r="EB526" s="136"/>
      <c r="EL526" s="136"/>
      <c r="EV526" s="136"/>
      <c r="FF526" s="136"/>
      <c r="FP526" s="136"/>
      <c r="FZ526" s="136"/>
      <c r="GJ526" s="136"/>
      <c r="GT526" s="136"/>
      <c r="HD526" s="136"/>
      <c r="HN526" s="136"/>
      <c r="HX526" s="136"/>
    </row>
    <row xmlns:x14ac="http://schemas.microsoft.com/office/spreadsheetml/2009/9/ac" r="527" s="3" customFormat="true" x14ac:dyDescent="0.25">
      <c r="A527" s="402"/>
      <c r="B527" s="136"/>
      <c r="L527" s="136"/>
      <c r="V527" s="136"/>
      <c r="AF527" s="136"/>
      <c r="AP527" s="136"/>
      <c r="AZ527" s="136"/>
      <c r="BA527" s="136"/>
      <c r="BB527" s="136"/>
      <c r="BC527" s="136"/>
      <c r="BD527" s="136"/>
      <c r="BE527" s="136"/>
      <c r="BF527" s="136"/>
      <c r="BG527" s="136"/>
      <c r="BJ527" s="136"/>
      <c r="BT527" s="136"/>
      <c r="CD527" s="136"/>
      <c r="CN527" s="136"/>
      <c r="CX527" s="136"/>
      <c r="DH527" s="136"/>
      <c r="DR527" s="136"/>
      <c r="EB527" s="136"/>
      <c r="EL527" s="136"/>
      <c r="EV527" s="136"/>
      <c r="FF527" s="136"/>
      <c r="FP527" s="136"/>
      <c r="FZ527" s="136"/>
      <c r="GJ527" s="136"/>
      <c r="GT527" s="136"/>
      <c r="HD527" s="136"/>
      <c r="HN527" s="136"/>
      <c r="HX527" s="136"/>
    </row>
    <row xmlns:x14ac="http://schemas.microsoft.com/office/spreadsheetml/2009/9/ac" r="528" s="3" customFormat="true" x14ac:dyDescent="0.25">
      <c r="A528" s="402"/>
      <c r="B528" s="136"/>
      <c r="L528" s="136"/>
      <c r="V528" s="136"/>
      <c r="AF528" s="136"/>
      <c r="AP528" s="136"/>
      <c r="AZ528" s="136"/>
      <c r="BA528" s="136"/>
      <c r="BB528" s="136"/>
      <c r="BC528" s="136"/>
      <c r="BD528" s="136"/>
      <c r="BE528" s="136"/>
      <c r="BF528" s="136"/>
      <c r="BG528" s="136"/>
      <c r="BJ528" s="136"/>
      <c r="BT528" s="136"/>
      <c r="CD528" s="136"/>
      <c r="CN528" s="136"/>
      <c r="CX528" s="136"/>
      <c r="DH528" s="136"/>
      <c r="DR528" s="136"/>
      <c r="EB528" s="136"/>
      <c r="EL528" s="136"/>
      <c r="EV528" s="136"/>
      <c r="FF528" s="136"/>
      <c r="FP528" s="136"/>
      <c r="FZ528" s="136"/>
      <c r="GJ528" s="136"/>
      <c r="GT528" s="136"/>
      <c r="HD528" s="136"/>
      <c r="HN528" s="136"/>
      <c r="HX528" s="136"/>
    </row>
    <row xmlns:x14ac="http://schemas.microsoft.com/office/spreadsheetml/2009/9/ac" r="529" s="3" customFormat="true" x14ac:dyDescent="0.25">
      <c r="A529" s="402"/>
      <c r="B529" s="136"/>
      <c r="L529" s="136"/>
      <c r="V529" s="136"/>
      <c r="AF529" s="136"/>
      <c r="AP529" s="136"/>
      <c r="AZ529" s="136"/>
      <c r="BA529" s="136"/>
      <c r="BB529" s="136"/>
      <c r="BC529" s="136"/>
      <c r="BD529" s="136"/>
      <c r="BE529" s="136"/>
      <c r="BF529" s="136"/>
      <c r="BG529" s="136"/>
      <c r="BJ529" s="136"/>
      <c r="BT529" s="136"/>
      <c r="CD529" s="136"/>
      <c r="CN529" s="136"/>
      <c r="CX529" s="136"/>
      <c r="DH529" s="136"/>
      <c r="DR529" s="136"/>
      <c r="EB529" s="136"/>
      <c r="EL529" s="136"/>
      <c r="EV529" s="136"/>
      <c r="FF529" s="136"/>
      <c r="FP529" s="136"/>
      <c r="FZ529" s="136"/>
      <c r="GJ529" s="136"/>
      <c r="GT529" s="136"/>
      <c r="HD529" s="136"/>
      <c r="HN529" s="136"/>
      <c r="HX529" s="136"/>
    </row>
    <row xmlns:x14ac="http://schemas.microsoft.com/office/spreadsheetml/2009/9/ac" r="530" s="3" customFormat="true" x14ac:dyDescent="0.25">
      <c r="A530" s="402"/>
      <c r="B530" s="136"/>
      <c r="L530" s="136"/>
      <c r="V530" s="136"/>
      <c r="AF530" s="136"/>
      <c r="AP530" s="136"/>
      <c r="AZ530" s="136"/>
      <c r="BA530" s="136"/>
      <c r="BB530" s="136"/>
      <c r="BC530" s="136"/>
      <c r="BD530" s="136"/>
      <c r="BE530" s="136"/>
      <c r="BF530" s="136"/>
      <c r="BG530" s="136"/>
      <c r="BJ530" s="136"/>
      <c r="BT530" s="136"/>
      <c r="CD530" s="136"/>
      <c r="CN530" s="136"/>
      <c r="CX530" s="136"/>
      <c r="DH530" s="136"/>
      <c r="DR530" s="136"/>
      <c r="EB530" s="136"/>
      <c r="EL530" s="136"/>
      <c r="EV530" s="136"/>
      <c r="FF530" s="136"/>
      <c r="FP530" s="136"/>
      <c r="FZ530" s="136"/>
      <c r="GJ530" s="136"/>
      <c r="GT530" s="136"/>
      <c r="HD530" s="136"/>
      <c r="HN530" s="136"/>
      <c r="HX530" s="136"/>
    </row>
    <row xmlns:x14ac="http://schemas.microsoft.com/office/spreadsheetml/2009/9/ac" r="531" s="3" customFormat="true" x14ac:dyDescent="0.25">
      <c r="A531" s="402"/>
      <c r="B531" s="136"/>
      <c r="L531" s="136"/>
      <c r="V531" s="136"/>
      <c r="AF531" s="136"/>
      <c r="AP531" s="136"/>
      <c r="AZ531" s="136"/>
      <c r="BA531" s="136"/>
      <c r="BB531" s="136"/>
      <c r="BC531" s="136"/>
      <c r="BD531" s="136"/>
      <c r="BE531" s="136"/>
      <c r="BF531" s="136"/>
      <c r="BG531" s="136"/>
      <c r="BJ531" s="136"/>
      <c r="BT531" s="136"/>
      <c r="CD531" s="136"/>
      <c r="CN531" s="136"/>
      <c r="CX531" s="136"/>
      <c r="DH531" s="136"/>
      <c r="DR531" s="136"/>
      <c r="EB531" s="136"/>
      <c r="EL531" s="136"/>
      <c r="EV531" s="136"/>
      <c r="FF531" s="136"/>
      <c r="FP531" s="136"/>
      <c r="FZ531" s="136"/>
      <c r="GJ531" s="136"/>
      <c r="GT531" s="136"/>
      <c r="HD531" s="136"/>
      <c r="HN531" s="136"/>
      <c r="HX531" s="136"/>
    </row>
    <row xmlns:x14ac="http://schemas.microsoft.com/office/spreadsheetml/2009/9/ac" r="532" s="3" customFormat="true" x14ac:dyDescent="0.25">
      <c r="A532" s="402"/>
      <c r="B532" s="136"/>
      <c r="L532" s="136"/>
      <c r="V532" s="136"/>
      <c r="AF532" s="136"/>
      <c r="AP532" s="136"/>
      <c r="AZ532" s="136"/>
      <c r="BA532" s="136"/>
      <c r="BB532" s="136"/>
      <c r="BC532" s="136"/>
      <c r="BD532" s="136"/>
      <c r="BE532" s="136"/>
      <c r="BF532" s="136"/>
      <c r="BG532" s="136"/>
      <c r="BJ532" s="136"/>
      <c r="BT532" s="136"/>
      <c r="CD532" s="136"/>
      <c r="CN532" s="136"/>
      <c r="CX532" s="136"/>
      <c r="DH532" s="136"/>
      <c r="DR532" s="136"/>
      <c r="EB532" s="136"/>
      <c r="EL532" s="136"/>
      <c r="EV532" s="136"/>
      <c r="FF532" s="136"/>
      <c r="FP532" s="136"/>
      <c r="FZ532" s="136"/>
      <c r="GJ532" s="136"/>
      <c r="GT532" s="136"/>
      <c r="HD532" s="136"/>
      <c r="HN532" s="136"/>
      <c r="HX532" s="136"/>
    </row>
    <row xmlns:x14ac="http://schemas.microsoft.com/office/spreadsheetml/2009/9/ac" r="533" s="3" customFormat="true" x14ac:dyDescent="0.25">
      <c r="A533" s="402"/>
      <c r="B533" s="136"/>
      <c r="L533" s="136"/>
      <c r="V533" s="136"/>
      <c r="AF533" s="136"/>
      <c r="AP533" s="136"/>
      <c r="AZ533" s="136"/>
      <c r="BA533" s="136"/>
      <c r="BB533" s="136"/>
      <c r="BC533" s="136"/>
      <c r="BD533" s="136"/>
      <c r="BE533" s="136"/>
      <c r="BF533" s="136"/>
      <c r="BG533" s="136"/>
      <c r="BJ533" s="136"/>
      <c r="BT533" s="136"/>
      <c r="CD533" s="136"/>
      <c r="CN533" s="136"/>
      <c r="CX533" s="136"/>
      <c r="DH533" s="136"/>
      <c r="DR533" s="136"/>
      <c r="EB533" s="136"/>
      <c r="EL533" s="136"/>
      <c r="EV533" s="136"/>
      <c r="FF533" s="136"/>
      <c r="FP533" s="136"/>
      <c r="FZ533" s="136"/>
      <c r="GJ533" s="136"/>
      <c r="GT533" s="136"/>
      <c r="HD533" s="136"/>
      <c r="HN533" s="136"/>
      <c r="HX533" s="136"/>
    </row>
    <row xmlns:x14ac="http://schemas.microsoft.com/office/spreadsheetml/2009/9/ac" r="534" s="3" customFormat="true" x14ac:dyDescent="0.25">
      <c r="A534" s="402"/>
      <c r="B534" s="136"/>
      <c r="L534" s="136"/>
      <c r="V534" s="136"/>
      <c r="AF534" s="136"/>
      <c r="AP534" s="136"/>
      <c r="AZ534" s="136"/>
      <c r="BA534" s="136"/>
      <c r="BB534" s="136"/>
      <c r="BC534" s="136"/>
      <c r="BD534" s="136"/>
      <c r="BE534" s="136"/>
      <c r="BF534" s="136"/>
      <c r="BG534" s="136"/>
      <c r="BJ534" s="136"/>
      <c r="BT534" s="136"/>
      <c r="CD534" s="136"/>
      <c r="CN534" s="136"/>
      <c r="CX534" s="136"/>
      <c r="DH534" s="136"/>
      <c r="DR534" s="136"/>
      <c r="EB534" s="136"/>
      <c r="EL534" s="136"/>
      <c r="EV534" s="136"/>
      <c r="FF534" s="136"/>
      <c r="FP534" s="136"/>
      <c r="FZ534" s="136"/>
      <c r="GJ534" s="136"/>
      <c r="GT534" s="136"/>
      <c r="HD534" s="136"/>
      <c r="HN534" s="136"/>
      <c r="HX534" s="136"/>
    </row>
    <row xmlns:x14ac="http://schemas.microsoft.com/office/spreadsheetml/2009/9/ac" r="535" s="3" customFormat="true" x14ac:dyDescent="0.25">
      <c r="A535" s="402"/>
      <c r="B535" s="136"/>
      <c r="L535" s="136"/>
      <c r="V535" s="136"/>
      <c r="AF535" s="136"/>
      <c r="AP535" s="136"/>
      <c r="AZ535" s="136"/>
      <c r="BA535" s="136"/>
      <c r="BB535" s="136"/>
      <c r="BC535" s="136"/>
      <c r="BD535" s="136"/>
      <c r="BE535" s="136"/>
      <c r="BF535" s="136"/>
      <c r="BG535" s="136"/>
      <c r="BJ535" s="136"/>
      <c r="BT535" s="136"/>
      <c r="CD535" s="136"/>
      <c r="CN535" s="136"/>
      <c r="CX535" s="136"/>
      <c r="DH535" s="136"/>
      <c r="DR535" s="136"/>
      <c r="EB535" s="136"/>
      <c r="EL535" s="136"/>
      <c r="EV535" s="136"/>
      <c r="FF535" s="136"/>
      <c r="FP535" s="136"/>
      <c r="FZ535" s="136"/>
      <c r="GJ535" s="136"/>
      <c r="GT535" s="136"/>
      <c r="HD535" s="136"/>
      <c r="HN535" s="136"/>
      <c r="HX535" s="136"/>
    </row>
    <row xmlns:x14ac="http://schemas.microsoft.com/office/spreadsheetml/2009/9/ac" r="536" s="3" customFormat="true" x14ac:dyDescent="0.25">
      <c r="A536" s="402"/>
      <c r="B536" s="136"/>
      <c r="L536" s="136"/>
      <c r="V536" s="136"/>
      <c r="AF536" s="136"/>
      <c r="AP536" s="136"/>
      <c r="AZ536" s="136"/>
      <c r="BA536" s="136"/>
      <c r="BB536" s="136"/>
      <c r="BC536" s="136"/>
      <c r="BD536" s="136"/>
      <c r="BE536" s="136"/>
      <c r="BF536" s="136"/>
      <c r="BG536" s="136"/>
      <c r="BJ536" s="136"/>
      <c r="BT536" s="136"/>
      <c r="CD536" s="136"/>
      <c r="CN536" s="136"/>
      <c r="CX536" s="136"/>
      <c r="DH536" s="136"/>
      <c r="DR536" s="136"/>
      <c r="EB536" s="136"/>
      <c r="EL536" s="136"/>
      <c r="EV536" s="136"/>
      <c r="FF536" s="136"/>
      <c r="FP536" s="136"/>
      <c r="FZ536" s="136"/>
      <c r="GJ536" s="136"/>
      <c r="GT536" s="136"/>
      <c r="HD536" s="136"/>
      <c r="HN536" s="136"/>
      <c r="HX536" s="136"/>
    </row>
    <row xmlns:x14ac="http://schemas.microsoft.com/office/spreadsheetml/2009/9/ac" r="537" s="3" customFormat="true" x14ac:dyDescent="0.25">
      <c r="A537" s="402"/>
      <c r="B537" s="136"/>
      <c r="L537" s="136"/>
      <c r="V537" s="136"/>
      <c r="AF537" s="136"/>
      <c r="AP537" s="136"/>
      <c r="AZ537" s="136"/>
      <c r="BA537" s="136"/>
      <c r="BB537" s="136"/>
      <c r="BC537" s="136"/>
      <c r="BD537" s="136"/>
      <c r="BE537" s="136"/>
      <c r="BF537" s="136"/>
      <c r="BG537" s="136"/>
      <c r="BJ537" s="136"/>
      <c r="BT537" s="136"/>
      <c r="CD537" s="136"/>
      <c r="CN537" s="136"/>
      <c r="CX537" s="136"/>
      <c r="DH537" s="136"/>
      <c r="DR537" s="136"/>
      <c r="EB537" s="136"/>
      <c r="EL537" s="136"/>
      <c r="EV537" s="136"/>
      <c r="FF537" s="136"/>
      <c r="FP537" s="136"/>
      <c r="FZ537" s="136"/>
      <c r="GJ537" s="136"/>
      <c r="GT537" s="136"/>
      <c r="HD537" s="136"/>
      <c r="HN537" s="136"/>
      <c r="HX537" s="136"/>
    </row>
    <row xmlns:x14ac="http://schemas.microsoft.com/office/spreadsheetml/2009/9/ac" r="538" s="3" customFormat="true" x14ac:dyDescent="0.25">
      <c r="A538" s="402"/>
      <c r="B538" s="136"/>
      <c r="L538" s="136"/>
      <c r="V538" s="136"/>
      <c r="AF538" s="136"/>
      <c r="AP538" s="136"/>
      <c r="AZ538" s="136"/>
      <c r="BA538" s="136"/>
      <c r="BB538" s="136"/>
      <c r="BC538" s="136"/>
      <c r="BD538" s="136"/>
      <c r="BE538" s="136"/>
      <c r="BF538" s="136"/>
      <c r="BG538" s="136"/>
      <c r="BJ538" s="136"/>
      <c r="BT538" s="136"/>
      <c r="CD538" s="136"/>
      <c r="CN538" s="136"/>
      <c r="CX538" s="136"/>
      <c r="DH538" s="136"/>
      <c r="DR538" s="136"/>
      <c r="EB538" s="136"/>
      <c r="EL538" s="136"/>
      <c r="EV538" s="136"/>
      <c r="FF538" s="136"/>
      <c r="FP538" s="136"/>
      <c r="FZ538" s="136"/>
      <c r="GJ538" s="136"/>
      <c r="GT538" s="136"/>
      <c r="HD538" s="136"/>
      <c r="HN538" s="136"/>
      <c r="HX538" s="136"/>
    </row>
    <row xmlns:x14ac="http://schemas.microsoft.com/office/spreadsheetml/2009/9/ac" r="539" s="3" customFormat="true" x14ac:dyDescent="0.25">
      <c r="A539" s="402"/>
      <c r="B539" s="136"/>
      <c r="L539" s="136"/>
      <c r="V539" s="136"/>
      <c r="AF539" s="136"/>
      <c r="AP539" s="136"/>
      <c r="AZ539" s="136"/>
      <c r="BA539" s="136"/>
      <c r="BB539" s="136"/>
      <c r="BC539" s="136"/>
      <c r="BD539" s="136"/>
      <c r="BE539" s="136"/>
      <c r="BF539" s="136"/>
      <c r="BG539" s="136"/>
      <c r="BJ539" s="136"/>
      <c r="BT539" s="136"/>
      <c r="CD539" s="136"/>
      <c r="CN539" s="136"/>
      <c r="CX539" s="136"/>
      <c r="DH539" s="136"/>
      <c r="DR539" s="136"/>
      <c r="EB539" s="136"/>
      <c r="EL539" s="136"/>
      <c r="EV539" s="136"/>
      <c r="FF539" s="136"/>
      <c r="FP539" s="136"/>
      <c r="FZ539" s="136"/>
      <c r="GJ539" s="136"/>
      <c r="GT539" s="136"/>
      <c r="HD539" s="136"/>
      <c r="HN539" s="136"/>
      <c r="HX539" s="136"/>
    </row>
    <row xmlns:x14ac="http://schemas.microsoft.com/office/spreadsheetml/2009/9/ac" r="540" s="3" customFormat="true" x14ac:dyDescent="0.25">
      <c r="A540" s="402"/>
      <c r="B540" s="136"/>
      <c r="L540" s="136"/>
      <c r="V540" s="136"/>
      <c r="AF540" s="136"/>
      <c r="AP540" s="136"/>
      <c r="AZ540" s="136"/>
      <c r="BA540" s="136"/>
      <c r="BB540" s="136"/>
      <c r="BC540" s="136"/>
      <c r="BD540" s="136"/>
      <c r="BE540" s="136"/>
      <c r="BF540" s="136"/>
      <c r="BG540" s="136"/>
      <c r="BJ540" s="136"/>
      <c r="BT540" s="136"/>
      <c r="CD540" s="136"/>
      <c r="CN540" s="136"/>
      <c r="CX540" s="136"/>
      <c r="DH540" s="136"/>
      <c r="DR540" s="136"/>
      <c r="EB540" s="136"/>
      <c r="EL540" s="136"/>
      <c r="EV540" s="136"/>
      <c r="FF540" s="136"/>
      <c r="FP540" s="136"/>
      <c r="FZ540" s="136"/>
      <c r="GJ540" s="136"/>
      <c r="GT540" s="136"/>
      <c r="HD540" s="136"/>
      <c r="HN540" s="136"/>
      <c r="HX540" s="136"/>
    </row>
    <row xmlns:x14ac="http://schemas.microsoft.com/office/spreadsheetml/2009/9/ac" r="541" s="3" customFormat="true" x14ac:dyDescent="0.25">
      <c r="A541" s="402"/>
      <c r="B541" s="136"/>
      <c r="L541" s="136"/>
      <c r="V541" s="136"/>
      <c r="AF541" s="136"/>
      <c r="AP541" s="136"/>
      <c r="AZ541" s="136"/>
      <c r="BA541" s="136"/>
      <c r="BB541" s="136"/>
      <c r="BC541" s="136"/>
      <c r="BD541" s="136"/>
      <c r="BE541" s="136"/>
      <c r="BF541" s="136"/>
      <c r="BG541" s="136"/>
      <c r="BJ541" s="136"/>
      <c r="BT541" s="136"/>
      <c r="CD541" s="136"/>
      <c r="CN541" s="136"/>
      <c r="CX541" s="136"/>
      <c r="DH541" s="136"/>
      <c r="DR541" s="136"/>
      <c r="EB541" s="136"/>
      <c r="EL541" s="136"/>
      <c r="EV541" s="136"/>
      <c r="FF541" s="136"/>
      <c r="FP541" s="136"/>
      <c r="FZ541" s="136"/>
      <c r="GJ541" s="136"/>
      <c r="GT541" s="136"/>
      <c r="HD541" s="136"/>
      <c r="HN541" s="136"/>
      <c r="HX541" s="136"/>
    </row>
    <row xmlns:x14ac="http://schemas.microsoft.com/office/spreadsheetml/2009/9/ac" r="542" s="3" customFormat="true" x14ac:dyDescent="0.25">
      <c r="A542" s="402"/>
      <c r="B542" s="136"/>
      <c r="L542" s="136"/>
      <c r="V542" s="136"/>
      <c r="AF542" s="136"/>
      <c r="AP542" s="136"/>
      <c r="AZ542" s="136"/>
      <c r="BA542" s="136"/>
      <c r="BB542" s="136"/>
      <c r="BC542" s="136"/>
      <c r="BD542" s="136"/>
      <c r="BE542" s="136"/>
      <c r="BF542" s="136"/>
      <c r="BG542" s="136"/>
      <c r="BJ542" s="136"/>
      <c r="BT542" s="136"/>
      <c r="CD542" s="136"/>
      <c r="CN542" s="136"/>
      <c r="CX542" s="136"/>
      <c r="DH542" s="136"/>
      <c r="DR542" s="136"/>
      <c r="EB542" s="136"/>
      <c r="EL542" s="136"/>
      <c r="EV542" s="136"/>
      <c r="FF542" s="136"/>
      <c r="FP542" s="136"/>
      <c r="FZ542" s="136"/>
      <c r="GJ542" s="136"/>
      <c r="GT542" s="136"/>
      <c r="HD542" s="136"/>
      <c r="HN542" s="136"/>
      <c r="HX542" s="136"/>
    </row>
    <row xmlns:x14ac="http://schemas.microsoft.com/office/spreadsheetml/2009/9/ac" r="543" s="3" customFormat="true" x14ac:dyDescent="0.25">
      <c r="A543" s="402"/>
      <c r="B543" s="136"/>
      <c r="L543" s="136"/>
      <c r="V543" s="136"/>
      <c r="AF543" s="136"/>
      <c r="AP543" s="136"/>
      <c r="AZ543" s="136"/>
      <c r="BA543" s="136"/>
      <c r="BB543" s="136"/>
      <c r="BC543" s="136"/>
      <c r="BD543" s="136"/>
      <c r="BE543" s="136"/>
      <c r="BF543" s="136"/>
      <c r="BG543" s="136"/>
      <c r="BJ543" s="136"/>
      <c r="BT543" s="136"/>
      <c r="CD543" s="136"/>
      <c r="CN543" s="136"/>
      <c r="CX543" s="136"/>
      <c r="DH543" s="136"/>
      <c r="DR543" s="136"/>
      <c r="EB543" s="136"/>
      <c r="EL543" s="136"/>
      <c r="EV543" s="136"/>
      <c r="FF543" s="136"/>
      <c r="FP543" s="136"/>
      <c r="FZ543" s="136"/>
      <c r="GJ543" s="136"/>
      <c r="GT543" s="136"/>
      <c r="HD543" s="136"/>
      <c r="HN543" s="136"/>
      <c r="HX543" s="136"/>
    </row>
    <row xmlns:x14ac="http://schemas.microsoft.com/office/spreadsheetml/2009/9/ac" r="544" s="3" customFormat="true" x14ac:dyDescent="0.25">
      <c r="A544" s="402"/>
      <c r="B544" s="136"/>
      <c r="L544" s="136"/>
      <c r="V544" s="136"/>
      <c r="AF544" s="136"/>
      <c r="AP544" s="136"/>
      <c r="AZ544" s="136"/>
      <c r="BA544" s="136"/>
      <c r="BB544" s="136"/>
      <c r="BC544" s="136"/>
      <c r="BD544" s="136"/>
      <c r="BE544" s="136"/>
      <c r="BF544" s="136"/>
      <c r="BG544" s="136"/>
      <c r="BJ544" s="136"/>
      <c r="BT544" s="136"/>
      <c r="CD544" s="136"/>
      <c r="CN544" s="136"/>
      <c r="CX544" s="136"/>
      <c r="DH544" s="136"/>
      <c r="DR544" s="136"/>
      <c r="EB544" s="136"/>
      <c r="EL544" s="136"/>
      <c r="EV544" s="136"/>
      <c r="FF544" s="136"/>
      <c r="FP544" s="136"/>
      <c r="FZ544" s="136"/>
      <c r="GJ544" s="136"/>
      <c r="GT544" s="136"/>
      <c r="HD544" s="136"/>
      <c r="HN544" s="136"/>
      <c r="HX544" s="136"/>
    </row>
    <row xmlns:x14ac="http://schemas.microsoft.com/office/spreadsheetml/2009/9/ac" r="545" s="3" customFormat="true" x14ac:dyDescent="0.25">
      <c r="A545" s="402"/>
      <c r="B545" s="136"/>
      <c r="L545" s="136"/>
      <c r="V545" s="136"/>
      <c r="AF545" s="136"/>
      <c r="AP545" s="136"/>
      <c r="AZ545" s="136"/>
      <c r="BA545" s="136"/>
      <c r="BB545" s="136"/>
      <c r="BC545" s="136"/>
      <c r="BD545" s="136"/>
      <c r="BE545" s="136"/>
      <c r="BF545" s="136"/>
      <c r="BG545" s="136"/>
      <c r="BJ545" s="136"/>
      <c r="BT545" s="136"/>
      <c r="CD545" s="136"/>
      <c r="CN545" s="136"/>
      <c r="CX545" s="136"/>
      <c r="DH545" s="136"/>
      <c r="DR545" s="136"/>
      <c r="EB545" s="136"/>
      <c r="EL545" s="136"/>
      <c r="EV545" s="136"/>
      <c r="FF545" s="136"/>
      <c r="FP545" s="136"/>
      <c r="FZ545" s="136"/>
      <c r="GJ545" s="136"/>
      <c r="GT545" s="136"/>
      <c r="HD545" s="136"/>
      <c r="HN545" s="136"/>
      <c r="HX545" s="136"/>
    </row>
    <row xmlns:x14ac="http://schemas.microsoft.com/office/spreadsheetml/2009/9/ac" r="546" s="3" customFormat="true" x14ac:dyDescent="0.25">
      <c r="A546" s="402"/>
      <c r="B546" s="136"/>
      <c r="L546" s="136"/>
      <c r="V546" s="136"/>
      <c r="AF546" s="136"/>
      <c r="AP546" s="136"/>
      <c r="AZ546" s="136"/>
      <c r="BA546" s="136"/>
      <c r="BB546" s="136"/>
      <c r="BC546" s="136"/>
      <c r="BD546" s="136"/>
      <c r="BE546" s="136"/>
      <c r="BF546" s="136"/>
      <c r="BG546" s="136"/>
      <c r="BJ546" s="136"/>
      <c r="BT546" s="136"/>
      <c r="CD546" s="136"/>
      <c r="CN546" s="136"/>
      <c r="CX546" s="136"/>
      <c r="DH546" s="136"/>
      <c r="DR546" s="136"/>
      <c r="EB546" s="136"/>
      <c r="EL546" s="136"/>
      <c r="EV546" s="136"/>
      <c r="FF546" s="136"/>
      <c r="FP546" s="136"/>
      <c r="FZ546" s="136"/>
      <c r="GJ546" s="136"/>
      <c r="GT546" s="136"/>
      <c r="HD546" s="136"/>
      <c r="HN546" s="136"/>
      <c r="HX546" s="136"/>
    </row>
    <row xmlns:x14ac="http://schemas.microsoft.com/office/spreadsheetml/2009/9/ac" r="547" s="3" customFormat="true" x14ac:dyDescent="0.25">
      <c r="A547" s="402"/>
      <c r="B547" s="136"/>
      <c r="L547" s="136"/>
      <c r="V547" s="136"/>
      <c r="AF547" s="136"/>
      <c r="AP547" s="136"/>
      <c r="AZ547" s="136"/>
      <c r="BA547" s="136"/>
      <c r="BB547" s="136"/>
      <c r="BC547" s="136"/>
      <c r="BD547" s="136"/>
      <c r="BE547" s="136"/>
      <c r="BF547" s="136"/>
      <c r="BG547" s="136"/>
      <c r="BJ547" s="136"/>
      <c r="BT547" s="136"/>
      <c r="CD547" s="136"/>
      <c r="CN547" s="136"/>
      <c r="CX547" s="136"/>
      <c r="DH547" s="136"/>
      <c r="DR547" s="136"/>
      <c r="EB547" s="136"/>
      <c r="EL547" s="136"/>
      <c r="EV547" s="136"/>
      <c r="FF547" s="136"/>
      <c r="FP547" s="136"/>
      <c r="FZ547" s="136"/>
      <c r="GJ547" s="136"/>
      <c r="GT547" s="136"/>
      <c r="HD547" s="136"/>
      <c r="HN547" s="136"/>
      <c r="HX547" s="136"/>
    </row>
    <row xmlns:x14ac="http://schemas.microsoft.com/office/spreadsheetml/2009/9/ac" r="548" s="3" customFormat="true" x14ac:dyDescent="0.25">
      <c r="A548" s="402"/>
      <c r="B548" s="136"/>
      <c r="L548" s="136"/>
      <c r="V548" s="136"/>
      <c r="AF548" s="136"/>
      <c r="AP548" s="136"/>
      <c r="AZ548" s="136"/>
      <c r="BA548" s="136"/>
      <c r="BB548" s="136"/>
      <c r="BC548" s="136"/>
      <c r="BD548" s="136"/>
      <c r="BE548" s="136"/>
      <c r="BF548" s="136"/>
      <c r="BG548" s="136"/>
      <c r="BJ548" s="136"/>
      <c r="BT548" s="136"/>
      <c r="CD548" s="136"/>
      <c r="CN548" s="136"/>
      <c r="CX548" s="136"/>
      <c r="DH548" s="136"/>
      <c r="DR548" s="136"/>
      <c r="EB548" s="136"/>
      <c r="EL548" s="136"/>
      <c r="EV548" s="136"/>
      <c r="FF548" s="136"/>
      <c r="FP548" s="136"/>
      <c r="FZ548" s="136"/>
      <c r="GJ548" s="136"/>
      <c r="GT548" s="136"/>
      <c r="HD548" s="136"/>
      <c r="HN548" s="136"/>
      <c r="HX548" s="136"/>
    </row>
    <row xmlns:x14ac="http://schemas.microsoft.com/office/spreadsheetml/2009/9/ac" r="549" s="3" customFormat="true" x14ac:dyDescent="0.25">
      <c r="A549" s="402"/>
      <c r="B549" s="136"/>
      <c r="L549" s="136"/>
      <c r="V549" s="136"/>
      <c r="AF549" s="136"/>
      <c r="AP549" s="136"/>
      <c r="AZ549" s="136"/>
      <c r="BA549" s="136"/>
      <c r="BB549" s="136"/>
      <c r="BC549" s="136"/>
      <c r="BD549" s="136"/>
      <c r="BE549" s="136"/>
      <c r="BF549" s="136"/>
      <c r="BG549" s="136"/>
      <c r="BJ549" s="136"/>
      <c r="BT549" s="136"/>
      <c r="CD549" s="136"/>
      <c r="CN549" s="136"/>
      <c r="CX549" s="136"/>
      <c r="DH549" s="136"/>
      <c r="DR549" s="136"/>
      <c r="EB549" s="136"/>
      <c r="EL549" s="136"/>
      <c r="EV549" s="136"/>
      <c r="FF549" s="136"/>
      <c r="FP549" s="136"/>
      <c r="FZ549" s="136"/>
      <c r="GJ549" s="136"/>
      <c r="GT549" s="136"/>
      <c r="HD549" s="136"/>
      <c r="HN549" s="136"/>
      <c r="HX549" s="136"/>
    </row>
    <row xmlns:x14ac="http://schemas.microsoft.com/office/spreadsheetml/2009/9/ac" r="550" s="3" customFormat="true" x14ac:dyDescent="0.25">
      <c r="A550" s="402"/>
      <c r="B550" s="136"/>
      <c r="L550" s="136"/>
      <c r="V550" s="136"/>
      <c r="AF550" s="136"/>
      <c r="AP550" s="136"/>
      <c r="AZ550" s="136"/>
      <c r="BA550" s="136"/>
      <c r="BB550" s="136"/>
      <c r="BC550" s="136"/>
      <c r="BD550" s="136"/>
      <c r="BE550" s="136"/>
      <c r="BF550" s="136"/>
      <c r="BG550" s="136"/>
      <c r="BJ550" s="136"/>
      <c r="BT550" s="136"/>
      <c r="CD550" s="136"/>
      <c r="CN550" s="136"/>
      <c r="CX550" s="136"/>
      <c r="DH550" s="136"/>
      <c r="DR550" s="136"/>
      <c r="EB550" s="136"/>
      <c r="EL550" s="136"/>
      <c r="EV550" s="136"/>
      <c r="FF550" s="136"/>
      <c r="FP550" s="136"/>
      <c r="FZ550" s="136"/>
      <c r="GJ550" s="136"/>
      <c r="GT550" s="136"/>
      <c r="HD550" s="136"/>
      <c r="HN550" s="136"/>
      <c r="HX550" s="136"/>
    </row>
    <row xmlns:x14ac="http://schemas.microsoft.com/office/spreadsheetml/2009/9/ac" r="551" s="3" customFormat="true" x14ac:dyDescent="0.25">
      <c r="A551" s="402"/>
      <c r="B551" s="136"/>
      <c r="L551" s="136"/>
      <c r="V551" s="136"/>
      <c r="AF551" s="136"/>
      <c r="AP551" s="136"/>
      <c r="AZ551" s="136"/>
      <c r="BA551" s="136"/>
      <c r="BB551" s="136"/>
      <c r="BC551" s="136"/>
      <c r="BD551" s="136"/>
      <c r="BE551" s="136"/>
      <c r="BF551" s="136"/>
      <c r="BG551" s="136"/>
      <c r="BJ551" s="136"/>
      <c r="BT551" s="136"/>
      <c r="CD551" s="136"/>
      <c r="CN551" s="136"/>
      <c r="CX551" s="136"/>
      <c r="DH551" s="136"/>
      <c r="DR551" s="136"/>
      <c r="EB551" s="136"/>
      <c r="EL551" s="136"/>
      <c r="EV551" s="136"/>
      <c r="FF551" s="136"/>
      <c r="FP551" s="136"/>
      <c r="FZ551" s="136"/>
      <c r="GJ551" s="136"/>
      <c r="GT551" s="136"/>
      <c r="HD551" s="136"/>
      <c r="HN551" s="136"/>
      <c r="HX551" s="136"/>
    </row>
    <row xmlns:x14ac="http://schemas.microsoft.com/office/spreadsheetml/2009/9/ac" r="552" s="3" customFormat="true" x14ac:dyDescent="0.25">
      <c r="A552" s="402"/>
      <c r="B552" s="136"/>
      <c r="L552" s="136"/>
      <c r="V552" s="136"/>
      <c r="AF552" s="136"/>
      <c r="AP552" s="136"/>
      <c r="AZ552" s="136"/>
      <c r="BA552" s="136"/>
      <c r="BB552" s="136"/>
      <c r="BC552" s="136"/>
      <c r="BD552" s="136"/>
      <c r="BE552" s="136"/>
      <c r="BF552" s="136"/>
      <c r="BG552" s="136"/>
      <c r="BJ552" s="136"/>
      <c r="BT552" s="136"/>
      <c r="CD552" s="136"/>
      <c r="CN552" s="136"/>
      <c r="CX552" s="136"/>
      <c r="DH552" s="136"/>
      <c r="DR552" s="136"/>
      <c r="EB552" s="136"/>
      <c r="EL552" s="136"/>
      <c r="EV552" s="136"/>
      <c r="FF552" s="136"/>
      <c r="FP552" s="136"/>
      <c r="FZ552" s="136"/>
      <c r="GJ552" s="136"/>
      <c r="GT552" s="136"/>
      <c r="HD552" s="136"/>
      <c r="HN552" s="136"/>
      <c r="HX552" s="136"/>
    </row>
    <row xmlns:x14ac="http://schemas.microsoft.com/office/spreadsheetml/2009/9/ac" r="553" s="3" customFormat="true" x14ac:dyDescent="0.25">
      <c r="A553" s="402"/>
      <c r="B553" s="136"/>
      <c r="L553" s="136"/>
      <c r="V553" s="136"/>
      <c r="AF553" s="136"/>
      <c r="AP553" s="136"/>
      <c r="AZ553" s="136"/>
      <c r="BA553" s="136"/>
      <c r="BB553" s="136"/>
      <c r="BC553" s="136"/>
      <c r="BD553" s="136"/>
      <c r="BE553" s="136"/>
      <c r="BF553" s="136"/>
      <c r="BG553" s="136"/>
      <c r="BJ553" s="136"/>
      <c r="BT553" s="136"/>
      <c r="CD553" s="136"/>
      <c r="CN553" s="136"/>
      <c r="CX553" s="136"/>
      <c r="DH553" s="136"/>
      <c r="DR553" s="136"/>
      <c r="EB553" s="136"/>
      <c r="EL553" s="136"/>
      <c r="EV553" s="136"/>
      <c r="FF553" s="136"/>
      <c r="FP553" s="136"/>
      <c r="FZ553" s="136"/>
      <c r="GJ553" s="136"/>
      <c r="GT553" s="136"/>
      <c r="HD553" s="136"/>
      <c r="HN553" s="136"/>
      <c r="HX553" s="136"/>
    </row>
    <row xmlns:x14ac="http://schemas.microsoft.com/office/spreadsheetml/2009/9/ac" r="554" s="3" customFormat="true" x14ac:dyDescent="0.25">
      <c r="A554" s="402"/>
      <c r="B554" s="136"/>
      <c r="L554" s="136"/>
      <c r="V554" s="136"/>
      <c r="AF554" s="136"/>
      <c r="AP554" s="136"/>
      <c r="AZ554" s="136"/>
      <c r="BA554" s="136"/>
      <c r="BB554" s="136"/>
      <c r="BC554" s="136"/>
      <c r="BD554" s="136"/>
      <c r="BE554" s="136"/>
      <c r="BF554" s="136"/>
      <c r="BG554" s="136"/>
      <c r="BJ554" s="136"/>
      <c r="BT554" s="136"/>
      <c r="CD554" s="136"/>
      <c r="CN554" s="136"/>
      <c r="CX554" s="136"/>
      <c r="DH554" s="136"/>
      <c r="DR554" s="136"/>
      <c r="EB554" s="136"/>
      <c r="EL554" s="136"/>
      <c r="EV554" s="136"/>
      <c r="FF554" s="136"/>
      <c r="FP554" s="136"/>
      <c r="FZ554" s="136"/>
      <c r="GJ554" s="136"/>
      <c r="GT554" s="136"/>
      <c r="HD554" s="136"/>
      <c r="HN554" s="136"/>
      <c r="HX554" s="136"/>
    </row>
    <row xmlns:x14ac="http://schemas.microsoft.com/office/spreadsheetml/2009/9/ac" r="555" s="3" customFormat="true" x14ac:dyDescent="0.25">
      <c r="A555" s="402"/>
      <c r="B555" s="136"/>
      <c r="L555" s="136"/>
      <c r="V555" s="136"/>
      <c r="AF555" s="136"/>
      <c r="AP555" s="136"/>
      <c r="AZ555" s="136"/>
      <c r="BA555" s="136"/>
      <c r="BB555" s="136"/>
      <c r="BC555" s="136"/>
      <c r="BD555" s="136"/>
      <c r="BE555" s="136"/>
      <c r="BF555" s="136"/>
      <c r="BG555" s="136"/>
      <c r="BJ555" s="136"/>
      <c r="BT555" s="136"/>
      <c r="CD555" s="136"/>
      <c r="CN555" s="136"/>
      <c r="CX555" s="136"/>
      <c r="DH555" s="136"/>
      <c r="DR555" s="136"/>
      <c r="EB555" s="136"/>
      <c r="EL555" s="136"/>
      <c r="EV555" s="136"/>
      <c r="FF555" s="136"/>
      <c r="FP555" s="136"/>
      <c r="FZ555" s="136"/>
      <c r="GJ555" s="136"/>
      <c r="GT555" s="136"/>
      <c r="HD555" s="136"/>
      <c r="HN555" s="136"/>
      <c r="HX555" s="136"/>
    </row>
    <row xmlns:x14ac="http://schemas.microsoft.com/office/spreadsheetml/2009/9/ac" r="556" s="3" customFormat="true" x14ac:dyDescent="0.25">
      <c r="A556" s="402"/>
      <c r="B556" s="136"/>
      <c r="L556" s="136"/>
      <c r="V556" s="136"/>
      <c r="AF556" s="136"/>
      <c r="AP556" s="136"/>
      <c r="AZ556" s="136"/>
      <c r="BA556" s="136"/>
      <c r="BB556" s="136"/>
      <c r="BC556" s="136"/>
      <c r="BD556" s="136"/>
      <c r="BE556" s="136"/>
      <c r="BF556" s="136"/>
      <c r="BG556" s="136"/>
      <c r="BJ556" s="136"/>
      <c r="BT556" s="136"/>
      <c r="CD556" s="136"/>
      <c r="CN556" s="136"/>
      <c r="CX556" s="136"/>
      <c r="DH556" s="136"/>
      <c r="DR556" s="136"/>
      <c r="EB556" s="136"/>
      <c r="EL556" s="136"/>
      <c r="EV556" s="136"/>
      <c r="FF556" s="136"/>
      <c r="FP556" s="136"/>
      <c r="FZ556" s="136"/>
      <c r="GJ556" s="136"/>
      <c r="GT556" s="136"/>
      <c r="HD556" s="136"/>
      <c r="HN556" s="136"/>
      <c r="HX556" s="136"/>
    </row>
    <row xmlns:x14ac="http://schemas.microsoft.com/office/spreadsheetml/2009/9/ac" r="557" s="3" customFormat="true" x14ac:dyDescent="0.25">
      <c r="A557" s="402"/>
      <c r="B557" s="136"/>
      <c r="L557" s="136"/>
      <c r="V557" s="136"/>
      <c r="AF557" s="136"/>
      <c r="AP557" s="136"/>
      <c r="AZ557" s="136"/>
      <c r="BA557" s="136"/>
      <c r="BB557" s="136"/>
      <c r="BC557" s="136"/>
      <c r="BD557" s="136"/>
      <c r="BE557" s="136"/>
      <c r="BF557" s="136"/>
      <c r="BG557" s="136"/>
      <c r="BJ557" s="136"/>
      <c r="BT557" s="136"/>
      <c r="CD557" s="136"/>
      <c r="CN557" s="136"/>
      <c r="CX557" s="136"/>
      <c r="DH557" s="136"/>
      <c r="DR557" s="136"/>
      <c r="EB557" s="136"/>
      <c r="EL557" s="136"/>
      <c r="EV557" s="136"/>
      <c r="FF557" s="136"/>
      <c r="FP557" s="136"/>
      <c r="FZ557" s="136"/>
      <c r="GJ557" s="136"/>
      <c r="GT557" s="136"/>
      <c r="HD557" s="136"/>
      <c r="HN557" s="136"/>
      <c r="HX557" s="136"/>
    </row>
    <row xmlns:x14ac="http://schemas.microsoft.com/office/spreadsheetml/2009/9/ac" r="558" s="3" customFormat="true" x14ac:dyDescent="0.25">
      <c r="A558" s="402"/>
      <c r="B558" s="136"/>
      <c r="L558" s="136"/>
      <c r="V558" s="136"/>
      <c r="AF558" s="136"/>
      <c r="AP558" s="136"/>
      <c r="AZ558" s="136"/>
      <c r="BA558" s="136"/>
      <c r="BB558" s="136"/>
      <c r="BC558" s="136"/>
      <c r="BD558" s="136"/>
      <c r="BE558" s="136"/>
      <c r="BF558" s="136"/>
      <c r="BG558" s="136"/>
      <c r="BJ558" s="136"/>
      <c r="BT558" s="136"/>
      <c r="CD558" s="136"/>
      <c r="CN558" s="136"/>
      <c r="CX558" s="136"/>
      <c r="DH558" s="136"/>
      <c r="DR558" s="136"/>
      <c r="EB558" s="136"/>
      <c r="EL558" s="136"/>
      <c r="EV558" s="136"/>
      <c r="FF558" s="136"/>
      <c r="FP558" s="136"/>
      <c r="FZ558" s="136"/>
      <c r="GJ558" s="136"/>
      <c r="GT558" s="136"/>
      <c r="HD558" s="136"/>
      <c r="HN558" s="136"/>
      <c r="HX558" s="136"/>
    </row>
    <row xmlns:x14ac="http://schemas.microsoft.com/office/spreadsheetml/2009/9/ac" r="559" s="3" customFormat="true" x14ac:dyDescent="0.25">
      <c r="A559" s="402"/>
      <c r="B559" s="136"/>
      <c r="L559" s="136"/>
      <c r="V559" s="136"/>
      <c r="AF559" s="136"/>
      <c r="AP559" s="136"/>
      <c r="AZ559" s="136"/>
      <c r="BA559" s="136"/>
      <c r="BB559" s="136"/>
      <c r="BC559" s="136"/>
      <c r="BD559" s="136"/>
      <c r="BE559" s="136"/>
      <c r="BF559" s="136"/>
      <c r="BG559" s="136"/>
      <c r="BJ559" s="136"/>
      <c r="BT559" s="136"/>
      <c r="CD559" s="136"/>
      <c r="CN559" s="136"/>
      <c r="CX559" s="136"/>
      <c r="DH559" s="136"/>
      <c r="DR559" s="136"/>
      <c r="EB559" s="136"/>
      <c r="EL559" s="136"/>
      <c r="EV559" s="136"/>
      <c r="FF559" s="136"/>
      <c r="FP559" s="136"/>
      <c r="FZ559" s="136"/>
      <c r="GJ559" s="136"/>
      <c r="GT559" s="136"/>
      <c r="HD559" s="136"/>
      <c r="HN559" s="136"/>
      <c r="HX559" s="136"/>
    </row>
    <row xmlns:x14ac="http://schemas.microsoft.com/office/spreadsheetml/2009/9/ac" r="560" s="3" customFormat="true" x14ac:dyDescent="0.25">
      <c r="A560" s="402"/>
      <c r="B560" s="136"/>
      <c r="L560" s="136"/>
      <c r="V560" s="136"/>
      <c r="AF560" s="136"/>
      <c r="AP560" s="136"/>
      <c r="AZ560" s="136"/>
      <c r="BA560" s="136"/>
      <c r="BB560" s="136"/>
      <c r="BC560" s="136"/>
      <c r="BD560" s="136"/>
      <c r="BE560" s="136"/>
      <c r="BF560" s="136"/>
      <c r="BG560" s="136"/>
      <c r="BJ560" s="136"/>
      <c r="BT560" s="136"/>
      <c r="CD560" s="136"/>
      <c r="CN560" s="136"/>
      <c r="CX560" s="136"/>
      <c r="DH560" s="136"/>
      <c r="DR560" s="136"/>
      <c r="EB560" s="136"/>
      <c r="EL560" s="136"/>
      <c r="EV560" s="136"/>
      <c r="FF560" s="136"/>
      <c r="FP560" s="136"/>
      <c r="FZ560" s="136"/>
      <c r="GJ560" s="136"/>
      <c r="GT560" s="136"/>
      <c r="HD560" s="136"/>
      <c r="HN560" s="136"/>
      <c r="HX560" s="136"/>
    </row>
    <row xmlns:x14ac="http://schemas.microsoft.com/office/spreadsheetml/2009/9/ac" r="561" s="3" customFormat="true" x14ac:dyDescent="0.25">
      <c r="A561" s="402"/>
      <c r="B561" s="136"/>
      <c r="L561" s="136"/>
      <c r="V561" s="136"/>
      <c r="AF561" s="136"/>
      <c r="AP561" s="136"/>
      <c r="AZ561" s="136"/>
      <c r="BA561" s="136"/>
      <c r="BB561" s="136"/>
      <c r="BC561" s="136"/>
      <c r="BD561" s="136"/>
      <c r="BE561" s="136"/>
      <c r="BF561" s="136"/>
      <c r="BG561" s="136"/>
      <c r="BJ561" s="136"/>
      <c r="BT561" s="136"/>
      <c r="CD561" s="136"/>
      <c r="CN561" s="136"/>
      <c r="CX561" s="136"/>
      <c r="DH561" s="136"/>
      <c r="DR561" s="136"/>
      <c r="EB561" s="136"/>
      <c r="EL561" s="136"/>
      <c r="EV561" s="136"/>
      <c r="FF561" s="136"/>
      <c r="FP561" s="136"/>
      <c r="FZ561" s="136"/>
      <c r="GJ561" s="136"/>
      <c r="GT561" s="136"/>
      <c r="HD561" s="136"/>
      <c r="HN561" s="136"/>
      <c r="HX561" s="136"/>
    </row>
    <row xmlns:x14ac="http://schemas.microsoft.com/office/spreadsheetml/2009/9/ac" r="562" s="3" customFormat="true" x14ac:dyDescent="0.25">
      <c r="A562" s="402"/>
      <c r="B562" s="136"/>
      <c r="L562" s="136"/>
      <c r="V562" s="136"/>
      <c r="AF562" s="136"/>
      <c r="AP562" s="136"/>
      <c r="AZ562" s="136"/>
      <c r="BA562" s="136"/>
      <c r="BB562" s="136"/>
      <c r="BC562" s="136"/>
      <c r="BD562" s="136"/>
      <c r="BE562" s="136"/>
      <c r="BF562" s="136"/>
      <c r="BG562" s="136"/>
      <c r="BJ562" s="136"/>
      <c r="BT562" s="136"/>
      <c r="CD562" s="136"/>
      <c r="CN562" s="136"/>
      <c r="CX562" s="136"/>
      <c r="DH562" s="136"/>
      <c r="DR562" s="136"/>
      <c r="EB562" s="136"/>
      <c r="EL562" s="136"/>
      <c r="EV562" s="136"/>
      <c r="FF562" s="136"/>
      <c r="FP562" s="136"/>
      <c r="FZ562" s="136"/>
      <c r="GJ562" s="136"/>
      <c r="GT562" s="136"/>
      <c r="HD562" s="136"/>
      <c r="HN562" s="136"/>
      <c r="HX562" s="136"/>
    </row>
    <row xmlns:x14ac="http://schemas.microsoft.com/office/spreadsheetml/2009/9/ac" r="563" s="3" customFormat="true" x14ac:dyDescent="0.25">
      <c r="A563" s="402"/>
      <c r="B563" s="136"/>
      <c r="L563" s="136"/>
      <c r="V563" s="136"/>
      <c r="AF563" s="136"/>
      <c r="AP563" s="136"/>
      <c r="AZ563" s="136"/>
      <c r="BA563" s="136"/>
      <c r="BB563" s="136"/>
      <c r="BC563" s="136"/>
      <c r="BD563" s="136"/>
      <c r="BE563" s="136"/>
      <c r="BF563" s="136"/>
      <c r="BG563" s="136"/>
      <c r="BJ563" s="136"/>
      <c r="BT563" s="136"/>
      <c r="CD563" s="136"/>
      <c r="CN563" s="136"/>
      <c r="CX563" s="136"/>
      <c r="DH563" s="136"/>
      <c r="DR563" s="136"/>
      <c r="EB563" s="136"/>
      <c r="EL563" s="136"/>
      <c r="EV563" s="136"/>
      <c r="FF563" s="136"/>
      <c r="FP563" s="136"/>
      <c r="FZ563" s="136"/>
      <c r="GJ563" s="136"/>
      <c r="GT563" s="136"/>
      <c r="HD563" s="136"/>
      <c r="HN563" s="136"/>
      <c r="HX563" s="136"/>
    </row>
    <row xmlns:x14ac="http://schemas.microsoft.com/office/spreadsheetml/2009/9/ac" r="564" s="3" customFormat="true" x14ac:dyDescent="0.25">
      <c r="A564" s="402"/>
      <c r="B564" s="136"/>
      <c r="L564" s="136"/>
      <c r="V564" s="136"/>
      <c r="AF564" s="136"/>
      <c r="AP564" s="136"/>
      <c r="AZ564" s="136"/>
      <c r="BA564" s="136"/>
      <c r="BB564" s="136"/>
      <c r="BC564" s="136"/>
      <c r="BD564" s="136"/>
      <c r="BE564" s="136"/>
      <c r="BF564" s="136"/>
      <c r="BG564" s="136"/>
      <c r="BJ564" s="136"/>
      <c r="BT564" s="136"/>
      <c r="CD564" s="136"/>
      <c r="CN564" s="136"/>
      <c r="CX564" s="136"/>
      <c r="DH564" s="136"/>
      <c r="DR564" s="136"/>
      <c r="EB564" s="136"/>
      <c r="EL564" s="136"/>
      <c r="EV564" s="136"/>
      <c r="FF564" s="136"/>
      <c r="FP564" s="136"/>
      <c r="FZ564" s="136"/>
      <c r="GJ564" s="136"/>
      <c r="GT564" s="136"/>
      <c r="HD564" s="136"/>
      <c r="HN564" s="136"/>
      <c r="HX564" s="136"/>
    </row>
    <row xmlns:x14ac="http://schemas.microsoft.com/office/spreadsheetml/2009/9/ac" r="565" s="3" customFormat="true" x14ac:dyDescent="0.25">
      <c r="A565" s="402"/>
      <c r="B565" s="136"/>
      <c r="L565" s="136"/>
      <c r="V565" s="136"/>
      <c r="AF565" s="136"/>
      <c r="AP565" s="136"/>
      <c r="AZ565" s="136"/>
      <c r="BA565" s="136"/>
      <c r="BB565" s="136"/>
      <c r="BC565" s="136"/>
      <c r="BD565" s="136"/>
      <c r="BE565" s="136"/>
      <c r="BF565" s="136"/>
      <c r="BG565" s="136"/>
      <c r="BJ565" s="136"/>
      <c r="BT565" s="136"/>
      <c r="CD565" s="136"/>
      <c r="CN565" s="136"/>
      <c r="CX565" s="136"/>
      <c r="DH565" s="136"/>
      <c r="DR565" s="136"/>
      <c r="EB565" s="136"/>
      <c r="EL565" s="136"/>
      <c r="EV565" s="136"/>
      <c r="FF565" s="136"/>
      <c r="FP565" s="136"/>
      <c r="FZ565" s="136"/>
      <c r="GJ565" s="136"/>
      <c r="GT565" s="136"/>
      <c r="HD565" s="136"/>
      <c r="HN565" s="136"/>
      <c r="HX565" s="136"/>
    </row>
    <row xmlns:x14ac="http://schemas.microsoft.com/office/spreadsheetml/2009/9/ac" r="566" s="3" customFormat="true" x14ac:dyDescent="0.25">
      <c r="A566" s="402"/>
      <c r="B566" s="136"/>
      <c r="L566" s="136"/>
      <c r="V566" s="136"/>
      <c r="AF566" s="136"/>
      <c r="AP566" s="136"/>
      <c r="AZ566" s="136"/>
      <c r="BA566" s="136"/>
      <c r="BB566" s="136"/>
      <c r="BC566" s="136"/>
      <c r="BD566" s="136"/>
      <c r="BE566" s="136"/>
      <c r="BF566" s="136"/>
      <c r="BG566" s="136"/>
      <c r="BJ566" s="136"/>
      <c r="BT566" s="136"/>
      <c r="CD566" s="136"/>
      <c r="CN566" s="136"/>
      <c r="CX566" s="136"/>
      <c r="DH566" s="136"/>
      <c r="DR566" s="136"/>
      <c r="EB566" s="136"/>
      <c r="EL566" s="136"/>
      <c r="EV566" s="136"/>
      <c r="FF566" s="136"/>
      <c r="FP566" s="136"/>
      <c r="FZ566" s="136"/>
      <c r="GJ566" s="136"/>
      <c r="GT566" s="136"/>
      <c r="HD566" s="136"/>
      <c r="HN566" s="136"/>
      <c r="HX566" s="136"/>
    </row>
    <row xmlns:x14ac="http://schemas.microsoft.com/office/spreadsheetml/2009/9/ac" r="567" s="3" customFormat="true" x14ac:dyDescent="0.25">
      <c r="A567" s="402"/>
      <c r="B567" s="136"/>
      <c r="L567" s="136"/>
      <c r="V567" s="136"/>
      <c r="AF567" s="136"/>
      <c r="AP567" s="136"/>
      <c r="AZ567" s="136"/>
      <c r="BA567" s="136"/>
      <c r="BB567" s="136"/>
      <c r="BC567" s="136"/>
      <c r="BD567" s="136"/>
      <c r="BE567" s="136"/>
      <c r="BF567" s="136"/>
      <c r="BG567" s="136"/>
      <c r="BJ567" s="136"/>
      <c r="BT567" s="136"/>
      <c r="CD567" s="136"/>
      <c r="CN567" s="136"/>
      <c r="CX567" s="136"/>
      <c r="DH567" s="136"/>
      <c r="DR567" s="136"/>
      <c r="EB567" s="136"/>
      <c r="EL567" s="136"/>
      <c r="EV567" s="136"/>
      <c r="FF567" s="136"/>
      <c r="FP567" s="136"/>
      <c r="FZ567" s="136"/>
      <c r="GJ567" s="136"/>
      <c r="GT567" s="136"/>
      <c r="HD567" s="136"/>
      <c r="HN567" s="136"/>
      <c r="HX567" s="136"/>
    </row>
    <row xmlns:x14ac="http://schemas.microsoft.com/office/spreadsheetml/2009/9/ac" r="568" s="3" customFormat="true" x14ac:dyDescent="0.25">
      <c r="A568" s="402"/>
      <c r="B568" s="136"/>
      <c r="L568" s="136"/>
      <c r="V568" s="136"/>
      <c r="AF568" s="136"/>
      <c r="AP568" s="136"/>
      <c r="AZ568" s="136"/>
      <c r="BA568" s="136"/>
      <c r="BB568" s="136"/>
      <c r="BC568" s="136"/>
      <c r="BD568" s="136"/>
      <c r="BE568" s="136"/>
      <c r="BF568" s="136"/>
      <c r="BG568" s="136"/>
      <c r="BJ568" s="136"/>
      <c r="BT568" s="136"/>
      <c r="CD568" s="136"/>
      <c r="CN568" s="136"/>
      <c r="CX568" s="136"/>
      <c r="DH568" s="136"/>
      <c r="DR568" s="136"/>
      <c r="EB568" s="136"/>
      <c r="EL568" s="136"/>
      <c r="EV568" s="136"/>
      <c r="FF568" s="136"/>
      <c r="FP568" s="136"/>
      <c r="FZ568" s="136"/>
      <c r="GJ568" s="136"/>
      <c r="GT568" s="136"/>
      <c r="HD568" s="136"/>
      <c r="HN568" s="136"/>
      <c r="HX568" s="136"/>
    </row>
    <row xmlns:x14ac="http://schemas.microsoft.com/office/spreadsheetml/2009/9/ac" r="569" s="3" customFormat="true" x14ac:dyDescent="0.25">
      <c r="A569" s="402"/>
      <c r="B569" s="136"/>
      <c r="L569" s="136"/>
      <c r="V569" s="136"/>
      <c r="AF569" s="136"/>
      <c r="AP569" s="136"/>
      <c r="AZ569" s="136"/>
      <c r="BA569" s="136"/>
      <c r="BB569" s="136"/>
      <c r="BC569" s="136"/>
      <c r="BD569" s="136"/>
      <c r="BE569" s="136"/>
      <c r="BF569" s="136"/>
      <c r="BG569" s="136"/>
      <c r="BJ569" s="136"/>
      <c r="BT569" s="136"/>
      <c r="CD569" s="136"/>
      <c r="CN569" s="136"/>
      <c r="CX569" s="136"/>
      <c r="DH569" s="136"/>
      <c r="DR569" s="136"/>
      <c r="EB569" s="136"/>
      <c r="EL569" s="136"/>
      <c r="EV569" s="136"/>
      <c r="FF569" s="136"/>
      <c r="FP569" s="136"/>
      <c r="FZ569" s="136"/>
      <c r="GJ569" s="136"/>
      <c r="GT569" s="136"/>
      <c r="HD569" s="136"/>
      <c r="HN569" s="136"/>
      <c r="HX569" s="136"/>
    </row>
    <row xmlns:x14ac="http://schemas.microsoft.com/office/spreadsheetml/2009/9/ac" r="570" s="3" customFormat="true" x14ac:dyDescent="0.25">
      <c r="A570" s="402"/>
      <c r="B570" s="136"/>
      <c r="L570" s="136"/>
      <c r="V570" s="136"/>
      <c r="AF570" s="136"/>
      <c r="AP570" s="136"/>
      <c r="AZ570" s="136"/>
      <c r="BA570" s="136"/>
      <c r="BB570" s="136"/>
      <c r="BC570" s="136"/>
      <c r="BD570" s="136"/>
      <c r="BE570" s="136"/>
      <c r="BF570" s="136"/>
      <c r="BG570" s="136"/>
      <c r="BJ570" s="136"/>
      <c r="BT570" s="136"/>
      <c r="CD570" s="136"/>
      <c r="CN570" s="136"/>
      <c r="CX570" s="136"/>
      <c r="DH570" s="136"/>
      <c r="DR570" s="136"/>
      <c r="EB570" s="136"/>
      <c r="EL570" s="136"/>
      <c r="EV570" s="136"/>
      <c r="FF570" s="136"/>
      <c r="FP570" s="136"/>
      <c r="FZ570" s="136"/>
      <c r="GJ570" s="136"/>
      <c r="GT570" s="136"/>
      <c r="HD570" s="136"/>
      <c r="HN570" s="136"/>
      <c r="HX570" s="136"/>
    </row>
    <row xmlns:x14ac="http://schemas.microsoft.com/office/spreadsheetml/2009/9/ac" r="571" s="3" customFormat="true" x14ac:dyDescent="0.25">
      <c r="A571" s="402"/>
      <c r="B571" s="136"/>
      <c r="L571" s="136"/>
      <c r="V571" s="136"/>
      <c r="AF571" s="136"/>
      <c r="AP571" s="136"/>
      <c r="AZ571" s="136"/>
      <c r="BA571" s="136"/>
      <c r="BB571" s="136"/>
      <c r="BC571" s="136"/>
      <c r="BD571" s="136"/>
      <c r="BE571" s="136"/>
      <c r="BF571" s="136"/>
      <c r="BG571" s="136"/>
      <c r="BJ571" s="136"/>
      <c r="BT571" s="136"/>
      <c r="CD571" s="136"/>
      <c r="CN571" s="136"/>
      <c r="CX571" s="136"/>
      <c r="DH571" s="136"/>
      <c r="DR571" s="136"/>
      <c r="EB571" s="136"/>
      <c r="EL571" s="136"/>
      <c r="EV571" s="136"/>
      <c r="FF571" s="136"/>
      <c r="FP571" s="136"/>
      <c r="FZ571" s="136"/>
      <c r="GJ571" s="136"/>
      <c r="GT571" s="136"/>
      <c r="HD571" s="136"/>
      <c r="HN571" s="136"/>
      <c r="HX571" s="136"/>
    </row>
    <row xmlns:x14ac="http://schemas.microsoft.com/office/spreadsheetml/2009/9/ac" r="572" s="3" customFormat="true" x14ac:dyDescent="0.25">
      <c r="A572" s="402"/>
      <c r="B572" s="136"/>
      <c r="L572" s="136"/>
      <c r="V572" s="136"/>
      <c r="AF572" s="136"/>
      <c r="AP572" s="136"/>
      <c r="AZ572" s="136"/>
      <c r="BA572" s="136"/>
      <c r="BB572" s="136"/>
      <c r="BC572" s="136"/>
      <c r="BD572" s="136"/>
      <c r="BE572" s="136"/>
      <c r="BF572" s="136"/>
      <c r="BG572" s="136"/>
      <c r="BJ572" s="136"/>
      <c r="BT572" s="136"/>
      <c r="CD572" s="136"/>
      <c r="CN572" s="136"/>
      <c r="CX572" s="136"/>
      <c r="DH572" s="136"/>
      <c r="DR572" s="136"/>
      <c r="EB572" s="136"/>
      <c r="EL572" s="136"/>
      <c r="EV572" s="136"/>
      <c r="FF572" s="136"/>
      <c r="FP572" s="136"/>
      <c r="FZ572" s="136"/>
      <c r="GJ572" s="136"/>
      <c r="GT572" s="136"/>
      <c r="HD572" s="136"/>
      <c r="HN572" s="136"/>
      <c r="HX572" s="136"/>
    </row>
    <row xmlns:x14ac="http://schemas.microsoft.com/office/spreadsheetml/2009/9/ac" r="573" s="3" customFormat="true" x14ac:dyDescent="0.25">
      <c r="A573" s="402"/>
      <c r="B573" s="136"/>
      <c r="L573" s="136"/>
      <c r="V573" s="136"/>
      <c r="AF573" s="136"/>
      <c r="AP573" s="136"/>
      <c r="AZ573" s="136"/>
      <c r="BA573" s="136"/>
      <c r="BB573" s="136"/>
      <c r="BC573" s="136"/>
      <c r="BD573" s="136"/>
      <c r="BE573" s="136"/>
      <c r="BF573" s="136"/>
      <c r="BG573" s="136"/>
      <c r="BJ573" s="136"/>
      <c r="BT573" s="136"/>
      <c r="CD573" s="136"/>
      <c r="CN573" s="136"/>
      <c r="CX573" s="136"/>
      <c r="DH573" s="136"/>
      <c r="DR573" s="136"/>
      <c r="EB573" s="136"/>
      <c r="EL573" s="136"/>
      <c r="EV573" s="136"/>
      <c r="FF573" s="136"/>
      <c r="FP573" s="136"/>
      <c r="FZ573" s="136"/>
      <c r="GJ573" s="136"/>
      <c r="GT573" s="136"/>
      <c r="HD573" s="136"/>
      <c r="HN573" s="136"/>
      <c r="HX573" s="136"/>
    </row>
    <row xmlns:x14ac="http://schemas.microsoft.com/office/spreadsheetml/2009/9/ac" r="574" s="3" customFormat="true" x14ac:dyDescent="0.25">
      <c r="A574" s="402"/>
      <c r="B574" s="136"/>
      <c r="L574" s="136"/>
      <c r="V574" s="136"/>
      <c r="AF574" s="136"/>
      <c r="AP574" s="136"/>
      <c r="AZ574" s="136"/>
      <c r="BA574" s="136"/>
      <c r="BB574" s="136"/>
      <c r="BC574" s="136"/>
      <c r="BD574" s="136"/>
      <c r="BE574" s="136"/>
      <c r="BF574" s="136"/>
      <c r="BG574" s="136"/>
      <c r="BJ574" s="136"/>
      <c r="BT574" s="136"/>
      <c r="CD574" s="136"/>
      <c r="CN574" s="136"/>
      <c r="CX574" s="136"/>
      <c r="DH574" s="136"/>
      <c r="DR574" s="136"/>
      <c r="EB574" s="136"/>
      <c r="EL574" s="136"/>
      <c r="EV574" s="136"/>
      <c r="FF574" s="136"/>
      <c r="FP574" s="136"/>
      <c r="FZ574" s="136"/>
      <c r="GJ574" s="136"/>
      <c r="GT574" s="136"/>
      <c r="HD574" s="136"/>
      <c r="HN574" s="136"/>
      <c r="HX574" s="136"/>
    </row>
    <row xmlns:x14ac="http://schemas.microsoft.com/office/spreadsheetml/2009/9/ac" r="575" s="3" customFormat="true" x14ac:dyDescent="0.25">
      <c r="A575" s="402"/>
      <c r="B575" s="136"/>
      <c r="L575" s="136"/>
      <c r="V575" s="136"/>
      <c r="AF575" s="136"/>
      <c r="AP575" s="136"/>
      <c r="AZ575" s="136"/>
      <c r="BA575" s="136"/>
      <c r="BB575" s="136"/>
      <c r="BC575" s="136"/>
      <c r="BD575" s="136"/>
      <c r="BE575" s="136"/>
      <c r="BF575" s="136"/>
      <c r="BG575" s="136"/>
      <c r="BJ575" s="136"/>
      <c r="BT575" s="136"/>
      <c r="CD575" s="136"/>
      <c r="CN575" s="136"/>
      <c r="CX575" s="136"/>
      <c r="DH575" s="136"/>
      <c r="DR575" s="136"/>
      <c r="EB575" s="136"/>
      <c r="EL575" s="136"/>
      <c r="EV575" s="136"/>
      <c r="FF575" s="136"/>
      <c r="FP575" s="136"/>
      <c r="FZ575" s="136"/>
      <c r="GJ575" s="136"/>
      <c r="GT575" s="136"/>
      <c r="HD575" s="136"/>
      <c r="HN575" s="136"/>
      <c r="HX575" s="136"/>
    </row>
    <row xmlns:x14ac="http://schemas.microsoft.com/office/spreadsheetml/2009/9/ac" r="576" s="3" customFormat="true" x14ac:dyDescent="0.25">
      <c r="A576" s="402"/>
      <c r="B576" s="136"/>
      <c r="L576" s="136"/>
      <c r="V576" s="136"/>
      <c r="AF576" s="136"/>
      <c r="AP576" s="136"/>
      <c r="AZ576" s="136"/>
      <c r="BA576" s="136"/>
      <c r="BB576" s="136"/>
      <c r="BC576" s="136"/>
      <c r="BD576" s="136"/>
      <c r="BE576" s="136"/>
      <c r="BF576" s="136"/>
      <c r="BG576" s="136"/>
      <c r="BJ576" s="136"/>
      <c r="BT576" s="136"/>
      <c r="CD576" s="136"/>
      <c r="CN576" s="136"/>
      <c r="CX576" s="136"/>
      <c r="DH576" s="136"/>
      <c r="DR576" s="136"/>
      <c r="EB576" s="136"/>
      <c r="EL576" s="136"/>
      <c r="EV576" s="136"/>
      <c r="FF576" s="136"/>
      <c r="FP576" s="136"/>
      <c r="FZ576" s="136"/>
      <c r="GJ576" s="136"/>
      <c r="GT576" s="136"/>
      <c r="HD576" s="136"/>
      <c r="HN576" s="136"/>
      <c r="HX576" s="136"/>
    </row>
    <row xmlns:x14ac="http://schemas.microsoft.com/office/spreadsheetml/2009/9/ac" r="577" s="3" customFormat="true" x14ac:dyDescent="0.25">
      <c r="A577" s="402"/>
      <c r="B577" s="136"/>
      <c r="L577" s="136"/>
      <c r="V577" s="136"/>
      <c r="AF577" s="136"/>
      <c r="AP577" s="136"/>
      <c r="AZ577" s="136"/>
      <c r="BA577" s="136"/>
      <c r="BB577" s="136"/>
      <c r="BC577" s="136"/>
      <c r="BD577" s="136"/>
      <c r="BE577" s="136"/>
      <c r="BF577" s="136"/>
      <c r="BG577" s="136"/>
      <c r="BJ577" s="136"/>
      <c r="BT577" s="136"/>
      <c r="CD577" s="136"/>
      <c r="CN577" s="136"/>
      <c r="CX577" s="136"/>
      <c r="DH577" s="136"/>
      <c r="DR577" s="136"/>
      <c r="EB577" s="136"/>
      <c r="EL577" s="136"/>
      <c r="EV577" s="136"/>
      <c r="FF577" s="136"/>
      <c r="FP577" s="136"/>
      <c r="FZ577" s="136"/>
      <c r="GJ577" s="136"/>
      <c r="GT577" s="136"/>
      <c r="HD577" s="136"/>
      <c r="HN577" s="136"/>
      <c r="HX577" s="136"/>
    </row>
    <row xmlns:x14ac="http://schemas.microsoft.com/office/spreadsheetml/2009/9/ac" r="578" s="3" customFormat="true" x14ac:dyDescent="0.25">
      <c r="A578" s="402"/>
      <c r="B578" s="136"/>
      <c r="L578" s="136"/>
      <c r="V578" s="136"/>
      <c r="AF578" s="136"/>
      <c r="AP578" s="136"/>
      <c r="AZ578" s="136"/>
      <c r="BA578" s="136"/>
      <c r="BB578" s="136"/>
      <c r="BC578" s="136"/>
      <c r="BD578" s="136"/>
      <c r="BE578" s="136"/>
      <c r="BF578" s="136"/>
      <c r="BG578" s="136"/>
      <c r="BJ578" s="136"/>
      <c r="BT578" s="136"/>
      <c r="CD578" s="136"/>
      <c r="CN578" s="136"/>
      <c r="CX578" s="136"/>
      <c r="DH578" s="136"/>
      <c r="DR578" s="136"/>
      <c r="EB578" s="136"/>
      <c r="EL578" s="136"/>
      <c r="EV578" s="136"/>
      <c r="FF578" s="136"/>
      <c r="FP578" s="136"/>
      <c r="FZ578" s="136"/>
      <c r="GJ578" s="136"/>
      <c r="GT578" s="136"/>
      <c r="HD578" s="136"/>
      <c r="HN578" s="136"/>
      <c r="HX578" s="136"/>
    </row>
    <row xmlns:x14ac="http://schemas.microsoft.com/office/spreadsheetml/2009/9/ac" r="579" s="3" customFormat="true" x14ac:dyDescent="0.25">
      <c r="A579" s="402"/>
      <c r="B579" s="136"/>
      <c r="L579" s="136"/>
      <c r="V579" s="136"/>
      <c r="AF579" s="136"/>
      <c r="AP579" s="136"/>
      <c r="AZ579" s="136"/>
      <c r="BA579" s="136"/>
      <c r="BB579" s="136"/>
      <c r="BC579" s="136"/>
      <c r="BD579" s="136"/>
      <c r="BE579" s="136"/>
      <c r="BF579" s="136"/>
      <c r="BG579" s="136"/>
      <c r="BJ579" s="136"/>
      <c r="BT579" s="136"/>
      <c r="CD579" s="136"/>
      <c r="CN579" s="136"/>
      <c r="CX579" s="136"/>
      <c r="DH579" s="136"/>
      <c r="DR579" s="136"/>
      <c r="EB579" s="136"/>
      <c r="EL579" s="136"/>
      <c r="EV579" s="136"/>
      <c r="FF579" s="136"/>
      <c r="FP579" s="136"/>
      <c r="FZ579" s="136"/>
      <c r="GJ579" s="136"/>
      <c r="GT579" s="136"/>
      <c r="HD579" s="136"/>
      <c r="HN579" s="136"/>
      <c r="HX579" s="136"/>
    </row>
    <row xmlns:x14ac="http://schemas.microsoft.com/office/spreadsheetml/2009/9/ac" r="580" s="3" customFormat="true" x14ac:dyDescent="0.25">
      <c r="A580" s="402"/>
      <c r="B580" s="136"/>
      <c r="L580" s="136"/>
      <c r="V580" s="136"/>
      <c r="AF580" s="136"/>
      <c r="AP580" s="136"/>
      <c r="AZ580" s="136"/>
      <c r="BA580" s="136"/>
      <c r="BB580" s="136"/>
      <c r="BC580" s="136"/>
      <c r="BD580" s="136"/>
      <c r="BE580" s="136"/>
      <c r="BF580" s="136"/>
      <c r="BG580" s="136"/>
      <c r="BJ580" s="136"/>
      <c r="BT580" s="136"/>
      <c r="CD580" s="136"/>
      <c r="CN580" s="136"/>
      <c r="CX580" s="136"/>
      <c r="DH580" s="136"/>
      <c r="DR580" s="136"/>
      <c r="EB580" s="136"/>
      <c r="EL580" s="136"/>
      <c r="EV580" s="136"/>
      <c r="FF580" s="136"/>
      <c r="FP580" s="136"/>
      <c r="FZ580" s="136"/>
      <c r="GJ580" s="136"/>
      <c r="GT580" s="136"/>
      <c r="HD580" s="136"/>
      <c r="HN580" s="136"/>
      <c r="HX580" s="136"/>
    </row>
    <row xmlns:x14ac="http://schemas.microsoft.com/office/spreadsheetml/2009/9/ac" r="581" s="3" customFormat="true" x14ac:dyDescent="0.25">
      <c r="A581" s="402"/>
      <c r="B581" s="136"/>
      <c r="L581" s="136"/>
      <c r="V581" s="136"/>
      <c r="AF581" s="136"/>
      <c r="AP581" s="136"/>
      <c r="AZ581" s="136"/>
      <c r="BA581" s="136"/>
      <c r="BB581" s="136"/>
      <c r="BC581" s="136"/>
      <c r="BD581" s="136"/>
      <c r="BE581" s="136"/>
      <c r="BF581" s="136"/>
      <c r="BG581" s="136"/>
      <c r="BJ581" s="136"/>
      <c r="BT581" s="136"/>
      <c r="CD581" s="136"/>
      <c r="CN581" s="136"/>
      <c r="CX581" s="136"/>
      <c r="DH581" s="136"/>
      <c r="DR581" s="136"/>
      <c r="EB581" s="136"/>
      <c r="EL581" s="136"/>
      <c r="EV581" s="136"/>
      <c r="FF581" s="136"/>
      <c r="FP581" s="136"/>
      <c r="FZ581" s="136"/>
      <c r="GJ581" s="136"/>
      <c r="GT581" s="136"/>
      <c r="HD581" s="136"/>
      <c r="HN581" s="136"/>
      <c r="HX581" s="136"/>
    </row>
    <row xmlns:x14ac="http://schemas.microsoft.com/office/spreadsheetml/2009/9/ac" r="582" s="3" customFormat="true" x14ac:dyDescent="0.25">
      <c r="A582" s="402"/>
      <c r="B582" s="136"/>
      <c r="L582" s="136"/>
      <c r="V582" s="136"/>
      <c r="AF582" s="136"/>
      <c r="AP582" s="136"/>
      <c r="AZ582" s="136"/>
      <c r="BA582" s="136"/>
      <c r="BB582" s="136"/>
      <c r="BC582" s="136"/>
      <c r="BD582" s="136"/>
      <c r="BE582" s="136"/>
      <c r="BF582" s="136"/>
      <c r="BG582" s="136"/>
      <c r="BJ582" s="136"/>
      <c r="BT582" s="136"/>
      <c r="CD582" s="136"/>
      <c r="CN582" s="136"/>
      <c r="CX582" s="136"/>
      <c r="DH582" s="136"/>
      <c r="DR582" s="136"/>
      <c r="EB582" s="136"/>
      <c r="EL582" s="136"/>
      <c r="EV582" s="136"/>
      <c r="FF582" s="136"/>
      <c r="FP582" s="136"/>
      <c r="FZ582" s="136"/>
      <c r="GJ582" s="136"/>
      <c r="GT582" s="136"/>
      <c r="HD582" s="136"/>
      <c r="HN582" s="136"/>
      <c r="HX582" s="136"/>
    </row>
    <row xmlns:x14ac="http://schemas.microsoft.com/office/spreadsheetml/2009/9/ac" r="583" s="3" customFormat="true" x14ac:dyDescent="0.25">
      <c r="A583" s="402"/>
      <c r="B583" s="136"/>
      <c r="L583" s="136"/>
      <c r="V583" s="136"/>
      <c r="AF583" s="136"/>
      <c r="AP583" s="136"/>
      <c r="AZ583" s="136"/>
      <c r="BA583" s="136"/>
      <c r="BB583" s="136"/>
      <c r="BC583" s="136"/>
      <c r="BD583" s="136"/>
      <c r="BE583" s="136"/>
      <c r="BF583" s="136"/>
      <c r="BG583" s="136"/>
      <c r="BJ583" s="136"/>
      <c r="BT583" s="136"/>
      <c r="CD583" s="136"/>
      <c r="CN583" s="136"/>
      <c r="CX583" s="136"/>
      <c r="DH583" s="136"/>
      <c r="DR583" s="136"/>
      <c r="EB583" s="136"/>
      <c r="EL583" s="136"/>
      <c r="EV583" s="136"/>
      <c r="FF583" s="136"/>
      <c r="FP583" s="136"/>
      <c r="FZ583" s="136"/>
      <c r="GJ583" s="136"/>
      <c r="GT583" s="136"/>
      <c r="HD583" s="136"/>
      <c r="HN583" s="136"/>
      <c r="HX583" s="136"/>
    </row>
    <row xmlns:x14ac="http://schemas.microsoft.com/office/spreadsheetml/2009/9/ac" r="584" s="3" customFormat="true" x14ac:dyDescent="0.25">
      <c r="A584" s="402"/>
      <c r="B584" s="136"/>
      <c r="L584" s="136"/>
      <c r="V584" s="136"/>
      <c r="AF584" s="136"/>
      <c r="AP584" s="136"/>
      <c r="AZ584" s="136"/>
      <c r="BA584" s="136"/>
      <c r="BB584" s="136"/>
      <c r="BC584" s="136"/>
      <c r="BD584" s="136"/>
      <c r="BE584" s="136"/>
      <c r="BF584" s="136"/>
      <c r="BG584" s="136"/>
      <c r="BJ584" s="136"/>
      <c r="BT584" s="136"/>
      <c r="CD584" s="136"/>
      <c r="CN584" s="136"/>
      <c r="CX584" s="136"/>
      <c r="DH584" s="136"/>
      <c r="DR584" s="136"/>
      <c r="EB584" s="136"/>
      <c r="EL584" s="136"/>
      <c r="EV584" s="136"/>
      <c r="FF584" s="136"/>
      <c r="FP584" s="136"/>
      <c r="FZ584" s="136"/>
      <c r="GJ584" s="136"/>
      <c r="GT584" s="136"/>
      <c r="HD584" s="136"/>
      <c r="HN584" s="136"/>
      <c r="HX584" s="136"/>
    </row>
    <row xmlns:x14ac="http://schemas.microsoft.com/office/spreadsheetml/2009/9/ac" r="585" s="3" customFormat="true" x14ac:dyDescent="0.25">
      <c r="A585" s="402"/>
      <c r="B585" s="136"/>
      <c r="L585" s="136"/>
      <c r="V585" s="136"/>
      <c r="AF585" s="136"/>
      <c r="AP585" s="136"/>
      <c r="AZ585" s="136"/>
      <c r="BA585" s="136"/>
      <c r="BB585" s="136"/>
      <c r="BC585" s="136"/>
      <c r="BD585" s="136"/>
      <c r="BE585" s="136"/>
      <c r="BF585" s="136"/>
      <c r="BG585" s="136"/>
      <c r="BJ585" s="136"/>
      <c r="BT585" s="136"/>
      <c r="CD585" s="136"/>
      <c r="CN585" s="136"/>
      <c r="CX585" s="136"/>
      <c r="DH585" s="136"/>
      <c r="DR585" s="136"/>
      <c r="EB585" s="136"/>
      <c r="EL585" s="136"/>
      <c r="EV585" s="136"/>
      <c r="FF585" s="136"/>
      <c r="FP585" s="136"/>
      <c r="FZ585" s="136"/>
      <c r="GJ585" s="136"/>
      <c r="GT585" s="136"/>
      <c r="HD585" s="136"/>
      <c r="HN585" s="136"/>
      <c r="HX585" s="136"/>
    </row>
    <row xmlns:x14ac="http://schemas.microsoft.com/office/spreadsheetml/2009/9/ac" r="586" s="3" customFormat="true" x14ac:dyDescent="0.25">
      <c r="A586" s="402"/>
      <c r="B586" s="136"/>
      <c r="L586" s="136"/>
      <c r="V586" s="136"/>
      <c r="AF586" s="136"/>
      <c r="AP586" s="136"/>
      <c r="AZ586" s="136"/>
      <c r="BA586" s="136"/>
      <c r="BB586" s="136"/>
      <c r="BC586" s="136"/>
      <c r="BD586" s="136"/>
      <c r="BE586" s="136"/>
      <c r="BF586" s="136"/>
      <c r="BG586" s="136"/>
      <c r="BJ586" s="136"/>
      <c r="BT586" s="136"/>
      <c r="CD586" s="136"/>
      <c r="CN586" s="136"/>
      <c r="CX586" s="136"/>
      <c r="DH586" s="136"/>
      <c r="DR586" s="136"/>
      <c r="EB586" s="136"/>
      <c r="EL586" s="136"/>
      <c r="EV586" s="136"/>
      <c r="FF586" s="136"/>
      <c r="FP586" s="136"/>
      <c r="FZ586" s="136"/>
      <c r="GJ586" s="136"/>
      <c r="GT586" s="136"/>
      <c r="HD586" s="136"/>
      <c r="HN586" s="136"/>
      <c r="HX586" s="136"/>
    </row>
    <row xmlns:x14ac="http://schemas.microsoft.com/office/spreadsheetml/2009/9/ac" r="587" s="3" customFormat="true" x14ac:dyDescent="0.25">
      <c r="A587" s="402"/>
      <c r="B587" s="136"/>
      <c r="L587" s="136"/>
      <c r="V587" s="136"/>
      <c r="AF587" s="136"/>
      <c r="AP587" s="136"/>
      <c r="AZ587" s="136"/>
      <c r="BA587" s="136"/>
      <c r="BB587" s="136"/>
      <c r="BC587" s="136"/>
      <c r="BD587" s="136"/>
      <c r="BE587" s="136"/>
      <c r="BF587" s="136"/>
      <c r="BG587" s="136"/>
      <c r="BJ587" s="136"/>
      <c r="BT587" s="136"/>
      <c r="CD587" s="136"/>
      <c r="CN587" s="136"/>
      <c r="CX587" s="136"/>
      <c r="DH587" s="136"/>
      <c r="DR587" s="136"/>
      <c r="EB587" s="136"/>
      <c r="EL587" s="136"/>
      <c r="EV587" s="136"/>
      <c r="FF587" s="136"/>
      <c r="FP587" s="136"/>
      <c r="FZ587" s="136"/>
      <c r="GJ587" s="136"/>
      <c r="GT587" s="136"/>
      <c r="HD587" s="136"/>
      <c r="HN587" s="136"/>
      <c r="HX587" s="136"/>
    </row>
    <row xmlns:x14ac="http://schemas.microsoft.com/office/spreadsheetml/2009/9/ac" r="588" s="3" customFormat="true" x14ac:dyDescent="0.25">
      <c r="A588" s="402"/>
      <c r="B588" s="136"/>
      <c r="L588" s="136"/>
      <c r="V588" s="136"/>
      <c r="AF588" s="136"/>
      <c r="AP588" s="136"/>
      <c r="AZ588" s="136"/>
      <c r="BA588" s="136"/>
      <c r="BB588" s="136"/>
      <c r="BC588" s="136"/>
      <c r="BD588" s="136"/>
      <c r="BE588" s="136"/>
      <c r="BF588" s="136"/>
      <c r="BG588" s="136"/>
      <c r="BJ588" s="136"/>
      <c r="BT588" s="136"/>
      <c r="CD588" s="136"/>
      <c r="CN588" s="136"/>
      <c r="CX588" s="136"/>
      <c r="DH588" s="136"/>
      <c r="DR588" s="136"/>
      <c r="EB588" s="136"/>
      <c r="EL588" s="136"/>
      <c r="EV588" s="136"/>
      <c r="FF588" s="136"/>
      <c r="FP588" s="136"/>
      <c r="FZ588" s="136"/>
      <c r="GJ588" s="136"/>
      <c r="GT588" s="136"/>
      <c r="HD588" s="136"/>
      <c r="HN588" s="136"/>
      <c r="HX588" s="136"/>
    </row>
    <row xmlns:x14ac="http://schemas.microsoft.com/office/spreadsheetml/2009/9/ac" r="589" s="3" customFormat="true" x14ac:dyDescent="0.25">
      <c r="A589" s="402"/>
      <c r="B589" s="136"/>
      <c r="L589" s="136"/>
      <c r="V589" s="136"/>
      <c r="AF589" s="136"/>
      <c r="AP589" s="136"/>
      <c r="AZ589" s="136"/>
      <c r="BA589" s="136"/>
      <c r="BB589" s="136"/>
      <c r="BC589" s="136"/>
      <c r="BD589" s="136"/>
      <c r="BE589" s="136"/>
      <c r="BF589" s="136"/>
      <c r="BG589" s="136"/>
      <c r="BJ589" s="136"/>
      <c r="BT589" s="136"/>
      <c r="CD589" s="136"/>
      <c r="CN589" s="136"/>
      <c r="CX589" s="136"/>
      <c r="DH589" s="136"/>
      <c r="DR589" s="136"/>
      <c r="EB589" s="136"/>
      <c r="EL589" s="136"/>
      <c r="EV589" s="136"/>
      <c r="FF589" s="136"/>
      <c r="FP589" s="136"/>
      <c r="FZ589" s="136"/>
      <c r="GJ589" s="136"/>
      <c r="GT589" s="136"/>
      <c r="HD589" s="136"/>
      <c r="HN589" s="136"/>
      <c r="HX589" s="136"/>
    </row>
    <row xmlns:x14ac="http://schemas.microsoft.com/office/spreadsheetml/2009/9/ac" r="590" s="3" customFormat="true" x14ac:dyDescent="0.25">
      <c r="A590" s="402"/>
      <c r="B590" s="136"/>
      <c r="L590" s="136"/>
      <c r="V590" s="136"/>
      <c r="AF590" s="136"/>
      <c r="AP590" s="136"/>
      <c r="AZ590" s="136"/>
      <c r="BA590" s="136"/>
      <c r="BB590" s="136"/>
      <c r="BC590" s="136"/>
      <c r="BD590" s="136"/>
      <c r="BE590" s="136"/>
      <c r="BF590" s="136"/>
      <c r="BG590" s="136"/>
      <c r="BJ590" s="136"/>
      <c r="BT590" s="136"/>
      <c r="CD590" s="136"/>
      <c r="CN590" s="136"/>
      <c r="CX590" s="136"/>
      <c r="DH590" s="136"/>
      <c r="DR590" s="136"/>
      <c r="EB590" s="136"/>
      <c r="EL590" s="136"/>
      <c r="EV590" s="136"/>
      <c r="FF590" s="136"/>
      <c r="FP590" s="136"/>
      <c r="FZ590" s="136"/>
      <c r="GJ590" s="136"/>
      <c r="GT590" s="136"/>
      <c r="HD590" s="136"/>
      <c r="HN590" s="136"/>
      <c r="HX590" s="136"/>
    </row>
    <row xmlns:x14ac="http://schemas.microsoft.com/office/spreadsheetml/2009/9/ac" r="591" s="3" customFormat="true" x14ac:dyDescent="0.25">
      <c r="A591" s="402"/>
      <c r="B591" s="136"/>
      <c r="L591" s="136"/>
      <c r="V591" s="136"/>
      <c r="AF591" s="136"/>
      <c r="AP591" s="136"/>
      <c r="AZ591" s="136"/>
      <c r="BA591" s="136"/>
      <c r="BB591" s="136"/>
      <c r="BC591" s="136"/>
      <c r="BD591" s="136"/>
      <c r="BE591" s="136"/>
      <c r="BF591" s="136"/>
      <c r="BG591" s="136"/>
      <c r="BJ591" s="136"/>
      <c r="BT591" s="136"/>
      <c r="CD591" s="136"/>
      <c r="CN591" s="136"/>
      <c r="CX591" s="136"/>
      <c r="DH591" s="136"/>
      <c r="DR591" s="136"/>
      <c r="EB591" s="136"/>
      <c r="EL591" s="136"/>
      <c r="EV591" s="136"/>
      <c r="FF591" s="136"/>
      <c r="FP591" s="136"/>
      <c r="FZ591" s="136"/>
      <c r="GJ591" s="136"/>
      <c r="GT591" s="136"/>
      <c r="HD591" s="136"/>
      <c r="HN591" s="136"/>
      <c r="HX591" s="136"/>
    </row>
    <row xmlns:x14ac="http://schemas.microsoft.com/office/spreadsheetml/2009/9/ac" r="592" s="3" customFormat="true" x14ac:dyDescent="0.25">
      <c r="A592" s="402"/>
      <c r="B592" s="136"/>
      <c r="L592" s="136"/>
      <c r="V592" s="136"/>
      <c r="AF592" s="136"/>
      <c r="AP592" s="136"/>
      <c r="AZ592" s="136"/>
      <c r="BA592" s="136"/>
      <c r="BB592" s="136"/>
      <c r="BC592" s="136"/>
      <c r="BD592" s="136"/>
      <c r="BE592" s="136"/>
      <c r="BF592" s="136"/>
      <c r="BG592" s="136"/>
      <c r="BJ592" s="136"/>
      <c r="BT592" s="136"/>
      <c r="CD592" s="136"/>
      <c r="CN592" s="136"/>
      <c r="CX592" s="136"/>
      <c r="DH592" s="136"/>
      <c r="DR592" s="136"/>
      <c r="EB592" s="136"/>
      <c r="EL592" s="136"/>
      <c r="EV592" s="136"/>
      <c r="FF592" s="136"/>
      <c r="FP592" s="136"/>
      <c r="FZ592" s="136"/>
      <c r="GJ592" s="136"/>
      <c r="GT592" s="136"/>
      <c r="HD592" s="136"/>
      <c r="HN592" s="136"/>
      <c r="HX592" s="136"/>
    </row>
    <row xmlns:x14ac="http://schemas.microsoft.com/office/spreadsheetml/2009/9/ac" r="593" s="3" customFormat="true" x14ac:dyDescent="0.25">
      <c r="A593" s="402"/>
      <c r="B593" s="136"/>
      <c r="L593" s="136"/>
      <c r="V593" s="136"/>
      <c r="AF593" s="136"/>
      <c r="AP593" s="136"/>
      <c r="AZ593" s="136"/>
      <c r="BA593" s="136"/>
      <c r="BB593" s="136"/>
      <c r="BC593" s="136"/>
      <c r="BD593" s="136"/>
      <c r="BE593" s="136"/>
      <c r="BF593" s="136"/>
      <c r="BG593" s="136"/>
      <c r="BJ593" s="136"/>
      <c r="BT593" s="136"/>
      <c r="CD593" s="136"/>
      <c r="CN593" s="136"/>
      <c r="CX593" s="136"/>
      <c r="DH593" s="136"/>
      <c r="DR593" s="136"/>
      <c r="EB593" s="136"/>
      <c r="EL593" s="136"/>
      <c r="EV593" s="136"/>
      <c r="FF593" s="136"/>
      <c r="FP593" s="136"/>
      <c r="FZ593" s="136"/>
      <c r="GJ593" s="136"/>
      <c r="GT593" s="136"/>
      <c r="HD593" s="136"/>
      <c r="HN593" s="136"/>
      <c r="HX593" s="136"/>
    </row>
    <row xmlns:x14ac="http://schemas.microsoft.com/office/spreadsheetml/2009/9/ac" r="594" s="3" customFormat="true" x14ac:dyDescent="0.25">
      <c r="A594" s="402"/>
      <c r="B594" s="136"/>
      <c r="L594" s="136"/>
      <c r="V594" s="136"/>
      <c r="AF594" s="136"/>
      <c r="AP594" s="136"/>
      <c r="AZ594" s="136"/>
      <c r="BA594" s="136"/>
      <c r="BB594" s="136"/>
      <c r="BC594" s="136"/>
      <c r="BD594" s="136"/>
      <c r="BE594" s="136"/>
      <c r="BF594" s="136"/>
      <c r="BG594" s="136"/>
      <c r="BJ594" s="136"/>
      <c r="BT594" s="136"/>
      <c r="CD594" s="136"/>
      <c r="CN594" s="136"/>
      <c r="CX594" s="136"/>
      <c r="DH594" s="136"/>
      <c r="DR594" s="136"/>
      <c r="EB594" s="136"/>
      <c r="EL594" s="136"/>
      <c r="EV594" s="136"/>
      <c r="FF594" s="136"/>
      <c r="FP594" s="136"/>
      <c r="FZ594" s="136"/>
      <c r="GJ594" s="136"/>
      <c r="GT594" s="136"/>
      <c r="HD594" s="136"/>
      <c r="HN594" s="136"/>
      <c r="HX594" s="136"/>
    </row>
    <row xmlns:x14ac="http://schemas.microsoft.com/office/spreadsheetml/2009/9/ac" r="595" s="3" customFormat="true" x14ac:dyDescent="0.25">
      <c r="A595" s="402"/>
      <c r="B595" s="136"/>
      <c r="L595" s="136"/>
      <c r="V595" s="136"/>
      <c r="AF595" s="136"/>
      <c r="AP595" s="136"/>
      <c r="AZ595" s="136"/>
      <c r="BA595" s="136"/>
      <c r="BB595" s="136"/>
      <c r="BC595" s="136"/>
      <c r="BD595" s="136"/>
      <c r="BE595" s="136"/>
      <c r="BF595" s="136"/>
      <c r="BG595" s="136"/>
      <c r="BJ595" s="136"/>
      <c r="BT595" s="136"/>
      <c r="CD595" s="136"/>
      <c r="CN595" s="136"/>
      <c r="CX595" s="136"/>
      <c r="DH595" s="136"/>
      <c r="DR595" s="136"/>
      <c r="EB595" s="136"/>
      <c r="EL595" s="136"/>
      <c r="EV595" s="136"/>
      <c r="FF595" s="136"/>
      <c r="FP595" s="136"/>
      <c r="FZ595" s="136"/>
      <c r="GJ595" s="136"/>
      <c r="GT595" s="136"/>
      <c r="HD595" s="136"/>
      <c r="HN595" s="136"/>
      <c r="HX595" s="136"/>
    </row>
    <row xmlns:x14ac="http://schemas.microsoft.com/office/spreadsheetml/2009/9/ac" r="596" s="3" customFormat="true" x14ac:dyDescent="0.25">
      <c r="A596" s="402"/>
      <c r="B596" s="136"/>
      <c r="L596" s="136"/>
      <c r="V596" s="136"/>
      <c r="AF596" s="136"/>
      <c r="AP596" s="136"/>
      <c r="AZ596" s="136"/>
      <c r="BA596" s="136"/>
      <c r="BB596" s="136"/>
      <c r="BC596" s="136"/>
      <c r="BD596" s="136"/>
      <c r="BE596" s="136"/>
      <c r="BF596" s="136"/>
      <c r="BG596" s="136"/>
      <c r="BJ596" s="136"/>
      <c r="BT596" s="136"/>
      <c r="CD596" s="136"/>
      <c r="CN596" s="136"/>
      <c r="CX596" s="136"/>
      <c r="DH596" s="136"/>
      <c r="DR596" s="136"/>
      <c r="EB596" s="136"/>
      <c r="EL596" s="136"/>
      <c r="EV596" s="136"/>
      <c r="FF596" s="136"/>
      <c r="FP596" s="136"/>
      <c r="FZ596" s="136"/>
      <c r="GJ596" s="136"/>
      <c r="GT596" s="136"/>
      <c r="HD596" s="136"/>
      <c r="HN596" s="136"/>
      <c r="HX596" s="136"/>
    </row>
    <row xmlns:x14ac="http://schemas.microsoft.com/office/spreadsheetml/2009/9/ac" r="597" s="3" customFormat="true" x14ac:dyDescent="0.25">
      <c r="A597" s="402"/>
      <c r="B597" s="136"/>
      <c r="L597" s="136"/>
      <c r="V597" s="136"/>
      <c r="AF597" s="136"/>
      <c r="AP597" s="136"/>
      <c r="AZ597" s="136"/>
      <c r="BA597" s="136"/>
      <c r="BB597" s="136"/>
      <c r="BC597" s="136"/>
      <c r="BD597" s="136"/>
      <c r="BE597" s="136"/>
      <c r="BF597" s="136"/>
      <c r="BG597" s="136"/>
      <c r="BJ597" s="136"/>
      <c r="BT597" s="136"/>
      <c r="CD597" s="136"/>
      <c r="CN597" s="136"/>
      <c r="CX597" s="136"/>
      <c r="DH597" s="136"/>
      <c r="DR597" s="136"/>
      <c r="EB597" s="136"/>
      <c r="EL597" s="136"/>
      <c r="EV597" s="136"/>
      <c r="FF597" s="136"/>
      <c r="FP597" s="136"/>
      <c r="FZ597" s="136"/>
      <c r="GJ597" s="136"/>
      <c r="GT597" s="136"/>
      <c r="HD597" s="136"/>
      <c r="HN597" s="136"/>
      <c r="HX597" s="136"/>
    </row>
    <row xmlns:x14ac="http://schemas.microsoft.com/office/spreadsheetml/2009/9/ac" r="598" s="3" customFormat="true" x14ac:dyDescent="0.25">
      <c r="A598" s="402"/>
      <c r="B598" s="136"/>
      <c r="L598" s="136"/>
      <c r="V598" s="136"/>
      <c r="AF598" s="136"/>
      <c r="AP598" s="136"/>
      <c r="AZ598" s="136"/>
      <c r="BA598" s="136"/>
      <c r="BB598" s="136"/>
      <c r="BC598" s="136"/>
      <c r="BD598" s="136"/>
      <c r="BE598" s="136"/>
      <c r="BF598" s="136"/>
      <c r="BG598" s="136"/>
      <c r="BJ598" s="136"/>
      <c r="BT598" s="136"/>
      <c r="CD598" s="136"/>
      <c r="CN598" s="136"/>
      <c r="CX598" s="136"/>
      <c r="DH598" s="136"/>
      <c r="DR598" s="136"/>
      <c r="EB598" s="136"/>
      <c r="EL598" s="136"/>
      <c r="EV598" s="136"/>
      <c r="FF598" s="136"/>
      <c r="FP598" s="136"/>
      <c r="FZ598" s="136"/>
      <c r="GJ598" s="136"/>
      <c r="GT598" s="136"/>
      <c r="HD598" s="136"/>
      <c r="HN598" s="136"/>
      <c r="HX598" s="136"/>
    </row>
    <row xmlns:x14ac="http://schemas.microsoft.com/office/spreadsheetml/2009/9/ac" r="599" s="3" customFormat="true" x14ac:dyDescent="0.25">
      <c r="A599" s="402"/>
      <c r="B599" s="136"/>
      <c r="L599" s="136"/>
      <c r="V599" s="136"/>
      <c r="AF599" s="136"/>
      <c r="AP599" s="136"/>
      <c r="AZ599" s="136"/>
      <c r="BA599" s="136"/>
      <c r="BB599" s="136"/>
      <c r="BC599" s="136"/>
      <c r="BD599" s="136"/>
      <c r="BE599" s="136"/>
      <c r="BF599" s="136"/>
      <c r="BG599" s="136"/>
      <c r="BJ599" s="136"/>
      <c r="BT599" s="136"/>
      <c r="CD599" s="136"/>
      <c r="CN599" s="136"/>
      <c r="CX599" s="136"/>
      <c r="DH599" s="136"/>
      <c r="DR599" s="136"/>
      <c r="EB599" s="136"/>
      <c r="EL599" s="136"/>
      <c r="EV599" s="136"/>
      <c r="FF599" s="136"/>
      <c r="FP599" s="136"/>
      <c r="FZ599" s="136"/>
      <c r="GJ599" s="136"/>
      <c r="GT599" s="136"/>
      <c r="HD599" s="136"/>
      <c r="HN599" s="136"/>
      <c r="HX599" s="136"/>
    </row>
    <row xmlns:x14ac="http://schemas.microsoft.com/office/spreadsheetml/2009/9/ac" r="600" s="3" customFormat="true" x14ac:dyDescent="0.25">
      <c r="A600" s="402"/>
      <c r="B600" s="136"/>
      <c r="L600" s="136"/>
      <c r="V600" s="136"/>
      <c r="AF600" s="136"/>
      <c r="AP600" s="136"/>
      <c r="AZ600" s="136"/>
      <c r="BA600" s="136"/>
      <c r="BB600" s="136"/>
      <c r="BC600" s="136"/>
      <c r="BD600" s="136"/>
      <c r="BE600" s="136"/>
      <c r="BF600" s="136"/>
      <c r="BG600" s="136"/>
      <c r="BJ600" s="136"/>
      <c r="BT600" s="136"/>
      <c r="CD600" s="136"/>
      <c r="CN600" s="136"/>
      <c r="CX600" s="136"/>
      <c r="DH600" s="136"/>
      <c r="DR600" s="136"/>
      <c r="EB600" s="136"/>
      <c r="EL600" s="136"/>
      <c r="EV600" s="136"/>
      <c r="FF600" s="136"/>
      <c r="FP600" s="136"/>
      <c r="FZ600" s="136"/>
      <c r="GJ600" s="136"/>
      <c r="GT600" s="136"/>
      <c r="HD600" s="136"/>
      <c r="HN600" s="136"/>
      <c r="HX600" s="136"/>
    </row>
    <row xmlns:x14ac="http://schemas.microsoft.com/office/spreadsheetml/2009/9/ac" r="601" s="3" customFormat="true" x14ac:dyDescent="0.25">
      <c r="A601" s="402"/>
      <c r="B601" s="136"/>
      <c r="L601" s="136"/>
      <c r="V601" s="136"/>
      <c r="AF601" s="136"/>
      <c r="AP601" s="136"/>
      <c r="AZ601" s="136"/>
      <c r="BA601" s="136"/>
      <c r="BB601" s="136"/>
      <c r="BC601" s="136"/>
      <c r="BD601" s="136"/>
      <c r="BE601" s="136"/>
      <c r="BF601" s="136"/>
      <c r="BG601" s="136"/>
      <c r="BJ601" s="136"/>
      <c r="BT601" s="136"/>
      <c r="CD601" s="136"/>
      <c r="CN601" s="136"/>
      <c r="CX601" s="136"/>
      <c r="DH601" s="136"/>
      <c r="DR601" s="136"/>
      <c r="EB601" s="136"/>
      <c r="EL601" s="136"/>
      <c r="EV601" s="136"/>
      <c r="FF601" s="136"/>
      <c r="FP601" s="136"/>
      <c r="FZ601" s="136"/>
      <c r="GJ601" s="136"/>
      <c r="GT601" s="136"/>
      <c r="HD601" s="136"/>
      <c r="HN601" s="136"/>
      <c r="HX601" s="136"/>
    </row>
    <row xmlns:x14ac="http://schemas.microsoft.com/office/spreadsheetml/2009/9/ac" r="602" s="3" customFormat="true" x14ac:dyDescent="0.25">
      <c r="A602" s="402"/>
      <c r="B602" s="136"/>
      <c r="L602" s="136"/>
      <c r="V602" s="136"/>
      <c r="AF602" s="136"/>
      <c r="AP602" s="136"/>
      <c r="AZ602" s="136"/>
      <c r="BA602" s="136"/>
      <c r="BB602" s="136"/>
      <c r="BC602" s="136"/>
      <c r="BD602" s="136"/>
      <c r="BE602" s="136"/>
      <c r="BF602" s="136"/>
      <c r="BG602" s="136"/>
      <c r="BJ602" s="136"/>
      <c r="BT602" s="136"/>
      <c r="CD602" s="136"/>
      <c r="CN602" s="136"/>
      <c r="CX602" s="136"/>
      <c r="DH602" s="136"/>
      <c r="DR602" s="136"/>
      <c r="EB602" s="136"/>
      <c r="EL602" s="136"/>
      <c r="EV602" s="136"/>
      <c r="FF602" s="136"/>
      <c r="FP602" s="136"/>
      <c r="FZ602" s="136"/>
      <c r="GJ602" s="136"/>
      <c r="GT602" s="136"/>
      <c r="HD602" s="136"/>
      <c r="HN602" s="136"/>
      <c r="HX602" s="136"/>
    </row>
    <row xmlns:x14ac="http://schemas.microsoft.com/office/spreadsheetml/2009/9/ac" r="603" s="3" customFormat="true" x14ac:dyDescent="0.25">
      <c r="A603" s="402"/>
      <c r="B603" s="136"/>
      <c r="L603" s="136"/>
      <c r="V603" s="136"/>
      <c r="AF603" s="136"/>
      <c r="AP603" s="136"/>
      <c r="AZ603" s="136"/>
      <c r="BA603" s="136"/>
      <c r="BB603" s="136"/>
      <c r="BC603" s="136"/>
      <c r="BD603" s="136"/>
      <c r="BE603" s="136"/>
      <c r="BF603" s="136"/>
      <c r="BG603" s="136"/>
      <c r="BJ603" s="136"/>
      <c r="BT603" s="136"/>
      <c r="CD603" s="136"/>
      <c r="CN603" s="136"/>
      <c r="CX603" s="136"/>
      <c r="DH603" s="136"/>
      <c r="DR603" s="136"/>
      <c r="EB603" s="136"/>
      <c r="EL603" s="136"/>
      <c r="EV603" s="136"/>
      <c r="FF603" s="136"/>
      <c r="FP603" s="136"/>
      <c r="FZ603" s="136"/>
      <c r="GJ603" s="136"/>
      <c r="GT603" s="136"/>
      <c r="HD603" s="136"/>
      <c r="HN603" s="136"/>
      <c r="HX603" s="136"/>
    </row>
    <row xmlns:x14ac="http://schemas.microsoft.com/office/spreadsheetml/2009/9/ac" r="604" s="3" customFormat="true" x14ac:dyDescent="0.25">
      <c r="A604" s="402"/>
      <c r="B604" s="136"/>
      <c r="L604" s="136"/>
      <c r="V604" s="136"/>
      <c r="AF604" s="136"/>
      <c r="AP604" s="136"/>
      <c r="AZ604" s="136"/>
      <c r="BA604" s="136"/>
      <c r="BB604" s="136"/>
      <c r="BC604" s="136"/>
      <c r="BD604" s="136"/>
      <c r="BE604" s="136"/>
      <c r="BF604" s="136"/>
      <c r="BG604" s="136"/>
      <c r="BJ604" s="136"/>
      <c r="BT604" s="136"/>
      <c r="CD604" s="136"/>
      <c r="CN604" s="136"/>
      <c r="CX604" s="136"/>
      <c r="DH604" s="136"/>
      <c r="DR604" s="136"/>
      <c r="EB604" s="136"/>
      <c r="EL604" s="136"/>
      <c r="EV604" s="136"/>
      <c r="FF604" s="136"/>
      <c r="FP604" s="136"/>
      <c r="FZ604" s="136"/>
      <c r="GJ604" s="136"/>
      <c r="GT604" s="136"/>
      <c r="HD604" s="136"/>
      <c r="HN604" s="136"/>
      <c r="HX604" s="136"/>
    </row>
    <row xmlns:x14ac="http://schemas.microsoft.com/office/spreadsheetml/2009/9/ac" r="605" s="3" customFormat="true" x14ac:dyDescent="0.25">
      <c r="A605" s="402"/>
      <c r="B605" s="136"/>
      <c r="L605" s="136"/>
      <c r="V605" s="136"/>
      <c r="AF605" s="136"/>
      <c r="AP605" s="136"/>
      <c r="AZ605" s="136"/>
      <c r="BA605" s="136"/>
      <c r="BB605" s="136"/>
      <c r="BC605" s="136"/>
      <c r="BD605" s="136"/>
      <c r="BE605" s="136"/>
      <c r="BF605" s="136"/>
      <c r="BG605" s="136"/>
      <c r="BJ605" s="136"/>
      <c r="BT605" s="136"/>
      <c r="CD605" s="136"/>
      <c r="CN605" s="136"/>
      <c r="CX605" s="136"/>
      <c r="DH605" s="136"/>
      <c r="DR605" s="136"/>
      <c r="EB605" s="136"/>
      <c r="EL605" s="136"/>
      <c r="EV605" s="136"/>
      <c r="FF605" s="136"/>
      <c r="FP605" s="136"/>
      <c r="FZ605" s="136"/>
      <c r="GJ605" s="136"/>
      <c r="GT605" s="136"/>
      <c r="HD605" s="136"/>
      <c r="HN605" s="136"/>
      <c r="HX605" s="136"/>
    </row>
    <row xmlns:x14ac="http://schemas.microsoft.com/office/spreadsheetml/2009/9/ac" r="606" s="3" customFormat="true" x14ac:dyDescent="0.25">
      <c r="A606" s="402"/>
      <c r="B606" s="136"/>
      <c r="L606" s="136"/>
      <c r="V606" s="136"/>
      <c r="AF606" s="136"/>
      <c r="AP606" s="136"/>
      <c r="AZ606" s="136"/>
      <c r="BA606" s="136"/>
      <c r="BB606" s="136"/>
      <c r="BC606" s="136"/>
      <c r="BD606" s="136"/>
      <c r="BE606" s="136"/>
      <c r="BF606" s="136"/>
      <c r="BG606" s="136"/>
      <c r="BJ606" s="136"/>
      <c r="BT606" s="136"/>
      <c r="CD606" s="136"/>
      <c r="CN606" s="136"/>
      <c r="CX606" s="136"/>
      <c r="DH606" s="136"/>
      <c r="DR606" s="136"/>
      <c r="EB606" s="136"/>
      <c r="EL606" s="136"/>
      <c r="EV606" s="136"/>
      <c r="FF606" s="136"/>
      <c r="FP606" s="136"/>
      <c r="FZ606" s="136"/>
      <c r="GJ606" s="136"/>
      <c r="GT606" s="136"/>
      <c r="HD606" s="136"/>
      <c r="HN606" s="136"/>
      <c r="HX606" s="136"/>
    </row>
    <row xmlns:x14ac="http://schemas.microsoft.com/office/spreadsheetml/2009/9/ac" r="607" s="3" customFormat="true" x14ac:dyDescent="0.25">
      <c r="A607" s="402"/>
      <c r="B607" s="136"/>
      <c r="L607" s="136"/>
      <c r="V607" s="136"/>
      <c r="AF607" s="136"/>
      <c r="AP607" s="136"/>
      <c r="AZ607" s="136"/>
      <c r="BA607" s="136"/>
      <c r="BB607" s="136"/>
      <c r="BC607" s="136"/>
      <c r="BD607" s="136"/>
      <c r="BE607" s="136"/>
      <c r="BF607" s="136"/>
      <c r="BG607" s="136"/>
      <c r="BJ607" s="136"/>
      <c r="BT607" s="136"/>
      <c r="CD607" s="136"/>
      <c r="CN607" s="136"/>
      <c r="CX607" s="136"/>
      <c r="DH607" s="136"/>
      <c r="DR607" s="136"/>
      <c r="EB607" s="136"/>
      <c r="EL607" s="136"/>
      <c r="EV607" s="136"/>
      <c r="FF607" s="136"/>
      <c r="FP607" s="136"/>
      <c r="FZ607" s="136"/>
      <c r="GJ607" s="136"/>
      <c r="GT607" s="136"/>
      <c r="HD607" s="136"/>
      <c r="HN607" s="136"/>
      <c r="HX607" s="136"/>
    </row>
    <row xmlns:x14ac="http://schemas.microsoft.com/office/spreadsheetml/2009/9/ac" r="608" s="3" customFormat="true" x14ac:dyDescent="0.25">
      <c r="A608" s="402"/>
      <c r="B608" s="136"/>
      <c r="L608" s="136"/>
      <c r="V608" s="136"/>
      <c r="AF608" s="136"/>
      <c r="AP608" s="136"/>
      <c r="AZ608" s="136"/>
      <c r="BA608" s="136"/>
      <c r="BB608" s="136"/>
      <c r="BC608" s="136"/>
      <c r="BD608" s="136"/>
      <c r="BE608" s="136"/>
      <c r="BF608" s="136"/>
      <c r="BG608" s="136"/>
      <c r="BJ608" s="136"/>
      <c r="BT608" s="136"/>
      <c r="CD608" s="136"/>
      <c r="CN608" s="136"/>
      <c r="CX608" s="136"/>
      <c r="DH608" s="136"/>
      <c r="DR608" s="136"/>
      <c r="EB608" s="136"/>
      <c r="EL608" s="136"/>
      <c r="EV608" s="136"/>
      <c r="FF608" s="136"/>
      <c r="FP608" s="136"/>
      <c r="FZ608" s="136"/>
      <c r="GJ608" s="136"/>
      <c r="GT608" s="136"/>
      <c r="HD608" s="136"/>
      <c r="HN608" s="136"/>
      <c r="HX608" s="136"/>
    </row>
    <row xmlns:x14ac="http://schemas.microsoft.com/office/spreadsheetml/2009/9/ac" r="609" s="3" customFormat="true" x14ac:dyDescent="0.25">
      <c r="A609" s="402"/>
      <c r="B609" s="136"/>
      <c r="L609" s="136"/>
      <c r="V609" s="136"/>
      <c r="AF609" s="136"/>
      <c r="AP609" s="136"/>
      <c r="AZ609" s="136"/>
      <c r="BA609" s="136"/>
      <c r="BB609" s="136"/>
      <c r="BC609" s="136"/>
      <c r="BD609" s="136"/>
      <c r="BE609" s="136"/>
      <c r="BF609" s="136"/>
      <c r="BG609" s="136"/>
      <c r="BJ609" s="136"/>
      <c r="BT609" s="136"/>
      <c r="CD609" s="136"/>
      <c r="CN609" s="136"/>
      <c r="CX609" s="136"/>
      <c r="DH609" s="136"/>
      <c r="DR609" s="136"/>
      <c r="EB609" s="136"/>
      <c r="EL609" s="136"/>
      <c r="EV609" s="136"/>
      <c r="FF609" s="136"/>
      <c r="FP609" s="136"/>
      <c r="FZ609" s="136"/>
      <c r="GJ609" s="136"/>
      <c r="GT609" s="136"/>
      <c r="HD609" s="136"/>
      <c r="HN609" s="136"/>
      <c r="HX609" s="136"/>
    </row>
    <row xmlns:x14ac="http://schemas.microsoft.com/office/spreadsheetml/2009/9/ac" r="610" s="3" customFormat="true" x14ac:dyDescent="0.25">
      <c r="A610" s="402"/>
      <c r="B610" s="136"/>
      <c r="L610" s="136"/>
      <c r="V610" s="136"/>
      <c r="AF610" s="136"/>
      <c r="AP610" s="136"/>
      <c r="AZ610" s="136"/>
      <c r="BA610" s="136"/>
      <c r="BB610" s="136"/>
      <c r="BC610" s="136"/>
      <c r="BD610" s="136"/>
      <c r="BE610" s="136"/>
      <c r="BF610" s="136"/>
      <c r="BG610" s="136"/>
      <c r="BJ610" s="136"/>
      <c r="BT610" s="136"/>
      <c r="CD610" s="136"/>
      <c r="CN610" s="136"/>
      <c r="CX610" s="136"/>
      <c r="DH610" s="136"/>
      <c r="DR610" s="136"/>
      <c r="EB610" s="136"/>
      <c r="EL610" s="136"/>
      <c r="EV610" s="136"/>
      <c r="FF610" s="136"/>
      <c r="FP610" s="136"/>
      <c r="FZ610" s="136"/>
      <c r="GJ610" s="136"/>
      <c r="GT610" s="136"/>
      <c r="HD610" s="136"/>
      <c r="HN610" s="136"/>
      <c r="HX610" s="136"/>
    </row>
    <row xmlns:x14ac="http://schemas.microsoft.com/office/spreadsheetml/2009/9/ac" r="611" s="3" customFormat="true" x14ac:dyDescent="0.25">
      <c r="A611" s="402"/>
      <c r="B611" s="136"/>
      <c r="L611" s="136"/>
      <c r="V611" s="136"/>
      <c r="AF611" s="136"/>
      <c r="AP611" s="136"/>
      <c r="AZ611" s="136"/>
      <c r="BA611" s="136"/>
      <c r="BB611" s="136"/>
      <c r="BC611" s="136"/>
      <c r="BD611" s="136"/>
      <c r="BE611" s="136"/>
      <c r="BF611" s="136"/>
      <c r="BG611" s="136"/>
      <c r="BJ611" s="136"/>
      <c r="BT611" s="136"/>
      <c r="CD611" s="136"/>
      <c r="CN611" s="136"/>
      <c r="CX611" s="136"/>
      <c r="DH611" s="136"/>
      <c r="DR611" s="136"/>
      <c r="EB611" s="136"/>
      <c r="EL611" s="136"/>
      <c r="EV611" s="136"/>
      <c r="FF611" s="136"/>
      <c r="FP611" s="136"/>
      <c r="FZ611" s="136"/>
      <c r="GJ611" s="136"/>
      <c r="GT611" s="136"/>
      <c r="HD611" s="136"/>
      <c r="HN611" s="136"/>
      <c r="HX611" s="136"/>
    </row>
    <row xmlns:x14ac="http://schemas.microsoft.com/office/spreadsheetml/2009/9/ac" r="612" s="3" customFormat="true" x14ac:dyDescent="0.25">
      <c r="A612" s="402"/>
      <c r="B612" s="136"/>
      <c r="L612" s="136"/>
      <c r="V612" s="136"/>
      <c r="AF612" s="136"/>
      <c r="AP612" s="136"/>
      <c r="AZ612" s="136"/>
      <c r="BA612" s="136"/>
      <c r="BB612" s="136"/>
      <c r="BC612" s="136"/>
      <c r="BD612" s="136"/>
      <c r="BE612" s="136"/>
      <c r="BF612" s="136"/>
      <c r="BG612" s="136"/>
      <c r="BJ612" s="136"/>
      <c r="BT612" s="136"/>
      <c r="CD612" s="136"/>
      <c r="CN612" s="136"/>
      <c r="CX612" s="136"/>
      <c r="DH612" s="136"/>
      <c r="DR612" s="136"/>
      <c r="EB612" s="136"/>
      <c r="EL612" s="136"/>
      <c r="EV612" s="136"/>
      <c r="FF612" s="136"/>
      <c r="FP612" s="136"/>
      <c r="FZ612" s="136"/>
      <c r="GJ612" s="136"/>
      <c r="GT612" s="136"/>
      <c r="HD612" s="136"/>
      <c r="HN612" s="136"/>
      <c r="HX612" s="136"/>
    </row>
    <row xmlns:x14ac="http://schemas.microsoft.com/office/spreadsheetml/2009/9/ac" r="613" s="3" customFormat="true" x14ac:dyDescent="0.25">
      <c r="A613" s="402"/>
      <c r="B613" s="136"/>
      <c r="L613" s="136"/>
      <c r="V613" s="136"/>
      <c r="AF613" s="136"/>
      <c r="AP613" s="136"/>
      <c r="AZ613" s="136"/>
      <c r="BA613" s="136"/>
      <c r="BB613" s="136"/>
      <c r="BC613" s="136"/>
      <c r="BD613" s="136"/>
      <c r="BE613" s="136"/>
      <c r="BF613" s="136"/>
      <c r="BG613" s="136"/>
      <c r="BJ613" s="136"/>
      <c r="BT613" s="136"/>
      <c r="CD613" s="136"/>
      <c r="CN613" s="136"/>
      <c r="CX613" s="136"/>
      <c r="DH613" s="136"/>
      <c r="DR613" s="136"/>
      <c r="EB613" s="136"/>
      <c r="EL613" s="136"/>
      <c r="EV613" s="136"/>
      <c r="FF613" s="136"/>
      <c r="FP613" s="136"/>
      <c r="FZ613" s="136"/>
      <c r="GJ613" s="136"/>
      <c r="GT613" s="136"/>
      <c r="HD613" s="136"/>
      <c r="HN613" s="136"/>
      <c r="HX613" s="136"/>
    </row>
    <row xmlns:x14ac="http://schemas.microsoft.com/office/spreadsheetml/2009/9/ac" r="614" s="3" customFormat="true" x14ac:dyDescent="0.25">
      <c r="A614" s="402"/>
      <c r="B614" s="136"/>
      <c r="L614" s="136"/>
      <c r="V614" s="136"/>
      <c r="AF614" s="136"/>
      <c r="AP614" s="136"/>
      <c r="AZ614" s="136"/>
      <c r="BA614" s="136"/>
      <c r="BB614" s="136"/>
      <c r="BC614" s="136"/>
      <c r="BD614" s="136"/>
      <c r="BE614" s="136"/>
      <c r="BF614" s="136"/>
      <c r="BG614" s="136"/>
      <c r="BJ614" s="136"/>
      <c r="BT614" s="136"/>
      <c r="CD614" s="136"/>
      <c r="CN614" s="136"/>
      <c r="CX614" s="136"/>
      <c r="DH614" s="136"/>
      <c r="DR614" s="136"/>
      <c r="EB614" s="136"/>
      <c r="EL614" s="136"/>
      <c r="EV614" s="136"/>
      <c r="FF614" s="136"/>
      <c r="FP614" s="136"/>
      <c r="FZ614" s="136"/>
      <c r="GJ614" s="136"/>
      <c r="GT614" s="136"/>
      <c r="HD614" s="136"/>
      <c r="HN614" s="136"/>
      <c r="HX614" s="136"/>
    </row>
    <row xmlns:x14ac="http://schemas.microsoft.com/office/spreadsheetml/2009/9/ac" r="615" s="3" customFormat="true" x14ac:dyDescent="0.25">
      <c r="A615" s="402"/>
      <c r="B615" s="136"/>
      <c r="L615" s="136"/>
      <c r="V615" s="136"/>
      <c r="AF615" s="136"/>
      <c r="AP615" s="136"/>
      <c r="AZ615" s="136"/>
      <c r="BA615" s="136"/>
      <c r="BB615" s="136"/>
      <c r="BC615" s="136"/>
      <c r="BD615" s="136"/>
      <c r="BE615" s="136"/>
      <c r="BF615" s="136"/>
      <c r="BG615" s="136"/>
      <c r="BJ615" s="136"/>
      <c r="BT615" s="136"/>
      <c r="CD615" s="136"/>
      <c r="CN615" s="136"/>
      <c r="CX615" s="136"/>
      <c r="DH615" s="136"/>
      <c r="DR615" s="136"/>
      <c r="EB615" s="136"/>
      <c r="EL615" s="136"/>
      <c r="EV615" s="136"/>
      <c r="FF615" s="136"/>
      <c r="FP615" s="136"/>
      <c r="FZ615" s="136"/>
      <c r="GJ615" s="136"/>
      <c r="GT615" s="136"/>
      <c r="HD615" s="136"/>
      <c r="HN615" s="136"/>
      <c r="HX615" s="136"/>
    </row>
    <row xmlns:x14ac="http://schemas.microsoft.com/office/spreadsheetml/2009/9/ac" r="616" s="3" customFormat="true" x14ac:dyDescent="0.25">
      <c r="A616" s="402"/>
      <c r="B616" s="136"/>
      <c r="L616" s="136"/>
      <c r="V616" s="136"/>
      <c r="AF616" s="136"/>
      <c r="AP616" s="136"/>
      <c r="AZ616" s="136"/>
      <c r="BA616" s="136"/>
      <c r="BB616" s="136"/>
      <c r="BC616" s="136"/>
      <c r="BD616" s="136"/>
      <c r="BE616" s="136"/>
      <c r="BF616" s="136"/>
      <c r="BG616" s="136"/>
      <c r="BJ616" s="136"/>
      <c r="BT616" s="136"/>
      <c r="CD616" s="136"/>
      <c r="CN616" s="136"/>
      <c r="CX616" s="136"/>
      <c r="DH616" s="136"/>
      <c r="DR616" s="136"/>
      <c r="EB616" s="136"/>
      <c r="EL616" s="136"/>
      <c r="EV616" s="136"/>
      <c r="FF616" s="136"/>
      <c r="FP616" s="136"/>
      <c r="FZ616" s="136"/>
      <c r="GJ616" s="136"/>
      <c r="GT616" s="136"/>
      <c r="HD616" s="136"/>
      <c r="HN616" s="136"/>
      <c r="HX616" s="136"/>
    </row>
    <row xmlns:x14ac="http://schemas.microsoft.com/office/spreadsheetml/2009/9/ac" r="617" s="3" customFormat="true" x14ac:dyDescent="0.25">
      <c r="A617" s="402"/>
      <c r="B617" s="136"/>
      <c r="L617" s="136"/>
      <c r="V617" s="136"/>
      <c r="AF617" s="136"/>
      <c r="AP617" s="136"/>
      <c r="AZ617" s="136"/>
      <c r="BA617" s="136"/>
      <c r="BB617" s="136"/>
      <c r="BC617" s="136"/>
      <c r="BD617" s="136"/>
      <c r="BE617" s="136"/>
      <c r="BF617" s="136"/>
      <c r="BG617" s="136"/>
      <c r="BJ617" s="136"/>
      <c r="BT617" s="136"/>
      <c r="CD617" s="136"/>
      <c r="CN617" s="136"/>
      <c r="CX617" s="136"/>
      <c r="DH617" s="136"/>
      <c r="DR617" s="136"/>
      <c r="EB617" s="136"/>
      <c r="EL617" s="136"/>
      <c r="EV617" s="136"/>
      <c r="FF617" s="136"/>
      <c r="FP617" s="136"/>
      <c r="FZ617" s="136"/>
      <c r="GJ617" s="136"/>
      <c r="GT617" s="136"/>
      <c r="HD617" s="136"/>
      <c r="HN617" s="136"/>
      <c r="HX617" s="136"/>
    </row>
    <row xmlns:x14ac="http://schemas.microsoft.com/office/spreadsheetml/2009/9/ac" r="618" s="3" customFormat="true" x14ac:dyDescent="0.25">
      <c r="A618" s="402"/>
      <c r="B618" s="136"/>
      <c r="L618" s="136"/>
      <c r="V618" s="136"/>
      <c r="AF618" s="136"/>
      <c r="AP618" s="136"/>
      <c r="AZ618" s="136"/>
      <c r="BA618" s="136"/>
      <c r="BB618" s="136"/>
      <c r="BC618" s="136"/>
      <c r="BD618" s="136"/>
      <c r="BE618" s="136"/>
      <c r="BF618" s="136"/>
      <c r="BG618" s="136"/>
      <c r="BJ618" s="136"/>
      <c r="BT618" s="136"/>
      <c r="CD618" s="136"/>
      <c r="CN618" s="136"/>
      <c r="CX618" s="136"/>
      <c r="DH618" s="136"/>
      <c r="DR618" s="136"/>
      <c r="EB618" s="136"/>
      <c r="EL618" s="136"/>
      <c r="EV618" s="136"/>
      <c r="FF618" s="136"/>
      <c r="FP618" s="136"/>
      <c r="FZ618" s="136"/>
      <c r="GJ618" s="136"/>
      <c r="GT618" s="136"/>
      <c r="HD618" s="136"/>
      <c r="HN618" s="136"/>
      <c r="HX618" s="136"/>
    </row>
    <row xmlns:x14ac="http://schemas.microsoft.com/office/spreadsheetml/2009/9/ac" r="619" s="3" customFormat="true" x14ac:dyDescent="0.25">
      <c r="A619" s="402"/>
      <c r="B619" s="136"/>
      <c r="L619" s="136"/>
      <c r="V619" s="136"/>
      <c r="AF619" s="136"/>
      <c r="AP619" s="136"/>
      <c r="AZ619" s="136"/>
      <c r="BA619" s="136"/>
      <c r="BB619" s="136"/>
      <c r="BC619" s="136"/>
      <c r="BD619" s="136"/>
      <c r="BE619" s="136"/>
      <c r="BF619" s="136"/>
      <c r="BG619" s="136"/>
      <c r="BJ619" s="136"/>
      <c r="BT619" s="136"/>
      <c r="CD619" s="136"/>
      <c r="CN619" s="136"/>
      <c r="CX619" s="136"/>
      <c r="DH619" s="136"/>
      <c r="DR619" s="136"/>
      <c r="EB619" s="136"/>
      <c r="EL619" s="136"/>
      <c r="EV619" s="136"/>
      <c r="FF619" s="136"/>
      <c r="FP619" s="136"/>
      <c r="FZ619" s="136"/>
      <c r="GJ619" s="136"/>
      <c r="GT619" s="136"/>
      <c r="HD619" s="136"/>
      <c r="HN619" s="136"/>
      <c r="HX619" s="136"/>
    </row>
    <row xmlns:x14ac="http://schemas.microsoft.com/office/spreadsheetml/2009/9/ac" r="620" s="3" customFormat="true" x14ac:dyDescent="0.25">
      <c r="A620" s="402"/>
      <c r="B620" s="136"/>
      <c r="L620" s="136"/>
      <c r="V620" s="136"/>
      <c r="AF620" s="136"/>
      <c r="AP620" s="136"/>
      <c r="AZ620" s="136"/>
      <c r="BA620" s="136"/>
      <c r="BB620" s="136"/>
      <c r="BC620" s="136"/>
      <c r="BD620" s="136"/>
      <c r="BE620" s="136"/>
      <c r="BF620" s="136"/>
      <c r="BG620" s="136"/>
      <c r="BJ620" s="136"/>
      <c r="BT620" s="136"/>
      <c r="CD620" s="136"/>
      <c r="CN620" s="136"/>
      <c r="CX620" s="136"/>
      <c r="DH620" s="136"/>
      <c r="DR620" s="136"/>
      <c r="EB620" s="136"/>
      <c r="EL620" s="136"/>
      <c r="EV620" s="136"/>
      <c r="FF620" s="136"/>
      <c r="FP620" s="136"/>
      <c r="FZ620" s="136"/>
      <c r="GJ620" s="136"/>
      <c r="GT620" s="136"/>
      <c r="HD620" s="136"/>
      <c r="HN620" s="136"/>
      <c r="HX620" s="136"/>
    </row>
    <row xmlns:x14ac="http://schemas.microsoft.com/office/spreadsheetml/2009/9/ac" r="621" s="3" customFormat="true" x14ac:dyDescent="0.25">
      <c r="A621" s="402"/>
      <c r="B621" s="136"/>
      <c r="L621" s="136"/>
      <c r="V621" s="136"/>
      <c r="AF621" s="136"/>
      <c r="AP621" s="136"/>
      <c r="AZ621" s="136"/>
      <c r="BA621" s="136"/>
      <c r="BB621" s="136"/>
      <c r="BC621" s="136"/>
      <c r="BD621" s="136"/>
      <c r="BE621" s="136"/>
      <c r="BF621" s="136"/>
      <c r="BG621" s="136"/>
      <c r="BJ621" s="136"/>
      <c r="BT621" s="136"/>
      <c r="CD621" s="136"/>
      <c r="CN621" s="136"/>
      <c r="CX621" s="136"/>
      <c r="DH621" s="136"/>
      <c r="DR621" s="136"/>
      <c r="EB621" s="136"/>
      <c r="EL621" s="136"/>
      <c r="EV621" s="136"/>
      <c r="FF621" s="136"/>
      <c r="FP621" s="136"/>
      <c r="FZ621" s="136"/>
      <c r="GJ621" s="136"/>
      <c r="GT621" s="136"/>
      <c r="HD621" s="136"/>
      <c r="HN621" s="136"/>
      <c r="HX621" s="136"/>
    </row>
    <row xmlns:x14ac="http://schemas.microsoft.com/office/spreadsheetml/2009/9/ac" r="622" s="3" customFormat="true" x14ac:dyDescent="0.25">
      <c r="A622" s="402"/>
      <c r="B622" s="136"/>
      <c r="L622" s="136"/>
      <c r="V622" s="136"/>
      <c r="AF622" s="136"/>
      <c r="AP622" s="136"/>
      <c r="AZ622" s="136"/>
      <c r="BA622" s="136"/>
      <c r="BB622" s="136"/>
      <c r="BC622" s="136"/>
      <c r="BD622" s="136"/>
      <c r="BE622" s="136"/>
      <c r="BF622" s="136"/>
      <c r="BG622" s="136"/>
      <c r="BJ622" s="136"/>
      <c r="BT622" s="136"/>
      <c r="CD622" s="136"/>
      <c r="CN622" s="136"/>
      <c r="CX622" s="136"/>
      <c r="DH622" s="136"/>
      <c r="DR622" s="136"/>
      <c r="EB622" s="136"/>
      <c r="EL622" s="136"/>
      <c r="EV622" s="136"/>
      <c r="FF622" s="136"/>
      <c r="FP622" s="136"/>
      <c r="FZ622" s="136"/>
      <c r="GJ622" s="136"/>
      <c r="GT622" s="136"/>
      <c r="HD622" s="136"/>
      <c r="HN622" s="136"/>
      <c r="HX622" s="136"/>
    </row>
    <row xmlns:x14ac="http://schemas.microsoft.com/office/spreadsheetml/2009/9/ac" r="623" s="3" customFormat="true" x14ac:dyDescent="0.25">
      <c r="A623" s="402"/>
      <c r="B623" s="136"/>
      <c r="L623" s="136"/>
      <c r="V623" s="136"/>
      <c r="AF623" s="136"/>
      <c r="AP623" s="136"/>
      <c r="AZ623" s="136"/>
      <c r="BA623" s="136"/>
      <c r="BB623" s="136"/>
      <c r="BC623" s="136"/>
      <c r="BD623" s="136"/>
      <c r="BE623" s="136"/>
      <c r="BF623" s="136"/>
      <c r="BG623" s="136"/>
      <c r="BJ623" s="136"/>
      <c r="BT623" s="136"/>
      <c r="CD623" s="136"/>
      <c r="CN623" s="136"/>
      <c r="CX623" s="136"/>
      <c r="DH623" s="136"/>
      <c r="DR623" s="136"/>
      <c r="EB623" s="136"/>
      <c r="EL623" s="136"/>
      <c r="EV623" s="136"/>
      <c r="FF623" s="136"/>
      <c r="FP623" s="136"/>
      <c r="FZ623" s="136"/>
      <c r="GJ623" s="136"/>
      <c r="GT623" s="136"/>
      <c r="HD623" s="136"/>
      <c r="HN623" s="136"/>
      <c r="HX623" s="136"/>
    </row>
    <row xmlns:x14ac="http://schemas.microsoft.com/office/spreadsheetml/2009/9/ac" r="624" s="3" customFormat="true" x14ac:dyDescent="0.25">
      <c r="A624" s="402"/>
      <c r="B624" s="136"/>
      <c r="L624" s="136"/>
      <c r="V624" s="136"/>
      <c r="AF624" s="136"/>
      <c r="AP624" s="136"/>
      <c r="AZ624" s="136"/>
      <c r="BA624" s="136"/>
      <c r="BB624" s="136"/>
      <c r="BC624" s="136"/>
      <c r="BD624" s="136"/>
      <c r="BE624" s="136"/>
      <c r="BF624" s="136"/>
      <c r="BG624" s="136"/>
      <c r="BJ624" s="136"/>
      <c r="BT624" s="136"/>
      <c r="CD624" s="136"/>
      <c r="CN624" s="136"/>
      <c r="CX624" s="136"/>
      <c r="DH624" s="136"/>
      <c r="DR624" s="136"/>
      <c r="EB624" s="136"/>
      <c r="EL624" s="136"/>
      <c r="EV624" s="136"/>
      <c r="FF624" s="136"/>
      <c r="FP624" s="136"/>
      <c r="FZ624" s="136"/>
      <c r="GJ624" s="136"/>
      <c r="GT624" s="136"/>
      <c r="HD624" s="136"/>
      <c r="HN624" s="136"/>
      <c r="HX624" s="136"/>
    </row>
    <row xmlns:x14ac="http://schemas.microsoft.com/office/spreadsheetml/2009/9/ac" r="625" s="3" customFormat="true" x14ac:dyDescent="0.25">
      <c r="A625" s="402"/>
      <c r="B625" s="136"/>
      <c r="L625" s="136"/>
      <c r="V625" s="136"/>
      <c r="AF625" s="136"/>
      <c r="AP625" s="136"/>
      <c r="AZ625" s="136"/>
      <c r="BA625" s="136"/>
      <c r="BB625" s="136"/>
      <c r="BC625" s="136"/>
      <c r="BD625" s="136"/>
      <c r="BE625" s="136"/>
      <c r="BF625" s="136"/>
      <c r="BG625" s="136"/>
      <c r="BJ625" s="136"/>
      <c r="BT625" s="136"/>
      <c r="CD625" s="136"/>
      <c r="CN625" s="136"/>
      <c r="CX625" s="136"/>
      <c r="DH625" s="136"/>
      <c r="DR625" s="136"/>
      <c r="EB625" s="136"/>
      <c r="EL625" s="136"/>
      <c r="EV625" s="136"/>
      <c r="FF625" s="136"/>
      <c r="FP625" s="136"/>
      <c r="FZ625" s="136"/>
      <c r="GJ625" s="136"/>
      <c r="GT625" s="136"/>
      <c r="HD625" s="136"/>
      <c r="HN625" s="136"/>
      <c r="HX625" s="136"/>
    </row>
    <row xmlns:x14ac="http://schemas.microsoft.com/office/spreadsheetml/2009/9/ac" r="626" s="3" customFormat="true" x14ac:dyDescent="0.25">
      <c r="A626" s="402"/>
      <c r="B626" s="136"/>
      <c r="L626" s="136"/>
      <c r="V626" s="136"/>
      <c r="AF626" s="136"/>
      <c r="AP626" s="136"/>
      <c r="AZ626" s="136"/>
      <c r="BA626" s="136"/>
      <c r="BB626" s="136"/>
      <c r="BC626" s="136"/>
      <c r="BD626" s="136"/>
      <c r="BE626" s="136"/>
      <c r="BF626" s="136"/>
      <c r="BG626" s="136"/>
      <c r="BJ626" s="136"/>
      <c r="BT626" s="136"/>
      <c r="CD626" s="136"/>
      <c r="CN626" s="136"/>
      <c r="CX626" s="136"/>
      <c r="DH626" s="136"/>
      <c r="DR626" s="136"/>
      <c r="EB626" s="136"/>
      <c r="EL626" s="136"/>
      <c r="EV626" s="136"/>
      <c r="FF626" s="136"/>
      <c r="FP626" s="136"/>
      <c r="FZ626" s="136"/>
      <c r="GJ626" s="136"/>
      <c r="GT626" s="136"/>
      <c r="HD626" s="136"/>
      <c r="HN626" s="136"/>
      <c r="HX626" s="136"/>
    </row>
    <row xmlns:x14ac="http://schemas.microsoft.com/office/spreadsheetml/2009/9/ac" r="627" s="3" customFormat="true" x14ac:dyDescent="0.25">
      <c r="A627" s="402"/>
      <c r="B627" s="136"/>
      <c r="L627" s="136"/>
      <c r="V627" s="136"/>
      <c r="AF627" s="136"/>
      <c r="AP627" s="136"/>
      <c r="AZ627" s="136"/>
      <c r="BA627" s="136"/>
      <c r="BB627" s="136"/>
      <c r="BC627" s="136"/>
      <c r="BD627" s="136"/>
      <c r="BE627" s="136"/>
      <c r="BF627" s="136"/>
      <c r="BG627" s="136"/>
      <c r="BJ627" s="136"/>
      <c r="BT627" s="136"/>
      <c r="CD627" s="136"/>
      <c r="CN627" s="136"/>
      <c r="CX627" s="136"/>
      <c r="DH627" s="136"/>
      <c r="DR627" s="136"/>
      <c r="EB627" s="136"/>
      <c r="EL627" s="136"/>
      <c r="EV627" s="136"/>
      <c r="FF627" s="136"/>
      <c r="FP627" s="136"/>
      <c r="FZ627" s="136"/>
      <c r="GJ627" s="136"/>
      <c r="GT627" s="136"/>
      <c r="HD627" s="136"/>
      <c r="HN627" s="136"/>
      <c r="HX627" s="136"/>
    </row>
    <row xmlns:x14ac="http://schemas.microsoft.com/office/spreadsheetml/2009/9/ac" r="628" s="3" customFormat="true" x14ac:dyDescent="0.25">
      <c r="A628" s="402"/>
      <c r="B628" s="136"/>
      <c r="L628" s="136"/>
      <c r="V628" s="136"/>
      <c r="AF628" s="136"/>
      <c r="AP628" s="136"/>
      <c r="AZ628" s="136"/>
      <c r="BA628" s="136"/>
      <c r="BB628" s="136"/>
      <c r="BC628" s="136"/>
      <c r="BD628" s="136"/>
      <c r="BE628" s="136"/>
      <c r="BF628" s="136"/>
      <c r="BG628" s="136"/>
      <c r="BJ628" s="136"/>
      <c r="BT628" s="136"/>
      <c r="CD628" s="136"/>
      <c r="CN628" s="136"/>
      <c r="CX628" s="136"/>
      <c r="DH628" s="136"/>
      <c r="DR628" s="136"/>
      <c r="EB628" s="136"/>
      <c r="EL628" s="136"/>
      <c r="EV628" s="136"/>
      <c r="FF628" s="136"/>
      <c r="FP628" s="136"/>
      <c r="FZ628" s="136"/>
      <c r="GJ628" s="136"/>
      <c r="GT628" s="136"/>
      <c r="HD628" s="136"/>
      <c r="HN628" s="136"/>
      <c r="HX628" s="136"/>
    </row>
    <row xmlns:x14ac="http://schemas.microsoft.com/office/spreadsheetml/2009/9/ac" r="629" s="3" customFormat="true" x14ac:dyDescent="0.25">
      <c r="A629" s="402"/>
      <c r="B629" s="136"/>
      <c r="L629" s="136"/>
      <c r="V629" s="136"/>
      <c r="AF629" s="136"/>
      <c r="AP629" s="136"/>
      <c r="AZ629" s="136"/>
      <c r="BA629" s="136"/>
      <c r="BB629" s="136"/>
      <c r="BC629" s="136"/>
      <c r="BD629" s="136"/>
      <c r="BE629" s="136"/>
      <c r="BF629" s="136"/>
      <c r="BG629" s="136"/>
      <c r="BJ629" s="136"/>
      <c r="BT629" s="136"/>
      <c r="CD629" s="136"/>
      <c r="CN629" s="136"/>
      <c r="CX629" s="136"/>
      <c r="DH629" s="136"/>
      <c r="DR629" s="136"/>
      <c r="EB629" s="136"/>
      <c r="EL629" s="136"/>
      <c r="EV629" s="136"/>
      <c r="FF629" s="136"/>
      <c r="FP629" s="136"/>
      <c r="FZ629" s="136"/>
      <c r="GJ629" s="136"/>
      <c r="GT629" s="136"/>
      <c r="HD629" s="136"/>
      <c r="HN629" s="136"/>
      <c r="HX629" s="136"/>
    </row>
    <row xmlns:x14ac="http://schemas.microsoft.com/office/spreadsheetml/2009/9/ac" r="630" s="3" customFormat="true" x14ac:dyDescent="0.25">
      <c r="A630" s="402"/>
      <c r="B630" s="136"/>
      <c r="L630" s="136"/>
      <c r="V630" s="136"/>
      <c r="AF630" s="136"/>
      <c r="AP630" s="136"/>
      <c r="AZ630" s="136"/>
      <c r="BA630" s="136"/>
      <c r="BB630" s="136"/>
      <c r="BC630" s="136"/>
      <c r="BD630" s="136"/>
      <c r="BE630" s="136"/>
      <c r="BF630" s="136"/>
      <c r="BG630" s="136"/>
      <c r="BJ630" s="136"/>
      <c r="BT630" s="136"/>
      <c r="CD630" s="136"/>
      <c r="CN630" s="136"/>
      <c r="CX630" s="136"/>
      <c r="DH630" s="136"/>
      <c r="DR630" s="136"/>
      <c r="EB630" s="136"/>
      <c r="EL630" s="136"/>
      <c r="EV630" s="136"/>
      <c r="FF630" s="136"/>
      <c r="FP630" s="136"/>
      <c r="FZ630" s="136"/>
      <c r="GJ630" s="136"/>
      <c r="GT630" s="136"/>
      <c r="HD630" s="136"/>
      <c r="HN630" s="136"/>
      <c r="HX630" s="136"/>
    </row>
    <row xmlns:x14ac="http://schemas.microsoft.com/office/spreadsheetml/2009/9/ac" r="631" s="3" customFormat="true" x14ac:dyDescent="0.25">
      <c r="A631" s="402"/>
      <c r="B631" s="136"/>
      <c r="L631" s="136"/>
      <c r="V631" s="136"/>
      <c r="AF631" s="136"/>
      <c r="AP631" s="136"/>
      <c r="AZ631" s="136"/>
      <c r="BA631" s="136"/>
      <c r="BB631" s="136"/>
      <c r="BC631" s="136"/>
      <c r="BD631" s="136"/>
      <c r="BE631" s="136"/>
      <c r="BF631" s="136"/>
      <c r="BG631" s="136"/>
      <c r="BJ631" s="136"/>
      <c r="BT631" s="136"/>
      <c r="CD631" s="136"/>
      <c r="CN631" s="136"/>
      <c r="CX631" s="136"/>
      <c r="DH631" s="136"/>
      <c r="DR631" s="136"/>
      <c r="EB631" s="136"/>
      <c r="EL631" s="136"/>
      <c r="EV631" s="136"/>
      <c r="FF631" s="136"/>
      <c r="FP631" s="136"/>
      <c r="FZ631" s="136"/>
      <c r="GJ631" s="136"/>
      <c r="GT631" s="136"/>
      <c r="HD631" s="136"/>
      <c r="HN631" s="136"/>
      <c r="HX631" s="136"/>
    </row>
    <row xmlns:x14ac="http://schemas.microsoft.com/office/spreadsheetml/2009/9/ac" r="632" s="3" customFormat="true" x14ac:dyDescent="0.25">
      <c r="A632" s="402"/>
      <c r="B632" s="136"/>
      <c r="L632" s="136"/>
      <c r="V632" s="136"/>
      <c r="AF632" s="136"/>
      <c r="AP632" s="136"/>
      <c r="AZ632" s="136"/>
      <c r="BA632" s="136"/>
      <c r="BB632" s="136"/>
      <c r="BC632" s="136"/>
      <c r="BD632" s="136"/>
      <c r="BE632" s="136"/>
      <c r="BF632" s="136"/>
      <c r="BG632" s="136"/>
      <c r="BJ632" s="136"/>
      <c r="BT632" s="136"/>
      <c r="CD632" s="136"/>
      <c r="CN632" s="136"/>
      <c r="CX632" s="136"/>
      <c r="DH632" s="136"/>
      <c r="DR632" s="136"/>
      <c r="EB632" s="136"/>
      <c r="EL632" s="136"/>
      <c r="EV632" s="136"/>
      <c r="FF632" s="136"/>
      <c r="FP632" s="136"/>
      <c r="FZ632" s="136"/>
      <c r="GJ632" s="136"/>
      <c r="GT632" s="136"/>
      <c r="HD632" s="136"/>
      <c r="HN632" s="136"/>
      <c r="HX632" s="136"/>
    </row>
    <row xmlns:x14ac="http://schemas.microsoft.com/office/spreadsheetml/2009/9/ac" r="633" s="3" customFormat="true" x14ac:dyDescent="0.25">
      <c r="A633" s="402"/>
      <c r="B633" s="136"/>
      <c r="L633" s="136"/>
      <c r="V633" s="136"/>
      <c r="AF633" s="136"/>
      <c r="AP633" s="136"/>
      <c r="AZ633" s="136"/>
      <c r="BA633" s="136"/>
      <c r="BB633" s="136"/>
      <c r="BC633" s="136"/>
      <c r="BD633" s="136"/>
      <c r="BE633" s="136"/>
      <c r="BF633" s="136"/>
      <c r="BG633" s="136"/>
      <c r="BJ633" s="136"/>
      <c r="BT633" s="136"/>
      <c r="CD633" s="136"/>
      <c r="CN633" s="136"/>
      <c r="CX633" s="136"/>
      <c r="DH633" s="136"/>
      <c r="DR633" s="136"/>
      <c r="EB633" s="136"/>
      <c r="EL633" s="136"/>
      <c r="EV633" s="136"/>
      <c r="FF633" s="136"/>
      <c r="FP633" s="136"/>
      <c r="FZ633" s="136"/>
      <c r="GJ633" s="136"/>
      <c r="GT633" s="136"/>
      <c r="HD633" s="136"/>
      <c r="HN633" s="136"/>
      <c r="HX633" s="136"/>
    </row>
    <row xmlns:x14ac="http://schemas.microsoft.com/office/spreadsheetml/2009/9/ac" r="634" s="3" customFormat="true" x14ac:dyDescent="0.25">
      <c r="A634" s="402"/>
      <c r="B634" s="136"/>
      <c r="L634" s="136"/>
      <c r="V634" s="136"/>
      <c r="AF634" s="136"/>
      <c r="AP634" s="136"/>
      <c r="AZ634" s="136"/>
      <c r="BA634" s="136"/>
      <c r="BB634" s="136"/>
      <c r="BC634" s="136"/>
      <c r="BD634" s="136"/>
      <c r="BE634" s="136"/>
      <c r="BF634" s="136"/>
      <c r="BG634" s="136"/>
      <c r="BJ634" s="136"/>
      <c r="BT634" s="136"/>
      <c r="CD634" s="136"/>
      <c r="CN634" s="136"/>
      <c r="CX634" s="136"/>
      <c r="DH634" s="136"/>
      <c r="DR634" s="136"/>
      <c r="EB634" s="136"/>
      <c r="EL634" s="136"/>
      <c r="EV634" s="136"/>
      <c r="FF634" s="136"/>
      <c r="FP634" s="136"/>
      <c r="FZ634" s="136"/>
      <c r="GJ634" s="136"/>
      <c r="GT634" s="136"/>
      <c r="HD634" s="136"/>
      <c r="HN634" s="136"/>
      <c r="HX634" s="136"/>
    </row>
    <row xmlns:x14ac="http://schemas.microsoft.com/office/spreadsheetml/2009/9/ac" r="635" s="3" customFormat="true" x14ac:dyDescent="0.25">
      <c r="A635" s="402"/>
      <c r="B635" s="136"/>
      <c r="L635" s="136"/>
      <c r="V635" s="136"/>
      <c r="AF635" s="136"/>
      <c r="AP635" s="136"/>
      <c r="AZ635" s="136"/>
      <c r="BA635" s="136"/>
      <c r="BB635" s="136"/>
      <c r="BC635" s="136"/>
      <c r="BD635" s="136"/>
      <c r="BE635" s="136"/>
      <c r="BF635" s="136"/>
      <c r="BG635" s="136"/>
      <c r="BJ635" s="136"/>
      <c r="BT635" s="136"/>
      <c r="CD635" s="136"/>
      <c r="CN635" s="136"/>
      <c r="CX635" s="136"/>
      <c r="DH635" s="136"/>
      <c r="DR635" s="136"/>
      <c r="EB635" s="136"/>
      <c r="EL635" s="136"/>
      <c r="EV635" s="136"/>
      <c r="FF635" s="136"/>
      <c r="FP635" s="136"/>
      <c r="FZ635" s="136"/>
      <c r="GJ635" s="136"/>
      <c r="GT635" s="136"/>
      <c r="HD635" s="136"/>
      <c r="HN635" s="136"/>
      <c r="HX635" s="136"/>
    </row>
    <row xmlns:x14ac="http://schemas.microsoft.com/office/spreadsheetml/2009/9/ac" r="636" s="3" customFormat="true" x14ac:dyDescent="0.25">
      <c r="A636" s="402"/>
      <c r="B636" s="136"/>
      <c r="L636" s="136"/>
      <c r="V636" s="136"/>
      <c r="AF636" s="136"/>
      <c r="AP636" s="136"/>
      <c r="AZ636" s="136"/>
      <c r="BA636" s="136"/>
      <c r="BB636" s="136"/>
      <c r="BC636" s="136"/>
      <c r="BD636" s="136"/>
      <c r="BE636" s="136"/>
      <c r="BF636" s="136"/>
      <c r="BG636" s="136"/>
      <c r="BJ636" s="136"/>
      <c r="BT636" s="136"/>
      <c r="CD636" s="136"/>
      <c r="CN636" s="136"/>
      <c r="CX636" s="136"/>
      <c r="DH636" s="136"/>
      <c r="DR636" s="136"/>
      <c r="EB636" s="136"/>
      <c r="EL636" s="136"/>
      <c r="EV636" s="136"/>
      <c r="FF636" s="136"/>
      <c r="FP636" s="136"/>
      <c r="FZ636" s="136"/>
      <c r="GJ636" s="136"/>
      <c r="GT636" s="136"/>
      <c r="HD636" s="136"/>
      <c r="HN636" s="136"/>
      <c r="HX636" s="136"/>
    </row>
    <row xmlns:x14ac="http://schemas.microsoft.com/office/spreadsheetml/2009/9/ac" r="637" s="3" customFormat="true" x14ac:dyDescent="0.25">
      <c r="A637" s="402"/>
      <c r="B637" s="136"/>
      <c r="L637" s="136"/>
      <c r="V637" s="136"/>
      <c r="AF637" s="136"/>
      <c r="AP637" s="136"/>
      <c r="AZ637" s="136"/>
      <c r="BA637" s="136"/>
      <c r="BB637" s="136"/>
      <c r="BC637" s="136"/>
      <c r="BD637" s="136"/>
      <c r="BE637" s="136"/>
      <c r="BF637" s="136"/>
      <c r="BG637" s="136"/>
      <c r="BJ637" s="136"/>
      <c r="BT637" s="136"/>
      <c r="CD637" s="136"/>
      <c r="CN637" s="136"/>
      <c r="CX637" s="136"/>
      <c r="DH637" s="136"/>
      <c r="DR637" s="136"/>
      <c r="EB637" s="136"/>
      <c r="EL637" s="136"/>
      <c r="EV637" s="136"/>
      <c r="FF637" s="136"/>
      <c r="FP637" s="136"/>
      <c r="FZ637" s="136"/>
      <c r="GJ637" s="136"/>
      <c r="GT637" s="136"/>
      <c r="HD637" s="136"/>
      <c r="HN637" s="136"/>
      <c r="HX637" s="136"/>
    </row>
    <row xmlns:x14ac="http://schemas.microsoft.com/office/spreadsheetml/2009/9/ac" r="638" s="3" customFormat="true" x14ac:dyDescent="0.25">
      <c r="A638" s="402"/>
      <c r="B638" s="136"/>
      <c r="L638" s="136"/>
      <c r="V638" s="136"/>
      <c r="AF638" s="136"/>
      <c r="AP638" s="136"/>
      <c r="AZ638" s="136"/>
      <c r="BA638" s="136"/>
      <c r="BB638" s="136"/>
      <c r="BC638" s="136"/>
      <c r="BD638" s="136"/>
      <c r="BE638" s="136"/>
      <c r="BF638" s="136"/>
      <c r="BG638" s="136"/>
      <c r="BJ638" s="136"/>
      <c r="BT638" s="136"/>
      <c r="CD638" s="136"/>
      <c r="CN638" s="136"/>
      <c r="CX638" s="136"/>
      <c r="DH638" s="136"/>
      <c r="DR638" s="136"/>
      <c r="EB638" s="136"/>
      <c r="EL638" s="136"/>
      <c r="EV638" s="136"/>
      <c r="FF638" s="136"/>
      <c r="FP638" s="136"/>
      <c r="FZ638" s="136"/>
      <c r="GJ638" s="136"/>
      <c r="GT638" s="136"/>
      <c r="HD638" s="136"/>
      <c r="HN638" s="136"/>
      <c r="HX638" s="136"/>
    </row>
    <row xmlns:x14ac="http://schemas.microsoft.com/office/spreadsheetml/2009/9/ac" r="639" s="3" customFormat="true" x14ac:dyDescent="0.25">
      <c r="A639" s="402"/>
      <c r="B639" s="136"/>
      <c r="L639" s="136"/>
      <c r="V639" s="136"/>
      <c r="AF639" s="136"/>
      <c r="AP639" s="136"/>
      <c r="AZ639" s="136"/>
      <c r="BA639" s="136"/>
      <c r="BB639" s="136"/>
      <c r="BC639" s="136"/>
      <c r="BD639" s="136"/>
      <c r="BE639" s="136"/>
      <c r="BF639" s="136"/>
      <c r="BG639" s="136"/>
      <c r="BJ639" s="136"/>
      <c r="BT639" s="136"/>
      <c r="CD639" s="136"/>
      <c r="CN639" s="136"/>
      <c r="CX639" s="136"/>
      <c r="DH639" s="136"/>
      <c r="DR639" s="136"/>
      <c r="EB639" s="136"/>
      <c r="EL639" s="136"/>
      <c r="EV639" s="136"/>
      <c r="FF639" s="136"/>
      <c r="FP639" s="136"/>
      <c r="FZ639" s="136"/>
      <c r="GJ639" s="136"/>
      <c r="GT639" s="136"/>
      <c r="HD639" s="136"/>
      <c r="HN639" s="136"/>
      <c r="HX639" s="136"/>
    </row>
    <row xmlns:x14ac="http://schemas.microsoft.com/office/spreadsheetml/2009/9/ac" r="640" s="3" customFormat="true" x14ac:dyDescent="0.25">
      <c r="A640" s="402"/>
      <c r="B640" s="136"/>
      <c r="L640" s="136"/>
      <c r="V640" s="136"/>
      <c r="AF640" s="136"/>
      <c r="AP640" s="136"/>
      <c r="AZ640" s="136"/>
      <c r="BA640" s="136"/>
      <c r="BB640" s="136"/>
      <c r="BC640" s="136"/>
      <c r="BD640" s="136"/>
      <c r="BE640" s="136"/>
      <c r="BF640" s="136"/>
      <c r="BG640" s="136"/>
      <c r="BJ640" s="136"/>
      <c r="BT640" s="136"/>
      <c r="CD640" s="136"/>
      <c r="CN640" s="136"/>
      <c r="CX640" s="136"/>
      <c r="DH640" s="136"/>
      <c r="DR640" s="136"/>
      <c r="EB640" s="136"/>
      <c r="EL640" s="136"/>
      <c r="EV640" s="136"/>
      <c r="FF640" s="136"/>
      <c r="FP640" s="136"/>
      <c r="FZ640" s="136"/>
      <c r="GJ640" s="136"/>
      <c r="GT640" s="136"/>
      <c r="HD640" s="136"/>
      <c r="HN640" s="136"/>
      <c r="HX640" s="136"/>
    </row>
  </sheetData>
  <mergeCells count="27">
    <mergeCell ref="A2:A3"/>
    <mergeCell ref="C27:I27"/>
    <mergeCell ref="M27:S27"/>
    <mergeCell ref="W27:AC27"/>
    <mergeCell ref="AG27:AM27"/>
    <mergeCell ref="AQ27:AW27"/>
    <mergeCell ref="GK27:GQ27"/>
    <mergeCell ref="BA27:BG27"/>
    <mergeCell ref="GA27:GG27"/>
    <mergeCell ref="DS27:DY27"/>
    <mergeCell ref="EC27:EI27"/>
    <mergeCell ref="EM27:ES27"/>
    <mergeCell ref="EW27:FC27"/>
    <mergeCell ref="FG27:FM27"/>
    <mergeCell ref="FQ27:FW27"/>
    <mergeCell ref="BK27:BQ27"/>
    <mergeCell ref="BU27:CA27"/>
    <mergeCell ref="CE27:CK27"/>
    <mergeCell ref="DI27:DO27"/>
    <mergeCell ref="CO27:CU27"/>
    <mergeCell ref="CY27:DE27"/>
    <mergeCell ref="IS27:IY27"/>
    <mergeCell ref="II27:IO27"/>
    <mergeCell ref="GU27:HA27"/>
    <mergeCell ref="HE27:HK27"/>
    <mergeCell ref="HY27:IE27"/>
    <mergeCell ref="HO27:HU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 ref="A29" location="myrangeS25" display="myrangeS25"/>
    <hyperlink ref="A30" location="myrangeS26" display="myrangeS26"/>
    <hyperlink ref="A31" location="myrangeS27" display="myrangeS2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84</vt:i4>
      </vt:variant>
    </vt:vector>
  </HeadingPairs>
  <TitlesOfParts>
    <vt:vector size="9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myrangeH25</vt:lpstr>
      <vt:lpstr>myrangeH26</vt:lpstr>
      <vt:lpstr>myrangeH27</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myrangeS25</vt:lpstr>
      <vt:lpstr>myrangeS26</vt:lpstr>
      <vt:lpstr>myrangeS27</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myrangeW25</vt:lpstr>
      <vt:lpstr>myrangeW26</vt:lpstr>
      <vt:lpstr>myrangeW27</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2024-04-24T06:10:04Z</dcterms:modified>
</cp:coreProperties>
</file>