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34BBF17-0509-48CC-A535-7516F1AC3FA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<sst xmlns="http://schemas.openxmlformats.org/spreadsheetml/2006/main" xmlns:r="http://schemas.openxmlformats.org/officeDocument/2006/relationships" xmlns:xdr="http://schemas.openxmlformats.org/drawingml/2006/spreadsheetDrawing" count="2135" uniqueCount="265">
  <si>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</si>
  <si>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</si>
  <si>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</si>
  <si>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</si>
  <si>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</si>
  <si>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</si>
  <si>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</si>
  <si>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</si>
  <si>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</si>
  <si>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</si>
  <si>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</si>
  <si>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</si>
  <si>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</si>
  <si>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</si>
  <si>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</si>
  <si>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</si>
  <si>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</si>
  <si>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</si>
  <si>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</si>
  <si>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</si>
  <si>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</si>
  <si>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</si>
  <si>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</si>
  <si>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</si>
  <si>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</si>
  <si>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</si>
  <si>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</si>
  <si>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</si>
  <si>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</si>
  <si>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</si>
  <si>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</si>
  <si>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</si>
  <si>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</si>
  <si>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</si>
  <si>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</si>
  <si>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</si>
  <si>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</si>
  <si>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</si>
  <si>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</si>
  <si>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</si>
  <si>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</si>
  <si>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</si>
  <si>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</si>
  <si>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</si>
  <si>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</si>
  <si>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</si>
  <si>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</si>
  <si>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</si>
  <si>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</si>
  <si>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</si>
  <si>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</si>
  <si>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</si>
  <si>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</si>
  <si>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</si>
  <si>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</si>
  <si>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</si>
  <si>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</si>
  <si>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</si>
  <si>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</si>
  <si>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</si>
  <si>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</si>
  <si>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</si>
  <si>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</si>
  <si>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</si>
  <si>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</si>
  <si>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</si>
  <si>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</si>
  <si>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</si>
  <si>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</si>
  <si>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</si>
  <si>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</si>
  <si>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</si>
  <si>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</si>
  <si>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</si>
  <si>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</si>
  <si>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</si>
  <si>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</si>
  <si>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</si>
  <si>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</si>
  <si>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</si>
  <si>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</si>
  <si>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</si>
  <si>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</si>
  <si>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</si>
  <si>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</si>
  <si>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</si>
  <si>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</si>
  <si>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</si>
  <si>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</si>
  <si>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</si>
  <si>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</si>
  <si>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</si>
  <si>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</si>
  <si>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</si>
  <si>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</si>
  <si>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</si>
  <si>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</si>
  <si>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</si>
  <si>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</si>
  <si>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</si>
  <si>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</si>
  <si>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</si>
  <si>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</si>
  <si>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</si>
  <si>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</si>
  <si>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</si>
  <si>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</si>
  <si>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</si>
  <si>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</si>
  <si>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</si>
  <si>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</si>
  <si>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</si>
  <si>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</si>
  <si>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</si>
  <si>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</si>
  <si>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</si>
  <si>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</si>
  <si>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</si>
  <si>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</si>
  <si>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</si>
  <si>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</si>
  <si>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</si>
  <si>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</si>
  <si>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</si>
  <si>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</si>
  <si>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</si>
  <si>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</si>
  <si>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</si>
  <si>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</si>
  <si>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</si>
  <si>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</si>
  <si>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</si>
  <si>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</si>
  <si>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</si>
  <si>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</si>
  <si>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</si>
  <si>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</si>
  <si>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</si>
  <si>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</si>
  <si>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</si>
  <si>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</si>
  <si>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</si>
  <si>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</si>
  <si>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</si>
  <si>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</si>
  <si>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</si>
  <si>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</si>
  <si>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</si>
  <si>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</si>
  <si>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</si>
  <si>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</si>
  <si>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</si>
  <si>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</si>
  <si>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</si>
  <si>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</si>
  <si>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</si>
  <si>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</si>
  <si>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</si>
  <si>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</si>
  <si>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</si>
  <si>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</si>
  <si>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</si>
  <si>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</si>
  <si>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</si>
  <si>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</si>
  <si>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</si>
  <si>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</si>
  <si>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</si>
  <si>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</si>
  <si>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</si>
  <si>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</si>
  <si>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</si>
  <si>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</si>
  <si>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</si>
  <si>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</si>
  <si>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</si>
  <si>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</si>
  <si>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</si>
  <si>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Belarus</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</si>
  <si>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</si>
  <si>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</si>
  <si>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</si>
  <si>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</si>
  <si>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</si>
  <si>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</si>
  <si>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</si>
  <si>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</si>
  <si>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</si>
  <si>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</si>
  <si>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</si>
  <si>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</si>
  <si>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</si>
  <si>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</si>
  <si>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</si>
  <si>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</si>
  <si>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</si>
  <si>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</si>
  <si>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</si>
  <si>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</si>
  <si>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</si>
  <si>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</si>
  <si>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</si>
  <si>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</si>
  <si>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</si>
  <si>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</si>
  <si>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</si>
  <si>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</si>
  <si>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</si>
  <si>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</si>
  <si>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</si>
  <si>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</si>
  <si>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</si>
  <si>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</si>
  <si>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</si>
  <si>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BLR_2016_UIS</t>
  </si>
  <si>
    <t>BLR_2017_UIS</t>
  </si>
  <si>
    <t>BLR_2018_UIS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</si>
  <si>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</si>
  <si>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</si>
  <si>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</si>
  <si>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</si>
  <si>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</si>
  <si>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</si>
  <si>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</si>
  <si>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</si>
  <si>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</si>
  <si>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</si>
  <si>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</si>
  <si>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</si>
  <si>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</si>
  <si>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</si>
  <si>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</si>
  <si>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</si>
  <si>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</si>
  <si>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</si>
  <si>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</si>
  <si>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</si>
  <si>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</si>
  <si>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</si>
  <si>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</si>
  <si>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</si>
  <si>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</si>
  <si>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BLR_2021_UIS</t>
  </si>
  <si>
    <t>BLR_2020_UIS</t>
  </si>
  <si>
    <t>BLR_2019_UIS</t>
  </si>
  <si>
    <t>BLR_2022_UIS</t>
  </si>
  <si>
    <t>BLR_2021_PWH</t>
  </si>
  <si>
    <t>Protocol on Water and Health</t>
  </si>
  <si>
    <t>Estimates for the proportion with improved facilities and any facility are based on the estimate for basic.</t>
  </si>
  <si>
    <t xml:space="preserve"> Estimates for the proportion of schools with any facility and facility with water are based on the estimate for basic.</t>
  </si>
  <si>
    <t>Basic hygiene service</t>
  </si>
  <si>
    <t>Basic sanitation service</t>
  </si>
  <si>
    <t>Basic drinking-water service</t>
  </si>
  <si>
    <t>BLR_2020_PWH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</si>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</sst>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2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B62C-46DD-9349-C75C931A565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2C-46DD-9349-C75C931A565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2C-46DD-9349-C75C931A565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2C-46DD-9349-C75C931A565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2C-46DD-9349-C75C931A565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2C-46DD-9349-C75C931A565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2C-46DD-9349-C75C931A565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B62C-46DD-9349-C75C931A565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B62C-46DD-9349-C75C931A565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B62C-46DD-9349-C75C931A565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9B-4E7C-B058-8A34A253E7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9B-4E7C-B058-8A34A253E7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94-40D3-BC3F-7AED3B7ED91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94-40D3-BC3F-7AED3B7ED91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94-40D3-BC3F-7AED3B7ED91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9B-41D5-822D-6C5C44CA917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20-4F94-9120-67141E6AC3D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8B-4FE4-804A-BBE5B7E2EF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3C-4A3B-A51C-67570FDCD85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3C-4A3B-A51C-67570FDCD85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9B-4E7C-B058-8A34A253E7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94-40D3-BC3F-7AED3B7ED91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94-40D3-BC3F-7AED3B7ED91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94-40D3-BC3F-7AED3B7ED91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9B-41D5-822D-6C5C44CA917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20-4F94-9120-67141E6AC3D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8B-4FE4-804A-BBE5B7E2EF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9B-4E7C-B058-8A34A253E71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9B-4E7C-B058-8A34A253E7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94-40D3-BC3F-7AED3B7ED91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94-40D3-BC3F-7AED3B7ED91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94-40D3-BC3F-7AED3B7ED910}"/>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9B-41D5-822D-6C5C44CA917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20-4F94-9120-67141E6AC3D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8B-4FE4-804A-BBE5B7E2EF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9059712"/>
        <c:axId val="74556928"/>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6928"/>
        <c:crosses val="autoZero"/>
        <c:crossBetween val="midCat"/>
        <c:majorUnit val="5"/>
      </c:valAx>
      <c:valAx>
        <c:axId val="7455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2F-46DE-97F0-D6C26826AE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2F-46DE-97F0-D6C26826AE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44-4795-8D01-EA4632B018B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44-4795-8D01-EA4632B018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44-4795-8D01-EA4632B018B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01-43BE-AE1A-744F9B1DAC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B8-41FB-937F-7C5BBC473D2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33-4FE9-8C7D-7061CAC55A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2F-46DE-97F0-D6C26826AE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44-4795-8D01-EA4632B018B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44-4795-8D01-EA4632B018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44-4795-8D01-EA4632B018B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01-43BE-AE1A-744F9B1DAC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B8-41FB-937F-7C5BBC473D2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33-4FE9-8C7D-7061CAC55A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2F-46DE-97F0-D6C26826AE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2F-46DE-97F0-D6C26826AE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44-4795-8D01-EA4632B018B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44-4795-8D01-EA4632B018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44-4795-8D01-EA4632B018B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01-43BE-AE1A-744F9B1DAC6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B8-41FB-937F-7C5BBC473D2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33-4FE9-8C7D-7061CAC55AE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24096"/>
        <c:axId val="75134080"/>
      </c:scatterChart>
      <c:valAx>
        <c:axId val="75124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080"/>
        <c:crosses val="autoZero"/>
        <c:crossBetween val="midCat"/>
        <c:majorUnit val="5"/>
      </c:valAx>
      <c:valAx>
        <c:axId val="7513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0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87-4355-9661-A03F858496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87-4355-9661-A03F8584962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03-4850-844E-D6A539EDB16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03-4850-844E-D6A539EDB1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03-4850-844E-D6A539EDB16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72-4016-B7E9-7438A7D61CC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CB-4D40-A83B-F1B4A3EA3E8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E6-463D-B298-550E6EDB9F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87-4355-9661-A03F858496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03-4850-844E-D6A539EDB16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03-4850-844E-D6A539EDB1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03-4850-844E-D6A539EDB16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72-4016-B7E9-7438A7D61CC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CB-4D40-A83B-F1B4A3EA3E8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E6-463D-B298-550E6EDB9F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87-4355-9661-A03F858496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7-4355-9661-A03F8584962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03-4850-844E-D6A539EDB16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03-4850-844E-D6A539EDB1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03-4850-844E-D6A539EDB166}"/>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72-4016-B7E9-7438A7D61CC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CB-4D40-A83B-F1B4A3EA3E8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E6-463D-B298-550E6EDB9F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18560"/>
        <c:axId val="84420096"/>
      </c:scatterChart>
      <c:valAx>
        <c:axId val="84418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0096"/>
        <c:crosses val="autoZero"/>
        <c:crossBetween val="midCat"/>
        <c:majorUnit val="5"/>
      </c:valAx>
      <c:valAx>
        <c:axId val="84420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8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C1-48A1-9C8B-3C08AFD3F4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C1-48A1-9C8B-3C08AFD3F42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51-477A-8E6B-E98BE9F4847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51-477A-8E6B-E98BE9F484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51-477A-8E6B-E98BE9F4847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9E-48FF-8917-99CB9C7029C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57-426B-A58D-69797B4F8F4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4A-40B2-88DB-537B3C3438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C1-48A1-9C8B-3C08AFD3F4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51-477A-8E6B-E98BE9F4847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51-477A-8E6B-E98BE9F484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51-477A-8E6B-E98BE9F4847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9E-48FF-8917-99CB9C7029C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57-426B-A58D-69797B4F8F4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4A-40B2-88DB-537B3C3438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C1-48A1-9C8B-3C08AFD3F4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C1-48A1-9C8B-3C08AFD3F42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51-477A-8E6B-E98BE9F4847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51-477A-8E6B-E98BE9F484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51-477A-8E6B-E98BE9F4847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9E-48FF-8917-99CB9C7029C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57-426B-A58D-69797B4F8F4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4A-40B2-88DB-537B3C3438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88256"/>
        <c:axId val="84710528"/>
      </c:scatterChart>
      <c:valAx>
        <c:axId val="84688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528"/>
        <c:crosses val="autoZero"/>
        <c:crossBetween val="midCat"/>
        <c:majorUnit val="5"/>
      </c:valAx>
      <c:valAx>
        <c:axId val="847105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8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0E-4C62-91B1-B4B6C95B200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0E-4C62-91B1-B4B6C95B20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BB-418A-95EA-514BC1A6FB0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BB-418A-95EA-514BC1A6FB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BB-418A-95EA-514BC1A6FB0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43-4F78-B33B-02109F2A6C5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95-4EE8-A6FD-11D59713F54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96-42C8-952C-527F7805D2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0E-4C62-91B1-B4B6C95B200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BB-418A-95EA-514BC1A6FB0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BB-418A-95EA-514BC1A6FB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BB-418A-95EA-514BC1A6FB0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43-4F78-B33B-02109F2A6C5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95-4EE8-A6FD-11D59713F54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96-42C8-952C-527F7805D2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0E-4C62-91B1-B4B6C95B200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0E-4C62-91B1-B4B6C95B200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BB-418A-95EA-514BC1A6FB0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BB-418A-95EA-514BC1A6FB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BB-418A-95EA-514BC1A6FB0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43-4F78-B33B-02109F2A6C5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95-4EE8-A6FD-11D59713F54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96-42C8-952C-527F7805D2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11136"/>
        <c:axId val="84817024"/>
      </c:scatterChart>
      <c:valAx>
        <c:axId val="8481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5"/>
      </c:valAx>
      <c:valAx>
        <c:axId val="8481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1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53-4524-BF53-C23F139F0F6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53-4524-BF53-C23F139F0F6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3D-402A-A119-5D338649DE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3D-402A-A119-5D338649DE2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4A-4CC3-B9A1-A783978917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10-4F6C-8E85-C391985DF48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F8-4B67-9A6E-FB14402680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53-4524-BF53-C23F139F0F6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3D-402A-A119-5D338649DE2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3D-402A-A119-5D338649DE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3D-402A-A119-5D338649DE2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4A-4CC3-B9A1-A783978917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10-4F6C-8E85-C391985DF48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F8-4B67-9A6E-FB14402680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53-4524-BF53-C23F139F0F6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53-4524-BF53-C23F139F0F6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3D-402A-A119-5D338649DE2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3D-402A-A119-5D338649DE2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3D-402A-A119-5D338649DE29}"/>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4A-4CC3-B9A1-A783978917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10-4F6C-8E85-C391985DF48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F8-4B67-9A6E-FB14402680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89600"/>
        <c:axId val="84891136"/>
      </c:scatterChart>
      <c:valAx>
        <c:axId val="84889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136"/>
        <c:crosses val="autoZero"/>
        <c:crossBetween val="midCat"/>
        <c:majorUnit val="5"/>
      </c:valAx>
      <c:valAx>
        <c:axId val="848911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6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D2-448A-8F55-BDF0E89D60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D2-448A-8F55-BDF0E89D60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D4-4A33-90FE-514314872342}"/>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D4-4A33-90FE-5143148723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D4-4A33-90FE-514314872342}"/>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85-401B-88E9-E6A3507E8C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ED-4CD8-B83D-76856A8264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FB-43E2-BAEF-AAAC9B32F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D2-448A-8F55-BDF0E89D60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D2-448A-8F55-BDF0E89D60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D4-4A33-90FE-514314872342}"/>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D4-4A33-90FE-5143148723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D4-4A33-90FE-514314872342}"/>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85-401B-88E9-E6A3507E8C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ED-4CD8-B83D-76856A8264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FB-43E2-BAEF-AAAC9B32F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D2-448A-8F55-BDF0E89D60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D2-448A-8F55-BDF0E89D60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D4-4A33-90FE-514314872342}"/>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D4-4A33-90FE-5143148723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D4-4A33-90FE-514314872342}"/>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85-401B-88E9-E6A3507E8C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ED-4CD8-B83D-76856A8264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FB-43E2-BAEF-AAAC9B32F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7760"/>
        <c:axId val="85647744"/>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7744"/>
        <c:crosses val="autoZero"/>
        <c:crossBetween val="midCat"/>
        <c:majorUnit val="5"/>
      </c:valAx>
      <c:valAx>
        <c:axId val="8564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37-497F-B9CA-00ED8D26D7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39-4BF3-AC92-8EA6009C291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339-4BF3-AC92-8EA6009C29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339-4BF3-AC92-8EA6009C291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42-49E9-B6FE-38F7C5591C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87-420E-BF87-2E0FDCF9519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73-480D-BFEF-F8C15382B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37-497F-B9CA-00ED8D26D7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37-497F-B9CA-00ED8D26D7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39-4BF3-AC92-8EA6009C291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39-4BF3-AC92-8EA6009C29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39-4BF3-AC92-8EA6009C291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42-49E9-B6FE-38F7C5591C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87-420E-BF87-2E0FDCF9519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73-480D-BFEF-F8C15382B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37-497F-B9CA-00ED8D26D7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39-4BF3-AC92-8EA6009C291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39-4BF3-AC92-8EA6009C29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39-4BF3-AC92-8EA6009C291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42-49E9-B6FE-38F7C5591C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87-420E-BF87-2E0FDCF9519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73-480D-BFEF-F8C15382B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2160"/>
        <c:axId val="85853696"/>
      </c:scatterChart>
      <c:valAx>
        <c:axId val="85852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3696"/>
        <c:crosses val="autoZero"/>
        <c:crossBetween val="midCat"/>
        <c:majorUnit val="5"/>
      </c:valAx>
      <c:valAx>
        <c:axId val="85853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2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60-47C1-8FAC-BC5F20D471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D8-46AE-9AD8-E812500D727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D8-46AE-9AD8-E812500D72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D8-46AE-9AD8-E812500D727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B5-4F30-B0CC-71475B57F0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B4-4006-AB6D-288A91A5F4B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1C-4ED8-B020-FB3C8EE518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60-47C1-8FAC-BC5F20D471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60-47C1-8FAC-BC5F20D471D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D8-46AE-9AD8-E812500D727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D8-46AE-9AD8-E812500D72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D8-46AE-9AD8-E812500D727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B5-4F30-B0CC-71475B57F0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B4-4006-AB6D-288A91A5F4B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1C-4ED8-B020-FB3C8EE518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60-47C1-8FAC-BC5F20D471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D8-46AE-9AD8-E812500D727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D8-46AE-9AD8-E812500D727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D8-46AE-9AD8-E812500D727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B5-4F30-B0CC-71475B57F08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B4-4006-AB6D-288A91A5F4B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1C-4ED8-B020-FB3C8EE518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CA-4C59-A335-D011C9C734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E3-42AC-9AA5-66B082E3AD1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E3-42AC-9AA5-66B082E3AD1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E3-42AC-9AA5-66B082E3AD1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E7-48A3-BA5E-037D06CE5B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7D-4C19-8168-01D4BD3F5A2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E8-4F99-AD9E-DCF9048D4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CA-4C59-A335-D011C9C734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CA-4C59-A335-D011C9C734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E3-42AC-9AA5-66B082E3AD1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E3-42AC-9AA5-66B082E3AD1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E3-42AC-9AA5-66B082E3AD1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E7-48A3-BA5E-037D06CE5B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7D-4C19-8168-01D4BD3F5A2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E8-4F99-AD9E-DCF9048D4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CA-4C59-A335-D011C9C734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E3-42AC-9AA5-66B082E3AD1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E3-42AC-9AA5-66B082E3AD1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E3-42AC-9AA5-66B082E3AD15}"/>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E7-48A3-BA5E-037D06CE5BD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7D-4C19-8168-01D4BD3F5A23}"/>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E8-4F99-AD9E-DCF9048D4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4192"/>
        <c:axId val="86505728"/>
      </c:scatterChart>
      <c:valAx>
        <c:axId val="86504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5728"/>
        <c:crosses val="autoZero"/>
        <c:crossBetween val="midCat"/>
        <c:majorUnit val="5"/>
      </c:valAx>
      <c:valAx>
        <c:axId val="865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4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53C-41A7-BB07-1CB52759EF5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653C-41A7-BB07-1CB52759EF5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653C-41A7-BB07-1CB52759EF5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653C-41A7-BB07-1CB52759EF5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653C-41A7-BB07-1CB52759EF5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98-4FA3-B08F-F5A893EF19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30-4EDA-9BAB-8F06069CF0F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A30-4EDA-9BAB-8F06069CF0F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A30-4EDA-9BAB-8F06069CF0F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A0-4E40-BDBD-904F72493ED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BA-4F9A-940F-5B012E56AFA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9C-4D91-8C3C-2106566EE8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98-4FA3-B08F-F5A893EF19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98-4FA3-B08F-F5A893EF197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30-4EDA-9BAB-8F06069CF0F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30-4EDA-9BAB-8F06069CF0F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30-4EDA-9BAB-8F06069CF0F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A0-4E40-BDBD-904F72493ED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BA-4F9A-940F-5B012E56AFA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9C-4D91-8C3C-2106566EE8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98-4FA3-B08F-F5A893EF19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30-4EDA-9BAB-8F06069CF0F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30-4EDA-9BAB-8F06069CF0F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30-4EDA-9BAB-8F06069CF0F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A0-4E40-BDBD-904F72493ED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BA-4F9A-940F-5B012E56AFA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9C-4D91-8C3C-2106566EE8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1584"/>
        <c:axId val="89333120"/>
      </c:scatterChart>
      <c:valAx>
        <c:axId val="89331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3120"/>
        <c:crosses val="autoZero"/>
        <c:crossBetween val="midCat"/>
        <c:majorUnit val="5"/>
      </c:valAx>
      <c:valAx>
        <c:axId val="8933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FE-4A53-A9E9-A86EE1585F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8C-4ED3-B5E0-273B4C417D6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8C-4ED3-B5E0-273B4C417D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8C-4ED3-B5E0-273B4C417D6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DE-4F52-8106-970C2DA555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51-413B-866C-2815B6D848D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23-49A9-90F8-82480C33D0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FE-4A53-A9E9-A86EE1585F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FE-4A53-A9E9-A86EE1585F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8C-4ED3-B5E0-273B4C417D6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8C-4ED3-B5E0-273B4C417D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8C-4ED3-B5E0-273B4C417D6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DE-4F52-8106-970C2DA555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51-413B-866C-2815B6D848D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23-49A9-90F8-82480C33D0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FE-4A53-A9E9-A86EE1585F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8C-4ED3-B5E0-273B4C417D6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8C-4ED3-B5E0-273B4C417D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8C-4ED3-B5E0-273B4C417D6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DE-4F52-8106-970C2DA5551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51-413B-866C-2815B6D848D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23-49A9-90F8-82480C33D0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85600"/>
        <c:axId val="89387392"/>
      </c:scatterChart>
      <c:valAx>
        <c:axId val="89385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7392"/>
        <c:crosses val="autoZero"/>
        <c:crossBetween val="midCat"/>
        <c:majorUnit val="5"/>
      </c:valAx>
      <c:valAx>
        <c:axId val="8938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56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167-4352-A21F-E77BA88B28E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4167-4352-A21F-E77BA88B28E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4167-4352-A21F-E77BA88B28E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167-4352-A21F-E77BA88B28E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74-47DF-9CBB-1B667531BC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74-47DF-9CBB-1B667531BC6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75-4DF7-9712-D8E8DE34E2FD}"/>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75-4DF7-9712-D8E8DE34E2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75-4DF7-9712-D8E8DE34E2F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0C-4482-8EC7-4785C4AC300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8E-40BE-B1F8-C41D6F6EF76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CF-4960-B1C1-43FF09F700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0C-4482-8EC7-4785C4AC3008}"/>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8E-40BE-B1F8-C41D6F6EF76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CF-4960-B1C1-43FF09F7008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74-47DF-9CBB-1B667531BC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74-47DF-9CBB-1B667531BC6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75-4DF7-9712-D8E8DE34E2FD}"/>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75-4DF7-9712-D8E8DE34E2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75-4DF7-9712-D8E8DE34E2FD}"/>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0C-4482-8EC7-4785C4AC300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8E-40BE-B1F8-C41D6F6EF76A}"/>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CF-4960-B1C1-43FF09F700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293760"/>
        <c:axId val="90468736"/>
      </c:scatterChart>
      <c:valAx>
        <c:axId val="902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8736"/>
        <c:crosses val="autoZero"/>
        <c:crossBetween val="midCat"/>
        <c:majorUnit val="5"/>
      </c:valAx>
      <c:valAx>
        <c:axId val="90468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29376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43-48A0-900C-F9737DF09D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43-48A0-900C-F9737DF09D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B8-488E-9B2F-989DE17F4B8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B8-488E-9B2F-989DE17F4B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B8-488E-9B2F-989DE17F4B8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FA-4BBF-8571-BCC8981DD6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DB-440B-BB77-D0DFE03EE94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10-4116-8428-1D6E0BB50B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43-48A0-900C-F9737DF09D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43-48A0-900C-F9737DF09D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B8-488E-9B2F-989DE17F4B8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B8-488E-9B2F-989DE17F4B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B8-488E-9B2F-989DE17F4B8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FA-4BBF-8571-BCC8981DD6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DB-440B-BB77-D0DFE03EE94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10-4116-8428-1D6E0BB50B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43-48A0-900C-F9737DF09D5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43-48A0-900C-F9737DF09D5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B8-488E-9B2F-989DE17F4B8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B8-488E-9B2F-989DE17F4B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B8-488E-9B2F-989DE17F4B81}"/>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FA-4BBF-8571-BCC8981DD6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DB-440B-BB77-D0DFE03EE94B}"/>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10-4116-8428-1D6E0BB50B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99037184"/>
        <c:axId val="99070720"/>
      </c:scatterChart>
      <c:valAx>
        <c:axId val="99037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0720"/>
        <c:crosses val="autoZero"/>
        <c:crossBetween val="midCat"/>
        <c:majorUnit val="5"/>
      </c:valAx>
      <c:valAx>
        <c:axId val="99070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1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6C-4D7C-BB69-2B541D0435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6C-4D7C-BB69-2B541D04356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AD-4AC4-BBF4-366E1240BC8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AD-4AC4-BBF4-366E1240BC8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AD-4AC4-BBF4-366E1240BC8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3E-4586-966A-DFD084116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2C-4CB6-A0BB-C0CF3A756B4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7A-4EAC-A085-2E560959A9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6C-4D7C-BB69-2B541D0435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6C-4D7C-BB69-2B541D04356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AD-4AC4-BBF4-366E1240BC8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AD-4AC4-BBF4-366E1240BC8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AD-4AC4-BBF4-366E1240BC8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3E-4586-966A-DFD084116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2C-4CB6-A0BB-C0CF3A756B4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7A-4EAC-A085-2E560959A9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6C-4D7C-BB69-2B541D0435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6C-4D7C-BB69-2B541D04356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AD-4AC4-BBF4-366E1240BC8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AD-4AC4-BBF4-366E1240BC8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AD-4AC4-BBF4-366E1240BC8F}"/>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3E-4586-966A-DFD084116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A2C-4CB6-A0BB-C0CF3A756B4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7A-4EAC-A085-2E560959A9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4417024"/>
        <c:axId val="135475584"/>
      </c:scatterChart>
      <c:valAx>
        <c:axId val="1344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584"/>
        <c:crosses val="autoZero"/>
        <c:crossBetween val="midCat"/>
        <c:majorUnit val="5"/>
      </c:valAx>
      <c:valAx>
        <c:axId val="13547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B5-4A95-AB73-47BE07D5F0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B5-4A95-AB73-47BE07D5F0F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16-4176-8E2A-7D23C9FB754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16-4176-8E2A-7D23C9FB754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16-4176-8E2A-7D23C9FB754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2D-4742-B006-8A7B3073053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F4-4B58-83D9-B3B040E4BA9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68-4BD4-9152-B44EB56DAD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B5-4A95-AB73-47BE07D5F0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B5-4A95-AB73-47BE07D5F0F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16-4176-8E2A-7D23C9FB754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16-4176-8E2A-7D23C9FB754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16-4176-8E2A-7D23C9FB7543}"/>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2D-4742-B006-8A7B3073053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F4-4B58-83D9-B3B040E4BA9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68-4BD4-9152-B44EB56DAD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824"/>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824"/>
        <c:crosses val="autoZero"/>
        <c:crossBetween val="midCat"/>
        <c:majorUnit val="5"/>
      </c:valAx>
      <c:valAx>
        <c:axId val="16234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63-4B05-B016-E30FD87717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63-4B05-B016-E30FD87717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68-4040-BF7D-EB6DB7A6768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68-4040-BF7D-EB6DB7A676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68-4040-BF7D-EB6DB7A6768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28-4956-849F-FC51B1F6EFE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55-4944-B038-D7E064FABF2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4D-457C-9BAA-9218A7D81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68-4040-BF7D-EB6DB7A6768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68-4040-BF7D-EB6DB7A676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68-4040-BF7D-EB6DB7A6768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28-4956-849F-FC51B1F6EFE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55-4944-B038-D7E064FABF2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4D-457C-9BAA-9218A7D81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63-4B05-B016-E30FD87717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63-4B05-B016-E30FD87717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68-4040-BF7D-EB6DB7A6768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68-4040-BF7D-EB6DB7A6768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68-4040-BF7D-EB6DB7A6768B}"/>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28-4956-849F-FC51B1F6EFE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55-4944-B038-D7E064FABF26}"/>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4D-457C-9BAA-9218A7D81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0F-4091-9DC4-35DE074A1F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0F-4091-9DC4-35DE074A1FA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AC-4A60-A4BE-72FF6D795D4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AC-4A60-A4BE-72FF6D795D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AC-4A60-A4BE-72FF6D795D4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D2-4F7D-A06A-90B30CBC1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C1-42E7-8612-89947CAFDF0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4D-46D3-9F3B-A6B946C1E0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AC-4A60-A4BE-72FF6D795D4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AC-4A60-A4BE-72FF6D795D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AC-4A60-A4BE-72FF6D795D4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D2-4F7D-A06A-90B30CBC1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C1-42E7-8612-89947CAFDF0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4D-46D3-9F3B-A6B946C1E0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0F-4091-9DC4-35DE074A1F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0F-4091-9DC4-35DE074A1FA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AC-4A60-A4BE-72FF6D795D4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AC-4A60-A4BE-72FF6D795D4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AC-4A60-A4BE-72FF6D795D47}"/>
                </c:ext>
              </c:extLst>
            </c:dLbl>
            <c:dLbl>
              <c:idx val="7"/>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D2-4F7D-A06A-90B30CBC10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C1-42E7-8612-89947CAFDF05}"/>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4D-46D3-9F3B-A6B946C1E0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2020</c:v>
                </c:pt>
                <c:pt idx="6">
                  <c:v>2021</c:v>
                </c:pt>
                <c:pt idx="7">
                  <c:v>2021</c:v>
                </c:pt>
                <c:pt idx="8">
                  <c:v>2022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D416E23-9202-4A7E-A4A9-DBC4A5BA001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252789E-8A1D-4C55-B8F3-D0C6AE87E7B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A9B4B656-2BE1-4704-B6DB-7CA6071849A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345CE3EF-D0B1-4CFB-9137-2DA40C377C7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FB74BF33-F1C5-4D1A-A7BF-8F94E00D20A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4B5CE8E-D524-43F8-BC19-FE626782F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BBF1E9A-C3E7-45C2-8D1C-C1FC878495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A79FE35-E2EB-47A2-B560-EB874161DE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A6F0ECB-32E2-4BE4-A1E5-095AA79684D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54CE4A1-D05D-4FDA-84C6-283CCF036DE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10A5809-7DA8-4EF4-86A7-B9E897C0A0D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2A7DF62-3E61-4797-A181-4152E06B3A1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4B11F7D-4D4E-4D21-9C7F-DABF1F82557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292782B-9C75-420F-9F64-74743E4F860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3BE1D83-56A2-4711-AD82-693FE286CEC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24BFD-491B-4C70-B68E-FBC99AD67EA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Belarus</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254</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238</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7" t="s">
        <v>31</v>
      </c>
      <c r="C1" s="536" t="s">
        <v>217</v>
      </c>
      <c r="D1" s="304" t="s">
        <v>178</v>
      </c>
      <c r="E1" s="304"/>
      <c r="F1" s="304"/>
      <c r="G1" s="304"/>
      <c r="H1" s="304"/>
      <c r="I1" s="315"/>
      <c r="J1" s="296"/>
      <c r="K1" s="296"/>
      <c r="L1" s="317" t="s">
        <v>31</v>
      </c>
      <c r="M1" s="536" t="s">
        <v>218</v>
      </c>
      <c r="N1" s="304" t="s">
        <v>178</v>
      </c>
      <c r="O1" s="304"/>
      <c r="P1" s="304"/>
      <c r="Q1" s="304"/>
      <c r="R1" s="304"/>
      <c r="S1" s="315"/>
      <c r="T1" s="296"/>
      <c r="U1" s="296"/>
      <c r="V1" s="317" t="s">
        <v>31</v>
      </c>
      <c r="W1" s="536" t="s">
        <v>219</v>
      </c>
      <c r="X1" s="304" t="s">
        <v>178</v>
      </c>
      <c r="Y1" s="304"/>
      <c r="Z1" s="304"/>
      <c r="AA1" s="304"/>
      <c r="AB1" s="304"/>
      <c r="AC1" s="315"/>
      <c r="AD1" s="296"/>
      <c r="AE1" s="296"/>
      <c r="AF1" s="317" t="s">
        <v>31</v>
      </c>
      <c r="AG1" s="536">
        <v>2019</v>
      </c>
      <c r="AH1" s="304" t="s">
        <v>178</v>
      </c>
      <c r="AI1" s="304"/>
      <c r="AJ1" s="304"/>
      <c r="AK1" s="304"/>
      <c r="AL1" s="304"/>
      <c r="AM1" s="315"/>
      <c r="AN1" s="296"/>
      <c r="AO1" s="296"/>
      <c r="AP1" s="317" t="s">
        <v>31</v>
      </c>
      <c r="AQ1" s="536">
        <v>2020</v>
      </c>
      <c r="AR1" s="304" t="s">
        <v>178</v>
      </c>
      <c r="AS1" s="304"/>
      <c r="AT1" s="304"/>
      <c r="AU1" s="304"/>
      <c r="AV1" s="304"/>
      <c r="AW1" s="315"/>
      <c r="AX1" s="296"/>
      <c r="AY1" s="296"/>
      <c r="AZ1" s="317" t="s">
        <v>31</v>
      </c>
      <c r="BA1" s="536">
        <v>2020</v>
      </c>
      <c r="BB1" s="304" t="s">
        <v>178</v>
      </c>
      <c r="BC1" s="304"/>
      <c r="BD1" s="304"/>
      <c r="BE1" s="304"/>
      <c r="BF1" s="304"/>
      <c r="BG1" s="315"/>
      <c r="BH1" s="296"/>
      <c r="BI1" s="296"/>
      <c r="BJ1" s="317" t="s">
        <v>31</v>
      </c>
      <c r="BK1" s="536">
        <v>2021</v>
      </c>
      <c r="BL1" s="304" t="s">
        <v>178</v>
      </c>
      <c r="BM1" s="304"/>
      <c r="BN1" s="304"/>
      <c r="BO1" s="304"/>
      <c r="BP1" s="304"/>
      <c r="BQ1" s="315"/>
      <c r="BR1" s="296"/>
      <c r="BS1" s="296"/>
      <c r="BT1" s="317" t="s">
        <v>31</v>
      </c>
      <c r="BU1" s="536">
        <v>2021</v>
      </c>
      <c r="BV1" s="304" t="s">
        <v>178</v>
      </c>
      <c r="BW1" s="304"/>
      <c r="BX1" s="304"/>
      <c r="BY1" s="304"/>
      <c r="BZ1" s="304"/>
      <c r="CA1" s="315"/>
      <c r="CB1" s="296"/>
      <c r="CC1" s="296"/>
      <c r="CD1" s="317" t="s">
        <v>31</v>
      </c>
      <c r="CE1" s="536">
        <v>2022</v>
      </c>
      <c r="CF1" s="304" t="s">
        <v>178</v>
      </c>
      <c r="CG1" s="304"/>
      <c r="CH1" s="304"/>
      <c r="CI1" s="304"/>
      <c r="CJ1" s="304"/>
      <c r="CK1" s="315"/>
      <c r="CL1" s="296"/>
      <c r="CM1" s="296"/>
    </row>
    <row xmlns:x14ac="http://schemas.microsoft.com/office/spreadsheetml/2009/9/ac" r="2" s="298" customFormat="true" ht="30" customHeight="true" x14ac:dyDescent="0.25">
      <c r="A2" s="547" t="s">
        <v>237</v>
      </c>
      <c r="B2" s="305" t="s">
        <v>214</v>
      </c>
      <c r="C2" s="258" t="s">
        <v>176</v>
      </c>
      <c r="D2" s="258" t="s">
        <v>175</v>
      </c>
      <c r="E2" s="306"/>
      <c r="F2" s="306"/>
      <c r="G2" s="306"/>
      <c r="H2" s="306"/>
      <c r="I2" s="316"/>
      <c r="J2" s="299" t="s">
        <v>220</v>
      </c>
      <c r="K2" s="299"/>
      <c r="L2" s="305" t="s">
        <v>215</v>
      </c>
      <c r="M2" s="258" t="s">
        <v>176</v>
      </c>
      <c r="N2" s="258" t="s">
        <v>175</v>
      </c>
      <c r="O2" s="306"/>
      <c r="P2" s="306"/>
      <c r="Q2" s="306"/>
      <c r="R2" s="306"/>
      <c r="S2" s="316"/>
      <c r="T2" s="299" t="s">
        <v>220</v>
      </c>
      <c r="U2" s="299"/>
      <c r="V2" s="305" t="s">
        <v>216</v>
      </c>
      <c r="W2" s="258" t="s">
        <v>176</v>
      </c>
      <c r="X2" s="258" t="s">
        <v>175</v>
      </c>
      <c r="Y2" s="306"/>
      <c r="Z2" s="306"/>
      <c r="AA2" s="306"/>
      <c r="AB2" s="306"/>
      <c r="AC2" s="316"/>
      <c r="AD2" s="299" t="s">
        <v>220</v>
      </c>
      <c r="AE2" s="299"/>
      <c r="AF2" s="305" t="s">
        <v>244</v>
      </c>
      <c r="AG2" s="258" t="s">
        <v>176</v>
      </c>
      <c r="AH2" s="258" t="s">
        <v>175</v>
      </c>
      <c r="AI2" s="306"/>
      <c r="AJ2" s="306"/>
      <c r="AK2" s="306"/>
      <c r="AL2" s="306"/>
      <c r="AM2" s="316"/>
      <c r="AN2" s="299" t="s">
        <v>220</v>
      </c>
      <c r="AO2" s="299"/>
      <c r="AP2" s="305" t="s">
        <v>243</v>
      </c>
      <c r="AQ2" s="258" t="s">
        <v>176</v>
      </c>
      <c r="AR2" s="258" t="s">
        <v>175</v>
      </c>
      <c r="AS2" s="306"/>
      <c r="AT2" s="306"/>
      <c r="AU2" s="306"/>
      <c r="AV2" s="306"/>
      <c r="AW2" s="316"/>
      <c r="AX2" s="299" t="s">
        <v>220</v>
      </c>
      <c r="AY2" s="299"/>
      <c r="AZ2" s="305" t="s">
        <v>253</v>
      </c>
      <c r="BA2" s="258" t="s">
        <v>176</v>
      </c>
      <c r="BB2" s="258" t="s">
        <v>247</v>
      </c>
      <c r="BC2" s="306"/>
      <c r="BD2" s="306"/>
      <c r="BE2" s="306"/>
      <c r="BF2" s="306"/>
      <c r="BG2" s="316"/>
      <c r="BH2" s="299" t="s">
        <v>220</v>
      </c>
      <c r="BI2" s="299"/>
      <c r="BJ2" s="305" t="s">
        <v>242</v>
      </c>
      <c r="BK2" s="258" t="s">
        <v>176</v>
      </c>
      <c r="BL2" s="258" t="s">
        <v>175</v>
      </c>
      <c r="BM2" s="306"/>
      <c r="BN2" s="306"/>
      <c r="BO2" s="306"/>
      <c r="BP2" s="306"/>
      <c r="BQ2" s="316"/>
      <c r="BR2" s="299" t="s">
        <v>220</v>
      </c>
      <c r="BS2" s="299"/>
      <c r="BT2" s="305" t="s">
        <v>246</v>
      </c>
      <c r="BU2" s="258" t="s">
        <v>176</v>
      </c>
      <c r="BV2" s="258" t="s">
        <v>247</v>
      </c>
      <c r="BW2" s="306"/>
      <c r="BX2" s="306"/>
      <c r="BY2" s="306"/>
      <c r="BZ2" s="306"/>
      <c r="CA2" s="316"/>
      <c r="CB2" s="299" t="s">
        <v>220</v>
      </c>
      <c r="CC2" s="299"/>
      <c r="CD2" s="305" t="s">
        <v>245</v>
      </c>
      <c r="CE2" s="258" t="s">
        <v>176</v>
      </c>
      <c r="CF2" s="258" t="s">
        <v>175</v>
      </c>
      <c r="CG2" s="306"/>
      <c r="CH2" s="306"/>
      <c r="CI2" s="306"/>
      <c r="CJ2" s="306"/>
      <c r="CK2" s="316"/>
      <c r="CL2" s="299" t="s">
        <v>220</v>
      </c>
      <c r="CM2" s="299"/>
    </row>
    <row xmlns:x14ac="http://schemas.microsoft.com/office/spreadsheetml/2009/9/ac" r="3" s="238" customFormat="true" ht="18" customHeight="true" x14ac:dyDescent="0.25">
      <c r="A3" s="547"/>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346" t="s">
        <v>167</v>
      </c>
      <c r="CE3" s="347" t="s">
        <v>56</v>
      </c>
      <c r="CF3" s="348" t="s">
        <v>7</v>
      </c>
      <c r="CG3" s="348" t="s">
        <v>1</v>
      </c>
      <c r="CH3" s="348" t="s">
        <v>2</v>
      </c>
      <c r="CI3" s="348" t="s">
        <v>16</v>
      </c>
      <c r="CJ3" s="348" t="s">
        <v>17</v>
      </c>
      <c r="CK3" s="349" t="s">
        <v>18</v>
      </c>
      <c r="CL3" s="236"/>
      <c r="CM3" s="236"/>
      <c r="CN3" s="237"/>
      <c r="CX3" s="237"/>
      <c r="DH3" s="237"/>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8" t="str">
        <f>IF(ISBLANK('Data Summary'!A6),"",'Data Summary'!A6)</f>
        <v>BLR_2016_UIS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c r="BG4" s="21"/>
      <c r="BH4" s="19"/>
      <c r="BI4" s="19"/>
      <c r="BJ4" s="113"/>
      <c r="BK4" s="81" t="s">
        <v>3</v>
      </c>
      <c r="BL4" s="128">
        <v>0</v>
      </c>
      <c r="BM4" s="128"/>
      <c r="BN4" s="128"/>
      <c r="BO4" s="128"/>
      <c r="BP4" s="128">
        <v>0</v>
      </c>
      <c r="BQ4" s="21">
        <v>0</v>
      </c>
      <c r="BR4" s="19"/>
      <c r="BS4" s="19"/>
      <c r="BT4" s="113"/>
      <c r="BU4" s="81" t="s">
        <v>3</v>
      </c>
      <c r="BV4" s="128">
        <v>0</v>
      </c>
      <c r="BW4" s="128"/>
      <c r="BX4" s="128"/>
      <c r="BY4" s="128"/>
      <c r="BZ4" s="128"/>
      <c r="CA4" s="21"/>
      <c r="CB4" s="19"/>
      <c r="CC4" s="19"/>
      <c r="CD4" s="113"/>
      <c r="CE4" s="81" t="s">
        <v>3</v>
      </c>
      <c r="CF4" s="128">
        <v>0</v>
      </c>
      <c r="CG4" s="128"/>
      <c r="CH4" s="128"/>
      <c r="CI4" s="128"/>
      <c r="CJ4" s="128">
        <v>0</v>
      </c>
      <c r="CK4" s="21">
        <v>0</v>
      </c>
      <c r="CL4" s="19"/>
      <c r="CM4" s="19"/>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8" t="str">
        <f ca="true">IF(ISBLANK('Data Summary'!A7),"",'Data Summary'!A7)</f>
        <v>BLR_2017_UIS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c r="BG5" s="21"/>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c r="CA5" s="21"/>
      <c r="CB5" s="19"/>
      <c r="CC5" s="19"/>
      <c r="CD5" s="101" t="s">
        <v>183</v>
      </c>
      <c r="CE5" s="81" t="s">
        <v>25</v>
      </c>
      <c r="CF5" s="128">
        <v>100</v>
      </c>
      <c r="CG5" s="128"/>
      <c r="CH5" s="128"/>
      <c r="CI5" s="128"/>
      <c r="CJ5" s="128">
        <v>100</v>
      </c>
      <c r="CK5" s="21">
        <v>100</v>
      </c>
      <c r="CL5" s="19"/>
      <c r="CM5" s="19"/>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ht="15.6" customHeight="true" x14ac:dyDescent="0.25">
      <c r="A6" s="368" t="str">
        <f ca="true">IF(ISBLANK('Data Summary'!A8),"",'Data Summary'!A8)</f>
        <v>BLR_2018_UIS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8" t="str">
        <f ca="true">IF(ISBLANK('Data Summary'!A9),"",'Data Summary'!A9)</f>
        <v>BLR_2019_UIS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c r="BG7" s="21"/>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c r="CA7" s="21"/>
      <c r="CB7" s="19"/>
      <c r="CC7" s="19"/>
      <c r="CD7" s="101" t="s">
        <v>183</v>
      </c>
      <c r="CE7" s="82" t="s">
        <v>160</v>
      </c>
      <c r="CF7" s="128">
        <v>100</v>
      </c>
      <c r="CG7" s="128"/>
      <c r="CH7" s="128"/>
      <c r="CI7" s="128"/>
      <c r="CJ7" s="128">
        <v>100</v>
      </c>
      <c r="CK7" s="21">
        <v>100</v>
      </c>
      <c r="CL7" s="19"/>
      <c r="CM7" s="19"/>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x14ac:dyDescent="0.25">
      <c r="A8" s="368" t="str">
        <f ca="true">IF(ISBLANK('Data Summary'!A10),"",'Data Summary'!A10)</f>
        <v>BLR_2020_UIS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8" t="str">
        <f ca="true">IF(ISBLANK('Data Summary'!A11),"",'Data Summary'!A11)</f>
        <v>BLR_2020_PWH</v>
      </c>
      <c r="B9" s="101" t="s">
        <v>180</v>
      </c>
      <c r="C9" s="82" t="s">
        <v>170</v>
      </c>
      <c r="D9" s="129">
        <v>100</v>
      </c>
      <c r="E9" s="128"/>
      <c r="F9" s="128"/>
      <c r="G9" s="128"/>
      <c r="H9" s="128">
        <v>100</v>
      </c>
      <c r="I9" s="21">
        <v>100</v>
      </c>
      <c r="J9" s="19"/>
      <c r="K9" s="19"/>
      <c r="L9" s="101" t="s">
        <v>180</v>
      </c>
      <c r="M9" s="82" t="s">
        <v>170</v>
      </c>
      <c r="N9" s="129">
        <v>100</v>
      </c>
      <c r="O9" s="128"/>
      <c r="P9" s="128"/>
      <c r="Q9" s="128"/>
      <c r="R9" s="128">
        <v>100</v>
      </c>
      <c r="S9" s="21">
        <v>100</v>
      </c>
      <c r="T9" s="19"/>
      <c r="U9" s="19"/>
      <c r="V9" s="101" t="s">
        <v>180</v>
      </c>
      <c r="W9" s="82" t="s">
        <v>170</v>
      </c>
      <c r="X9" s="129">
        <v>100</v>
      </c>
      <c r="Y9" s="128"/>
      <c r="Z9" s="128"/>
      <c r="AA9" s="128"/>
      <c r="AB9" s="128">
        <v>100</v>
      </c>
      <c r="AC9" s="21">
        <v>100</v>
      </c>
      <c r="AD9" s="19"/>
      <c r="AE9" s="19"/>
      <c r="AF9" s="101" t="s">
        <v>180</v>
      </c>
      <c r="AG9" s="82" t="s">
        <v>170</v>
      </c>
      <c r="AH9" s="129">
        <v>100</v>
      </c>
      <c r="AI9" s="128"/>
      <c r="AJ9" s="128"/>
      <c r="AK9" s="128"/>
      <c r="AL9" s="128">
        <v>100</v>
      </c>
      <c r="AM9" s="21">
        <v>100</v>
      </c>
      <c r="AN9" s="19"/>
      <c r="AO9" s="19"/>
      <c r="AP9" s="101" t="s">
        <v>180</v>
      </c>
      <c r="AQ9" s="82" t="s">
        <v>170</v>
      </c>
      <c r="AR9" s="129">
        <v>100</v>
      </c>
      <c r="AS9" s="128"/>
      <c r="AT9" s="128"/>
      <c r="AU9" s="128"/>
      <c r="AV9" s="128">
        <v>100</v>
      </c>
      <c r="AW9" s="21">
        <v>100</v>
      </c>
      <c r="AX9" s="19"/>
      <c r="AY9" s="19"/>
      <c r="AZ9" s="101" t="s">
        <v>250</v>
      </c>
      <c r="BA9" s="82" t="s">
        <v>170</v>
      </c>
      <c r="BB9" s="129">
        <v>100</v>
      </c>
      <c r="BC9" s="128"/>
      <c r="BD9" s="128"/>
      <c r="BE9" s="128"/>
      <c r="BF9" s="128"/>
      <c r="BG9" s="21"/>
      <c r="BH9" s="19"/>
      <c r="BI9" s="19"/>
      <c r="BJ9" s="101" t="s">
        <v>180</v>
      </c>
      <c r="BK9" s="82" t="s">
        <v>170</v>
      </c>
      <c r="BL9" s="129">
        <v>100</v>
      </c>
      <c r="BM9" s="128"/>
      <c r="BN9" s="128"/>
      <c r="BO9" s="128"/>
      <c r="BP9" s="128">
        <v>100</v>
      </c>
      <c r="BQ9" s="21">
        <v>100</v>
      </c>
      <c r="BR9" s="19"/>
      <c r="BS9" s="19"/>
      <c r="BT9" s="101" t="s">
        <v>250</v>
      </c>
      <c r="BU9" s="82" t="s">
        <v>170</v>
      </c>
      <c r="BV9" s="129">
        <v>100</v>
      </c>
      <c r="BW9" s="128"/>
      <c r="BX9" s="128"/>
      <c r="BY9" s="128"/>
      <c r="BZ9" s="128"/>
      <c r="CA9" s="21"/>
      <c r="CB9" s="19"/>
      <c r="CC9" s="19"/>
      <c r="CD9" s="101" t="s">
        <v>180</v>
      </c>
      <c r="CE9" s="82" t="s">
        <v>170</v>
      </c>
      <c r="CF9" s="129">
        <v>100</v>
      </c>
      <c r="CG9" s="128"/>
      <c r="CH9" s="128"/>
      <c r="CI9" s="128"/>
      <c r="CJ9" s="128">
        <v>100</v>
      </c>
      <c r="CK9" s="21">
        <v>100</v>
      </c>
      <c r="CL9" s="19"/>
      <c r="CM9" s="19"/>
      <c r="CN9" s="109"/>
      <c r="CX9" s="109"/>
      <c r="DH9" s="109"/>
      <c r="DR9" s="109"/>
      <c r="EB9" s="109"/>
      <c r="EL9" s="109"/>
      <c r="EV9" s="109"/>
      <c r="FF9" s="109"/>
      <c r="FP9" s="109"/>
      <c r="FZ9" s="109"/>
      <c r="GJ9" s="109"/>
      <c r="GT9" s="109"/>
      <c r="HD9" s="109"/>
      <c r="HN9" s="109"/>
      <c r="HX9" s="109"/>
      <c r="IH9" s="109"/>
      <c r="IR9" s="109"/>
    </row>
    <row xmlns:x14ac="http://schemas.microsoft.com/office/spreadsheetml/2009/9/ac" r="10" s="2" customFormat="true" ht="86.45" customHeight="true" x14ac:dyDescent="0.25">
      <c r="A10" s="368" t="str">
        <f ca="true">IF(ISBLANK('Data Summary'!A12),"",'Data Summary'!A12)</f>
        <v>BLR_2021_UIS</v>
      </c>
      <c r="B10" s="104" t="s">
        <v>12</v>
      </c>
      <c r="C10" s="548" t="s">
        <v>186</v>
      </c>
      <c r="D10" s="549"/>
      <c r="E10" s="549"/>
      <c r="F10" s="549"/>
      <c r="G10" s="549"/>
      <c r="H10" s="549"/>
      <c r="I10" s="550"/>
      <c r="J10" s="10"/>
      <c r="K10" s="10"/>
      <c r="L10" s="104" t="s">
        <v>12</v>
      </c>
      <c r="M10" s="548" t="s">
        <v>186</v>
      </c>
      <c r="N10" s="549"/>
      <c r="O10" s="549"/>
      <c r="P10" s="549"/>
      <c r="Q10" s="549"/>
      <c r="R10" s="549"/>
      <c r="S10" s="550"/>
      <c r="T10" s="10"/>
      <c r="U10" s="10"/>
      <c r="V10" s="104" t="s">
        <v>12</v>
      </c>
      <c r="W10" s="548" t="s">
        <v>186</v>
      </c>
      <c r="X10" s="549"/>
      <c r="Y10" s="549"/>
      <c r="Z10" s="549"/>
      <c r="AA10" s="549"/>
      <c r="AB10" s="549"/>
      <c r="AC10" s="550"/>
      <c r="AD10" s="10"/>
      <c r="AE10" s="10"/>
      <c r="AF10" s="104" t="s">
        <v>12</v>
      </c>
      <c r="AG10" s="548" t="s">
        <v>186</v>
      </c>
      <c r="AH10" s="549"/>
      <c r="AI10" s="549"/>
      <c r="AJ10" s="549"/>
      <c r="AK10" s="549"/>
      <c r="AL10" s="549"/>
      <c r="AM10" s="550"/>
      <c r="AN10" s="10"/>
      <c r="AO10" s="10"/>
      <c r="AP10" s="104" t="s">
        <v>12</v>
      </c>
      <c r="AQ10" s="548" t="s">
        <v>186</v>
      </c>
      <c r="AR10" s="549"/>
      <c r="AS10" s="549"/>
      <c r="AT10" s="549"/>
      <c r="AU10" s="549"/>
      <c r="AV10" s="549"/>
      <c r="AW10" s="550"/>
      <c r="AX10" s="10"/>
      <c r="AY10" s="10"/>
      <c r="AZ10" s="104" t="s">
        <v>12</v>
      </c>
      <c r="BA10" s="548" t="s">
        <v>249</v>
      </c>
      <c r="BB10" s="549"/>
      <c r="BC10" s="549"/>
      <c r="BD10" s="549"/>
      <c r="BE10" s="549"/>
      <c r="BF10" s="549"/>
      <c r="BG10" s="550"/>
      <c r="BH10" s="10"/>
      <c r="BI10" s="10"/>
      <c r="BJ10" s="104" t="s">
        <v>12</v>
      </c>
      <c r="BK10" s="548" t="s">
        <v>186</v>
      </c>
      <c r="BL10" s="549"/>
      <c r="BM10" s="549"/>
      <c r="BN10" s="549"/>
      <c r="BO10" s="549"/>
      <c r="BP10" s="549"/>
      <c r="BQ10" s="550"/>
      <c r="BR10" s="10"/>
      <c r="BS10" s="10"/>
      <c r="BT10" s="104" t="s">
        <v>12</v>
      </c>
      <c r="BU10" s="548" t="s">
        <v>249</v>
      </c>
      <c r="BV10" s="549"/>
      <c r="BW10" s="549"/>
      <c r="BX10" s="549"/>
      <c r="BY10" s="549"/>
      <c r="BZ10" s="549"/>
      <c r="CA10" s="550"/>
      <c r="CB10" s="10"/>
      <c r="CC10" s="10"/>
      <c r="CD10" s="104" t="s">
        <v>12</v>
      </c>
      <c r="CE10" s="548" t="s">
        <v>186</v>
      </c>
      <c r="CF10" s="549"/>
      <c r="CG10" s="549"/>
      <c r="CH10" s="549"/>
      <c r="CI10" s="549"/>
      <c r="CJ10" s="549"/>
      <c r="CK10" s="550"/>
      <c r="CL10" s="10"/>
      <c r="CM10" s="10"/>
      <c r="CN10" s="112"/>
      <c r="CX10" s="112"/>
      <c r="DH10" s="112"/>
      <c r="DR10" s="112"/>
      <c r="EB10" s="112"/>
      <c r="EL10" s="112"/>
      <c r="EV10" s="112"/>
      <c r="FF10" s="112"/>
      <c r="FP10" s="112"/>
      <c r="FZ10" s="112"/>
      <c r="GJ10" s="112"/>
      <c r="GT10" s="112"/>
      <c r="HD10" s="112"/>
      <c r="HN10" s="112"/>
      <c r="HX10" s="112"/>
      <c r="IH10" s="112"/>
      <c r="IR10" s="112"/>
    </row>
    <row xmlns:x14ac="http://schemas.microsoft.com/office/spreadsheetml/2009/9/ac" r="11" s="2" customFormat="true" ht="15.6" customHeight="true" x14ac:dyDescent="0.25">
      <c r="A11" s="368" t="str">
        <f ca="true">IF(ISBLANK('Data Summary'!A13),"",'Data Summary'!A13)</f>
        <v>BLR_2021_PWH</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c r="BG11" s="89"/>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c r="CA11" s="89"/>
      <c r="CB11" s="10"/>
      <c r="CC11" s="10"/>
      <c r="CD11" s="104"/>
      <c r="CE11" s="90" t="s">
        <v>120</v>
      </c>
      <c r="CF11" s="134" t="s">
        <v>158</v>
      </c>
      <c r="CG11" s="134"/>
      <c r="CH11" s="134"/>
      <c r="CI11" s="134"/>
      <c r="CJ11" s="134" t="s">
        <v>158</v>
      </c>
      <c r="CK11" s="89" t="s">
        <v>158</v>
      </c>
      <c r="CL11" s="10"/>
      <c r="CM11" s="10"/>
      <c r="CN11" s="112"/>
      <c r="CX11" s="112"/>
      <c r="DH11" s="112"/>
      <c r="DR11" s="112"/>
      <c r="EB11" s="112"/>
      <c r="EL11" s="112"/>
      <c r="EV11" s="112"/>
      <c r="FF11" s="112"/>
      <c r="FP11" s="112"/>
      <c r="FZ11" s="112"/>
      <c r="GJ11" s="112"/>
      <c r="GT11" s="112"/>
      <c r="HD11" s="112"/>
      <c r="HN11" s="112"/>
      <c r="HX11" s="112"/>
      <c r="IH11" s="112"/>
      <c r="IR11" s="112"/>
    </row>
    <row xmlns:x14ac="http://schemas.microsoft.com/office/spreadsheetml/2009/9/ac" r="12" s="2" customFormat="true" ht="15" customHeight="true" x14ac:dyDescent="0.25">
      <c r="A12" s="368" t="str">
        <f ca="true">IF(ISBLANK('Data Summary'!A14),"",'Data Summary'!A14)</f>
        <v>BLR_2022_UIS</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c r="BG12" s="89"/>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c r="CA12" s="89"/>
      <c r="CB12" s="10"/>
      <c r="CC12" s="10"/>
      <c r="CD12" s="104"/>
      <c r="CE12" s="90" t="s">
        <v>126</v>
      </c>
      <c r="CF12" s="134" t="s">
        <v>158</v>
      </c>
      <c r="CG12" s="134"/>
      <c r="CH12" s="134"/>
      <c r="CI12" s="134"/>
      <c r="CJ12" s="134" t="s">
        <v>158</v>
      </c>
      <c r="CK12" s="89" t="s">
        <v>158</v>
      </c>
      <c r="CL12" s="10"/>
      <c r="CM12" s="10"/>
      <c r="CN12" s="112"/>
      <c r="CX12" s="112"/>
      <c r="DH12" s="112"/>
      <c r="DR12" s="112"/>
      <c r="EB12" s="112"/>
      <c r="EL12" s="112"/>
      <c r="EV12" s="112"/>
      <c r="FF12" s="112"/>
      <c r="FP12" s="112"/>
      <c r="FZ12" s="112"/>
      <c r="GJ12" s="112"/>
      <c r="GT12" s="112"/>
      <c r="HD12" s="112"/>
      <c r="HN12" s="112"/>
      <c r="HX12" s="112"/>
      <c r="IH12" s="112"/>
      <c r="IR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c r="BG13" s="89"/>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c r="CA13" s="89"/>
      <c r="CB13" s="10"/>
      <c r="CC13" s="10"/>
      <c r="CD13" s="104"/>
      <c r="CE13" s="90" t="s">
        <v>103</v>
      </c>
      <c r="CF13" s="134" t="s">
        <v>158</v>
      </c>
      <c r="CG13" s="134"/>
      <c r="CH13" s="134"/>
      <c r="CI13" s="134"/>
      <c r="CJ13" s="134" t="s">
        <v>158</v>
      </c>
      <c r="CK13" s="89" t="s">
        <v>158</v>
      </c>
      <c r="CL13" s="10"/>
      <c r="CM13" s="10"/>
      <c r="CN13" s="112"/>
      <c r="CX13" s="112"/>
      <c r="DH13" s="112"/>
      <c r="DR13" s="112"/>
      <c r="EB13" s="112"/>
      <c r="EL13" s="112"/>
      <c r="EV13" s="112"/>
      <c r="FF13" s="112"/>
      <c r="FP13" s="112"/>
      <c r="FZ13" s="112"/>
      <c r="GJ13" s="112"/>
      <c r="GT13" s="112"/>
      <c r="HD13" s="112"/>
      <c r="HN13" s="112"/>
      <c r="HX13" s="112"/>
      <c r="IH13" s="112"/>
      <c r="IR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c r="IH16" s="107"/>
      <c r="IR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c r="IH17" s="107"/>
      <c r="IR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c r="IH18" s="107"/>
      <c r="IR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c r="IH19" s="107"/>
      <c r="IR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c r="IH20" s="107"/>
      <c r="IR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c r="IH21" s="107"/>
      <c r="IR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c r="IH22" s="107"/>
      <c r="IR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c r="IH23" s="107"/>
      <c r="IR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c r="IH24" s="107"/>
      <c r="IR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c r="IH25" s="107"/>
      <c r="IR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c r="IH26" s="107"/>
      <c r="IR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c r="IH27" s="107"/>
      <c r="IR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c r="IH28" s="107"/>
      <c r="IR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c r="IH29" s="107"/>
      <c r="IR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c r="IH30" s="107"/>
      <c r="IR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c r="IH31" s="107"/>
      <c r="IR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c r="IH32" s="107"/>
      <c r="IR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c r="IH33" s="107"/>
      <c r="IR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sheetData>
  <mergeCells count="10">
    <mergeCell ref="A2:A3"/>
    <mergeCell ref="AG10:AM10"/>
    <mergeCell ref="AQ10:AW10"/>
    <mergeCell ref="CE10:CK10"/>
    <mergeCell ref="C10:I10"/>
    <mergeCell ref="BK10:BQ10"/>
    <mergeCell ref="M10:S10"/>
    <mergeCell ref="W10:AC10"/>
    <mergeCell ref="BU10:CA10"/>
    <mergeCell ref="BA10:B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Belarus</v>
      </c>
      <c r="C2" s="92"/>
      <c r="D2" s="93"/>
      <c r="E2" s="93"/>
      <c r="F2" s="93"/>
      <c r="G2" s="94"/>
    </row>
    <row xmlns:x14ac="http://schemas.microsoft.com/office/spreadsheetml/2009/9/ac" r="3" x14ac:dyDescent="0.2">
      <c r="B3" s="553" t="s">
        <v>181</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0">
        <v>2000</v>
      </c>
      <c r="C5" s="904">
        <v>1996283</v>
      </c>
      <c r="D5" s="905">
        <v>69.972999572753906</v>
      </c>
      <c r="E5" s="906">
        <v>307844</v>
      </c>
      <c r="F5" s="907">
        <v>517363</v>
      </c>
      <c r="G5" s="908">
        <v>1171076</v>
      </c>
    </row>
    <row xmlns:x14ac="http://schemas.microsoft.com/office/spreadsheetml/2009/9/ac" r="6" x14ac:dyDescent="0.2">
      <c r="B6" s="766">
        <v>2001</v>
      </c>
      <c r="C6" s="909">
        <v>1911213</v>
      </c>
      <c r="D6" s="910">
        <v>70.458000183105469</v>
      </c>
      <c r="E6" s="911">
        <v>288557</v>
      </c>
      <c r="F6" s="912">
        <v>482295</v>
      </c>
      <c r="G6" s="913">
        <v>1140361</v>
      </c>
    </row>
    <row xmlns:x14ac="http://schemas.microsoft.com/office/spreadsheetml/2009/9/ac" r="7" x14ac:dyDescent="0.2">
      <c r="B7" s="772">
        <v>2002</v>
      </c>
      <c r="C7" s="914">
        <v>1829974</v>
      </c>
      <c r="D7" s="915">
        <v>70.938995361328125</v>
      </c>
      <c r="E7" s="916">
        <v>281325</v>
      </c>
      <c r="F7" s="917">
        <v>448700</v>
      </c>
      <c r="G7" s="918">
        <v>1099949</v>
      </c>
    </row>
    <row xmlns:x14ac="http://schemas.microsoft.com/office/spreadsheetml/2009/9/ac" r="8" x14ac:dyDescent="0.2">
      <c r="B8" s="778">
        <v>2003</v>
      </c>
      <c r="C8" s="919">
        <v>1751080</v>
      </c>
      <c r="D8" s="920">
        <v>71.415000915527344</v>
      </c>
      <c r="E8" s="921">
        <v>279549</v>
      </c>
      <c r="F8" s="922">
        <v>416500</v>
      </c>
      <c r="G8" s="923">
        <v>1055031</v>
      </c>
    </row>
    <row xmlns:x14ac="http://schemas.microsoft.com/office/spreadsheetml/2009/9/ac" r="9" x14ac:dyDescent="0.2">
      <c r="B9" s="784">
        <v>2004</v>
      </c>
      <c r="C9" s="924">
        <v>1666993</v>
      </c>
      <c r="D9" s="925">
        <v>71.887001037597656</v>
      </c>
      <c r="E9" s="926">
        <v>283249</v>
      </c>
      <c r="F9" s="927">
        <v>390375</v>
      </c>
      <c r="G9" s="928">
        <v>993369</v>
      </c>
    </row>
    <row xmlns:x14ac="http://schemas.microsoft.com/office/spreadsheetml/2009/9/ac" r="10" x14ac:dyDescent="0.2">
      <c r="B10" s="790">
        <v>2005</v>
      </c>
      <c r="C10" s="929">
        <v>1589205</v>
      </c>
      <c r="D10" s="930">
        <v>72.35400390625</v>
      </c>
      <c r="E10" s="931">
        <v>282114</v>
      </c>
      <c r="F10" s="932">
        <v>375417</v>
      </c>
      <c r="G10" s="933">
        <v>931674</v>
      </c>
    </row>
    <row xmlns:x14ac="http://schemas.microsoft.com/office/spreadsheetml/2009/9/ac" r="11" x14ac:dyDescent="0.2">
      <c r="B11" s="796">
        <v>2006</v>
      </c>
      <c r="C11" s="934">
        <v>1514064</v>
      </c>
      <c r="D11" s="935">
        <v>72.816001892089844</v>
      </c>
      <c r="E11" s="936">
        <v>278603</v>
      </c>
      <c r="F11" s="937">
        <v>370043</v>
      </c>
      <c r="G11" s="938">
        <v>865418</v>
      </c>
    </row>
    <row xmlns:x14ac="http://schemas.microsoft.com/office/spreadsheetml/2009/9/ac" r="12" x14ac:dyDescent="0.2">
      <c r="B12" s="802">
        <v>2007</v>
      </c>
      <c r="C12" s="939">
        <v>1450292</v>
      </c>
      <c r="D12" s="940">
        <v>73.272994995117188</v>
      </c>
      <c r="E12" s="941">
        <v>274938</v>
      </c>
      <c r="F12" s="942">
        <v>369660</v>
      </c>
      <c r="G12" s="943">
        <v>805694</v>
      </c>
    </row>
    <row xmlns:x14ac="http://schemas.microsoft.com/office/spreadsheetml/2009/9/ac" r="13" x14ac:dyDescent="0.2">
      <c r="B13" s="808">
        <v>2008</v>
      </c>
      <c r="C13" s="944">
        <v>1400045</v>
      </c>
      <c r="D13" s="945">
        <v>73.725997924804688</v>
      </c>
      <c r="E13" s="946">
        <v>274556</v>
      </c>
      <c r="F13" s="947">
        <v>371627</v>
      </c>
      <c r="G13" s="948">
        <v>753862</v>
      </c>
    </row>
    <row xmlns:x14ac="http://schemas.microsoft.com/office/spreadsheetml/2009/9/ac" r="14" x14ac:dyDescent="0.2">
      <c r="B14" s="814">
        <v>2009</v>
      </c>
      <c r="C14" s="949">
        <v>1362680</v>
      </c>
      <c r="D14" s="950">
        <v>74.172004699707031</v>
      </c>
      <c r="E14" s="951">
        <v>277671</v>
      </c>
      <c r="F14" s="952">
        <v>368872</v>
      </c>
      <c r="G14" s="953">
        <v>716137</v>
      </c>
    </row>
    <row xmlns:x14ac="http://schemas.microsoft.com/office/spreadsheetml/2009/9/ac" r="15" x14ac:dyDescent="0.2">
      <c r="B15" s="820">
        <v>2010</v>
      </c>
      <c r="C15" s="954">
        <v>1337407</v>
      </c>
      <c r="D15" s="955">
        <v>74.672004699707031</v>
      </c>
      <c r="E15" s="956">
        <v>284281</v>
      </c>
      <c r="F15" s="957">
        <v>366568</v>
      </c>
      <c r="G15" s="958">
        <v>686558</v>
      </c>
    </row>
    <row xmlns:x14ac="http://schemas.microsoft.com/office/spreadsheetml/2009/9/ac" r="16" x14ac:dyDescent="0.2">
      <c r="B16" s="826">
        <v>2011</v>
      </c>
      <c r="C16" s="959">
        <v>1329647</v>
      </c>
      <c r="D16" s="960">
        <v>75.187995910644531</v>
      </c>
      <c r="E16" s="961">
        <v>295589</v>
      </c>
      <c r="F16" s="962">
        <v>365003</v>
      </c>
      <c r="G16" s="963">
        <v>669055</v>
      </c>
    </row>
    <row xmlns:x14ac="http://schemas.microsoft.com/office/spreadsheetml/2009/9/ac" r="17" x14ac:dyDescent="0.2">
      <c r="B17" s="832">
        <v>2012</v>
      </c>
      <c r="C17" s="964">
        <v>1334298</v>
      </c>
      <c r="D17" s="965">
        <v>75.696998596191406</v>
      </c>
      <c r="E17" s="966">
        <v>309097</v>
      </c>
      <c r="F17" s="967">
        <v>367070</v>
      </c>
      <c r="G17" s="968">
        <v>658131</v>
      </c>
    </row>
    <row xmlns:x14ac="http://schemas.microsoft.com/office/spreadsheetml/2009/9/ac" r="18" x14ac:dyDescent="0.2">
      <c r="B18" s="838">
        <v>2013</v>
      </c>
      <c r="C18" s="969">
        <v>1353395</v>
      </c>
      <c r="D18" s="970">
        <v>76.198997497558594</v>
      </c>
      <c r="E18" s="971">
        <v>324444</v>
      </c>
      <c r="F18" s="972">
        <v>374627</v>
      </c>
      <c r="G18" s="973">
        <v>654324</v>
      </c>
    </row>
    <row xmlns:x14ac="http://schemas.microsoft.com/office/spreadsheetml/2009/9/ac" r="19" x14ac:dyDescent="0.2">
      <c r="B19" s="844">
        <v>2014</v>
      </c>
      <c r="C19" s="974">
        <v>1374256</v>
      </c>
      <c r="D19" s="975">
        <v>76.693000793457031</v>
      </c>
      <c r="E19" s="976">
        <v>331383</v>
      </c>
      <c r="F19" s="977">
        <v>387660</v>
      </c>
      <c r="G19" s="978">
        <v>655213</v>
      </c>
    </row>
    <row xmlns:x14ac="http://schemas.microsoft.com/office/spreadsheetml/2009/9/ac" r="20" x14ac:dyDescent="0.2">
      <c r="B20" s="850">
        <v>2015</v>
      </c>
      <c r="C20" s="979">
        <v>1399115</v>
      </c>
      <c r="D20" s="980">
        <v>77.180999755859375</v>
      </c>
      <c r="E20" s="981">
        <v>335624</v>
      </c>
      <c r="F20" s="982">
        <v>402959</v>
      </c>
      <c r="G20" s="983">
        <v>660532</v>
      </c>
    </row>
    <row xmlns:x14ac="http://schemas.microsoft.com/office/spreadsheetml/2009/9/ac" r="21" x14ac:dyDescent="0.2">
      <c r="B21" s="856">
        <v>2016</v>
      </c>
      <c r="C21" s="984">
        <v>1426190</v>
      </c>
      <c r="D21" s="985">
        <v>77.661003112792969</v>
      </c>
      <c r="E21" s="986">
        <v>340575</v>
      </c>
      <c r="F21" s="987">
        <v>421672</v>
      </c>
      <c r="G21" s="988">
        <v>663943</v>
      </c>
    </row>
    <row xmlns:x14ac="http://schemas.microsoft.com/office/spreadsheetml/2009/9/ac" r="22" x14ac:dyDescent="0.2">
      <c r="B22" s="862">
        <v>2017</v>
      </c>
      <c r="C22" s="989">
        <v>1455647</v>
      </c>
      <c r="D22" s="990">
        <v>78.134002685546875</v>
      </c>
      <c r="E22" s="991">
        <v>350268</v>
      </c>
      <c r="F22" s="992">
        <v>434280</v>
      </c>
      <c r="G22" s="993">
        <v>671099</v>
      </c>
    </row>
    <row xmlns:x14ac="http://schemas.microsoft.com/office/spreadsheetml/2009/9/ac" r="23" x14ac:dyDescent="0.2">
      <c r="B23" s="868">
        <v>2018</v>
      </c>
      <c r="C23" s="994">
        <v>1480778</v>
      </c>
      <c r="D23" s="995">
        <v>78.595001220703125</v>
      </c>
      <c r="E23" s="996">
        <v>358498</v>
      </c>
      <c r="F23" s="997">
        <v>442323</v>
      </c>
      <c r="G23" s="998">
        <v>679957</v>
      </c>
    </row>
    <row xmlns:x14ac="http://schemas.microsoft.com/office/spreadsheetml/2009/9/ac" r="24" x14ac:dyDescent="0.2">
      <c r="B24" s="874">
        <v>2019</v>
      </c>
      <c r="C24" s="999">
        <v>1507054</v>
      </c>
      <c r="D24" s="1000">
        <v>79.043998718261719</v>
      </c>
      <c r="E24" s="1001">
        <v>359900</v>
      </c>
      <c r="F24" s="1002">
        <v>452574</v>
      </c>
      <c r="G24" s="1003">
        <v>694580</v>
      </c>
    </row>
    <row xmlns:x14ac="http://schemas.microsoft.com/office/spreadsheetml/2009/9/ac" r="25" x14ac:dyDescent="0.2">
      <c r="B25" s="880">
        <v>2020</v>
      </c>
      <c r="C25" s="1004">
        <v>1530055</v>
      </c>
      <c r="D25" s="1005">
        <v>79.483001708984375</v>
      </c>
      <c r="E25" s="1006">
        <v>354306</v>
      </c>
      <c r="F25" s="1007">
        <v>460461</v>
      </c>
      <c r="G25" s="1008">
        <v>715288</v>
      </c>
    </row>
    <row xmlns:x14ac="http://schemas.microsoft.com/office/spreadsheetml/2009/9/ac" r="26" x14ac:dyDescent="0.2">
      <c r="B26" s="886">
        <v>2021</v>
      </c>
      <c r="C26" s="1009">
        <v>1538784</v>
      </c>
      <c r="D26" s="1010">
        <v>79.909996032714844</v>
      </c>
      <c r="E26" s="1011">
        <v>334824</v>
      </c>
      <c r="F26" s="1012">
        <v>470309</v>
      </c>
      <c r="G26" s="1013">
        <v>733651</v>
      </c>
    </row>
    <row xmlns:x14ac="http://schemas.microsoft.com/office/spreadsheetml/2009/9/ac" r="27" x14ac:dyDescent="0.2">
      <c r="B27" s="892">
        <v>2022</v>
      </c>
      <c r="C27" s="893">
        <v>1537590</v>
      </c>
      <c r="D27" s="894">
        <v>80.326004028320313</v>
      </c>
      <c r="E27" s="895">
        <v>308057</v>
      </c>
      <c r="F27" s="896">
        <v>477588</v>
      </c>
      <c r="G27" s="897">
        <v>751945</v>
      </c>
    </row>
    <row xmlns:x14ac="http://schemas.microsoft.com/office/spreadsheetml/2009/9/ac" r="28" x14ac:dyDescent="0.2">
      <c r="B28" s="898">
        <v>2023</v>
      </c>
      <c r="C28" s="1014">
        <v>1332128</v>
      </c>
      <c r="D28" s="900">
        <v>80.730995178222656</v>
      </c>
      <c r="E28" s="1015">
        <v>351356</v>
      </c>
      <c r="F28" s="1016">
        <v>426440</v>
      </c>
      <c r="G28" s="1017">
        <v>554332</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241</v>
      </c>
    </row>
    <row xmlns:x14ac="http://schemas.microsoft.com/office/spreadsheetml/2009/9/ac" r="39" x14ac:dyDescent="0.2">
      <c r="B39" s="1019"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EF2EA-BB70-41CF-B171-42ADCAE95B6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221</v>
      </c>
      <c r="C2" s="555"/>
    </row>
    <row xmlns:x14ac="http://schemas.microsoft.com/office/spreadsheetml/2009/9/ac" r="3" ht="6" customHeight="true" x14ac:dyDescent="0.25">
      <c r="B3" s="353"/>
    </row>
    <row xmlns:x14ac="http://schemas.microsoft.com/office/spreadsheetml/2009/9/ac" r="4" ht="30" customHeight="true" x14ac:dyDescent="0.25">
      <c r="B4" s="355" t="s">
        <v>222</v>
      </c>
      <c r="C4" s="356" t="s">
        <v>223</v>
      </c>
    </row>
    <row xmlns:x14ac="http://schemas.microsoft.com/office/spreadsheetml/2009/9/ac" r="5" ht="30" customHeight="true" x14ac:dyDescent="0.25">
      <c r="B5" s="355" t="s">
        <v>48</v>
      </c>
      <c r="C5" s="356" t="s">
        <v>224</v>
      </c>
    </row>
    <row xmlns:x14ac="http://schemas.microsoft.com/office/spreadsheetml/2009/9/ac" r="6" ht="30" customHeight="true" x14ac:dyDescent="0.25">
      <c r="B6" s="355" t="s">
        <v>225</v>
      </c>
      <c r="C6" s="356" t="s">
        <v>226</v>
      </c>
    </row>
    <row xmlns:x14ac="http://schemas.microsoft.com/office/spreadsheetml/2009/9/ac" r="7" ht="30" customHeight="true" x14ac:dyDescent="0.25">
      <c r="B7" s="355" t="s">
        <v>227</v>
      </c>
      <c r="C7" s="356" t="s">
        <v>228</v>
      </c>
    </row>
    <row xmlns:x14ac="http://schemas.microsoft.com/office/spreadsheetml/2009/9/ac" r="8" ht="30" customHeight="true" x14ac:dyDescent="0.25">
      <c r="B8" s="355" t="s">
        <v>145</v>
      </c>
      <c r="C8" s="356" t="s">
        <v>229</v>
      </c>
    </row>
    <row xmlns:x14ac="http://schemas.microsoft.com/office/spreadsheetml/2009/9/ac" r="9" ht="30" customHeight="true" x14ac:dyDescent="0.25">
      <c r="B9" s="355" t="s">
        <v>230</v>
      </c>
      <c r="C9" s="356" t="s">
        <v>231</v>
      </c>
    </row>
    <row xmlns:x14ac="http://schemas.microsoft.com/office/spreadsheetml/2009/9/ac" r="10" ht="30" customHeight="true" x14ac:dyDescent="0.25">
      <c r="B10" s="355" t="s">
        <v>149</v>
      </c>
      <c r="C10" s="356" t="s">
        <v>232</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233</v>
      </c>
    </row>
    <row xmlns:x14ac="http://schemas.microsoft.com/office/spreadsheetml/2009/9/ac" r="13" x14ac:dyDescent="0.25">
      <c r="B13" s="360" t="s">
        <v>236</v>
      </c>
    </row>
    <row xmlns:x14ac="http://schemas.microsoft.com/office/spreadsheetml/2009/9/ac" r="14" x14ac:dyDescent="0.25">
      <c r="B14" s="362" t="s">
        <v>234</v>
      </c>
    </row>
    <row xmlns:x14ac="http://schemas.microsoft.com/office/spreadsheetml/2009/9/ac" r="15" ht="76.5" customHeight="true" x14ac:dyDescent="0.25">
      <c r="B15" s="556" t="s">
        <v>235</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9F71E-C715-4CF5-A290-457917D7AD56}">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Belarus</v>
      </c>
      <c r="C27" s="570" t="s">
        <v>206</v>
      </c>
      <c r="D27" s="570"/>
      <c r="E27" s="570"/>
      <c r="F27" s="570"/>
      <c r="G27" s="570"/>
      <c r="H27" s="570"/>
      <c r="I27" s="571" t="str">
        <f>+B27</f>
        <v>Belarus</v>
      </c>
      <c r="J27" s="572" t="s">
        <v>14</v>
      </c>
      <c r="K27" s="573"/>
      <c r="L27" s="573"/>
      <c r="M27" s="573"/>
      <c r="N27" s="573"/>
      <c r="O27" s="573"/>
      <c r="P27" s="574" t="str">
        <f>+B27</f>
        <v>Belarus</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100</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207</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207</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207</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239</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255</v>
      </c>
      <c r="D36" s="609"/>
      <c r="E36" s="609"/>
      <c r="F36" s="609"/>
      <c r="G36" s="609"/>
      <c r="H36" s="609"/>
      <c r="I36" s="608" t="s">
        <v>34</v>
      </c>
      <c r="J36" s="610" t="s">
        <v>256</v>
      </c>
      <c r="K36" s="611"/>
      <c r="L36" s="611"/>
      <c r="M36" s="611"/>
      <c r="N36" s="611"/>
      <c r="O36" s="611"/>
      <c r="P36" s="608" t="s">
        <v>34</v>
      </c>
      <c r="Q36" s="612" t="s">
        <v>257</v>
      </c>
      <c r="R36" s="612"/>
      <c r="S36" s="612"/>
      <c r="T36" s="612"/>
      <c r="U36" s="612"/>
      <c r="V36" s="612"/>
    </row>
    <row xmlns:x14ac="http://schemas.microsoft.com/office/spreadsheetml/2009/9/ac" r="37" ht="50.1" customHeight="true" x14ac:dyDescent="0.2">
      <c r="B37" s="608" t="s">
        <v>35</v>
      </c>
      <c r="C37" s="613" t="s">
        <v>258</v>
      </c>
      <c r="D37" s="613"/>
      <c r="E37" s="613"/>
      <c r="F37" s="613"/>
      <c r="G37" s="613"/>
      <c r="H37" s="613"/>
      <c r="I37" s="608" t="s">
        <v>35</v>
      </c>
      <c r="J37" s="613" t="s">
        <v>259</v>
      </c>
      <c r="K37" s="613"/>
      <c r="L37" s="613"/>
      <c r="M37" s="613"/>
      <c r="N37" s="613"/>
      <c r="O37" s="613"/>
      <c r="P37" s="608" t="s">
        <v>35</v>
      </c>
      <c r="Q37" s="613" t="s">
        <v>260</v>
      </c>
      <c r="R37" s="613"/>
      <c r="S37" s="613"/>
      <c r="T37" s="613"/>
      <c r="U37" s="613"/>
      <c r="V37" s="613"/>
    </row>
    <row xmlns:x14ac="http://schemas.microsoft.com/office/spreadsheetml/2009/9/ac" r="38" ht="50.1" customHeight="true" x14ac:dyDescent="0.2">
      <c r="B38" s="608" t="s">
        <v>36</v>
      </c>
      <c r="C38" s="614" t="s">
        <v>261</v>
      </c>
      <c r="D38" s="614"/>
      <c r="E38" s="614"/>
      <c r="F38" s="614"/>
      <c r="G38" s="614"/>
      <c r="H38" s="614"/>
      <c r="I38" s="608" t="s">
        <v>36</v>
      </c>
      <c r="J38" s="614" t="s">
        <v>262</v>
      </c>
      <c r="K38" s="614"/>
      <c r="L38" s="614"/>
      <c r="M38" s="614"/>
      <c r="N38" s="614"/>
      <c r="O38" s="614"/>
      <c r="P38" s="608" t="s">
        <v>36</v>
      </c>
      <c r="Q38" s="614" t="s">
        <v>263</v>
      </c>
      <c r="R38" s="614"/>
      <c r="S38" s="614"/>
      <c r="T38" s="614"/>
      <c r="U38" s="614"/>
      <c r="V38" s="614"/>
    </row>
    <row xmlns:x14ac="http://schemas.microsoft.com/office/spreadsheetml/2009/9/ac" r="39" ht="50.1" customHeight="true" x14ac:dyDescent="0.2">
      <c r="B39" s="608" t="s">
        <v>207</v>
      </c>
      <c r="C39" s="615" t="s">
        <v>264</v>
      </c>
      <c r="D39" s="615"/>
      <c r="E39" s="615"/>
      <c r="F39" s="615"/>
      <c r="G39" s="615"/>
      <c r="H39" s="615"/>
      <c r="I39" s="608" t="s">
        <v>207</v>
      </c>
      <c r="J39" s="615" t="s">
        <v>264</v>
      </c>
      <c r="K39" s="615"/>
      <c r="L39" s="615"/>
      <c r="M39" s="615"/>
      <c r="N39" s="615"/>
      <c r="O39" s="615"/>
      <c r="P39" s="608" t="s">
        <v>207</v>
      </c>
      <c r="Q39" s="615" t="s">
        <v>264</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239</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239</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239</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2017</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2018</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2019</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2020</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PWH</v>
      </c>
      <c r="B11" s="32" t="str">
        <f ca="true">+IF(ISTEXT('Data Summary'!B11),'Data Summary'!B11,"")</f>
        <v>Other</v>
      </c>
      <c r="C11" s="318">
        <f ca="true">+VALUE('Data Summary'!C11)</f>
        <v>2020</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2021</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PWH</v>
      </c>
      <c r="B13" s="32" t="str">
        <f ca="true">+IF(ISTEXT('Data Summary'!B13),'Data Summary'!B13,"")</f>
        <v>Other</v>
      </c>
      <c r="C13" s="318">
        <f ca="true">+VALUE('Data Summary'!C13)</f>
        <v>2021</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str">
        <f ca="true">+RIGHT('Data Summary'!A14,LEN('Data Summary'!A14)-9)</f>
        <v>UIS</v>
      </c>
      <c r="B14" s="32" t="str">
        <f ca="true">+IF(ISTEXT('Data Summary'!B14),'Data Summary'!B14,"")</f>
        <v>Other</v>
      </c>
      <c r="C14" s="318">
        <f ca="true">+VALUE('Data Summary'!C14)</f>
        <v>2022</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f ca="true">+IF(AND(ISNUMBER(OFFSET('Water Data'!$H$4,0,10*ROW('Water Data'!H8))),'Data Summary'!CE14="Yes"),100-OFFSET('Water Data'!$H$4,0,10*ROW('Water Data'!H8)),NA())</f>
        <v>100</v>
      </c>
      <c r="Q14" s="85">
        <f ca="true">+IF(AND(ISNUMBER(OFFSET('Water Data'!$H$6,0,10*ROW('Water Data'!H8))),'Data Summary'!CF14="Yes"),OFFSET('Water Data'!$H$6,0,10*ROW('Water Data'!H8)),NA())</f>
        <v>100</v>
      </c>
      <c r="R14" s="85">
        <f ca="true">+IF(AND(ISNUMBER(OFFSET('Water Data'!$H$9,0,10*ROW('Water Data'!H8))),'Data Summary'!CG14="Yes"),OFFSET('Water Data'!$H$9,0,10*ROW('Water Data'!H8)),NA())</f>
        <v>100</v>
      </c>
      <c r="S14" s="85">
        <f ca="true">+IF(AND(ISNUMBER(OFFSET('Water Data'!$I$4,0,10*ROW('Water Data'!I8))),'Data Summary'!CH14="Yes"),100-OFFSET('Water Data'!$I$4,0,10*ROW('Water Data'!I8)),NA())</f>
        <v>100</v>
      </c>
      <c r="T14" s="85">
        <f ca="true">+IF(AND(ISNUMBER(OFFSET('Water Data'!$I$6,0,10*ROW('Water Data'!I8))),'Data Summary'!CI14="Yes"),OFFSET('Water Data'!$I$6,0,10*ROW('Water Data'!I8)),NA())</f>
        <v>100</v>
      </c>
      <c r="U14" s="85">
        <f ca="true">+IF(AND(ISNUMBER(OFFSET('Water Data'!$I$9,0,10*ROW('Water Data'!I8))),'Data Summary'!CJ14="Yes"),OFFSET('Water Data'!$I$9,0,10*ROW('Water Data'!I8)),NA())</f>
        <v>100</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100</v>
      </c>
      <c r="AQ14" s="86">
        <f ca="true">+IF(AND(ISNUMBER(OFFSET('Sanitation Data'!$H$6,0,10*ROW('Sanitation Data'!H8))),'Data Summary'!DF14="Yes"),OFFSET('Sanitation Data'!$H$6,0,10*ROW('Sanitation Data'!H8)),NA())</f>
        <v>100</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100</v>
      </c>
      <c r="AU14" s="86">
        <f ca="true">+IF(AND(ISNUMBER(OFFSET('Sanitation Data'!$I$4,0,10*ROW('Sanitation Data'!I8))),'Data Summary'!DJ14="Yes"),100-OFFSET('Sanitation Data'!$I$4,0,10*ROW('Sanitation Data'!I8)),NA())</f>
        <v>100</v>
      </c>
      <c r="AV14" s="86">
        <f ca="true">+IF(AND(ISNUMBER(OFFSET('Sanitation Data'!$I$6,0,10*ROW('Sanitation Data'!I8))),'Data Summary'!DK14="Yes"),OFFSET('Sanitation Data'!$I$6,0,10*ROW('Sanitation Data'!I8)),NA())</f>
        <v>100</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100</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100</v>
      </c>
      <c r="BM14" s="87">
        <f ca="true">+IF(AND(ISNUMBER(OFFSET('Hygiene Data'!$H$7,0,10*ROW('Hygiene Data'!H8))),'Data Summary'!EB14="Yes"),OFFSET('Hygiene Data'!$H$7,0,10*ROW('Hygiene Data'!H8)),NA())</f>
        <v>100</v>
      </c>
      <c r="BN14" s="87">
        <f ca="true">+IF(AND(ISNUMBER(OFFSET('Hygiene Data'!$H$9,0,10*ROW('Hygiene Data'!H8))),'Data Summary'!EC14="Yes"),OFFSET('Hygiene Data'!$H$9,0,10*ROW('Hygiene Data'!H8)),NA())</f>
        <v>100</v>
      </c>
      <c r="BO14" s="87">
        <f ca="true">+IF(AND(ISNUMBER(OFFSET('Hygiene Data'!$I$5,0,10*ROW('Hygiene Data'!I8))),'Data Summary'!ED14="Yes"),OFFSET('Hygiene Data'!$I$5,0,10*ROW('Hygiene Data'!I8)),NA())</f>
        <v>100</v>
      </c>
      <c r="BP14" s="87">
        <f ca="true">+IF(AND(ISNUMBER(OFFSET('Hygiene Data'!$I$7,0,10*ROW('Hygiene Data'!I8))),'Data Summary'!EE14="Yes"),OFFSET('Hygiene Data'!$I$7,0,10*ROW('Hygiene Data'!I8)),NA())</f>
        <v>100</v>
      </c>
      <c r="BQ14" s="87">
        <f ca="true">+IF(AND(ISNUMBER(OFFSET('Hygiene Data'!$I$9,0,10*ROW('Hygiene Data'!I8))),'Data Summary'!EF14="Yes"),OFFSET('Hygiene Data'!$I$9,0,10*ROW('Hygiene Data'!I8)),NA())</f>
        <v>100</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B4B9F-D9A3-417D-A773-95E3C975AE79}">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1996283</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1911213</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1829974</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1751080</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1666993</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1589205</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1514064</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1450292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1400045</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1362680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1337407</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1329647</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1334298</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1353395</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1374256</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1399115</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1426190</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1455647</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1480778</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1507054</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1530055</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1538784</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1537590</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1332128</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1396859.095060959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1346602.4590395361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1298165.3105894469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1250533.798031616</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1198351.2752066799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1149853.3265316009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1102480.8708874511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1062672.495223084</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1032197.147646332</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1010726.969677734</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998668.51585815428</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999735.03343002312</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1010023.53832901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1031273.422182083</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1053958.164984131</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1079850.944734192</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1107593.4602943419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1137355.266072083</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1163817.4871759031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1191235.7444435121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1216133.641798401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1229642.350751953</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1235084.488030243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1075440.2930810549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599423.90493904112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564610.54096046451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531808.68941055296</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500546.2019683838</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468641.72479331959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439351.67346839898</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411583.12911254878</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387619.50477691652</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367847.85235366819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351953.03032226558</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338738.48414184572</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329911.96656997682</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324274.46167098999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322121.57781791693</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320297.83501586918</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319264.05526580813</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318596.53970565792</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318291.73392791749</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316960.51282409672</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315818.25555648812</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313921.35820159921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309141.64924804692</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302505.51196975709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256687.7069189453</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307844</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288557</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281325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279549</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283249</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282114</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278603</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274938</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274556</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277671</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284281</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295589</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309097</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324444</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331383</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335624</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340575</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350268</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358498</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359900</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354306</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334824</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308057</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351356</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517363</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482295</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448700</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416500</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390375</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375417</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370043</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369660</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371627</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368872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366568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365003</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367070</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374627</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387660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402959</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421672</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434280</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442323</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452574</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460461</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470309</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477588</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426440</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1171076</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1140361</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1099949</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1055031</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993369</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931674</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865418</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805694</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753862</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716137</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686558</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669055</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658131</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654324</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655213</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660532</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663943</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671099</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679957</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694580</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715288</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733651</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751945</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554332</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67B2F-6A4F-44C0-AB04-BFDAB126523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240</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Belarus</v>
      </c>
      <c r="B4" s="321">
        <f>IF(ISBLANK(Regressions!B14), " ", Regressions!B14)</f>
        <v>2000</v>
      </c>
      <c r="C4" s="199" t="str">
        <f>IF(ISBLANK(Regressions!C14), " ", Regressions!C14)</f>
        <v>National</v>
      </c>
      <c r="D4" s="322">
        <f>IF(ISBLANK(Regressions!D14), " ", Regressions!D14)</f>
        <v>1996283</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Belarus</v>
      </c>
      <c r="B5" s="321">
        <f>IF(ISBLANK(Regressions!B15), " ", Regressions!B15)</f>
        <v>2001</v>
      </c>
      <c r="C5" s="326" t="str">
        <f>IF(ISBLANK(Regressions!C15), " ", Regressions!C15)</f>
        <v>National</v>
      </c>
      <c r="D5" s="322">
        <f>IF(ISBLANK(Regressions!D15), " ", Regressions!D15)</f>
        <v>1911213</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Belarus</v>
      </c>
      <c r="B6" s="321">
        <f>IF(ISBLANK(Regressions!B16), " ", Regressions!B16)</f>
        <v>2002</v>
      </c>
      <c r="C6" s="326" t="str">
        <f>IF(ISBLANK(Regressions!C16), " ", Regressions!C16)</f>
        <v>National</v>
      </c>
      <c r="D6" s="322">
        <f>IF(ISBLANK(Regressions!D16), " ", Regressions!D16)</f>
        <v>1829974</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Belarus</v>
      </c>
      <c r="B7" s="321">
        <f>IF(ISBLANK(Regressions!B17), " ", Regressions!B17)</f>
        <v>2003</v>
      </c>
      <c r="C7" s="326" t="str">
        <f>IF(ISBLANK(Regressions!C17), " ", Regressions!C17)</f>
        <v>National</v>
      </c>
      <c r="D7" s="322">
        <f>IF(ISBLANK(Regressions!D17), " ", Regressions!D17)</f>
        <v>1751080</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Belarus</v>
      </c>
      <c r="B8" s="321">
        <f>IF(ISBLANK(Regressions!B18), " ", Regressions!B18)</f>
        <v>2004</v>
      </c>
      <c r="C8" s="326" t="str">
        <f>IF(ISBLANK(Regressions!C18), " ", Regressions!C18)</f>
        <v>National</v>
      </c>
      <c r="D8" s="322">
        <f>IF(ISBLANK(Regressions!D18), " ", Regressions!D18)</f>
        <v>1666993</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Belarus</v>
      </c>
      <c r="B9" s="321">
        <f>IF(ISBLANK(Regressions!B19), " ", Regressions!B19)</f>
        <v>2005</v>
      </c>
      <c r="C9" s="326" t="str">
        <f>IF(ISBLANK(Regressions!C19), " ", Regressions!C19)</f>
        <v>National</v>
      </c>
      <c r="D9" s="322">
        <f>IF(ISBLANK(Regressions!D19), " ", Regressions!D19)</f>
        <v>1589205</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Belarus</v>
      </c>
      <c r="B10" s="321">
        <f>IF(ISBLANK(Regressions!B20), " ", Regressions!B20)</f>
        <v>2006</v>
      </c>
      <c r="C10" s="326" t="str">
        <f>IF(ISBLANK(Regressions!C20), " ", Regressions!C20)</f>
        <v>National</v>
      </c>
      <c r="D10" s="322">
        <f>IF(ISBLANK(Regressions!D20), " ", Regressions!D20)</f>
        <v>1514064</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Belarus</v>
      </c>
      <c r="B11" s="321">
        <f>IF(ISBLANK(Regressions!B21), " ", Regressions!B21)</f>
        <v>2007</v>
      </c>
      <c r="C11" s="326" t="str">
        <f>IF(ISBLANK(Regressions!C21), " ", Regressions!C21)</f>
        <v>National</v>
      </c>
      <c r="D11" s="322">
        <f>IF(ISBLANK(Regressions!D21), " ", Regressions!D21)</f>
        <v>1450292</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Belarus</v>
      </c>
      <c r="B12" s="321">
        <f>IF(ISBLANK(Regressions!B22), " ", Regressions!B22)</f>
        <v>2008</v>
      </c>
      <c r="C12" s="326" t="str">
        <f>IF(ISBLANK(Regressions!C22), " ", Regressions!C22)</f>
        <v>National</v>
      </c>
      <c r="D12" s="322">
        <f>IF(ISBLANK(Regressions!D22), " ", Regressions!D22)</f>
        <v>1400045</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Belarus</v>
      </c>
      <c r="B13" s="321">
        <f>IF(ISBLANK(Regressions!B23), " ", Regressions!B23)</f>
        <v>2009</v>
      </c>
      <c r="C13" s="326" t="str">
        <f>IF(ISBLANK(Regressions!C23), " ", Regressions!C23)</f>
        <v>National</v>
      </c>
      <c r="D13" s="322">
        <f>IF(ISBLANK(Regressions!D23), " ", Regressions!D23)</f>
        <v>1362680</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Belarus</v>
      </c>
      <c r="B14" s="321">
        <f>IF(ISBLANK(Regressions!B24), " ", Regressions!B24)</f>
        <v>2010</v>
      </c>
      <c r="C14" s="326" t="str">
        <f>IF(ISBLANK(Regressions!C24), " ", Regressions!C24)</f>
        <v>National</v>
      </c>
      <c r="D14" s="322">
        <f>IF(ISBLANK(Regressions!D24), " ", Regressions!D24)</f>
        <v>1337407</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Belarus</v>
      </c>
      <c r="B15" s="321">
        <f>IF(ISBLANK(Regressions!B25), " ", Regressions!B25)</f>
        <v>2011</v>
      </c>
      <c r="C15" s="326" t="str">
        <f>IF(ISBLANK(Regressions!C25), " ", Regressions!C25)</f>
        <v>National</v>
      </c>
      <c r="D15" s="322">
        <f>IF(ISBLANK(Regressions!D25), " ", Regressions!D25)</f>
        <v>1329647</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Belarus</v>
      </c>
      <c r="B16" s="321">
        <f>IF(ISBLANK(Regressions!B26), " ", Regressions!B26)</f>
        <v>2012</v>
      </c>
      <c r="C16" s="326" t="str">
        <f>IF(ISBLANK(Regressions!C26), " ", Regressions!C26)</f>
        <v>National</v>
      </c>
      <c r="D16" s="322">
        <f>IF(ISBLANK(Regressions!D26), " ", Regressions!D26)</f>
        <v>1334298</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Belarus</v>
      </c>
      <c r="B17" s="321">
        <f>IF(ISBLANK(Regressions!B27), " ", Regressions!B27)</f>
        <v>2013</v>
      </c>
      <c r="C17" s="326" t="str">
        <f>IF(ISBLANK(Regressions!C27), " ", Regressions!C27)</f>
        <v>National</v>
      </c>
      <c r="D17" s="322">
        <f>IF(ISBLANK(Regressions!D27), " ", Regressions!D27)</f>
        <v>1353395</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Belarus</v>
      </c>
      <c r="B18" s="321">
        <f>IF(ISBLANK(Regressions!B28), " ", Regressions!B28)</f>
        <v>2014</v>
      </c>
      <c r="C18" s="326" t="str">
        <f>IF(ISBLANK(Regressions!C28), " ", Regressions!C28)</f>
        <v>National</v>
      </c>
      <c r="D18" s="322">
        <f>IF(ISBLANK(Regressions!D28), " ", Regressions!D28)</f>
        <v>1374256</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Belarus</v>
      </c>
      <c r="B19" s="321">
        <f>IF(ISBLANK(Regressions!B29), " ", Regressions!B29)</f>
        <v>2015</v>
      </c>
      <c r="C19" s="326" t="str">
        <f>IF(ISBLANK(Regressions!C29), " ", Regressions!C29)</f>
        <v>National</v>
      </c>
      <c r="D19" s="322">
        <f>IF(ISBLANK(Regressions!D29), " ", Regressions!D29)</f>
        <v>1399115</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Belarus</v>
      </c>
      <c r="B20" s="321">
        <f>IF(ISBLANK(Regressions!B30), " ", Regressions!B30)</f>
        <v>2016</v>
      </c>
      <c r="C20" s="326" t="str">
        <f>IF(ISBLANK(Regressions!C30), " ", Regressions!C30)</f>
        <v>National</v>
      </c>
      <c r="D20" s="322">
        <f>IF(ISBLANK(Regressions!D30), " ", Regressions!D30)</f>
        <v>1426190</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Belarus</v>
      </c>
      <c r="B21" s="321">
        <f>IF(ISBLANK(Regressions!B31), " ", Regressions!B31)</f>
        <v>2017</v>
      </c>
      <c r="C21" s="326" t="str">
        <f>IF(ISBLANK(Regressions!C31), " ", Regressions!C31)</f>
        <v>National</v>
      </c>
      <c r="D21" s="322">
        <f>IF(ISBLANK(Regressions!D31), " ", Regressions!D31)</f>
        <v>1455647</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Belarus</v>
      </c>
      <c r="B22" s="321">
        <f>IF(ISBLANK(Regressions!B32), " ", Regressions!B32)</f>
        <v>2018</v>
      </c>
      <c r="C22" s="326" t="str">
        <f>IF(ISBLANK(Regressions!C32), " ", Regressions!C32)</f>
        <v>National</v>
      </c>
      <c r="D22" s="322">
        <f>IF(ISBLANK(Regressions!D32), " ", Regressions!D32)</f>
        <v>1480778</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Belarus</v>
      </c>
      <c r="B23" s="321">
        <f>IF(ISBLANK(Regressions!B33), " ", Regressions!B33)</f>
        <v>2019</v>
      </c>
      <c r="C23" s="326" t="str">
        <f>IF(ISBLANK(Regressions!C33), " ", Regressions!C33)</f>
        <v>National</v>
      </c>
      <c r="D23" s="322">
        <f>IF(ISBLANK(Regressions!D33), " ", Regressions!D33)</f>
        <v>1507054</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Belarus</v>
      </c>
      <c r="B24" s="321">
        <f>IF(ISBLANK(Regressions!B34), " ", Regressions!B34)</f>
        <v>2020</v>
      </c>
      <c r="C24" s="326" t="str">
        <f>IF(ISBLANK(Regressions!C34), " ", Regressions!C34)</f>
        <v>National</v>
      </c>
      <c r="D24" s="322">
        <f>IF(ISBLANK(Regressions!D34), " ", Regressions!D34)</f>
        <v>1530055</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Belarus</v>
      </c>
      <c r="B25" s="372">
        <f>IF(ISBLANK(Regressions!B35), " ", Regressions!B35)</f>
        <v>2021</v>
      </c>
      <c r="C25" s="373" t="str">
        <f>IF(ISBLANK(Regressions!C35), " ", Regressions!C35)</f>
        <v>National</v>
      </c>
      <c r="D25" s="374">
        <f>IF(ISBLANK(Regressions!D35), " ", Regressions!D35)</f>
        <v>1538784</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Belarus</v>
      </c>
      <c r="B26" s="321">
        <f>IF(ISBLANK(Regressions!B36), " ", Regressions!B36)</f>
        <v>2022</v>
      </c>
      <c r="C26" s="326" t="str">
        <f>IF(ISBLANK(Regressions!C36), " ", Regressions!C36)</f>
        <v>National</v>
      </c>
      <c r="D26" s="322">
        <f>IF(ISBLANK(Regressions!D36), " ", Regressions!D36)</f>
        <v>1537590</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Belarus</v>
      </c>
      <c r="B27" s="328">
        <f>IF(ISBLANK(Regressions!B37), " ", Regressions!B37)</f>
        <v>2023</v>
      </c>
      <c r="C27" s="329" t="str">
        <f>IF(ISBLANK(Regressions!C37), " ", Regressions!C37)</f>
        <v>National</v>
      </c>
      <c r="D27" s="330">
        <f>IF(ISBLANK(Regressions!D37), " ", Regressions!D37)</f>
        <v>1332128</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Belarus</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Belarus</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Belarus</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Belarus</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Belarus</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Belarus</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Belarus</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Belarus</v>
      </c>
      <c r="B35" s="321">
        <f>IF(ISBLANK(Regressions!B45), " ", Regressions!B45)</f>
        <v>2000</v>
      </c>
      <c r="C35" s="326" t="str">
        <f>IF(ISBLANK(Regressions!C45), " ", Regressions!C45)</f>
        <v>Urban</v>
      </c>
      <c r="D35" s="322">
        <f>IF(ISBLANK(Regressions!D45), " ", Regressions!D45)</f>
        <v>1396859.095060959</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Belarus</v>
      </c>
      <c r="B36" s="321">
        <f>IF(ISBLANK(Regressions!B46), " ", Regressions!B46)</f>
        <v>2001</v>
      </c>
      <c r="C36" s="326" t="str">
        <f>IF(ISBLANK(Regressions!C46), " ", Regressions!C46)</f>
        <v>Urban</v>
      </c>
      <c r="D36" s="322">
        <f>IF(ISBLANK(Regressions!D46), " ", Regressions!D46)</f>
        <v>1346602.4590395361</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Belarus</v>
      </c>
      <c r="B37" s="321">
        <f>IF(ISBLANK(Regressions!B47), " ", Regressions!B47)</f>
        <v>2002</v>
      </c>
      <c r="C37" s="326" t="str">
        <f>IF(ISBLANK(Regressions!C47), " ", Regressions!C47)</f>
        <v>Urban</v>
      </c>
      <c r="D37" s="322">
        <f>IF(ISBLANK(Regressions!D47), " ", Regressions!D47)</f>
        <v>1298165.3105894469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Belarus</v>
      </c>
      <c r="B38" s="321">
        <f>IF(ISBLANK(Regressions!B48), " ", Regressions!B48)</f>
        <v>2003</v>
      </c>
      <c r="C38" s="326" t="str">
        <f>IF(ISBLANK(Regressions!C48), " ", Regressions!C48)</f>
        <v>Urban</v>
      </c>
      <c r="D38" s="322">
        <f>IF(ISBLANK(Regressions!D48), " ", Regressions!D48)</f>
        <v>1250533.798031616</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Belarus</v>
      </c>
      <c r="B39" s="321">
        <f>IF(ISBLANK(Regressions!B49), " ", Regressions!B49)</f>
        <v>2004</v>
      </c>
      <c r="C39" s="326" t="str">
        <f>IF(ISBLANK(Regressions!C49), " ", Regressions!C49)</f>
        <v>Urban</v>
      </c>
      <c r="D39" s="322">
        <f>IF(ISBLANK(Regressions!D49), " ", Regressions!D49)</f>
        <v>1198351.2752066799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Belarus</v>
      </c>
      <c r="B40" s="321">
        <f>IF(ISBLANK(Regressions!B50), " ", Regressions!B50)</f>
        <v>2005</v>
      </c>
      <c r="C40" s="326" t="str">
        <f>IF(ISBLANK(Regressions!C50), " ", Regressions!C50)</f>
        <v>Urban</v>
      </c>
      <c r="D40" s="322">
        <f>IF(ISBLANK(Regressions!D50), " ", Regressions!D50)</f>
        <v>1149853.3265316009</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Belarus</v>
      </c>
      <c r="B41" s="321">
        <f>IF(ISBLANK(Regressions!B51), " ", Regressions!B51)</f>
        <v>2006</v>
      </c>
      <c r="C41" s="326" t="str">
        <f>IF(ISBLANK(Regressions!C51), " ", Regressions!C51)</f>
        <v>Urban</v>
      </c>
      <c r="D41" s="322">
        <f>IF(ISBLANK(Regressions!D51), " ", Regressions!D51)</f>
        <v>1102480.8708874511</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Belarus</v>
      </c>
      <c r="B42" s="321">
        <f>IF(ISBLANK(Regressions!B52), " ", Regressions!B52)</f>
        <v>2007</v>
      </c>
      <c r="C42" s="326" t="str">
        <f>IF(ISBLANK(Regressions!C52), " ", Regressions!C52)</f>
        <v>Urban</v>
      </c>
      <c r="D42" s="322">
        <f>IF(ISBLANK(Regressions!D52), " ", Regressions!D52)</f>
        <v>1062672.495223084</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Belarus</v>
      </c>
      <c r="B43" s="321">
        <f>IF(ISBLANK(Regressions!B53), " ", Regressions!B53)</f>
        <v>2008</v>
      </c>
      <c r="C43" s="326" t="str">
        <f>IF(ISBLANK(Regressions!C53), " ", Regressions!C53)</f>
        <v>Urban</v>
      </c>
      <c r="D43" s="322">
        <f>IF(ISBLANK(Regressions!D53), " ", Regressions!D53)</f>
        <v>1032197.147646332</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Belarus</v>
      </c>
      <c r="B44" s="321">
        <f>IF(ISBLANK(Regressions!B54), " ", Regressions!B54)</f>
        <v>2009</v>
      </c>
      <c r="C44" s="326" t="str">
        <f>IF(ISBLANK(Regressions!C54), " ", Regressions!C54)</f>
        <v>Urban</v>
      </c>
      <c r="D44" s="322">
        <f>IF(ISBLANK(Regressions!D54), " ", Regressions!D54)</f>
        <v>1010726.969677734</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Belarus</v>
      </c>
      <c r="B45" s="321">
        <f>IF(ISBLANK(Regressions!B55), " ", Regressions!B55)</f>
        <v>2010</v>
      </c>
      <c r="C45" s="326" t="str">
        <f>IF(ISBLANK(Regressions!C55), " ", Regressions!C55)</f>
        <v>Urban</v>
      </c>
      <c r="D45" s="322">
        <f>IF(ISBLANK(Regressions!D55), " ", Regressions!D55)</f>
        <v>998668.51585815428</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Belarus</v>
      </c>
      <c r="B46" s="321">
        <f>IF(ISBLANK(Regressions!B56), " ", Regressions!B56)</f>
        <v>2011</v>
      </c>
      <c r="C46" s="326" t="str">
        <f>IF(ISBLANK(Regressions!C56), " ", Regressions!C56)</f>
        <v>Urban</v>
      </c>
      <c r="D46" s="322">
        <f>IF(ISBLANK(Regressions!D56), " ", Regressions!D56)</f>
        <v>999735.03343002312</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Belarus</v>
      </c>
      <c r="B47" s="321">
        <f>IF(ISBLANK(Regressions!B57), " ", Regressions!B57)</f>
        <v>2012</v>
      </c>
      <c r="C47" s="326" t="str">
        <f>IF(ISBLANK(Regressions!C57), " ", Regressions!C57)</f>
        <v>Urban</v>
      </c>
      <c r="D47" s="322">
        <f>IF(ISBLANK(Regressions!D57), " ", Regressions!D57)</f>
        <v>1010023.53832901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Belarus</v>
      </c>
      <c r="B48" s="321">
        <f>IF(ISBLANK(Regressions!B58), " ", Regressions!B58)</f>
        <v>2013</v>
      </c>
      <c r="C48" s="326" t="str">
        <f>IF(ISBLANK(Regressions!C58), " ", Regressions!C58)</f>
        <v>Urban</v>
      </c>
      <c r="D48" s="322">
        <f>IF(ISBLANK(Regressions!D58), " ", Regressions!D58)</f>
        <v>1031273.422182083</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Belarus</v>
      </c>
      <c r="B49" s="321">
        <f>IF(ISBLANK(Regressions!B59), " ", Regressions!B59)</f>
        <v>2014</v>
      </c>
      <c r="C49" s="326" t="str">
        <f>IF(ISBLANK(Regressions!C59), " ", Regressions!C59)</f>
        <v>Urban</v>
      </c>
      <c r="D49" s="322">
        <f>IF(ISBLANK(Regressions!D59), " ", Regressions!D59)</f>
        <v>1053958.164984131</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Belarus</v>
      </c>
      <c r="B50" s="321">
        <f>IF(ISBLANK(Regressions!B60), " ", Regressions!B60)</f>
        <v>2015</v>
      </c>
      <c r="C50" s="326" t="str">
        <f>IF(ISBLANK(Regressions!C60), " ", Regressions!C60)</f>
        <v>Urban</v>
      </c>
      <c r="D50" s="322">
        <f>IF(ISBLANK(Regressions!D60), " ", Regressions!D60)</f>
        <v>1079850.944734192</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Belarus</v>
      </c>
      <c r="B51" s="321">
        <f>IF(ISBLANK(Regressions!B61), " ", Regressions!B61)</f>
        <v>2016</v>
      </c>
      <c r="C51" s="326" t="str">
        <f>IF(ISBLANK(Regressions!C61), " ", Regressions!C61)</f>
        <v>Urban</v>
      </c>
      <c r="D51" s="322">
        <f>IF(ISBLANK(Regressions!D61), " ", Regressions!D61)</f>
        <v>1107593.4602943419</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Belarus</v>
      </c>
      <c r="B52" s="321">
        <f>IF(ISBLANK(Regressions!B62), " ", Regressions!B62)</f>
        <v>2017</v>
      </c>
      <c r="C52" s="326" t="str">
        <f>IF(ISBLANK(Regressions!C62), " ", Regressions!C62)</f>
        <v>Urban</v>
      </c>
      <c r="D52" s="322">
        <f>IF(ISBLANK(Regressions!D62), " ", Regressions!D62)</f>
        <v>1137355.266072083</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Belarus</v>
      </c>
      <c r="B53" s="321">
        <f>IF(ISBLANK(Regressions!B63), " ", Regressions!B63)</f>
        <v>2018</v>
      </c>
      <c r="C53" s="326" t="str">
        <f>IF(ISBLANK(Regressions!C63), " ", Regressions!C63)</f>
        <v>Urban</v>
      </c>
      <c r="D53" s="322">
        <f>IF(ISBLANK(Regressions!D63), " ", Regressions!D63)</f>
        <v>1163817.4871759031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Belarus</v>
      </c>
      <c r="B54" s="321">
        <f>IF(ISBLANK(Regressions!B64), " ", Regressions!B64)</f>
        <v>2019</v>
      </c>
      <c r="C54" s="326" t="str">
        <f>IF(ISBLANK(Regressions!C64), " ", Regressions!C64)</f>
        <v>Urban</v>
      </c>
      <c r="D54" s="322">
        <f>IF(ISBLANK(Regressions!D64), " ", Regressions!D64)</f>
        <v>1191235.7444435121</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Belarus</v>
      </c>
      <c r="B55" s="321">
        <f>IF(ISBLANK(Regressions!B65), " ", Regressions!B65)</f>
        <v>2020</v>
      </c>
      <c r="C55" s="326" t="str">
        <f>IF(ISBLANK(Regressions!C65), " ", Regressions!C65)</f>
        <v>Urban</v>
      </c>
      <c r="D55" s="322">
        <f>IF(ISBLANK(Regressions!D65), " ", Regressions!D65)</f>
        <v>1216133.641798401</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Belarus</v>
      </c>
      <c r="B56" s="372">
        <f>IF(ISBLANK(Regressions!B66), " ", Regressions!B66)</f>
        <v>2021</v>
      </c>
      <c r="C56" s="373" t="str">
        <f>IF(ISBLANK(Regressions!C66), " ", Regressions!C66)</f>
        <v>Urban</v>
      </c>
      <c r="D56" s="374">
        <f>IF(ISBLANK(Regressions!D66), " ", Regressions!D66)</f>
        <v>1229642.350751953</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Belarus</v>
      </c>
      <c r="B57" s="321">
        <f>IF(ISBLANK(Regressions!B67), " ", Regressions!B67)</f>
        <v>2022</v>
      </c>
      <c r="C57" s="326" t="str">
        <f>IF(ISBLANK(Regressions!C67), " ", Regressions!C67)</f>
        <v>Urban</v>
      </c>
      <c r="D57" s="322">
        <f>IF(ISBLANK(Regressions!D67), " ", Regressions!D67)</f>
        <v>1235084.488030243</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Belarus</v>
      </c>
      <c r="B58" s="328">
        <f>IF(ISBLANK(Regressions!B68), " ", Regressions!B68)</f>
        <v>2023</v>
      </c>
      <c r="C58" s="329" t="str">
        <f>IF(ISBLANK(Regressions!C68), " ", Regressions!C68)</f>
        <v>Urban</v>
      </c>
      <c r="D58" s="330">
        <f>IF(ISBLANK(Regressions!D68), " ", Regressions!D68)</f>
        <v>1075440.2930810549</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Belarus</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Belarus</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Belarus</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Belarus</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Belarus</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Belarus</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Belarus</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Belarus</v>
      </c>
      <c r="B66" s="321">
        <f>IF(ISBLANK(Regressions!B76), " ", Regressions!B76)</f>
        <v>2000</v>
      </c>
      <c r="C66" s="326" t="str">
        <f>IF(ISBLANK(Regressions!C76), " ", Regressions!C76)</f>
        <v>Rural</v>
      </c>
      <c r="D66" s="322">
        <f>IF(ISBLANK(Regressions!D76), " ", Regressions!D76)</f>
        <v>599423.90493904112</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Belarus</v>
      </c>
      <c r="B67" s="321">
        <f>IF(ISBLANK(Regressions!B77), " ", Regressions!B77)</f>
        <v>2001</v>
      </c>
      <c r="C67" s="326" t="str">
        <f>IF(ISBLANK(Regressions!C77), " ", Regressions!C77)</f>
        <v>Rural</v>
      </c>
      <c r="D67" s="322">
        <f>IF(ISBLANK(Regressions!D77), " ", Regressions!D77)</f>
        <v>564610.54096046451</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Belarus</v>
      </c>
      <c r="B68" s="321">
        <f>IF(ISBLANK(Regressions!B78), " ", Regressions!B78)</f>
        <v>2002</v>
      </c>
      <c r="C68" s="326" t="str">
        <f>IF(ISBLANK(Regressions!C78), " ", Regressions!C78)</f>
        <v>Rural</v>
      </c>
      <c r="D68" s="322">
        <f>IF(ISBLANK(Regressions!D78), " ", Regressions!D78)</f>
        <v>531808.68941055296</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Belarus</v>
      </c>
      <c r="B69" s="321">
        <f>IF(ISBLANK(Regressions!B79), " ", Regressions!B79)</f>
        <v>2003</v>
      </c>
      <c r="C69" s="326" t="str">
        <f>IF(ISBLANK(Regressions!C79), " ", Regressions!C79)</f>
        <v>Rural</v>
      </c>
      <c r="D69" s="322">
        <f>IF(ISBLANK(Regressions!D79), " ", Regressions!D79)</f>
        <v>500546.2019683838</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Belarus</v>
      </c>
      <c r="B70" s="321">
        <f>IF(ISBLANK(Regressions!B80), " ", Regressions!B80)</f>
        <v>2004</v>
      </c>
      <c r="C70" s="326" t="str">
        <f>IF(ISBLANK(Regressions!C80), " ", Regressions!C80)</f>
        <v>Rural</v>
      </c>
      <c r="D70" s="322">
        <f>IF(ISBLANK(Regressions!D80), " ", Regressions!D80)</f>
        <v>468641.72479331959</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Belarus</v>
      </c>
      <c r="B71" s="321">
        <f>IF(ISBLANK(Regressions!B81), " ", Regressions!B81)</f>
        <v>2005</v>
      </c>
      <c r="C71" s="326" t="str">
        <f>IF(ISBLANK(Regressions!C81), " ", Regressions!C81)</f>
        <v>Rural</v>
      </c>
      <c r="D71" s="322">
        <f>IF(ISBLANK(Regressions!D81), " ", Regressions!D81)</f>
        <v>439351.67346839898</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Belarus</v>
      </c>
      <c r="B72" s="321">
        <f>IF(ISBLANK(Regressions!B82), " ", Regressions!B82)</f>
        <v>2006</v>
      </c>
      <c r="C72" s="326" t="str">
        <f>IF(ISBLANK(Regressions!C82), " ", Regressions!C82)</f>
        <v>Rural</v>
      </c>
      <c r="D72" s="322">
        <f>IF(ISBLANK(Regressions!D82), " ", Regressions!D82)</f>
        <v>411583.12911254878</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Belarus</v>
      </c>
      <c r="B73" s="321">
        <f>IF(ISBLANK(Regressions!B83), " ", Regressions!B83)</f>
        <v>2007</v>
      </c>
      <c r="C73" s="326" t="str">
        <f>IF(ISBLANK(Regressions!C83), " ", Regressions!C83)</f>
        <v>Rural</v>
      </c>
      <c r="D73" s="322">
        <f>IF(ISBLANK(Regressions!D83), " ", Regressions!D83)</f>
        <v>387619.50477691652</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Belarus</v>
      </c>
      <c r="B74" s="321">
        <f>IF(ISBLANK(Regressions!B84), " ", Regressions!B84)</f>
        <v>2008</v>
      </c>
      <c r="C74" s="326" t="str">
        <f>IF(ISBLANK(Regressions!C84), " ", Regressions!C84)</f>
        <v>Rural</v>
      </c>
      <c r="D74" s="322">
        <f>IF(ISBLANK(Regressions!D84), " ", Regressions!D84)</f>
        <v>367847.85235366819</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Belarus</v>
      </c>
      <c r="B75" s="321">
        <f>IF(ISBLANK(Regressions!B85), " ", Regressions!B85)</f>
        <v>2009</v>
      </c>
      <c r="C75" s="326" t="str">
        <f>IF(ISBLANK(Regressions!C85), " ", Regressions!C85)</f>
        <v>Rural</v>
      </c>
      <c r="D75" s="322">
        <f>IF(ISBLANK(Regressions!D85), " ", Regressions!D85)</f>
        <v>351953.03032226558</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Belarus</v>
      </c>
      <c r="B76" s="321">
        <f>IF(ISBLANK(Regressions!B86), " ", Regressions!B86)</f>
        <v>2010</v>
      </c>
      <c r="C76" s="326" t="str">
        <f>IF(ISBLANK(Regressions!C86), " ", Regressions!C86)</f>
        <v>Rural</v>
      </c>
      <c r="D76" s="322">
        <f>IF(ISBLANK(Regressions!D86), " ", Regressions!D86)</f>
        <v>338738.48414184572</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Belarus</v>
      </c>
      <c r="B77" s="321">
        <f>IF(ISBLANK(Regressions!B87), " ", Regressions!B87)</f>
        <v>2011</v>
      </c>
      <c r="C77" s="326" t="str">
        <f>IF(ISBLANK(Regressions!C87), " ", Regressions!C87)</f>
        <v>Rural</v>
      </c>
      <c r="D77" s="322">
        <f>IF(ISBLANK(Regressions!D87), " ", Regressions!D87)</f>
        <v>329911.96656997682</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Belarus</v>
      </c>
      <c r="B78" s="321">
        <f>IF(ISBLANK(Regressions!B88), " ", Regressions!B88)</f>
        <v>2012</v>
      </c>
      <c r="C78" s="326" t="str">
        <f>IF(ISBLANK(Regressions!C88), " ", Regressions!C88)</f>
        <v>Rural</v>
      </c>
      <c r="D78" s="322">
        <f>IF(ISBLANK(Regressions!D88), " ", Regressions!D88)</f>
        <v>324274.46167098999</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Belarus</v>
      </c>
      <c r="B79" s="321">
        <f>IF(ISBLANK(Regressions!B89), " ", Regressions!B89)</f>
        <v>2013</v>
      </c>
      <c r="C79" s="326" t="str">
        <f>IF(ISBLANK(Regressions!C89), " ", Regressions!C89)</f>
        <v>Rural</v>
      </c>
      <c r="D79" s="322">
        <f>IF(ISBLANK(Regressions!D89), " ", Regressions!D89)</f>
        <v>322121.57781791693</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Belarus</v>
      </c>
      <c r="B80" s="321">
        <f>IF(ISBLANK(Regressions!B90), " ", Regressions!B90)</f>
        <v>2014</v>
      </c>
      <c r="C80" s="326" t="str">
        <f>IF(ISBLANK(Regressions!C90), " ", Regressions!C90)</f>
        <v>Rural</v>
      </c>
      <c r="D80" s="322">
        <f>IF(ISBLANK(Regressions!D90), " ", Regressions!D90)</f>
        <v>320297.83501586918</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Belarus</v>
      </c>
      <c r="B81" s="321">
        <f>IF(ISBLANK(Regressions!B91), " ", Regressions!B91)</f>
        <v>2015</v>
      </c>
      <c r="C81" s="326" t="str">
        <f>IF(ISBLANK(Regressions!C91), " ", Regressions!C91)</f>
        <v>Rural</v>
      </c>
      <c r="D81" s="322">
        <f>IF(ISBLANK(Regressions!D91), " ", Regressions!D91)</f>
        <v>319264.05526580813</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Belarus</v>
      </c>
      <c r="B82" s="321">
        <f>IF(ISBLANK(Regressions!B92), " ", Regressions!B92)</f>
        <v>2016</v>
      </c>
      <c r="C82" s="326" t="str">
        <f>IF(ISBLANK(Regressions!C92), " ", Regressions!C92)</f>
        <v>Rural</v>
      </c>
      <c r="D82" s="322">
        <f>IF(ISBLANK(Regressions!D92), " ", Regressions!D92)</f>
        <v>318596.53970565792</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Belarus</v>
      </c>
      <c r="B83" s="321">
        <f>IF(ISBLANK(Regressions!B93), " ", Regressions!B93)</f>
        <v>2017</v>
      </c>
      <c r="C83" s="326" t="str">
        <f>IF(ISBLANK(Regressions!C93), " ", Regressions!C93)</f>
        <v>Rural</v>
      </c>
      <c r="D83" s="322">
        <f>IF(ISBLANK(Regressions!D93), " ", Regressions!D93)</f>
        <v>318291.73392791749</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Belarus</v>
      </c>
      <c r="B84" s="321">
        <f>IF(ISBLANK(Regressions!B94), " ", Regressions!B94)</f>
        <v>2018</v>
      </c>
      <c r="C84" s="326" t="str">
        <f>IF(ISBLANK(Regressions!C94), " ", Regressions!C94)</f>
        <v>Rural</v>
      </c>
      <c r="D84" s="322">
        <f>IF(ISBLANK(Regressions!D94), " ", Regressions!D94)</f>
        <v>316960.51282409672</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Belarus</v>
      </c>
      <c r="B85" s="321">
        <f>IF(ISBLANK(Regressions!B95), " ", Regressions!B95)</f>
        <v>2019</v>
      </c>
      <c r="C85" s="326" t="str">
        <f>IF(ISBLANK(Regressions!C95), " ", Regressions!C95)</f>
        <v>Rural</v>
      </c>
      <c r="D85" s="322">
        <f>IF(ISBLANK(Regressions!D95), " ", Regressions!D95)</f>
        <v>315818.25555648812</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Belarus</v>
      </c>
      <c r="B86" s="321">
        <f>IF(ISBLANK(Regressions!B96), " ", Regressions!B96)</f>
        <v>2020</v>
      </c>
      <c r="C86" s="326" t="str">
        <f>IF(ISBLANK(Regressions!C96), " ", Regressions!C96)</f>
        <v>Rural</v>
      </c>
      <c r="D86" s="322">
        <f>IF(ISBLANK(Regressions!D96), " ", Regressions!D96)</f>
        <v>313921.35820159921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Belarus</v>
      </c>
      <c r="B87" s="372">
        <f>IF(ISBLANK(Regressions!B97), " ", Regressions!B97)</f>
        <v>2021</v>
      </c>
      <c r="C87" s="373" t="str">
        <f>IF(ISBLANK(Regressions!C97), " ", Regressions!C97)</f>
        <v>Rural</v>
      </c>
      <c r="D87" s="374">
        <f>IF(ISBLANK(Regressions!D97), " ", Regressions!D97)</f>
        <v>309141.64924804692</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Belarus</v>
      </c>
      <c r="B88" s="321">
        <f>IF(ISBLANK(Regressions!B98), " ", Regressions!B98)</f>
        <v>2022</v>
      </c>
      <c r="C88" s="326" t="str">
        <f>IF(ISBLANK(Regressions!C98), " ", Regressions!C98)</f>
        <v>Rural</v>
      </c>
      <c r="D88" s="322">
        <f>IF(ISBLANK(Regressions!D98), " ", Regressions!D98)</f>
        <v>302505.51196975709</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Belarus</v>
      </c>
      <c r="B89" s="328">
        <f>IF(ISBLANK(Regressions!B99), " ", Regressions!B99)</f>
        <v>2023</v>
      </c>
      <c r="C89" s="329" t="str">
        <f>IF(ISBLANK(Regressions!C99), " ", Regressions!C99)</f>
        <v>Rural</v>
      </c>
      <c r="D89" s="330">
        <f>IF(ISBLANK(Regressions!D99), " ", Regressions!D99)</f>
        <v>256687.7069189453</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Belarus</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Belarus</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Belarus</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Belarus</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Belarus</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Belarus</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Belarus</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Belarus</v>
      </c>
      <c r="B97" s="321">
        <f>IF(ISBLANK(Regressions!B107), " ", Regressions!B107)</f>
        <v>2000</v>
      </c>
      <c r="C97" s="326" t="str">
        <f>IF(ISBLANK(Regressions!C107), " ", Regressions!C107)</f>
        <v>Pre-primary</v>
      </c>
      <c r="D97" s="322">
        <f>IF(ISBLANK(Regressions!D107), " ", Regressions!D107)</f>
        <v>307844</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Belarus</v>
      </c>
      <c r="B98" s="321">
        <f>IF(ISBLANK(Regressions!B108), " ", Regressions!B108)</f>
        <v>2001</v>
      </c>
      <c r="C98" s="326" t="str">
        <f>IF(ISBLANK(Regressions!C108), " ", Regressions!C108)</f>
        <v>Pre-primary</v>
      </c>
      <c r="D98" s="322">
        <f>IF(ISBLANK(Regressions!D108), " ", Regressions!D108)</f>
        <v>288557</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Belarus</v>
      </c>
      <c r="B99" s="321">
        <f>IF(ISBLANK(Regressions!B109), " ", Regressions!B109)</f>
        <v>2002</v>
      </c>
      <c r="C99" s="326" t="str">
        <f>IF(ISBLANK(Regressions!C109), " ", Regressions!C109)</f>
        <v>Pre-primary</v>
      </c>
      <c r="D99" s="322">
        <f>IF(ISBLANK(Regressions!D109), " ", Regressions!D109)</f>
        <v>281325</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Belarus</v>
      </c>
      <c r="B100" s="321">
        <f>IF(ISBLANK(Regressions!B110), " ", Regressions!B110)</f>
        <v>2003</v>
      </c>
      <c r="C100" s="326" t="str">
        <f>IF(ISBLANK(Regressions!C110), " ", Regressions!C110)</f>
        <v>Pre-primary</v>
      </c>
      <c r="D100" s="322">
        <f>IF(ISBLANK(Regressions!D110), " ", Regressions!D110)</f>
        <v>279549</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Belarus</v>
      </c>
      <c r="B101" s="321">
        <f>IF(ISBLANK(Regressions!B111), " ", Regressions!B111)</f>
        <v>2004</v>
      </c>
      <c r="C101" s="326" t="str">
        <f>IF(ISBLANK(Regressions!C111), " ", Regressions!C111)</f>
        <v>Pre-primary</v>
      </c>
      <c r="D101" s="322">
        <f>IF(ISBLANK(Regressions!D111), " ", Regressions!D111)</f>
        <v>283249</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Belarus</v>
      </c>
      <c r="B102" s="321">
        <f>IF(ISBLANK(Regressions!B112), " ", Regressions!B112)</f>
        <v>2005</v>
      </c>
      <c r="C102" s="326" t="str">
        <f>IF(ISBLANK(Regressions!C112), " ", Regressions!C112)</f>
        <v>Pre-primary</v>
      </c>
      <c r="D102" s="322">
        <f>IF(ISBLANK(Regressions!D112), " ", Regressions!D112)</f>
        <v>282114</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Belarus</v>
      </c>
      <c r="B103" s="321">
        <f>IF(ISBLANK(Regressions!B113), " ", Regressions!B113)</f>
        <v>2006</v>
      </c>
      <c r="C103" s="326" t="str">
        <f>IF(ISBLANK(Regressions!C113), " ", Regressions!C113)</f>
        <v>Pre-primary</v>
      </c>
      <c r="D103" s="322">
        <f>IF(ISBLANK(Regressions!D113), " ", Regressions!D113)</f>
        <v>278603</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Belarus</v>
      </c>
      <c r="B104" s="321">
        <f>IF(ISBLANK(Regressions!B114), " ", Regressions!B114)</f>
        <v>2007</v>
      </c>
      <c r="C104" s="326" t="str">
        <f>IF(ISBLANK(Regressions!C114), " ", Regressions!C114)</f>
        <v>Pre-primary</v>
      </c>
      <c r="D104" s="322">
        <f>IF(ISBLANK(Regressions!D114), " ", Regressions!D114)</f>
        <v>274938</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Belarus</v>
      </c>
      <c r="B105" s="321">
        <f>IF(ISBLANK(Regressions!B115), " ", Regressions!B115)</f>
        <v>2008</v>
      </c>
      <c r="C105" s="326" t="str">
        <f>IF(ISBLANK(Regressions!C115), " ", Regressions!C115)</f>
        <v>Pre-primary</v>
      </c>
      <c r="D105" s="322">
        <f>IF(ISBLANK(Regressions!D115), " ", Regressions!D115)</f>
        <v>274556</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Belarus</v>
      </c>
      <c r="B106" s="321">
        <f>IF(ISBLANK(Regressions!B116), " ", Regressions!B116)</f>
        <v>2009</v>
      </c>
      <c r="C106" s="326" t="str">
        <f>IF(ISBLANK(Regressions!C116), " ", Regressions!C116)</f>
        <v>Pre-primary</v>
      </c>
      <c r="D106" s="322">
        <f>IF(ISBLANK(Regressions!D116), " ", Regressions!D116)</f>
        <v>277671</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Belarus</v>
      </c>
      <c r="B107" s="321">
        <f>IF(ISBLANK(Regressions!B117), " ", Regressions!B117)</f>
        <v>2010</v>
      </c>
      <c r="C107" s="326" t="str">
        <f>IF(ISBLANK(Regressions!C117), " ", Regressions!C117)</f>
        <v>Pre-primary</v>
      </c>
      <c r="D107" s="322">
        <f>IF(ISBLANK(Regressions!D117), " ", Regressions!D117)</f>
        <v>284281</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Belarus</v>
      </c>
      <c r="B108" s="321">
        <f>IF(ISBLANK(Regressions!B118), " ", Regressions!B118)</f>
        <v>2011</v>
      </c>
      <c r="C108" s="326" t="str">
        <f>IF(ISBLANK(Regressions!C118), " ", Regressions!C118)</f>
        <v>Pre-primary</v>
      </c>
      <c r="D108" s="322">
        <f>IF(ISBLANK(Regressions!D118), " ", Regressions!D118)</f>
        <v>295589</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Belarus</v>
      </c>
      <c r="B109" s="321">
        <f>IF(ISBLANK(Regressions!B119), " ", Regressions!B119)</f>
        <v>2012</v>
      </c>
      <c r="C109" s="326" t="str">
        <f>IF(ISBLANK(Regressions!C119), " ", Regressions!C119)</f>
        <v>Pre-primary</v>
      </c>
      <c r="D109" s="322">
        <f>IF(ISBLANK(Regressions!D119), " ", Regressions!D119)</f>
        <v>309097</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Belarus</v>
      </c>
      <c r="B110" s="321">
        <f>IF(ISBLANK(Regressions!B120), " ", Regressions!B120)</f>
        <v>2013</v>
      </c>
      <c r="C110" s="326" t="str">
        <f>IF(ISBLANK(Regressions!C120), " ", Regressions!C120)</f>
        <v>Pre-primary</v>
      </c>
      <c r="D110" s="322">
        <f>IF(ISBLANK(Regressions!D120), " ", Regressions!D120)</f>
        <v>324444</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Belarus</v>
      </c>
      <c r="B111" s="321">
        <f>IF(ISBLANK(Regressions!B121), " ", Regressions!B121)</f>
        <v>2014</v>
      </c>
      <c r="C111" s="326" t="str">
        <f>IF(ISBLANK(Regressions!C121), " ", Regressions!C121)</f>
        <v>Pre-primary</v>
      </c>
      <c r="D111" s="322">
        <f>IF(ISBLANK(Regressions!D121), " ", Regressions!D121)</f>
        <v>331383</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Belarus</v>
      </c>
      <c r="B112" s="321">
        <f>IF(ISBLANK(Regressions!B122), " ", Regressions!B122)</f>
        <v>2015</v>
      </c>
      <c r="C112" s="326" t="str">
        <f>IF(ISBLANK(Regressions!C122), " ", Regressions!C122)</f>
        <v>Pre-primary</v>
      </c>
      <c r="D112" s="322">
        <f>IF(ISBLANK(Regressions!D122), " ", Regressions!D122)</f>
        <v>335624</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Belarus</v>
      </c>
      <c r="B113" s="321">
        <f>IF(ISBLANK(Regressions!B123), " ", Regressions!B123)</f>
        <v>2016</v>
      </c>
      <c r="C113" s="326" t="str">
        <f>IF(ISBLANK(Regressions!C123), " ", Regressions!C123)</f>
        <v>Pre-primary</v>
      </c>
      <c r="D113" s="322">
        <f>IF(ISBLANK(Regressions!D123), " ", Regressions!D123)</f>
        <v>340575</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Belarus</v>
      </c>
      <c r="B114" s="321">
        <f>IF(ISBLANK(Regressions!B124), " ", Regressions!B124)</f>
        <v>2017</v>
      </c>
      <c r="C114" s="326" t="str">
        <f>IF(ISBLANK(Regressions!C124), " ", Regressions!C124)</f>
        <v>Pre-primary</v>
      </c>
      <c r="D114" s="322">
        <f>IF(ISBLANK(Regressions!D124), " ", Regressions!D124)</f>
        <v>350268</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Belarus</v>
      </c>
      <c r="B115" s="321">
        <f>IF(ISBLANK(Regressions!B125), " ", Regressions!B125)</f>
        <v>2018</v>
      </c>
      <c r="C115" s="326" t="str">
        <f>IF(ISBLANK(Regressions!C125), " ", Regressions!C125)</f>
        <v>Pre-primary</v>
      </c>
      <c r="D115" s="322">
        <f>IF(ISBLANK(Regressions!D125), " ", Regressions!D125)</f>
        <v>358498</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Belarus</v>
      </c>
      <c r="B116" s="321">
        <f>IF(ISBLANK(Regressions!B126), " ", Regressions!B126)</f>
        <v>2019</v>
      </c>
      <c r="C116" s="326" t="str">
        <f>IF(ISBLANK(Regressions!C126), " ", Regressions!C126)</f>
        <v>Pre-primary</v>
      </c>
      <c r="D116" s="322">
        <f>IF(ISBLANK(Regressions!D126), " ", Regressions!D126)</f>
        <v>359900</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Belarus</v>
      </c>
      <c r="B117" s="321">
        <f>IF(ISBLANK(Regressions!B127), " ", Regressions!B127)</f>
        <v>2020</v>
      </c>
      <c r="C117" s="326" t="str">
        <f>IF(ISBLANK(Regressions!C127), " ", Regressions!C127)</f>
        <v>Pre-primary</v>
      </c>
      <c r="D117" s="322">
        <f>IF(ISBLANK(Regressions!D127), " ", Regressions!D127)</f>
        <v>354306</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Belarus</v>
      </c>
      <c r="B118" s="372">
        <f>IF(ISBLANK(Regressions!B128), " ", Regressions!B128)</f>
        <v>2021</v>
      </c>
      <c r="C118" s="373" t="str">
        <f>IF(ISBLANK(Regressions!C128), " ", Regressions!C128)</f>
        <v>Pre-primary</v>
      </c>
      <c r="D118" s="374">
        <f>IF(ISBLANK(Regressions!D128), " ", Regressions!D128)</f>
        <v>334824</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Belarus</v>
      </c>
      <c r="B119" s="321">
        <f>IF(ISBLANK(Regressions!B129), " ", Regressions!B129)</f>
        <v>2022</v>
      </c>
      <c r="C119" s="326" t="str">
        <f>IF(ISBLANK(Regressions!C129), " ", Regressions!C129)</f>
        <v>Pre-primary</v>
      </c>
      <c r="D119" s="322">
        <f>IF(ISBLANK(Regressions!D129), " ", Regressions!D129)</f>
        <v>308057</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Belarus</v>
      </c>
      <c r="B120" s="328">
        <f>IF(ISBLANK(Regressions!B130), " ", Regressions!B130)</f>
        <v>2023</v>
      </c>
      <c r="C120" s="329" t="str">
        <f>IF(ISBLANK(Regressions!C130), " ", Regressions!C130)</f>
        <v>Pre-primary</v>
      </c>
      <c r="D120" s="330">
        <f>IF(ISBLANK(Regressions!D130), " ", Regressions!D130)</f>
        <v>351356</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Belarus</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Belarus</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Belarus</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Belarus</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Belarus</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Belarus</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Belarus</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Belarus</v>
      </c>
      <c r="B128" s="321">
        <f>IF(ISBLANK(Regressions!B138), " ", Regressions!B138)</f>
        <v>2000</v>
      </c>
      <c r="C128" s="326" t="str">
        <f>IF(ISBLANK(Regressions!C138), " ", Regressions!C138)</f>
        <v>Primary</v>
      </c>
      <c r="D128" s="322">
        <f>IF(ISBLANK(Regressions!D138), " ", Regressions!D138)</f>
        <v>517363</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Belarus</v>
      </c>
      <c r="B129" s="321">
        <f>IF(ISBLANK(Regressions!B139), " ", Regressions!B139)</f>
        <v>2001</v>
      </c>
      <c r="C129" s="326" t="str">
        <f>IF(ISBLANK(Regressions!C139), " ", Regressions!C139)</f>
        <v>Primary</v>
      </c>
      <c r="D129" s="322">
        <f>IF(ISBLANK(Regressions!D139), " ", Regressions!D139)</f>
        <v>482295</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Belarus</v>
      </c>
      <c r="B130" s="321">
        <f>IF(ISBLANK(Regressions!B140), " ", Regressions!B140)</f>
        <v>2002</v>
      </c>
      <c r="C130" s="326" t="str">
        <f>IF(ISBLANK(Regressions!C140), " ", Regressions!C140)</f>
        <v>Primary</v>
      </c>
      <c r="D130" s="322">
        <f>IF(ISBLANK(Regressions!D140), " ", Regressions!D140)</f>
        <v>448700</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Belarus</v>
      </c>
      <c r="B131" s="321">
        <f>IF(ISBLANK(Regressions!B141), " ", Regressions!B141)</f>
        <v>2003</v>
      </c>
      <c r="C131" s="326" t="str">
        <f>IF(ISBLANK(Regressions!C141), " ", Regressions!C141)</f>
        <v>Primary</v>
      </c>
      <c r="D131" s="322">
        <f>IF(ISBLANK(Regressions!D141), " ", Regressions!D141)</f>
        <v>416500</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Belarus</v>
      </c>
      <c r="B132" s="321">
        <f>IF(ISBLANK(Regressions!B142), " ", Regressions!B142)</f>
        <v>2004</v>
      </c>
      <c r="C132" s="326" t="str">
        <f>IF(ISBLANK(Regressions!C142), " ", Regressions!C142)</f>
        <v>Primary</v>
      </c>
      <c r="D132" s="322">
        <f>IF(ISBLANK(Regressions!D142), " ", Regressions!D142)</f>
        <v>390375</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Belarus</v>
      </c>
      <c r="B133" s="321">
        <f>IF(ISBLANK(Regressions!B143), " ", Regressions!B143)</f>
        <v>2005</v>
      </c>
      <c r="C133" s="326" t="str">
        <f>IF(ISBLANK(Regressions!C143), " ", Regressions!C143)</f>
        <v>Primary</v>
      </c>
      <c r="D133" s="322">
        <f>IF(ISBLANK(Regressions!D143), " ", Regressions!D143)</f>
        <v>375417</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Belarus</v>
      </c>
      <c r="B134" s="321">
        <f>IF(ISBLANK(Regressions!B144), " ", Regressions!B144)</f>
        <v>2006</v>
      </c>
      <c r="C134" s="326" t="str">
        <f>IF(ISBLANK(Regressions!C144), " ", Regressions!C144)</f>
        <v>Primary</v>
      </c>
      <c r="D134" s="322">
        <f>IF(ISBLANK(Regressions!D144), " ", Regressions!D144)</f>
        <v>370043</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Belarus</v>
      </c>
      <c r="B135" s="321">
        <f>IF(ISBLANK(Regressions!B145), " ", Regressions!B145)</f>
        <v>2007</v>
      </c>
      <c r="C135" s="326" t="str">
        <f>IF(ISBLANK(Regressions!C145), " ", Regressions!C145)</f>
        <v>Primary</v>
      </c>
      <c r="D135" s="322">
        <f>IF(ISBLANK(Regressions!D145), " ", Regressions!D145)</f>
        <v>369660</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Belarus</v>
      </c>
      <c r="B136" s="321">
        <f>IF(ISBLANK(Regressions!B146), " ", Regressions!B146)</f>
        <v>2008</v>
      </c>
      <c r="C136" s="326" t="str">
        <f>IF(ISBLANK(Regressions!C146), " ", Regressions!C146)</f>
        <v>Primary</v>
      </c>
      <c r="D136" s="322">
        <f>IF(ISBLANK(Regressions!D146), " ", Regressions!D146)</f>
        <v>371627</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Belarus</v>
      </c>
      <c r="B137" s="321">
        <f>IF(ISBLANK(Regressions!B147), " ", Regressions!B147)</f>
        <v>2009</v>
      </c>
      <c r="C137" s="326" t="str">
        <f>IF(ISBLANK(Regressions!C147), " ", Regressions!C147)</f>
        <v>Primary</v>
      </c>
      <c r="D137" s="322">
        <f>IF(ISBLANK(Regressions!D147), " ", Regressions!D147)</f>
        <v>368872</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Belarus</v>
      </c>
      <c r="B138" s="321">
        <f>IF(ISBLANK(Regressions!B148), " ", Regressions!B148)</f>
        <v>2010</v>
      </c>
      <c r="C138" s="326" t="str">
        <f>IF(ISBLANK(Regressions!C148), " ", Regressions!C148)</f>
        <v>Primary</v>
      </c>
      <c r="D138" s="322">
        <f>IF(ISBLANK(Regressions!D148), " ", Regressions!D148)</f>
        <v>366568</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Belarus</v>
      </c>
      <c r="B139" s="321">
        <f>IF(ISBLANK(Regressions!B149), " ", Regressions!B149)</f>
        <v>2011</v>
      </c>
      <c r="C139" s="326" t="str">
        <f>IF(ISBLANK(Regressions!C149), " ", Regressions!C149)</f>
        <v>Primary</v>
      </c>
      <c r="D139" s="322">
        <f>IF(ISBLANK(Regressions!D149), " ", Regressions!D149)</f>
        <v>365003</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Belarus</v>
      </c>
      <c r="B140" s="321">
        <f>IF(ISBLANK(Regressions!B150), " ", Regressions!B150)</f>
        <v>2012</v>
      </c>
      <c r="C140" s="326" t="str">
        <f>IF(ISBLANK(Regressions!C150), " ", Regressions!C150)</f>
        <v>Primary</v>
      </c>
      <c r="D140" s="322">
        <f>IF(ISBLANK(Regressions!D150), " ", Regressions!D150)</f>
        <v>367070</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Belarus</v>
      </c>
      <c r="B141" s="321">
        <f>IF(ISBLANK(Regressions!B151), " ", Regressions!B151)</f>
        <v>2013</v>
      </c>
      <c r="C141" s="326" t="str">
        <f>IF(ISBLANK(Regressions!C151), " ", Regressions!C151)</f>
        <v>Primary</v>
      </c>
      <c r="D141" s="322">
        <f>IF(ISBLANK(Regressions!D151), " ", Regressions!D151)</f>
        <v>374627</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Belarus</v>
      </c>
      <c r="B142" s="321">
        <f>IF(ISBLANK(Regressions!B152), " ", Regressions!B152)</f>
        <v>2014</v>
      </c>
      <c r="C142" s="326" t="str">
        <f>IF(ISBLANK(Regressions!C152), " ", Regressions!C152)</f>
        <v>Primary</v>
      </c>
      <c r="D142" s="322">
        <f>IF(ISBLANK(Regressions!D152), " ", Regressions!D152)</f>
        <v>387660</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Belarus</v>
      </c>
      <c r="B143" s="321">
        <f>IF(ISBLANK(Regressions!B153), " ", Regressions!B153)</f>
        <v>2015</v>
      </c>
      <c r="C143" s="326" t="str">
        <f>IF(ISBLANK(Regressions!C153), " ", Regressions!C153)</f>
        <v>Primary</v>
      </c>
      <c r="D143" s="322">
        <f>IF(ISBLANK(Regressions!D153), " ", Regressions!D153)</f>
        <v>402959</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Belarus</v>
      </c>
      <c r="B144" s="321">
        <f>IF(ISBLANK(Regressions!B154), " ", Regressions!B154)</f>
        <v>2016</v>
      </c>
      <c r="C144" s="326" t="str">
        <f>IF(ISBLANK(Regressions!C154), " ", Regressions!C154)</f>
        <v>Primary</v>
      </c>
      <c r="D144" s="322">
        <f>IF(ISBLANK(Regressions!D154), " ", Regressions!D154)</f>
        <v>421672</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Belarus</v>
      </c>
      <c r="B145" s="321">
        <f>IF(ISBLANK(Regressions!B155), " ", Regressions!B155)</f>
        <v>2017</v>
      </c>
      <c r="C145" s="326" t="str">
        <f>IF(ISBLANK(Regressions!C155), " ", Regressions!C155)</f>
        <v>Primary</v>
      </c>
      <c r="D145" s="322">
        <f>IF(ISBLANK(Regressions!D155), " ", Regressions!D155)</f>
        <v>434280</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Belarus</v>
      </c>
      <c r="B146" s="321">
        <f>IF(ISBLANK(Regressions!B156), " ", Regressions!B156)</f>
        <v>2018</v>
      </c>
      <c r="C146" s="326" t="str">
        <f>IF(ISBLANK(Regressions!C156), " ", Regressions!C156)</f>
        <v>Primary</v>
      </c>
      <c r="D146" s="322">
        <f>IF(ISBLANK(Regressions!D156), " ", Regressions!D156)</f>
        <v>442323</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Belarus</v>
      </c>
      <c r="B147" s="321">
        <f>IF(ISBLANK(Regressions!B157), " ", Regressions!B157)</f>
        <v>2019</v>
      </c>
      <c r="C147" s="326" t="str">
        <f>IF(ISBLANK(Regressions!C157), " ", Regressions!C157)</f>
        <v>Primary</v>
      </c>
      <c r="D147" s="322">
        <f>IF(ISBLANK(Regressions!D157), " ", Regressions!D157)</f>
        <v>452574</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Belarus</v>
      </c>
      <c r="B148" s="321">
        <f>IF(ISBLANK(Regressions!B158), " ", Regressions!B158)</f>
        <v>2020</v>
      </c>
      <c r="C148" s="326" t="str">
        <f>IF(ISBLANK(Regressions!C158), " ", Regressions!C158)</f>
        <v>Primary</v>
      </c>
      <c r="D148" s="322">
        <f>IF(ISBLANK(Regressions!D158), " ", Regressions!D158)</f>
        <v>460461</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Belarus</v>
      </c>
      <c r="B149" s="372">
        <f>IF(ISBLANK(Regressions!B159), " ", Regressions!B159)</f>
        <v>2021</v>
      </c>
      <c r="C149" s="373" t="str">
        <f>IF(ISBLANK(Regressions!C159), " ", Regressions!C159)</f>
        <v>Primary</v>
      </c>
      <c r="D149" s="374">
        <f>IF(ISBLANK(Regressions!D159), " ", Regressions!D159)</f>
        <v>470309</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Belarus</v>
      </c>
      <c r="B150" s="321">
        <f>IF(ISBLANK(Regressions!B160), " ", Regressions!B160)</f>
        <v>2022</v>
      </c>
      <c r="C150" s="326" t="str">
        <f>IF(ISBLANK(Regressions!C160), " ", Regressions!C160)</f>
        <v>Primary</v>
      </c>
      <c r="D150" s="322">
        <f>IF(ISBLANK(Regressions!D160), " ", Regressions!D160)</f>
        <v>477588</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Belarus</v>
      </c>
      <c r="B151" s="328">
        <f>IF(ISBLANK(Regressions!B161), " ", Regressions!B161)</f>
        <v>2023</v>
      </c>
      <c r="C151" s="329" t="str">
        <f>IF(ISBLANK(Regressions!C161), " ", Regressions!C161)</f>
        <v>Primary</v>
      </c>
      <c r="D151" s="330">
        <f>IF(ISBLANK(Regressions!D161), " ", Regressions!D161)</f>
        <v>426440</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Belarus</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Belarus</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Belarus</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Belarus</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Belarus</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Belarus</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Belarus</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Belarus</v>
      </c>
      <c r="B159" s="321">
        <f>IF(ISBLANK(Regressions!B169), " ", Regressions!B169)</f>
        <v>2000</v>
      </c>
      <c r="C159" s="326" t="str">
        <f>IF(ISBLANK(Regressions!C169), " ", Regressions!C169)</f>
        <v>Secondary</v>
      </c>
      <c r="D159" s="322">
        <f>IF(ISBLANK(Regressions!D169), " ", Regressions!D169)</f>
        <v>1171076</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Belarus</v>
      </c>
      <c r="B160" s="321">
        <f>IF(ISBLANK(Regressions!B170), " ", Regressions!B170)</f>
        <v>2001</v>
      </c>
      <c r="C160" s="326" t="str">
        <f>IF(ISBLANK(Regressions!C170), " ", Regressions!C170)</f>
        <v>Secondary</v>
      </c>
      <c r="D160" s="322">
        <f>IF(ISBLANK(Regressions!D170), " ", Regressions!D170)</f>
        <v>1140361</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Belarus</v>
      </c>
      <c r="B161" s="321">
        <f>IF(ISBLANK(Regressions!B171), " ", Regressions!B171)</f>
        <v>2002</v>
      </c>
      <c r="C161" s="326" t="str">
        <f>IF(ISBLANK(Regressions!C171), " ", Regressions!C171)</f>
        <v>Secondary</v>
      </c>
      <c r="D161" s="322">
        <f>IF(ISBLANK(Regressions!D171), " ", Regressions!D171)</f>
        <v>1099949</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Belarus</v>
      </c>
      <c r="B162" s="321">
        <f>IF(ISBLANK(Regressions!B172), " ", Regressions!B172)</f>
        <v>2003</v>
      </c>
      <c r="C162" s="326" t="str">
        <f>IF(ISBLANK(Regressions!C172), " ", Regressions!C172)</f>
        <v>Secondary</v>
      </c>
      <c r="D162" s="322">
        <f>IF(ISBLANK(Regressions!D172), " ", Regressions!D172)</f>
        <v>1055031</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Belarus</v>
      </c>
      <c r="B163" s="321">
        <f>IF(ISBLANK(Regressions!B173), " ", Regressions!B173)</f>
        <v>2004</v>
      </c>
      <c r="C163" s="326" t="str">
        <f>IF(ISBLANK(Regressions!C173), " ", Regressions!C173)</f>
        <v>Secondary</v>
      </c>
      <c r="D163" s="322">
        <f>IF(ISBLANK(Regressions!D173), " ", Regressions!D173)</f>
        <v>993369</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Belarus</v>
      </c>
      <c r="B164" s="321">
        <f>IF(ISBLANK(Regressions!B174), " ", Regressions!B174)</f>
        <v>2005</v>
      </c>
      <c r="C164" s="326" t="str">
        <f>IF(ISBLANK(Regressions!C174), " ", Regressions!C174)</f>
        <v>Secondary</v>
      </c>
      <c r="D164" s="322">
        <f>IF(ISBLANK(Regressions!D174), " ", Regressions!D174)</f>
        <v>931674</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Belarus</v>
      </c>
      <c r="B165" s="321">
        <f>IF(ISBLANK(Regressions!B175), " ", Regressions!B175)</f>
        <v>2006</v>
      </c>
      <c r="C165" s="326" t="str">
        <f>IF(ISBLANK(Regressions!C175), " ", Regressions!C175)</f>
        <v>Secondary</v>
      </c>
      <c r="D165" s="322">
        <f>IF(ISBLANK(Regressions!D175), " ", Regressions!D175)</f>
        <v>865418</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Belarus</v>
      </c>
      <c r="B166" s="321">
        <f>IF(ISBLANK(Regressions!B176), " ", Regressions!B176)</f>
        <v>2007</v>
      </c>
      <c r="C166" s="326" t="str">
        <f>IF(ISBLANK(Regressions!C176), " ", Regressions!C176)</f>
        <v>Secondary</v>
      </c>
      <c r="D166" s="322">
        <f>IF(ISBLANK(Regressions!D176), " ", Regressions!D176)</f>
        <v>805694</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Belarus</v>
      </c>
      <c r="B167" s="321">
        <f>IF(ISBLANK(Regressions!B177), " ", Regressions!B177)</f>
        <v>2008</v>
      </c>
      <c r="C167" s="326" t="str">
        <f>IF(ISBLANK(Regressions!C177), " ", Regressions!C177)</f>
        <v>Secondary</v>
      </c>
      <c r="D167" s="322">
        <f>IF(ISBLANK(Regressions!D177), " ", Regressions!D177)</f>
        <v>753862</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Belarus</v>
      </c>
      <c r="B168" s="321">
        <f>IF(ISBLANK(Regressions!B178), " ", Regressions!B178)</f>
        <v>2009</v>
      </c>
      <c r="C168" s="326" t="str">
        <f>IF(ISBLANK(Regressions!C178), " ", Regressions!C178)</f>
        <v>Secondary</v>
      </c>
      <c r="D168" s="322">
        <f>IF(ISBLANK(Regressions!D178), " ", Regressions!D178)</f>
        <v>716137</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Belarus</v>
      </c>
      <c r="B169" s="321">
        <f>IF(ISBLANK(Regressions!B179), " ", Regressions!B179)</f>
        <v>2010</v>
      </c>
      <c r="C169" s="326" t="str">
        <f>IF(ISBLANK(Regressions!C179), " ", Regressions!C179)</f>
        <v>Secondary</v>
      </c>
      <c r="D169" s="322">
        <f>IF(ISBLANK(Regressions!D179), " ", Regressions!D179)</f>
        <v>686558</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Belarus</v>
      </c>
      <c r="B170" s="321">
        <f>IF(ISBLANK(Regressions!B180), " ", Regressions!B180)</f>
        <v>2011</v>
      </c>
      <c r="C170" s="326" t="str">
        <f>IF(ISBLANK(Regressions!C180), " ", Regressions!C180)</f>
        <v>Secondary</v>
      </c>
      <c r="D170" s="322">
        <f>IF(ISBLANK(Regressions!D180), " ", Regressions!D180)</f>
        <v>669055</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Belarus</v>
      </c>
      <c r="B171" s="321">
        <f>IF(ISBLANK(Regressions!B181), " ", Regressions!B181)</f>
        <v>2012</v>
      </c>
      <c r="C171" s="326" t="str">
        <f>IF(ISBLANK(Regressions!C181), " ", Regressions!C181)</f>
        <v>Secondary</v>
      </c>
      <c r="D171" s="322">
        <f>IF(ISBLANK(Regressions!D181), " ", Regressions!D181)</f>
        <v>658131</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Belarus</v>
      </c>
      <c r="B172" s="321">
        <f>IF(ISBLANK(Regressions!B182), " ", Regressions!B182)</f>
        <v>2013</v>
      </c>
      <c r="C172" s="326" t="str">
        <f>IF(ISBLANK(Regressions!C182), " ", Regressions!C182)</f>
        <v>Secondary</v>
      </c>
      <c r="D172" s="322">
        <f>IF(ISBLANK(Regressions!D182), " ", Regressions!D182)</f>
        <v>654324</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Belarus</v>
      </c>
      <c r="B173" s="321">
        <f>IF(ISBLANK(Regressions!B183), " ", Regressions!B183)</f>
        <v>2014</v>
      </c>
      <c r="C173" s="326" t="str">
        <f>IF(ISBLANK(Regressions!C183), " ", Regressions!C183)</f>
        <v>Secondary</v>
      </c>
      <c r="D173" s="322">
        <f>IF(ISBLANK(Regressions!D183), " ", Regressions!D183)</f>
        <v>655213</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Belarus</v>
      </c>
      <c r="B174" s="321">
        <f>IF(ISBLANK(Regressions!B184), " ", Regressions!B184)</f>
        <v>2015</v>
      </c>
      <c r="C174" s="326" t="str">
        <f>IF(ISBLANK(Regressions!C184), " ", Regressions!C184)</f>
        <v>Secondary</v>
      </c>
      <c r="D174" s="322">
        <f>IF(ISBLANK(Regressions!D184), " ", Regressions!D184)</f>
        <v>660532</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Belarus</v>
      </c>
      <c r="B175" s="321">
        <f>IF(ISBLANK(Regressions!B185), " ", Regressions!B185)</f>
        <v>2016</v>
      </c>
      <c r="C175" s="326" t="str">
        <f>IF(ISBLANK(Regressions!C185), " ", Regressions!C185)</f>
        <v>Secondary</v>
      </c>
      <c r="D175" s="322">
        <f>IF(ISBLANK(Regressions!D185), " ", Regressions!D185)</f>
        <v>663943</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Belarus</v>
      </c>
      <c r="B176" s="321">
        <f>IF(ISBLANK(Regressions!B186), " ", Regressions!B186)</f>
        <v>2017</v>
      </c>
      <c r="C176" s="326" t="str">
        <f>IF(ISBLANK(Regressions!C186), " ", Regressions!C186)</f>
        <v>Secondary</v>
      </c>
      <c r="D176" s="322">
        <f>IF(ISBLANK(Regressions!D186), " ", Regressions!D186)</f>
        <v>671099</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Belarus</v>
      </c>
      <c r="B177" s="321">
        <f>IF(ISBLANK(Regressions!B187), " ", Regressions!B187)</f>
        <v>2018</v>
      </c>
      <c r="C177" s="326" t="str">
        <f>IF(ISBLANK(Regressions!C187), " ", Regressions!C187)</f>
        <v>Secondary</v>
      </c>
      <c r="D177" s="322">
        <f>IF(ISBLANK(Regressions!D187), " ", Regressions!D187)</f>
        <v>679957</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Belarus</v>
      </c>
      <c r="B178" s="321">
        <f>IF(ISBLANK(Regressions!B188), " ", Regressions!B188)</f>
        <v>2019</v>
      </c>
      <c r="C178" s="326" t="str">
        <f>IF(ISBLANK(Regressions!C188), " ", Regressions!C188)</f>
        <v>Secondary</v>
      </c>
      <c r="D178" s="322">
        <f>IF(ISBLANK(Regressions!D188), " ", Regressions!D188)</f>
        <v>694580</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Belarus</v>
      </c>
      <c r="B179" s="321">
        <f>IF(ISBLANK(Regressions!B189), " ", Regressions!B189)</f>
        <v>2020</v>
      </c>
      <c r="C179" s="326" t="str">
        <f>IF(ISBLANK(Regressions!C189), " ", Regressions!C189)</f>
        <v>Secondary</v>
      </c>
      <c r="D179" s="322">
        <f>IF(ISBLANK(Regressions!D189), " ", Regressions!D189)</f>
        <v>715288</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Belarus</v>
      </c>
      <c r="B180" s="372">
        <f>IF(ISBLANK(Regressions!B190), " ", Regressions!B190)</f>
        <v>2021</v>
      </c>
      <c r="C180" s="373" t="str">
        <f>IF(ISBLANK(Regressions!C190), " ", Regressions!C190)</f>
        <v>Secondary</v>
      </c>
      <c r="D180" s="374">
        <f>IF(ISBLANK(Regressions!D190), " ", Regressions!D190)</f>
        <v>733651</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Belarus</v>
      </c>
      <c r="B181" s="321">
        <f>IF(ISBLANK(Regressions!B191), " ", Regressions!B191)</f>
        <v>2022</v>
      </c>
      <c r="C181" s="326" t="str">
        <f>IF(ISBLANK(Regressions!C191), " ", Regressions!C191)</f>
        <v>Secondary</v>
      </c>
      <c r="D181" s="322">
        <f>IF(ISBLANK(Regressions!D191), " ", Regressions!D191)</f>
        <v>751945</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Belarus</v>
      </c>
      <c r="B182" s="328">
        <f>IF(ISBLANK(Regressions!B192), " ", Regressions!B192)</f>
        <v>2023</v>
      </c>
      <c r="C182" s="329" t="str">
        <f>IF(ISBLANK(Regressions!C192), " ", Regressions!C192)</f>
        <v>Secondary</v>
      </c>
      <c r="D182" s="330">
        <f>IF(ISBLANK(Regressions!D192), " ", Regressions!D192)</f>
        <v>554332</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Belarus</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Belarus</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Belarus</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Belarus</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Belarus</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Belarus</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Belarus</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BLR_2016_UIS</v>
      </c>
      <c r="B6" s="32" t="str">
        <f>+'Water Data'!C2</f>
        <v>Other</v>
      </c>
      <c r="C6" s="318">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BLR_2017_UIS</v>
      </c>
      <c r="B7" s="32" t="str">
        <f ca="true">+IF(OFFSET('Water Data'!$C$2,0,10*ROW('Water Data'!F1))="","",OFFSET('Water Data'!$C$2,0,10*ROW('Water Data'!F1)))</f>
        <v>Other</v>
      </c>
      <c r="C7" s="318">
        <f t="shared" ref="C7:C70" ca="true" si="0">+IF(ISNUMBER(VALUE(MID(A7,5,4))), VALUE(MID(A7, 5,4)),"")</f>
        <v>2017</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BLR_2018_UIS</v>
      </c>
      <c r="B8" s="32" t="str">
        <f ca="true">+IF(OFFSET('Water Data'!$C$2,0,10*ROW('Water Data'!F2))="","",OFFSET('Water Data'!$C$2,0,10*ROW('Water Data'!F2)))</f>
        <v>Other</v>
      </c>
      <c r="C8" s="318">
        <f t="shared" ca="true" si="0"/>
        <v>2018</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BLR_2019_UIS</v>
      </c>
      <c r="B9" s="32" t="str">
        <f ca="true">+IF(OFFSET('Water Data'!$C$2,0,10*ROW('Water Data'!F3))="","",OFFSET('Water Data'!$C$2,0,10*ROW('Water Data'!F3)))</f>
        <v>Other</v>
      </c>
      <c r="C9" s="318">
        <f t="shared" ca="true" si="0"/>
        <v>2019</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BLR_2020_UIS</v>
      </c>
      <c r="B10" s="32" t="str">
        <f ca="true">+IF(OFFSET('Water Data'!$C$2,0,10*ROW('Water Data'!F4))="","",OFFSET('Water Data'!$C$2,0,10*ROW('Water Data'!F4)))</f>
        <v>Other</v>
      </c>
      <c r="C10" s="318">
        <f t="shared" ca="true" si="0"/>
        <v>2020</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BLR_2020_PWH</v>
      </c>
      <c r="B11" s="32" t="str">
        <f ca="true">+IF(OFFSET('Water Data'!$C$2,0,10*ROW('Water Data'!F5))="","",OFFSET('Water Data'!$C$2,0,10*ROW('Water Data'!F5)))</f>
        <v>Other</v>
      </c>
      <c r="C11" s="318">
        <f t="shared" ca="true" si="0"/>
        <v>2020</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BLR_2021_UIS</v>
      </c>
      <c r="B12" s="32" t="str">
        <f ca="true">+IF(OFFSET('Water Data'!$C$2,0,10*ROW('Water Data'!F6))="","",OFFSET('Water Data'!$C$2,0,10*ROW('Water Data'!F6)))</f>
        <v>Other</v>
      </c>
      <c r="C12" s="318">
        <f t="shared" ca="true" si="0"/>
        <v>2021</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BLR_2021_PWH</v>
      </c>
      <c r="B13" s="32" t="str">
        <f ca="true">+IF(OFFSET('Water Data'!$C$2,0,10*ROW('Water Data'!F7))="","",OFFSET('Water Data'!$C$2,0,10*ROW('Water Data'!F7)))</f>
        <v>Other</v>
      </c>
      <c r="C13" s="318">
        <f t="shared" ca="true" si="0"/>
        <v>2021</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BLR_2022_UIS</v>
      </c>
      <c r="B14" s="32" t="str">
        <f ca="true">+IF(OFFSET('Water Data'!$C$2,0,10*ROW('Water Data'!F8))="","",OFFSET('Water Data'!$C$2,0,10*ROW('Water Data'!F8)))</f>
        <v>Other</v>
      </c>
      <c r="C14" s="318">
        <f t="shared" ca="true" si="0"/>
        <v>2022</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8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8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8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86">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62"/>
      <c r="BS14" s="262" t="str">
        <f ca="true">+IF(OFFSET('Water Data'!$D$27,0,10*ROW('Water Data'!D8))="","",OFFSET('Water Data'!$D$27,0,10*ROW('Water Data'!D8)))</f>
        <v>Yes</v>
      </c>
      <c r="BT14" s="262" t="str">
        <f ca="true">+IF(OFFSET('Water Data'!$D$28,0,10*ROW('Water Data'!D8))="","",OFFSET('Water Data'!$D$28,0,10*ROW('Water Data'!D8)))</f>
        <v>Yes</v>
      </c>
      <c r="BU14" s="262" t="str">
        <f ca="true">+IF(OFFSET('Water Data'!$D$29,0,10*ROW('Water Data'!D8))="","",OFFSET('Water Data'!$D$29,0,10*ROW('Water Data'!D8)))</f>
        <v>Yes</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Yes</v>
      </c>
      <c r="CF14" s="262" t="str">
        <f ca="true">+IF(OFFSET('Water Data'!$H$28,0,10*ROW('Water Data'!H8))="","",OFFSET('Water Data'!$H$28,0,10*ROW('Water Data'!H8)))</f>
        <v>Yes</v>
      </c>
      <c r="CG14" s="262" t="str">
        <f ca="true">+IF(OFFSET('Water Data'!$H$29,0,10*ROW('Water Data'!H8))="","",OFFSET('Water Data'!$H$29,0,10*ROW('Water Data'!H8)))</f>
        <v>Yes</v>
      </c>
      <c r="CH14" s="262" t="str">
        <f ca="true">+IF(OFFSET('Water Data'!$I$27,0,10*ROW('Water Data'!I8))="","",OFFSET('Water Data'!$I$27,0,10*ROW('Water Data'!I8)))</f>
        <v>Yes</v>
      </c>
      <c r="CI14" s="262" t="str">
        <f ca="true">+IF(OFFSET('Water Data'!$I$28,0,10*ROW('Water Data'!I8))="","",OFFSET('Water Data'!$I$28,0,10*ROW('Water Data'!I8)))</f>
        <v>Yes</v>
      </c>
      <c r="CJ14" s="262" t="str">
        <f ca="true">+IF(OFFSET('Water Data'!$I$29,0,10*ROW('Water Data'!I8))="","",OFFSET('Water Data'!$I$29,0,10*ROW('Water Data'!I8)))</f>
        <v>Yes</v>
      </c>
      <c r="CK14" s="262" t="str">
        <f ca="true">+IF(OFFSET('Sanitation Data'!$D$28,0,10*ROW('Sanitation Data'!D8))="","",OFFSET('Sanitation Data'!$D$28,0,10*ROW('Sanitation Data'!D8)))</f>
        <v>Yes</v>
      </c>
      <c r="CL14" s="262" t="str">
        <f ca="true">+IF(OFFSET('Sanitation Data'!$D$29,0,10*ROW('Sanitation Data'!D8))="","",OFFSET('Sanitation Data'!$D$29,0,10*ROW('Sanitation Data'!D8)))</f>
        <v>Yes</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Yes</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Yes</v>
      </c>
      <c r="DF14" s="262" t="str">
        <f ca="true">+IF(OFFSET('Sanitation Data'!$H$29,0,10*ROW('Sanitation Data'!H8))="","",OFFSET('Sanitation Data'!$H$29,0,10*ROW('Sanitation Data'!H8)))</f>
        <v>Yes</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Yes</v>
      </c>
      <c r="DJ14" s="262" t="str">
        <f ca="true">+IF(OFFSET('Sanitation Data'!$I$28,0,10*ROW('Sanitation Data'!I8))="","",OFFSET('Sanitation Data'!$I$28,0,10*ROW('Sanitation Data'!I8)))</f>
        <v>Yes</v>
      </c>
      <c r="DK14" s="262" t="str">
        <f ca="true">+IF(OFFSET('Sanitation Data'!$I$29,0,10*ROW('Sanitation Data'!I8))="","",OFFSET('Sanitation Data'!$I$29,0,10*ROW('Sanitation Data'!I8)))</f>
        <v>Yes</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Yes</v>
      </c>
      <c r="DO14" s="262" t="str">
        <f ca="true">+IF(OFFSET('Hygiene Data'!$D$11,0,10*ROW('Hygiene Data'!D8))="","",OFFSET('Hygiene Data'!$D$11,0,10*ROW('Hygiene Data'!D8)))</f>
        <v>Yes</v>
      </c>
      <c r="DP14" s="262" t="str">
        <f ca="true">+IF(OFFSET('Hygiene Data'!$D$12,0,10*ROW('Hygiene Data'!D8))="","",OFFSET('Hygiene Data'!$D$12,0,10*ROW('Hygiene Data'!D8)))</f>
        <v>Yes</v>
      </c>
      <c r="DQ14" s="262" t="str">
        <f ca="true">+IF(OFFSET('Hygiene Data'!$D$13,0,10*ROW('Hygiene Data'!D8))="","",OFFSET('Hygiene Data'!$D$13,0,10*ROW('Hygiene Data'!D8)))</f>
        <v>Yes</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Yes</v>
      </c>
      <c r="EB14" s="262" t="str">
        <f ca="true">+IF(OFFSET('Hygiene Data'!$H$12,0,10*ROW('Hygiene Data'!H8))="","",OFFSET('Hygiene Data'!$H$12,0,10*ROW('Hygiene Data'!H8)))</f>
        <v>Yes</v>
      </c>
      <c r="EC14" s="262" t="str">
        <f ca="true">+IF(OFFSET('Hygiene Data'!$H$13,0,10*ROW('Hygiene Data'!H8))="","",OFFSET('Hygiene Data'!$H$13,0,10*ROW('Hygiene Data'!H8)))</f>
        <v>Yes</v>
      </c>
      <c r="ED14" s="262" t="str">
        <f ca="true">+IF(OFFSET('Hygiene Data'!$I$11,0,10*ROW('Hygiene Data'!I8))="","",OFFSET('Hygiene Data'!$I$11,0,10*ROW('Hygiene Data'!I8)))</f>
        <v>Yes</v>
      </c>
      <c r="EE14" s="262" t="str">
        <f ca="true">+IF(OFFSET('Hygiene Data'!$I$12,0,10*ROW('Hygiene Data'!I8))="","",OFFSET('Hygiene Data'!$I$12,0,10*ROW('Hygiene Data'!I8)))</f>
        <v>Yes</v>
      </c>
      <c r="EF14" s="262"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2" t="s">
        <v>28</v>
      </c>
      <c r="C1" s="534" t="s">
        <v>217</v>
      </c>
      <c r="D1" s="307" t="s">
        <v>178</v>
      </c>
      <c r="E1" s="307"/>
      <c r="F1" s="307"/>
      <c r="G1" s="307"/>
      <c r="H1" s="307"/>
      <c r="I1" s="311"/>
      <c r="J1" s="299"/>
      <c r="K1" s="299"/>
      <c r="L1" s="312" t="s">
        <v>28</v>
      </c>
      <c r="M1" s="534" t="s">
        <v>218</v>
      </c>
      <c r="N1" s="307" t="s">
        <v>178</v>
      </c>
      <c r="O1" s="307"/>
      <c r="P1" s="307"/>
      <c r="Q1" s="307"/>
      <c r="R1" s="307"/>
      <c r="S1" s="311"/>
      <c r="T1" s="299"/>
      <c r="U1" s="299"/>
      <c r="V1" s="312" t="s">
        <v>28</v>
      </c>
      <c r="W1" s="534" t="s">
        <v>219</v>
      </c>
      <c r="X1" s="307" t="s">
        <v>178</v>
      </c>
      <c r="Y1" s="307"/>
      <c r="Z1" s="307"/>
      <c r="AA1" s="307"/>
      <c r="AB1" s="307"/>
      <c r="AC1" s="311"/>
      <c r="AD1" s="299"/>
      <c r="AE1" s="299"/>
      <c r="AF1" s="312" t="s">
        <v>28</v>
      </c>
      <c r="AG1" s="534">
        <v>2019</v>
      </c>
      <c r="AH1" s="307" t="s">
        <v>178</v>
      </c>
      <c r="AI1" s="307"/>
      <c r="AJ1" s="307"/>
      <c r="AK1" s="307"/>
      <c r="AL1" s="307"/>
      <c r="AM1" s="311"/>
      <c r="AN1" s="299"/>
      <c r="AO1" s="299"/>
      <c r="AP1" s="312" t="s">
        <v>28</v>
      </c>
      <c r="AQ1" s="534">
        <v>2020</v>
      </c>
      <c r="AR1" s="307" t="s">
        <v>178</v>
      </c>
      <c r="AS1" s="307"/>
      <c r="AT1" s="307"/>
      <c r="AU1" s="307"/>
      <c r="AV1" s="307"/>
      <c r="AW1" s="311"/>
      <c r="AX1" s="299"/>
      <c r="AY1" s="299"/>
      <c r="AZ1" s="312" t="s">
        <v>28</v>
      </c>
      <c r="BA1" s="534">
        <v>2020</v>
      </c>
      <c r="BB1" s="307" t="s">
        <v>178</v>
      </c>
      <c r="BC1" s="307"/>
      <c r="BD1" s="307"/>
      <c r="BE1" s="307"/>
      <c r="BF1" s="307"/>
      <c r="BG1" s="311"/>
      <c r="BH1" s="299"/>
      <c r="BI1" s="299"/>
      <c r="BJ1" s="312" t="s">
        <v>28</v>
      </c>
      <c r="BK1" s="534">
        <v>2021</v>
      </c>
      <c r="BL1" s="307" t="s">
        <v>178</v>
      </c>
      <c r="BM1" s="307"/>
      <c r="BN1" s="307"/>
      <c r="BO1" s="307"/>
      <c r="BP1" s="307"/>
      <c r="BQ1" s="311"/>
      <c r="BR1" s="299"/>
      <c r="BS1" s="299"/>
      <c r="BT1" s="312" t="s">
        <v>28</v>
      </c>
      <c r="BU1" s="534">
        <v>2021</v>
      </c>
      <c r="BV1" s="307" t="s">
        <v>178</v>
      </c>
      <c r="BW1" s="307"/>
      <c r="BX1" s="307"/>
      <c r="BY1" s="307"/>
      <c r="BZ1" s="307"/>
      <c r="CA1" s="311"/>
      <c r="CB1" s="299"/>
      <c r="CC1" s="299"/>
      <c r="CD1" s="312" t="s">
        <v>28</v>
      </c>
      <c r="CE1" s="534">
        <v>2022</v>
      </c>
      <c r="CF1" s="307" t="s">
        <v>178</v>
      </c>
      <c r="CG1" s="307"/>
      <c r="CH1" s="307"/>
      <c r="CI1" s="307"/>
      <c r="CJ1" s="307"/>
      <c r="CK1" s="311"/>
      <c r="CL1" s="299"/>
      <c r="CM1" s="299"/>
    </row>
    <row xmlns:x14ac="http://schemas.microsoft.com/office/spreadsheetml/2009/9/ac" r="2" s="298" customFormat="true" ht="30" customHeight="true" x14ac:dyDescent="0.25">
      <c r="A2" s="547" t="s">
        <v>237</v>
      </c>
      <c r="B2" s="308" t="s">
        <v>214</v>
      </c>
      <c r="C2" s="230" t="s">
        <v>176</v>
      </c>
      <c r="D2" s="230" t="s">
        <v>175</v>
      </c>
      <c r="E2" s="309"/>
      <c r="F2" s="309"/>
      <c r="G2" s="309"/>
      <c r="H2" s="309"/>
      <c r="I2" s="310"/>
      <c r="J2" s="299" t="s">
        <v>220</v>
      </c>
      <c r="K2" s="299"/>
      <c r="L2" s="308" t="s">
        <v>215</v>
      </c>
      <c r="M2" s="230" t="s">
        <v>176</v>
      </c>
      <c r="N2" s="230" t="s">
        <v>175</v>
      </c>
      <c r="O2" s="309"/>
      <c r="P2" s="309"/>
      <c r="Q2" s="309"/>
      <c r="R2" s="309"/>
      <c r="S2" s="310"/>
      <c r="T2" s="299" t="s">
        <v>220</v>
      </c>
      <c r="U2" s="299"/>
      <c r="V2" s="308" t="s">
        <v>216</v>
      </c>
      <c r="W2" s="230" t="s">
        <v>176</v>
      </c>
      <c r="X2" s="230" t="s">
        <v>175</v>
      </c>
      <c r="Y2" s="309"/>
      <c r="Z2" s="309"/>
      <c r="AA2" s="309"/>
      <c r="AB2" s="309"/>
      <c r="AC2" s="310"/>
      <c r="AD2" s="299" t="s">
        <v>220</v>
      </c>
      <c r="AE2" s="299"/>
      <c r="AF2" s="308" t="s">
        <v>244</v>
      </c>
      <c r="AG2" s="230" t="s">
        <v>176</v>
      </c>
      <c r="AH2" s="230" t="s">
        <v>175</v>
      </c>
      <c r="AI2" s="309"/>
      <c r="AJ2" s="309"/>
      <c r="AK2" s="309"/>
      <c r="AL2" s="309"/>
      <c r="AM2" s="310"/>
      <c r="AN2" s="299" t="s">
        <v>220</v>
      </c>
      <c r="AO2" s="299"/>
      <c r="AP2" s="308" t="s">
        <v>243</v>
      </c>
      <c r="AQ2" s="230" t="s">
        <v>176</v>
      </c>
      <c r="AR2" s="230" t="s">
        <v>175</v>
      </c>
      <c r="AS2" s="309"/>
      <c r="AT2" s="309"/>
      <c r="AU2" s="309"/>
      <c r="AV2" s="309"/>
      <c r="AW2" s="310"/>
      <c r="AX2" s="299" t="s">
        <v>220</v>
      </c>
      <c r="AY2" s="299"/>
      <c r="AZ2" s="308" t="s">
        <v>253</v>
      </c>
      <c r="BA2" s="230" t="s">
        <v>176</v>
      </c>
      <c r="BB2" s="230" t="s">
        <v>247</v>
      </c>
      <c r="BC2" s="309"/>
      <c r="BD2" s="309"/>
      <c r="BE2" s="309"/>
      <c r="BF2" s="309"/>
      <c r="BG2" s="310"/>
      <c r="BH2" s="299" t="s">
        <v>220</v>
      </c>
      <c r="BI2" s="299"/>
      <c r="BJ2" s="308" t="s">
        <v>242</v>
      </c>
      <c r="BK2" s="230" t="s">
        <v>176</v>
      </c>
      <c r="BL2" s="230" t="s">
        <v>175</v>
      </c>
      <c r="BM2" s="309"/>
      <c r="BN2" s="309"/>
      <c r="BO2" s="309"/>
      <c r="BP2" s="309"/>
      <c r="BQ2" s="310"/>
      <c r="BR2" s="299" t="s">
        <v>220</v>
      </c>
      <c r="BS2" s="299"/>
      <c r="BT2" s="308" t="s">
        <v>246</v>
      </c>
      <c r="BU2" s="230" t="s">
        <v>176</v>
      </c>
      <c r="BV2" s="230" t="s">
        <v>247</v>
      </c>
      <c r="BW2" s="309"/>
      <c r="BX2" s="309"/>
      <c r="BY2" s="309"/>
      <c r="BZ2" s="309"/>
      <c r="CA2" s="310"/>
      <c r="CB2" s="299" t="s">
        <v>220</v>
      </c>
      <c r="CC2" s="299"/>
      <c r="CD2" s="308" t="s">
        <v>245</v>
      </c>
      <c r="CE2" s="230" t="s">
        <v>176</v>
      </c>
      <c r="CF2" s="230" t="s">
        <v>175</v>
      </c>
      <c r="CG2" s="309"/>
      <c r="CH2" s="309"/>
      <c r="CI2" s="309"/>
      <c r="CJ2" s="309"/>
      <c r="CK2" s="310"/>
      <c r="CL2" s="299" t="s">
        <v>220</v>
      </c>
      <c r="CM2" s="299"/>
    </row>
    <row xmlns:x14ac="http://schemas.microsoft.com/office/spreadsheetml/2009/9/ac" r="3" s="238" customFormat="true" ht="18" customHeight="true" x14ac:dyDescent="0.25">
      <c r="A3" s="547"/>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1" t="s">
        <v>167</v>
      </c>
      <c r="CE3" s="232" t="s">
        <v>56</v>
      </c>
      <c r="CF3" s="233" t="s">
        <v>7</v>
      </c>
      <c r="CG3" s="234" t="s">
        <v>1</v>
      </c>
      <c r="CH3" s="234" t="s">
        <v>2</v>
      </c>
      <c r="CI3" s="234" t="s">
        <v>16</v>
      </c>
      <c r="CJ3" s="234" t="s">
        <v>17</v>
      </c>
      <c r="CK3" s="235" t="s">
        <v>18</v>
      </c>
      <c r="CL3" s="236"/>
      <c r="CM3" s="236"/>
      <c r="CN3" s="237"/>
      <c r="CX3" s="237"/>
      <c r="DH3" s="237"/>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4" t="str">
        <f>IF(ISBLANK('Data Summary'!A6),"",'Data Summary'!A6)</f>
        <v>BLR_2016_UIS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t="str">
        <f t="shared" si="5"/>
        <v/>
      </c>
      <c r="BG4" s="25" t="str">
        <f t="shared" si="5"/>
        <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1" t="s">
        <v>183</v>
      </c>
      <c r="BU4" s="126" t="s">
        <v>24</v>
      </c>
      <c r="BV4" s="8">
        <f>IF(COUNTA(BV13)=0,"",BV13)</f>
        <v>0</v>
      </c>
      <c r="BW4" s="8" t="str">
        <f t="shared" ref="BW4:CA4" si="7">IF(COUNTA(BW13)=0,"",BW13)</f>
        <v/>
      </c>
      <c r="BX4" s="8" t="str">
        <f t="shared" si="7"/>
        <v/>
      </c>
      <c r="BY4" s="8" t="str">
        <f t="shared" si="7"/>
        <v/>
      </c>
      <c r="BZ4" s="8" t="str">
        <f t="shared" si="7"/>
        <v/>
      </c>
      <c r="CA4" s="25" t="str">
        <f t="shared" si="7"/>
        <v/>
      </c>
      <c r="CB4" s="19"/>
      <c r="CC4" s="19"/>
      <c r="CD4" s="101" t="s">
        <v>183</v>
      </c>
      <c r="CE4" s="126" t="s">
        <v>24</v>
      </c>
      <c r="CF4" s="8">
        <f>IF(COUNTA(CF13)=0,"",CF13)</f>
        <v>0</v>
      </c>
      <c r="CG4" s="8" t="str">
        <f t="shared" ref="CG4:CK4" si="8">IF(COUNTA(CG13)=0,"",CG13)</f>
        <v/>
      </c>
      <c r="CH4" s="8" t="str">
        <f t="shared" si="8"/>
        <v/>
      </c>
      <c r="CI4" s="8" t="str">
        <f t="shared" si="8"/>
        <v/>
      </c>
      <c r="CJ4" s="8">
        <f t="shared" si="8"/>
        <v>0</v>
      </c>
      <c r="CK4" s="25">
        <f t="shared" si="8"/>
        <v>0</v>
      </c>
      <c r="CL4" s="19"/>
      <c r="CM4" s="19"/>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4" t="str">
        <f ca="true">IF(ISBLANK('Data Summary'!A7),"",'Data Summary'!A7)</f>
        <v>BLR_2017_UIS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t="str">
        <f>IF((COUNTA(BF14:BF25)=0)+(COUNTA(BF13)=0),"",100-BF13-SUMPRODUCT(BA14:BA25,BF14:BF25))</f>
        <v/>
      </c>
      <c r="BG5" s="25" t="str">
        <f>IF((COUNTA(BG14:BG25)=0)+(COUNTA(BG13)=0),"",100-BG13-SUMPRODUCT(BA14:BA25,BG14:BG25))</f>
        <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t="str">
        <f>IF((COUNTA(BZ14:BZ25)=0)+(COUNTA(BZ13)=0),"",100-BZ13-SUMPRODUCT(BU14:BU25,BZ14:BZ25))</f>
        <v/>
      </c>
      <c r="CA5" s="25" t="str">
        <f>IF((COUNTA(CA14:CA25)=0)+(COUNTA(CA13)=0),"",100-CA13-SUMPRODUCT(BU14:BU25,CA14:CA25))</f>
        <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f>IF((COUNTA(CJ14:CJ25)=0)+(COUNTA(CJ13)=0),"",100-CJ13-SUMPRODUCT(CE14:CE25,CJ14:CJ25))</f>
        <v>0</v>
      </c>
      <c r="CK5" s="25">
        <f>IF((COUNTA(CK14:CK25)=0)+(COUNTA(CK13)=0),"",100-CK13-SUMPRODUCT(CE14:CE25,CK14:CK25))</f>
        <v>0</v>
      </c>
      <c r="CL5" s="19"/>
      <c r="CM5" s="19"/>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x14ac:dyDescent="0.25">
      <c r="A6" s="364" t="str">
        <f ca="true">IF(ISBLANK('Data Summary'!A8),"",'Data Summary'!A8)</f>
        <v>BLR_2018_UIS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t="str">
        <f>IF(COUNTA(BF14:BF25)=0,"",SUMPRODUCT(BF14:BF25,BA14:BA25))</f>
        <v/>
      </c>
      <c r="BG6" s="25" t="str">
        <f>IF(COUNTA(BG14:BG25)=0,"",SUMPRODUCT(BG14:BG25,BA14:BA25))</f>
        <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t="str">
        <f>IF(COUNTA(BZ14:BZ25)=0,"",SUMPRODUCT(BZ14:BZ25,BU14:BU25))</f>
        <v/>
      </c>
      <c r="CA6" s="25" t="str">
        <f>IF(COUNTA(CA14:CA25)=0,"",SUMPRODUCT(CA14:CA25,BU14:BU25))</f>
        <v/>
      </c>
      <c r="CB6" s="19"/>
      <c r="CC6" s="19"/>
      <c r="CD6" s="101" t="s">
        <v>183</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f>IF(COUNTA(CJ14:CJ25)=0,"",SUMPRODUCT(CJ14:CJ25,CE14:CE25))</f>
        <v>100</v>
      </c>
      <c r="CK6" s="25">
        <f>IF(COUNTA(CK14:CK25)=0,"",SUMPRODUCT(CK14:CK25,CE14:CE25))</f>
        <v>100</v>
      </c>
      <c r="CL6" s="19"/>
      <c r="CM6" s="19"/>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4" t="str">
        <f ca="true">IF(ISBLANK('Data Summary'!A9),"",'Data Summary'!A9)</f>
        <v>BLR_2019_UIS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ht="15.6" customHeight="true" x14ac:dyDescent="0.25">
      <c r="A8" s="364" t="str">
        <f ca="true">IF(ISBLANK('Data Summary'!A10),"",'Data Summary'!A10)</f>
        <v>BLR_2020_UIS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4" t="str">
        <f ca="true">IF(ISBLANK('Data Summary'!A11),"",'Data Summary'!A11)</f>
        <v>BLR_2020_PWH</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252</v>
      </c>
      <c r="BA9" s="126" t="s">
        <v>168</v>
      </c>
      <c r="BB9" s="7">
        <v>100</v>
      </c>
      <c r="BC9" s="128"/>
      <c r="BD9" s="128"/>
      <c r="BE9" s="128"/>
      <c r="BF9" s="128"/>
      <c r="BG9" s="21"/>
      <c r="BH9" s="19"/>
      <c r="BI9" s="19"/>
      <c r="BJ9" s="101" t="s">
        <v>177</v>
      </c>
      <c r="BK9" s="126" t="s">
        <v>168</v>
      </c>
      <c r="BL9" s="7">
        <v>100</v>
      </c>
      <c r="BM9" s="128"/>
      <c r="BN9" s="128"/>
      <c r="BO9" s="128"/>
      <c r="BP9" s="128">
        <v>100</v>
      </c>
      <c r="BQ9" s="21">
        <v>100</v>
      </c>
      <c r="BR9" s="19"/>
      <c r="BS9" s="19"/>
      <c r="BT9" s="101" t="s">
        <v>252</v>
      </c>
      <c r="BU9" s="126" t="s">
        <v>168</v>
      </c>
      <c r="BV9" s="7">
        <v>100</v>
      </c>
      <c r="BW9" s="128"/>
      <c r="BX9" s="128"/>
      <c r="BY9" s="128"/>
      <c r="BZ9" s="128"/>
      <c r="CA9" s="21"/>
      <c r="CB9" s="19"/>
      <c r="CC9" s="19"/>
      <c r="CD9" s="101" t="s">
        <v>177</v>
      </c>
      <c r="CE9" s="126" t="s">
        <v>168</v>
      </c>
      <c r="CF9" s="7">
        <v>100</v>
      </c>
      <c r="CG9" s="128"/>
      <c r="CH9" s="128"/>
      <c r="CI9" s="128"/>
      <c r="CJ9" s="128">
        <v>100</v>
      </c>
      <c r="CK9" s="21">
        <v>100</v>
      </c>
      <c r="CL9" s="19"/>
      <c r="CM9" s="19"/>
      <c r="CN9" s="109"/>
      <c r="CX9" s="109"/>
      <c r="DH9" s="109"/>
      <c r="DR9" s="109"/>
      <c r="EB9" s="109"/>
      <c r="EL9" s="109"/>
      <c r="EV9" s="109"/>
      <c r="FF9" s="109"/>
      <c r="FP9" s="109"/>
      <c r="FZ9" s="109"/>
      <c r="GJ9" s="109"/>
      <c r="GT9" s="109"/>
      <c r="HD9" s="109"/>
      <c r="HN9" s="109"/>
      <c r="HX9" s="109"/>
      <c r="IH9" s="109"/>
      <c r="IR9" s="109"/>
    </row>
    <row xmlns:x14ac="http://schemas.microsoft.com/office/spreadsheetml/2009/9/ac" r="10" s="4" customFormat="true" ht="15.6" customHeight="true" x14ac:dyDescent="0.25">
      <c r="A10" s="364" t="str">
        <f ca="true">IF(ISBLANK('Data Summary'!A12),"",'Data Summary'!A12)</f>
        <v>BLR_2021_UIS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9"/>
      <c r="CX10" s="109"/>
      <c r="DH10" s="109"/>
      <c r="DR10" s="109"/>
      <c r="EB10" s="109"/>
      <c r="EL10" s="109"/>
      <c r="EV10" s="109"/>
      <c r="FF10" s="109"/>
      <c r="FP10" s="109"/>
      <c r="FZ10" s="109"/>
      <c r="GJ10" s="109"/>
      <c r="GT10" s="109"/>
      <c r="HD10" s="109"/>
      <c r="HN10" s="109"/>
      <c r="HX10" s="109"/>
      <c r="IH10" s="109"/>
      <c r="IR10" s="109"/>
    </row>
    <row xmlns:x14ac="http://schemas.microsoft.com/office/spreadsheetml/2009/9/ac" r="11" s="4" customFormat="true" ht="15.6" customHeight="true" x14ac:dyDescent="0.25">
      <c r="A11" s="364" t="str">
        <f ca="true">IF(ISBLANK('Data Summary'!A13),"",'Data Summary'!A13)</f>
        <v>BLR_2021_PWH</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9"/>
      <c r="CX11" s="109"/>
      <c r="DH11" s="109"/>
      <c r="DR11" s="109"/>
      <c r="EB11" s="109"/>
      <c r="EL11" s="109"/>
      <c r="EV11" s="109"/>
      <c r="FF11" s="109"/>
      <c r="FP11" s="109"/>
      <c r="FZ11" s="109"/>
      <c r="GJ11" s="109"/>
      <c r="GT11" s="109"/>
      <c r="HD11" s="109"/>
      <c r="HN11" s="109"/>
      <c r="HX11" s="109"/>
      <c r="IH11" s="109"/>
      <c r="IR11" s="109"/>
    </row>
    <row xmlns:x14ac="http://schemas.microsoft.com/office/spreadsheetml/2009/9/ac" r="12" s="244" customFormat="true" ht="18" customHeight="true" x14ac:dyDescent="0.2">
      <c r="A12" s="364" t="str">
        <f ca="true">IF(ISBLANK('Data Summary'!A14),"",'Data Summary'!A14)</f>
        <v>BLR_2022_UIS</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39" t="s">
        <v>57</v>
      </c>
      <c r="CE12" s="240" t="s">
        <v>27</v>
      </c>
      <c r="CF12" s="241"/>
      <c r="CG12" s="241"/>
      <c r="CH12" s="241"/>
      <c r="CI12" s="241"/>
      <c r="CJ12" s="241"/>
      <c r="CK12" s="242"/>
      <c r="CL12" s="236"/>
      <c r="CM12" s="236"/>
      <c r="CN12" s="243"/>
      <c r="CX12" s="243"/>
      <c r="DH12" s="243"/>
      <c r="DR12" s="243"/>
      <c r="EB12" s="243"/>
      <c r="EL12" s="243"/>
      <c r="EV12" s="243"/>
      <c r="FF12" s="243"/>
      <c r="FP12" s="243"/>
      <c r="FZ12" s="243"/>
      <c r="GJ12" s="243"/>
      <c r="GT12" s="243"/>
      <c r="HD12" s="243"/>
      <c r="HN12" s="243"/>
      <c r="HX12" s="243"/>
      <c r="IH12" s="243"/>
      <c r="IR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c r="BG13" s="59"/>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c r="CA13" s="59"/>
      <c r="CB13" s="10"/>
      <c r="CC13" s="10"/>
      <c r="CD13" s="102" t="s">
        <v>55</v>
      </c>
      <c r="CE13" s="5">
        <v>0</v>
      </c>
      <c r="CF13" s="41">
        <v>0</v>
      </c>
      <c r="CG13" s="41"/>
      <c r="CH13" s="41"/>
      <c r="CI13" s="41"/>
      <c r="CJ13" s="41">
        <v>0</v>
      </c>
      <c r="CK13" s="59">
        <v>0</v>
      </c>
      <c r="CL13" s="10"/>
      <c r="CM13" s="10"/>
      <c r="CN13" s="111"/>
      <c r="CX13" s="111"/>
      <c r="DH13" s="111"/>
      <c r="DR13" s="111"/>
      <c r="EB13" s="111"/>
      <c r="EL13" s="111"/>
      <c r="EV13" s="111"/>
      <c r="FF13" s="111"/>
      <c r="FP13" s="111"/>
      <c r="FZ13" s="111"/>
      <c r="GJ13" s="111"/>
      <c r="GT13" s="111"/>
      <c r="HD13" s="111"/>
      <c r="HN13" s="111"/>
      <c r="HX13" s="111"/>
      <c r="IH13" s="111"/>
      <c r="IR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c r="BG15" s="59"/>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c r="CA15" s="59"/>
      <c r="CB15" s="10"/>
      <c r="CC15" s="10"/>
      <c r="CD15" s="103" t="s">
        <v>184</v>
      </c>
      <c r="CE15" s="6">
        <v>1</v>
      </c>
      <c r="CF15" s="41">
        <v>100</v>
      </c>
      <c r="CG15" s="128"/>
      <c r="CH15" s="128"/>
      <c r="CI15" s="128"/>
      <c r="CJ15" s="41">
        <v>100</v>
      </c>
      <c r="CK15" s="59">
        <v>100</v>
      </c>
      <c r="CL15" s="10"/>
      <c r="CM15" s="10"/>
      <c r="CN15" s="112"/>
      <c r="CX15" s="112"/>
      <c r="DH15" s="112"/>
      <c r="DR15" s="112"/>
      <c r="EB15" s="112"/>
      <c r="EL15" s="112"/>
      <c r="EV15" s="112"/>
      <c r="FF15" s="112"/>
      <c r="FP15" s="112"/>
      <c r="FZ15" s="112"/>
      <c r="GJ15" s="112"/>
      <c r="GT15" s="112"/>
      <c r="HD15" s="112"/>
      <c r="HN15" s="112"/>
      <c r="HX15" s="112"/>
      <c r="IH15" s="112"/>
      <c r="IR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12"/>
      <c r="CX16" s="112"/>
      <c r="DH16" s="112"/>
      <c r="DR16" s="112"/>
      <c r="EB16" s="112"/>
      <c r="EL16" s="112"/>
      <c r="EV16" s="112"/>
      <c r="FF16" s="112"/>
      <c r="FP16" s="112"/>
      <c r="FZ16" s="112"/>
      <c r="GJ16" s="112"/>
      <c r="GT16" s="112"/>
      <c r="HD16" s="112"/>
      <c r="HN16" s="112"/>
      <c r="HX16" s="112"/>
      <c r="IH16" s="112"/>
      <c r="IR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12"/>
      <c r="CX17" s="112"/>
      <c r="DH17" s="112"/>
      <c r="DR17" s="112"/>
      <c r="EB17" s="112"/>
      <c r="EL17" s="112"/>
      <c r="EV17" s="112"/>
      <c r="FF17" s="112"/>
      <c r="FP17" s="112"/>
      <c r="FZ17" s="112"/>
      <c r="GJ17" s="112"/>
      <c r="GT17" s="112"/>
      <c r="HD17" s="112"/>
      <c r="HN17" s="112"/>
      <c r="HX17" s="112"/>
      <c r="IH17" s="112"/>
      <c r="IR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12"/>
      <c r="CX18" s="112"/>
      <c r="DH18" s="112"/>
      <c r="DR18" s="112"/>
      <c r="EB18" s="112"/>
      <c r="EL18" s="112"/>
      <c r="EV18" s="112"/>
      <c r="FF18" s="112"/>
      <c r="FP18" s="112"/>
      <c r="FZ18" s="112"/>
      <c r="GJ18" s="112"/>
      <c r="GT18" s="112"/>
      <c r="HD18" s="112"/>
      <c r="HN18" s="112"/>
      <c r="HX18" s="112"/>
      <c r="IH18" s="112"/>
      <c r="IR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12"/>
      <c r="CX19" s="112"/>
      <c r="DH19" s="112"/>
      <c r="DR19" s="112"/>
      <c r="EB19" s="112"/>
      <c r="EL19" s="112"/>
      <c r="EV19" s="112"/>
      <c r="FF19" s="112"/>
      <c r="FP19" s="112"/>
      <c r="FZ19" s="112"/>
      <c r="GJ19" s="112"/>
      <c r="GT19" s="112"/>
      <c r="HD19" s="112"/>
      <c r="HN19" s="112"/>
      <c r="HX19" s="112"/>
      <c r="IH19" s="112"/>
      <c r="IR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12"/>
      <c r="CX20" s="112"/>
      <c r="DH20" s="112"/>
      <c r="DR20" s="112"/>
      <c r="EB20" s="112"/>
      <c r="EL20" s="112"/>
      <c r="EV20" s="112"/>
      <c r="FF20" s="112"/>
      <c r="FP20" s="112"/>
      <c r="FZ20" s="112"/>
      <c r="GJ20" s="112"/>
      <c r="GT20" s="112"/>
      <c r="HD20" s="112"/>
      <c r="HN20" s="112"/>
      <c r="HX20" s="112"/>
      <c r="IH20" s="112"/>
      <c r="IR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12"/>
      <c r="CX21" s="112"/>
      <c r="DH21" s="112"/>
      <c r="DR21" s="112"/>
      <c r="EB21" s="112"/>
      <c r="EL21" s="112"/>
      <c r="EV21" s="112"/>
      <c r="FF21" s="112"/>
      <c r="FP21" s="112"/>
      <c r="FZ21" s="112"/>
      <c r="GJ21" s="112"/>
      <c r="GT21" s="112"/>
      <c r="HD21" s="112"/>
      <c r="HN21" s="112"/>
      <c r="HX21" s="112"/>
      <c r="IH21" s="112"/>
      <c r="IR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12"/>
      <c r="CX22" s="112"/>
      <c r="DH22" s="112"/>
      <c r="DR22" s="112"/>
      <c r="EB22" s="112"/>
      <c r="EL22" s="112"/>
      <c r="EV22" s="112"/>
      <c r="FF22" s="112"/>
      <c r="FP22" s="112"/>
      <c r="FZ22" s="112"/>
      <c r="GJ22" s="112"/>
      <c r="GT22" s="112"/>
      <c r="HD22" s="112"/>
      <c r="HN22" s="112"/>
      <c r="HX22" s="112"/>
      <c r="IH22" s="112"/>
      <c r="IR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12"/>
      <c r="CX23" s="112"/>
      <c r="DH23" s="112"/>
      <c r="DR23" s="112"/>
      <c r="EB23" s="112"/>
      <c r="EL23" s="112"/>
      <c r="EV23" s="112"/>
      <c r="FF23" s="112"/>
      <c r="FP23" s="112"/>
      <c r="FZ23" s="112"/>
      <c r="GJ23" s="112"/>
      <c r="GT23" s="112"/>
      <c r="HD23" s="112"/>
      <c r="HN23" s="112"/>
      <c r="HX23" s="112"/>
      <c r="IH23" s="112"/>
      <c r="IR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12"/>
      <c r="CX24" s="112"/>
      <c r="DH24" s="112"/>
      <c r="DR24" s="112"/>
      <c r="EB24" s="112"/>
      <c r="EL24" s="112"/>
      <c r="EV24" s="112"/>
      <c r="FF24" s="112"/>
      <c r="FP24" s="112"/>
      <c r="FZ24" s="112"/>
      <c r="GJ24" s="112"/>
      <c r="GT24" s="112"/>
      <c r="HD24" s="112"/>
      <c r="HN24" s="112"/>
      <c r="HX24" s="112"/>
      <c r="IH24" s="112"/>
      <c r="IR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12"/>
      <c r="CX25" s="112"/>
      <c r="DH25" s="112"/>
      <c r="DR25" s="112"/>
      <c r="EB25" s="112"/>
      <c r="EL25" s="112"/>
      <c r="EV25" s="112"/>
      <c r="FF25" s="112"/>
      <c r="FP25" s="112"/>
      <c r="FZ25" s="112"/>
      <c r="GJ25" s="112"/>
      <c r="GT25" s="112"/>
      <c r="HD25" s="112"/>
      <c r="HN25" s="112"/>
      <c r="HX25" s="112"/>
      <c r="IH25" s="112"/>
      <c r="IR25" s="112"/>
    </row>
    <row xmlns:x14ac="http://schemas.microsoft.com/office/spreadsheetml/2009/9/ac" r="26" s="2" customFormat="true" ht="83.25" customHeight="true" x14ac:dyDescent="0.25">
      <c r="A26" s="365" t="str">
        <f ca="true">IF(ISBLANK('Data Summary'!A28),"",'Data Summary'!A28)</f>
        <v/>
      </c>
      <c r="B26" s="104" t="s">
        <v>12</v>
      </c>
      <c r="C26" s="548" t="s">
        <v>185</v>
      </c>
      <c r="D26" s="549"/>
      <c r="E26" s="549"/>
      <c r="F26" s="549"/>
      <c r="G26" s="549"/>
      <c r="H26" s="549"/>
      <c r="I26" s="550"/>
      <c r="J26" s="10"/>
      <c r="K26" s="10"/>
      <c r="L26" s="104" t="s">
        <v>12</v>
      </c>
      <c r="M26" s="548" t="s">
        <v>185</v>
      </c>
      <c r="N26" s="549"/>
      <c r="O26" s="549"/>
      <c r="P26" s="549"/>
      <c r="Q26" s="549"/>
      <c r="R26" s="549"/>
      <c r="S26" s="550"/>
      <c r="T26" s="10"/>
      <c r="U26" s="10"/>
      <c r="V26" s="104" t="s">
        <v>12</v>
      </c>
      <c r="W26" s="548" t="s">
        <v>185</v>
      </c>
      <c r="X26" s="549"/>
      <c r="Y26" s="549"/>
      <c r="Z26" s="549"/>
      <c r="AA26" s="549"/>
      <c r="AB26" s="549"/>
      <c r="AC26" s="550"/>
      <c r="AD26" s="10"/>
      <c r="AE26" s="10"/>
      <c r="AF26" s="104" t="s">
        <v>12</v>
      </c>
      <c r="AG26" s="548" t="s">
        <v>185</v>
      </c>
      <c r="AH26" s="549"/>
      <c r="AI26" s="549"/>
      <c r="AJ26" s="549"/>
      <c r="AK26" s="549"/>
      <c r="AL26" s="549"/>
      <c r="AM26" s="550"/>
      <c r="AN26" s="10"/>
      <c r="AO26" s="10"/>
      <c r="AP26" s="104" t="s">
        <v>12</v>
      </c>
      <c r="AQ26" s="548" t="s">
        <v>185</v>
      </c>
      <c r="AR26" s="549"/>
      <c r="AS26" s="549"/>
      <c r="AT26" s="549"/>
      <c r="AU26" s="549"/>
      <c r="AV26" s="549"/>
      <c r="AW26" s="550"/>
      <c r="AX26" s="10"/>
      <c r="AY26" s="10"/>
      <c r="AZ26" s="104" t="s">
        <v>12</v>
      </c>
      <c r="BA26" s="548" t="s">
        <v>248</v>
      </c>
      <c r="BB26" s="549"/>
      <c r="BC26" s="549"/>
      <c r="BD26" s="549"/>
      <c r="BE26" s="549"/>
      <c r="BF26" s="549"/>
      <c r="BG26" s="550"/>
      <c r="BH26" s="10"/>
      <c r="BI26" s="10"/>
      <c r="BJ26" s="104" t="s">
        <v>12</v>
      </c>
      <c r="BK26" s="548" t="s">
        <v>185</v>
      </c>
      <c r="BL26" s="549"/>
      <c r="BM26" s="549"/>
      <c r="BN26" s="549"/>
      <c r="BO26" s="549"/>
      <c r="BP26" s="549"/>
      <c r="BQ26" s="550"/>
      <c r="BR26" s="10"/>
      <c r="BS26" s="10"/>
      <c r="BT26" s="104" t="s">
        <v>12</v>
      </c>
      <c r="BU26" s="548" t="s">
        <v>248</v>
      </c>
      <c r="BV26" s="549"/>
      <c r="BW26" s="549"/>
      <c r="BX26" s="549"/>
      <c r="BY26" s="549"/>
      <c r="BZ26" s="549"/>
      <c r="CA26" s="550"/>
      <c r="CB26" s="10"/>
      <c r="CC26" s="10"/>
      <c r="CD26" s="104" t="s">
        <v>12</v>
      </c>
      <c r="CE26" s="548" t="s">
        <v>185</v>
      </c>
      <c r="CF26" s="549"/>
      <c r="CG26" s="549"/>
      <c r="CH26" s="549"/>
      <c r="CI26" s="549"/>
      <c r="CJ26" s="549"/>
      <c r="CK26" s="550"/>
      <c r="CL26" s="10"/>
      <c r="CM26" s="10"/>
      <c r="CN26" s="112"/>
      <c r="CX26" s="112"/>
      <c r="DH26" s="112"/>
      <c r="DR26" s="112"/>
      <c r="EB26" s="112"/>
      <c r="EL26" s="112"/>
      <c r="EV26" s="112"/>
      <c r="FF26" s="112"/>
      <c r="FP26" s="112"/>
      <c r="FZ26" s="112"/>
      <c r="GJ26" s="112"/>
      <c r="GT26" s="112"/>
      <c r="HD26" s="112"/>
      <c r="HN26" s="112"/>
      <c r="HX26" s="112"/>
      <c r="IH26" s="112"/>
      <c r="IR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c r="BG27" s="89"/>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c r="CA27" s="89"/>
      <c r="CB27" s="10"/>
      <c r="CC27" s="10"/>
      <c r="CD27" s="104"/>
      <c r="CE27" s="58" t="s">
        <v>120</v>
      </c>
      <c r="CF27" s="47" t="s">
        <v>158</v>
      </c>
      <c r="CG27" s="47"/>
      <c r="CH27" s="47"/>
      <c r="CI27" s="47"/>
      <c r="CJ27" s="47" t="s">
        <v>158</v>
      </c>
      <c r="CK27" s="89" t="s">
        <v>158</v>
      </c>
      <c r="CL27" s="10"/>
      <c r="CM27" s="10"/>
      <c r="CN27" s="112"/>
      <c r="CX27" s="112"/>
      <c r="DH27" s="112"/>
      <c r="DR27" s="112"/>
      <c r="EB27" s="112"/>
      <c r="EL27" s="112"/>
      <c r="EV27" s="112"/>
      <c r="FF27" s="112"/>
      <c r="FP27" s="112"/>
      <c r="FZ27" s="112"/>
      <c r="GJ27" s="112"/>
      <c r="GT27" s="112"/>
      <c r="HD27" s="112"/>
      <c r="HN27" s="112"/>
      <c r="HX27" s="112"/>
      <c r="IH27" s="112"/>
      <c r="IR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c r="BG28" s="89"/>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c r="CA28" s="89"/>
      <c r="CB28" s="10"/>
      <c r="CC28" s="10"/>
      <c r="CD28" s="104"/>
      <c r="CE28" s="58" t="s">
        <v>102</v>
      </c>
      <c r="CF28" s="47" t="s">
        <v>158</v>
      </c>
      <c r="CG28" s="47"/>
      <c r="CH28" s="47"/>
      <c r="CI28" s="47"/>
      <c r="CJ28" s="47" t="s">
        <v>158</v>
      </c>
      <c r="CK28" s="89" t="s">
        <v>158</v>
      </c>
      <c r="CL28" s="10"/>
      <c r="CM28" s="10"/>
      <c r="CN28" s="112"/>
      <c r="CX28" s="112"/>
      <c r="DH28" s="112"/>
      <c r="DR28" s="112"/>
      <c r="EB28" s="112"/>
      <c r="EL28" s="112"/>
      <c r="EV28" s="112"/>
      <c r="FF28" s="112"/>
      <c r="FP28" s="112"/>
      <c r="FZ28" s="112"/>
      <c r="GJ28" s="112"/>
      <c r="GT28" s="112"/>
      <c r="HD28" s="112"/>
      <c r="HN28" s="112"/>
      <c r="HX28" s="112"/>
      <c r="IH28" s="112"/>
      <c r="IR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c r="BG29" s="89"/>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c r="CA29" s="89"/>
      <c r="CB29" s="10"/>
      <c r="CC29" s="10"/>
      <c r="CD29" s="104"/>
      <c r="CE29" s="58" t="s">
        <v>159</v>
      </c>
      <c r="CF29" s="47" t="s">
        <v>158</v>
      </c>
      <c r="CG29" s="47"/>
      <c r="CH29" s="47"/>
      <c r="CI29" s="47"/>
      <c r="CJ29" s="47" t="s">
        <v>158</v>
      </c>
      <c r="CK29" s="89" t="s">
        <v>158</v>
      </c>
      <c r="CL29" s="10"/>
      <c r="CM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7"/>
      <c r="CX31" s="107"/>
      <c r="DH31" s="107"/>
      <c r="DR31" s="107"/>
      <c r="EB31" s="107"/>
      <c r="EL31" s="107"/>
      <c r="EV31" s="107"/>
      <c r="FF31" s="107"/>
      <c r="FP31" s="107"/>
      <c r="FZ31" s="107"/>
      <c r="GJ31" s="107"/>
      <c r="GT31" s="107"/>
      <c r="HD31" s="107"/>
      <c r="HN31" s="107"/>
      <c r="HX31" s="107"/>
      <c r="IH31" s="107"/>
      <c r="IR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c r="IH32" s="107"/>
      <c r="IR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c r="IH33" s="107"/>
      <c r="IR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c r="IH623" s="107"/>
      <c r="IR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c r="IH624" s="107"/>
      <c r="IR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c r="IH625" s="107"/>
      <c r="IR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c r="IH626" s="107"/>
      <c r="IR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c r="IH627" s="107"/>
      <c r="IR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c r="IH628" s="107"/>
      <c r="IR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c r="IH629" s="107"/>
      <c r="IR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c r="IH630" s="107"/>
      <c r="IR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c r="IH631" s="107"/>
      <c r="IR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c r="IH632" s="107"/>
      <c r="IR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c r="IH633" s="107"/>
      <c r="IR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c r="IH634" s="107"/>
      <c r="IR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c r="IH635" s="107"/>
      <c r="IR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c r="IH636" s="107"/>
      <c r="IR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c r="IH637" s="107"/>
      <c r="IR637" s="107"/>
    </row>
  </sheetData>
  <mergeCells count="10">
    <mergeCell ref="A2:A3"/>
    <mergeCell ref="AG26:AM26"/>
    <mergeCell ref="AQ26:AW26"/>
    <mergeCell ref="CE26:CK26"/>
    <mergeCell ref="C26:I26"/>
    <mergeCell ref="BK26:BQ26"/>
    <mergeCell ref="M26:S26"/>
    <mergeCell ref="W26:AC26"/>
    <mergeCell ref="BU26:CA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 min="252" max="252" width="24.625" style="108" customWidth="true"/>
    <col min="253" max="253" width="29.75" customWidth="true"/>
    <col min="254" max="259" width="7.875" customWidth="true"/>
    <col min="260" max="261" width="1.125" customWidth="true"/>
  </cols>
  <sheetData>
    <row xmlns:x14ac="http://schemas.microsoft.com/office/spreadsheetml/2009/9/ac" r="1" s="298" customFormat="true" ht="30" customHeight="true" x14ac:dyDescent="0.25">
      <c r="B1" s="314" t="s">
        <v>22</v>
      </c>
      <c r="C1" s="535" t="s">
        <v>217</v>
      </c>
      <c r="D1" s="295" t="s">
        <v>178</v>
      </c>
      <c r="E1" s="295"/>
      <c r="F1" s="295"/>
      <c r="G1" s="295"/>
      <c r="H1" s="295"/>
      <c r="I1" s="313"/>
      <c r="J1" s="296"/>
      <c r="K1" s="297"/>
      <c r="L1" s="314" t="s">
        <v>22</v>
      </c>
      <c r="M1" s="535" t="s">
        <v>218</v>
      </c>
      <c r="N1" s="295" t="s">
        <v>178</v>
      </c>
      <c r="O1" s="295"/>
      <c r="P1" s="295"/>
      <c r="Q1" s="295"/>
      <c r="R1" s="295"/>
      <c r="S1" s="313"/>
      <c r="T1" s="296"/>
      <c r="U1" s="297"/>
      <c r="V1" s="314" t="s">
        <v>22</v>
      </c>
      <c r="W1" s="535" t="s">
        <v>219</v>
      </c>
      <c r="X1" s="295" t="s">
        <v>178</v>
      </c>
      <c r="Y1" s="295"/>
      <c r="Z1" s="295"/>
      <c r="AA1" s="295"/>
      <c r="AB1" s="295"/>
      <c r="AC1" s="313"/>
      <c r="AD1" s="296"/>
      <c r="AE1" s="297"/>
      <c r="AF1" s="314" t="s">
        <v>22</v>
      </c>
      <c r="AG1" s="535">
        <v>2019</v>
      </c>
      <c r="AH1" s="295" t="s">
        <v>178</v>
      </c>
      <c r="AI1" s="295"/>
      <c r="AJ1" s="295"/>
      <c r="AK1" s="295"/>
      <c r="AL1" s="295"/>
      <c r="AM1" s="313"/>
      <c r="AN1" s="296"/>
      <c r="AO1" s="297"/>
      <c r="AP1" s="314" t="s">
        <v>22</v>
      </c>
      <c r="AQ1" s="535">
        <v>2020</v>
      </c>
      <c r="AR1" s="295" t="s">
        <v>178</v>
      </c>
      <c r="AS1" s="295"/>
      <c r="AT1" s="295"/>
      <c r="AU1" s="295"/>
      <c r="AV1" s="295"/>
      <c r="AW1" s="313"/>
      <c r="AX1" s="296"/>
      <c r="AY1" s="297"/>
      <c r="AZ1" s="314" t="s">
        <v>22</v>
      </c>
      <c r="BA1" s="535">
        <v>2020</v>
      </c>
      <c r="BB1" s="295" t="s">
        <v>178</v>
      </c>
      <c r="BC1" s="295"/>
      <c r="BD1" s="295"/>
      <c r="BE1" s="295"/>
      <c r="BF1" s="295"/>
      <c r="BG1" s="313"/>
      <c r="BH1" s="296"/>
      <c r="BI1" s="297"/>
      <c r="BJ1" s="314" t="s">
        <v>22</v>
      </c>
      <c r="BK1" s="535">
        <v>2021</v>
      </c>
      <c r="BL1" s="295" t="s">
        <v>178</v>
      </c>
      <c r="BM1" s="295"/>
      <c r="BN1" s="295"/>
      <c r="BO1" s="295"/>
      <c r="BP1" s="295"/>
      <c r="BQ1" s="313"/>
      <c r="BR1" s="296"/>
      <c r="BS1" s="297"/>
      <c r="BT1" s="314" t="s">
        <v>22</v>
      </c>
      <c r="BU1" s="535">
        <v>2021</v>
      </c>
      <c r="BV1" s="295" t="s">
        <v>178</v>
      </c>
      <c r="BW1" s="295"/>
      <c r="BX1" s="295"/>
      <c r="BY1" s="295"/>
      <c r="BZ1" s="295"/>
      <c r="CA1" s="313"/>
      <c r="CB1" s="296"/>
      <c r="CC1" s="297"/>
      <c r="CD1" s="314" t="s">
        <v>22</v>
      </c>
      <c r="CE1" s="535">
        <v>2022</v>
      </c>
      <c r="CF1" s="295" t="s">
        <v>178</v>
      </c>
      <c r="CG1" s="295"/>
      <c r="CH1" s="295"/>
      <c r="CI1" s="295"/>
      <c r="CJ1" s="295"/>
      <c r="CK1" s="313"/>
      <c r="CL1" s="296"/>
      <c r="CM1" s="297"/>
    </row>
    <row xmlns:x14ac="http://schemas.microsoft.com/office/spreadsheetml/2009/9/ac" r="2" s="298" customFormat="true" ht="30" customHeight="true" x14ac:dyDescent="0.25">
      <c r="A2" s="547" t="s">
        <v>237</v>
      </c>
      <c r="B2" s="301" t="s">
        <v>214</v>
      </c>
      <c r="C2" s="245" t="s">
        <v>176</v>
      </c>
      <c r="D2" s="245" t="s">
        <v>175</v>
      </c>
      <c r="E2" s="302"/>
      <c r="F2" s="302"/>
      <c r="G2" s="302"/>
      <c r="H2" s="302"/>
      <c r="I2" s="303"/>
      <c r="J2" s="299" t="s">
        <v>220</v>
      </c>
      <c r="K2" s="345"/>
      <c r="L2" s="301" t="s">
        <v>215</v>
      </c>
      <c r="M2" s="245" t="s">
        <v>176</v>
      </c>
      <c r="N2" s="245" t="s">
        <v>175</v>
      </c>
      <c r="O2" s="302"/>
      <c r="P2" s="302"/>
      <c r="Q2" s="302"/>
      <c r="R2" s="302"/>
      <c r="S2" s="303"/>
      <c r="T2" s="299" t="s">
        <v>220</v>
      </c>
      <c r="U2" s="345"/>
      <c r="V2" s="301" t="s">
        <v>216</v>
      </c>
      <c r="W2" s="245" t="s">
        <v>176</v>
      </c>
      <c r="X2" s="245" t="s">
        <v>175</v>
      </c>
      <c r="Y2" s="302"/>
      <c r="Z2" s="302"/>
      <c r="AA2" s="302"/>
      <c r="AB2" s="302"/>
      <c r="AC2" s="303"/>
      <c r="AD2" s="299" t="s">
        <v>220</v>
      </c>
      <c r="AE2" s="300"/>
      <c r="AF2" s="301" t="s">
        <v>244</v>
      </c>
      <c r="AG2" s="245" t="s">
        <v>176</v>
      </c>
      <c r="AH2" s="245" t="s">
        <v>175</v>
      </c>
      <c r="AI2" s="302"/>
      <c r="AJ2" s="302"/>
      <c r="AK2" s="302"/>
      <c r="AL2" s="302"/>
      <c r="AM2" s="303"/>
      <c r="AN2" s="299" t="s">
        <v>220</v>
      </c>
      <c r="AO2" s="300"/>
      <c r="AP2" s="301" t="s">
        <v>243</v>
      </c>
      <c r="AQ2" s="245" t="s">
        <v>176</v>
      </c>
      <c r="AR2" s="245" t="s">
        <v>175</v>
      </c>
      <c r="AS2" s="302"/>
      <c r="AT2" s="302"/>
      <c r="AU2" s="302"/>
      <c r="AV2" s="302"/>
      <c r="AW2" s="303"/>
      <c r="AX2" s="299" t="s">
        <v>220</v>
      </c>
      <c r="AY2" s="300"/>
      <c r="AZ2" s="301" t="s">
        <v>253</v>
      </c>
      <c r="BA2" s="245" t="s">
        <v>176</v>
      </c>
      <c r="BB2" s="245" t="s">
        <v>247</v>
      </c>
      <c r="BC2" s="302"/>
      <c r="BD2" s="302"/>
      <c r="BE2" s="302"/>
      <c r="BF2" s="302"/>
      <c r="BG2" s="303"/>
      <c r="BH2" s="299" t="s">
        <v>220</v>
      </c>
      <c r="BI2" s="300"/>
      <c r="BJ2" s="301" t="s">
        <v>242</v>
      </c>
      <c r="BK2" s="245" t="s">
        <v>176</v>
      </c>
      <c r="BL2" s="245" t="s">
        <v>175</v>
      </c>
      <c r="BM2" s="302"/>
      <c r="BN2" s="302"/>
      <c r="BO2" s="302"/>
      <c r="BP2" s="302"/>
      <c r="BQ2" s="303"/>
      <c r="BR2" s="299" t="s">
        <v>220</v>
      </c>
      <c r="BS2" s="300"/>
      <c r="BT2" s="301" t="s">
        <v>246</v>
      </c>
      <c r="BU2" s="245" t="s">
        <v>176</v>
      </c>
      <c r="BV2" s="245" t="s">
        <v>247</v>
      </c>
      <c r="BW2" s="302"/>
      <c r="BX2" s="302"/>
      <c r="BY2" s="302"/>
      <c r="BZ2" s="302"/>
      <c r="CA2" s="303"/>
      <c r="CB2" s="299" t="s">
        <v>220</v>
      </c>
      <c r="CC2" s="300"/>
      <c r="CD2" s="301" t="s">
        <v>245</v>
      </c>
      <c r="CE2" s="245" t="s">
        <v>176</v>
      </c>
      <c r="CF2" s="245" t="s">
        <v>175</v>
      </c>
      <c r="CG2" s="302"/>
      <c r="CH2" s="302"/>
      <c r="CI2" s="302"/>
      <c r="CJ2" s="302"/>
      <c r="CK2" s="303"/>
      <c r="CL2" s="299" t="s">
        <v>220</v>
      </c>
      <c r="CM2" s="300"/>
    </row>
    <row xmlns:x14ac="http://schemas.microsoft.com/office/spreadsheetml/2009/9/ac" r="3" s="238" customFormat="true" ht="18" customHeight="true" x14ac:dyDescent="0.25">
      <c r="A3" s="547"/>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344" t="s">
        <v>167</v>
      </c>
      <c r="CE3" s="247" t="s">
        <v>56</v>
      </c>
      <c r="CF3" s="248" t="s">
        <v>7</v>
      </c>
      <c r="CG3" s="249" t="s">
        <v>1</v>
      </c>
      <c r="CH3" s="249" t="s">
        <v>2</v>
      </c>
      <c r="CI3" s="249" t="s">
        <v>16</v>
      </c>
      <c r="CJ3" s="249" t="s">
        <v>17</v>
      </c>
      <c r="CK3" s="250" t="s">
        <v>18</v>
      </c>
      <c r="CL3" s="236"/>
      <c r="CM3" s="251"/>
      <c r="CN3" s="237"/>
      <c r="CX3" s="237"/>
      <c r="DH3" s="237"/>
      <c r="DR3" s="237"/>
      <c r="EB3" s="237"/>
      <c r="EL3" s="237"/>
      <c r="EV3" s="237"/>
      <c r="FF3" s="237"/>
      <c r="FP3" s="237"/>
      <c r="FZ3" s="237"/>
      <c r="GJ3" s="237"/>
      <c r="GT3" s="237"/>
      <c r="HD3" s="237"/>
      <c r="HN3" s="237"/>
      <c r="HX3" s="237"/>
      <c r="IH3" s="237"/>
      <c r="IR3" s="237"/>
    </row>
    <row xmlns:x14ac="http://schemas.microsoft.com/office/spreadsheetml/2009/9/ac" r="4" s="4" customFormat="true" x14ac:dyDescent="0.25">
      <c r="A4" s="366" t="str">
        <f>IF(ISBLANK('Data Summary'!A6),"",'Data Summary'!A6)</f>
        <v>BLR_2016_UIS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t="str">
        <f t="shared" si="5"/>
        <v/>
      </c>
      <c r="BG4" s="25" t="str">
        <f t="shared" si="5"/>
        <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1" t="s">
        <v>183</v>
      </c>
      <c r="BU4" s="132" t="s">
        <v>3</v>
      </c>
      <c r="BV4" s="8">
        <f t="shared" ref="BV4:CA4" si="7">IF(COUNTA(BV14)=0,"",BV14)</f>
        <v>0</v>
      </c>
      <c r="BW4" s="8" t="str">
        <f t="shared" si="7"/>
        <v/>
      </c>
      <c r="BX4" s="8" t="str">
        <f t="shared" si="7"/>
        <v/>
      </c>
      <c r="BY4" s="8" t="str">
        <f t="shared" si="7"/>
        <v/>
      </c>
      <c r="BZ4" s="8" t="str">
        <f t="shared" si="7"/>
        <v/>
      </c>
      <c r="CA4" s="25" t="str">
        <f t="shared" si="7"/>
        <v/>
      </c>
      <c r="CB4" s="19"/>
      <c r="CC4" s="14"/>
      <c r="CD4" s="101" t="s">
        <v>183</v>
      </c>
      <c r="CE4" s="132" t="s">
        <v>3</v>
      </c>
      <c r="CF4" s="8">
        <f t="shared" ref="CF4:CK4" si="8">IF(COUNTA(CF14)=0,"",CF14)</f>
        <v>0</v>
      </c>
      <c r="CG4" s="8" t="str">
        <f t="shared" si="8"/>
        <v/>
      </c>
      <c r="CH4" s="8" t="str">
        <f t="shared" si="8"/>
        <v/>
      </c>
      <c r="CI4" s="8" t="str">
        <f t="shared" si="8"/>
        <v/>
      </c>
      <c r="CJ4" s="8">
        <f t="shared" si="8"/>
        <v>0</v>
      </c>
      <c r="CK4" s="25">
        <f t="shared" si="8"/>
        <v>0</v>
      </c>
      <c r="CL4" s="19"/>
      <c r="CM4" s="14"/>
      <c r="CN4" s="109"/>
      <c r="CX4" s="109"/>
      <c r="DH4" s="109"/>
      <c r="DR4" s="109"/>
      <c r="EB4" s="109"/>
      <c r="EL4" s="109"/>
      <c r="EV4" s="109"/>
      <c r="FF4" s="109"/>
      <c r="FP4" s="109"/>
      <c r="FZ4" s="109"/>
      <c r="GJ4" s="109"/>
      <c r="GT4" s="109"/>
      <c r="HD4" s="109"/>
      <c r="HN4" s="109"/>
      <c r="HX4" s="109"/>
      <c r="IH4" s="109"/>
      <c r="IR4" s="109"/>
    </row>
    <row xmlns:x14ac="http://schemas.microsoft.com/office/spreadsheetml/2009/9/ac" r="5" s="4" customFormat="true" x14ac:dyDescent="0.25">
      <c r="A5" s="366" t="str">
        <f ca="true">IF(ISBLANK('Data Summary'!A7),"",'Data Summary'!A7)</f>
        <v>BLR_2017_UIS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t="str">
        <f>IF((COUNTA(BF15:BF26)=0)+(COUNTA(BF14)=0),"",100-BF14-SUMPRODUCT(BA15:BA26,BF15:BF26))</f>
        <v/>
      </c>
      <c r="BG5" s="25" t="str">
        <f>IF((COUNTA(BG15:BG26)=0)+(COUNTA(BG14)=0),"",100-BG14-SUMPRODUCT(BA15:BA26,BG15:BG26))</f>
        <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t="str">
        <f>IF((COUNTA(BZ15:BZ26)=0)+(COUNTA(BZ14)=0),"",100-BZ14-SUMPRODUCT(BU15:BU26,BZ15:BZ26))</f>
        <v/>
      </c>
      <c r="CA5" s="25" t="str">
        <f>IF((COUNTA(CA15:CA26)=0)+(COUNTA(CA14)=0),"",100-CA14-SUMPRODUCT(BU15:BU26,CA15:CA26))</f>
        <v/>
      </c>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f>IF((COUNTA(CJ15:CJ26)=0)+(COUNTA(CJ14)=0),"",100-CJ14-SUMPRODUCT(CE15:CE26,CJ15:CJ26))</f>
        <v>0</v>
      </c>
      <c r="CK5" s="25">
        <f>IF((COUNTA(CK15:CK26)=0)+(COUNTA(CK14)=0),"",100-CK14-SUMPRODUCT(CE15:CE26,CK15:CK26))</f>
        <v>0</v>
      </c>
      <c r="CL5" s="19"/>
      <c r="CM5" s="14"/>
      <c r="CN5" s="109"/>
      <c r="CX5" s="109"/>
      <c r="DH5" s="109"/>
      <c r="DR5" s="109"/>
      <c r="EB5" s="109"/>
      <c r="EL5" s="109"/>
      <c r="EV5" s="109"/>
      <c r="FF5" s="109"/>
      <c r="FP5" s="109"/>
      <c r="FZ5" s="109"/>
      <c r="GJ5" s="109"/>
      <c r="GT5" s="109"/>
      <c r="HD5" s="109"/>
      <c r="HN5" s="109"/>
      <c r="HX5" s="109"/>
      <c r="IH5" s="109"/>
      <c r="IR5" s="109"/>
    </row>
    <row xmlns:x14ac="http://schemas.microsoft.com/office/spreadsheetml/2009/9/ac" r="6" s="4" customFormat="true" x14ac:dyDescent="0.25">
      <c r="A6" s="366" t="str">
        <f ca="true">IF(ISBLANK('Data Summary'!A8),"",'Data Summary'!A8)</f>
        <v>BLR_2018_UIS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t="str">
        <f>IF(COUNTA(BF15:BF26)=0,"",SUMPRODUCT(BF15:BF26,BA15:BA26))</f>
        <v/>
      </c>
      <c r="BG6" s="25" t="str">
        <f>IF(COUNTA(BG15:BG26)=0,"",SUMPRODUCT(BG15:BG26,BA15:BA26))</f>
        <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t="str">
        <f>IF(COUNTA(BZ15:BZ26)=0,"",SUMPRODUCT(BZ15:BZ26,BU15:BU26))</f>
        <v/>
      </c>
      <c r="CA6" s="25" t="str">
        <f>IF(COUNTA(CA15:CA26)=0,"",SUMPRODUCT(CA15:CA26,BU15:BU26))</f>
        <v/>
      </c>
      <c r="CB6" s="19"/>
      <c r="CC6" s="14"/>
      <c r="CD6" s="101" t="s">
        <v>183</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f>IF(COUNTA(CJ15:CJ26)=0,"",SUMPRODUCT(CJ15:CJ26,CE15:CE26))</f>
        <v>100</v>
      </c>
      <c r="CK6" s="25">
        <f>IF(COUNTA(CK15:CK26)=0,"",SUMPRODUCT(CK15:CK26,CE15:CE26))</f>
        <v>100</v>
      </c>
      <c r="CL6" s="19"/>
      <c r="CM6" s="14"/>
      <c r="CN6" s="109"/>
      <c r="CX6" s="109"/>
      <c r="DH6" s="109"/>
      <c r="DR6" s="109"/>
      <c r="EB6" s="109"/>
      <c r="EL6" s="109"/>
      <c r="EV6" s="109"/>
      <c r="FF6" s="109"/>
      <c r="FP6" s="109"/>
      <c r="FZ6" s="109"/>
      <c r="GJ6" s="109"/>
      <c r="GT6" s="109"/>
      <c r="HD6" s="109"/>
      <c r="HN6" s="109"/>
      <c r="HX6" s="109"/>
      <c r="IH6" s="109"/>
      <c r="IR6" s="109"/>
    </row>
    <row xmlns:x14ac="http://schemas.microsoft.com/office/spreadsheetml/2009/9/ac" r="7" s="4" customFormat="true" x14ac:dyDescent="0.25">
      <c r="A7" s="366" t="str">
        <f ca="true">IF(ISBLANK('Data Summary'!A9),"",'Data Summary'!A9)</f>
        <v>BLR_2019_UIS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9"/>
      <c r="CX7" s="109"/>
      <c r="DH7" s="109"/>
      <c r="DR7" s="109"/>
      <c r="EB7" s="109"/>
      <c r="EL7" s="109"/>
      <c r="EV7" s="109"/>
      <c r="FF7" s="109"/>
      <c r="FP7" s="109"/>
      <c r="FZ7" s="109"/>
      <c r="GJ7" s="109"/>
      <c r="GT7" s="109"/>
      <c r="HD7" s="109"/>
      <c r="HN7" s="109"/>
      <c r="HX7" s="109"/>
      <c r="IH7" s="109"/>
      <c r="IR7" s="109"/>
    </row>
    <row xmlns:x14ac="http://schemas.microsoft.com/office/spreadsheetml/2009/9/ac" r="8" s="4" customFormat="true" x14ac:dyDescent="0.25">
      <c r="A8" s="366" t="str">
        <f ca="true">IF(ISBLANK('Data Summary'!A10),"",'Data Summary'!A10)</f>
        <v>BLR_2020_UIS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9"/>
      <c r="CX8" s="109"/>
      <c r="DH8" s="109"/>
      <c r="DR8" s="109"/>
      <c r="EB8" s="109"/>
      <c r="EL8" s="109"/>
      <c r="EV8" s="109"/>
      <c r="FF8" s="109"/>
      <c r="FP8" s="109"/>
      <c r="FZ8" s="109"/>
      <c r="GJ8" s="109"/>
      <c r="GT8" s="109"/>
      <c r="HD8" s="109"/>
      <c r="HN8" s="109"/>
      <c r="HX8" s="109"/>
      <c r="IH8" s="109"/>
      <c r="IR8" s="109"/>
    </row>
    <row xmlns:x14ac="http://schemas.microsoft.com/office/spreadsheetml/2009/9/ac" r="9" s="4" customFormat="true" x14ac:dyDescent="0.25">
      <c r="A9" s="366" t="str">
        <f ca="true">IF(ISBLANK('Data Summary'!A11),"",'Data Summary'!A11)</f>
        <v>BLR_2020_PWH</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9"/>
      <c r="CX9" s="109"/>
      <c r="DH9" s="109"/>
      <c r="DR9" s="109"/>
      <c r="EB9" s="109"/>
      <c r="EL9" s="109"/>
      <c r="EV9" s="109"/>
      <c r="FF9" s="109"/>
      <c r="FP9" s="109"/>
      <c r="FZ9" s="109"/>
      <c r="GJ9" s="109"/>
      <c r="GT9" s="109"/>
      <c r="HD9" s="109"/>
      <c r="HN9" s="109"/>
      <c r="HX9" s="109"/>
      <c r="IH9" s="109"/>
      <c r="IR9" s="109"/>
    </row>
    <row xmlns:x14ac="http://schemas.microsoft.com/office/spreadsheetml/2009/9/ac" r="10" s="4" customFormat="true" x14ac:dyDescent="0.25">
      <c r="A10" s="366" t="str">
        <f ca="true">IF(ISBLANK('Data Summary'!A12),"",'Data Summary'!A12)</f>
        <v>BLR_2021_UIS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9"/>
      <c r="CX10" s="109"/>
      <c r="DH10" s="109"/>
      <c r="DR10" s="109"/>
      <c r="EB10" s="109"/>
      <c r="EL10" s="109"/>
      <c r="EV10" s="109"/>
      <c r="FF10" s="109"/>
      <c r="FP10" s="109"/>
      <c r="FZ10" s="109"/>
      <c r="GJ10" s="109"/>
      <c r="GT10" s="109"/>
      <c r="HD10" s="109"/>
      <c r="HN10" s="109"/>
      <c r="HX10" s="109"/>
      <c r="IH10" s="109"/>
      <c r="IR10" s="109"/>
    </row>
    <row xmlns:x14ac="http://schemas.microsoft.com/office/spreadsheetml/2009/9/ac" r="11" s="4" customFormat="true" x14ac:dyDescent="0.25">
      <c r="A11" s="366" t="str">
        <f ca="true">IF(ISBLANK('Data Summary'!A13),"",'Data Summary'!A13)</f>
        <v>BLR_2021_PWH</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9"/>
      <c r="CX11" s="109"/>
      <c r="DH11" s="109"/>
      <c r="DR11" s="109"/>
      <c r="EB11" s="109"/>
      <c r="EL11" s="109"/>
      <c r="EV11" s="109"/>
      <c r="FF11" s="109"/>
      <c r="FP11" s="109"/>
      <c r="FZ11" s="109"/>
      <c r="GJ11" s="109"/>
      <c r="GT11" s="109"/>
      <c r="HD11" s="109"/>
      <c r="HN11" s="109"/>
      <c r="HX11" s="109"/>
      <c r="IH11" s="109"/>
      <c r="IR11" s="109"/>
    </row>
    <row xmlns:x14ac="http://schemas.microsoft.com/office/spreadsheetml/2009/9/ac" r="12" s="1" customFormat="true" ht="15.75" customHeight="true" x14ac:dyDescent="0.2">
      <c r="A12" s="366" t="str">
        <f ca="true">IF(ISBLANK('Data Summary'!A14),"",'Data Summary'!A14)</f>
        <v>BLR_2022_UIS</v>
      </c>
      <c r="B12" s="101" t="s">
        <v>179</v>
      </c>
      <c r="C12" s="126" t="s">
        <v>169</v>
      </c>
      <c r="D12" s="129">
        <v>100</v>
      </c>
      <c r="E12" s="129"/>
      <c r="F12" s="129"/>
      <c r="G12" s="129"/>
      <c r="H12" s="129">
        <v>100</v>
      </c>
      <c r="I12" s="70">
        <v>100</v>
      </c>
      <c r="J12" s="19"/>
      <c r="K12" s="14"/>
      <c r="L12" s="101" t="s">
        <v>179</v>
      </c>
      <c r="M12" s="126" t="s">
        <v>169</v>
      </c>
      <c r="N12" s="129">
        <v>100</v>
      </c>
      <c r="O12" s="129"/>
      <c r="P12" s="129"/>
      <c r="Q12" s="129"/>
      <c r="R12" s="129">
        <v>100</v>
      </c>
      <c r="S12" s="70">
        <v>100</v>
      </c>
      <c r="T12" s="19"/>
      <c r="U12" s="14"/>
      <c r="V12" s="101" t="s">
        <v>179</v>
      </c>
      <c r="W12" s="126" t="s">
        <v>169</v>
      </c>
      <c r="X12" s="129">
        <v>100</v>
      </c>
      <c r="Y12" s="129"/>
      <c r="Z12" s="129"/>
      <c r="AA12" s="129"/>
      <c r="AB12" s="129">
        <v>100</v>
      </c>
      <c r="AC12" s="70">
        <v>100</v>
      </c>
      <c r="AD12" s="19"/>
      <c r="AE12" s="14"/>
      <c r="AF12" s="101" t="s">
        <v>179</v>
      </c>
      <c r="AG12" s="126" t="s">
        <v>169</v>
      </c>
      <c r="AH12" s="129">
        <v>100</v>
      </c>
      <c r="AI12" s="129"/>
      <c r="AJ12" s="129"/>
      <c r="AK12" s="129"/>
      <c r="AL12" s="129">
        <v>100</v>
      </c>
      <c r="AM12" s="70">
        <v>100</v>
      </c>
      <c r="AN12" s="19"/>
      <c r="AO12" s="14"/>
      <c r="AP12" s="101" t="s">
        <v>179</v>
      </c>
      <c r="AQ12" s="126" t="s">
        <v>169</v>
      </c>
      <c r="AR12" s="129">
        <v>100</v>
      </c>
      <c r="AS12" s="129"/>
      <c r="AT12" s="129"/>
      <c r="AU12" s="129"/>
      <c r="AV12" s="129">
        <v>100</v>
      </c>
      <c r="AW12" s="70">
        <v>100</v>
      </c>
      <c r="AX12" s="19"/>
      <c r="AY12" s="14"/>
      <c r="AZ12" s="101" t="s">
        <v>251</v>
      </c>
      <c r="BA12" s="126" t="s">
        <v>169</v>
      </c>
      <c r="BB12" s="129">
        <v>100</v>
      </c>
      <c r="BC12" s="129"/>
      <c r="BD12" s="129"/>
      <c r="BE12" s="129"/>
      <c r="BF12" s="129"/>
      <c r="BG12" s="70"/>
      <c r="BH12" s="19"/>
      <c r="BI12" s="14"/>
      <c r="BJ12" s="101" t="s">
        <v>179</v>
      </c>
      <c r="BK12" s="126" t="s">
        <v>169</v>
      </c>
      <c r="BL12" s="129">
        <v>100</v>
      </c>
      <c r="BM12" s="129"/>
      <c r="BN12" s="129"/>
      <c r="BO12" s="129"/>
      <c r="BP12" s="129">
        <v>100</v>
      </c>
      <c r="BQ12" s="70">
        <v>100</v>
      </c>
      <c r="BR12" s="19"/>
      <c r="BS12" s="14"/>
      <c r="BT12" s="101" t="s">
        <v>251</v>
      </c>
      <c r="BU12" s="126" t="s">
        <v>169</v>
      </c>
      <c r="BV12" s="129">
        <v>100</v>
      </c>
      <c r="BW12" s="129"/>
      <c r="BX12" s="129"/>
      <c r="BY12" s="129"/>
      <c r="BZ12" s="129"/>
      <c r="CA12" s="70"/>
      <c r="CB12" s="19"/>
      <c r="CC12" s="14"/>
      <c r="CD12" s="101" t="s">
        <v>179</v>
      </c>
      <c r="CE12" s="126" t="s">
        <v>169</v>
      </c>
      <c r="CF12" s="129">
        <v>100</v>
      </c>
      <c r="CG12" s="129"/>
      <c r="CH12" s="129"/>
      <c r="CI12" s="129"/>
      <c r="CJ12" s="129">
        <v>100</v>
      </c>
      <c r="CK12" s="70">
        <v>100</v>
      </c>
      <c r="CL12" s="19"/>
      <c r="CM12" s="14"/>
      <c r="CN12" s="110"/>
      <c r="CX12" s="110"/>
      <c r="DH12" s="110"/>
      <c r="DR12" s="110"/>
      <c r="EB12" s="110"/>
      <c r="EL12" s="110"/>
      <c r="EV12" s="110"/>
      <c r="FF12" s="110"/>
      <c r="FP12" s="110"/>
      <c r="FZ12" s="110"/>
      <c r="GJ12" s="110"/>
      <c r="GT12" s="110"/>
      <c r="HD12" s="110"/>
      <c r="HN12" s="110"/>
      <c r="HX12" s="110"/>
      <c r="IH12" s="110"/>
      <c r="IR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46" t="s">
        <v>57</v>
      </c>
      <c r="CE13" s="252" t="s">
        <v>27</v>
      </c>
      <c r="CF13" s="253"/>
      <c r="CG13" s="253"/>
      <c r="CH13" s="253"/>
      <c r="CI13" s="254"/>
      <c r="CJ13" s="254"/>
      <c r="CK13" s="255"/>
      <c r="CL13" s="236"/>
      <c r="CM13" s="251"/>
      <c r="CN13" s="256"/>
      <c r="CX13" s="256"/>
      <c r="DH13" s="256"/>
      <c r="DR13" s="256"/>
      <c r="EB13" s="256"/>
      <c r="EL13" s="256"/>
      <c r="EV13" s="256"/>
      <c r="FF13" s="256"/>
      <c r="FP13" s="256"/>
      <c r="FZ13" s="256"/>
      <c r="GJ13" s="256"/>
      <c r="GT13" s="256"/>
      <c r="HD13" s="256"/>
      <c r="HN13" s="256"/>
      <c r="HX13" s="256"/>
      <c r="IH13" s="256"/>
      <c r="IR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c r="BG14" s="21"/>
      <c r="BH14" s="10"/>
      <c r="BI14" s="13"/>
      <c r="BJ14" s="102" t="s">
        <v>30</v>
      </c>
      <c r="BK14" s="16">
        <v>0</v>
      </c>
      <c r="BL14" s="41">
        <v>0</v>
      </c>
      <c r="BM14" s="41"/>
      <c r="BN14" s="41"/>
      <c r="BO14" s="128"/>
      <c r="BP14" s="128">
        <v>0</v>
      </c>
      <c r="BQ14" s="21">
        <v>0</v>
      </c>
      <c r="BR14" s="10"/>
      <c r="BS14" s="13"/>
      <c r="BT14" s="102" t="s">
        <v>30</v>
      </c>
      <c r="BU14" s="16">
        <v>0</v>
      </c>
      <c r="BV14" s="41">
        <v>0</v>
      </c>
      <c r="BW14" s="41"/>
      <c r="BX14" s="41"/>
      <c r="BY14" s="128"/>
      <c r="BZ14" s="128"/>
      <c r="CA14" s="21"/>
      <c r="CB14" s="10"/>
      <c r="CC14" s="13"/>
      <c r="CD14" s="102" t="s">
        <v>30</v>
      </c>
      <c r="CE14" s="16">
        <v>0</v>
      </c>
      <c r="CF14" s="41">
        <v>0</v>
      </c>
      <c r="CG14" s="41"/>
      <c r="CH14" s="41"/>
      <c r="CI14" s="128"/>
      <c r="CJ14" s="128">
        <v>0</v>
      </c>
      <c r="CK14" s="21">
        <v>0</v>
      </c>
      <c r="CL14" s="10"/>
      <c r="CM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12"/>
      <c r="CX15" s="112"/>
      <c r="DH15" s="112"/>
      <c r="DR15" s="112"/>
      <c r="EB15" s="112"/>
      <c r="EL15" s="112"/>
      <c r="EV15" s="112"/>
      <c r="FF15" s="112"/>
      <c r="FP15" s="112"/>
      <c r="FZ15" s="112"/>
      <c r="GJ15" s="112"/>
      <c r="GT15" s="112"/>
      <c r="HD15" s="112"/>
      <c r="HN15" s="112"/>
      <c r="HX15" s="112"/>
      <c r="IH15" s="112"/>
      <c r="IR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c r="BG16" s="59"/>
      <c r="BH16" s="10"/>
      <c r="BI16" s="13"/>
      <c r="BJ16" s="103" t="s">
        <v>184</v>
      </c>
      <c r="BK16" s="6">
        <v>1</v>
      </c>
      <c r="BL16" s="41">
        <v>100</v>
      </c>
      <c r="BM16" s="128"/>
      <c r="BN16" s="128"/>
      <c r="BO16" s="128"/>
      <c r="BP16" s="41">
        <v>100</v>
      </c>
      <c r="BQ16" s="59">
        <v>100</v>
      </c>
      <c r="BR16" s="10"/>
      <c r="BS16" s="13"/>
      <c r="BT16" s="103" t="s">
        <v>184</v>
      </c>
      <c r="BU16" s="6">
        <v>1</v>
      </c>
      <c r="BV16" s="41">
        <v>100</v>
      </c>
      <c r="BW16" s="128"/>
      <c r="BX16" s="128"/>
      <c r="BY16" s="128"/>
      <c r="BZ16" s="41"/>
      <c r="CA16" s="59"/>
      <c r="CB16" s="10"/>
      <c r="CC16" s="13"/>
      <c r="CD16" s="103" t="s">
        <v>184</v>
      </c>
      <c r="CE16" s="6">
        <v>1</v>
      </c>
      <c r="CF16" s="41">
        <v>100</v>
      </c>
      <c r="CG16" s="128"/>
      <c r="CH16" s="128"/>
      <c r="CI16" s="128"/>
      <c r="CJ16" s="41">
        <v>100</v>
      </c>
      <c r="CK16" s="59">
        <v>100</v>
      </c>
      <c r="CL16" s="10"/>
      <c r="CM16" s="13"/>
      <c r="CN16" s="112"/>
      <c r="CX16" s="112"/>
      <c r="DH16" s="112"/>
      <c r="DR16" s="112"/>
      <c r="EB16" s="112"/>
      <c r="EL16" s="112"/>
      <c r="EV16" s="112"/>
      <c r="FF16" s="112"/>
      <c r="FP16" s="112"/>
      <c r="FZ16" s="112"/>
      <c r="GJ16" s="112"/>
      <c r="GT16" s="112"/>
      <c r="HD16" s="112"/>
      <c r="HN16" s="112"/>
      <c r="HX16" s="112"/>
      <c r="IH16" s="112"/>
      <c r="IR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12"/>
      <c r="CX17" s="112"/>
      <c r="DH17" s="112"/>
      <c r="DR17" s="112"/>
      <c r="EB17" s="112"/>
      <c r="EL17" s="112"/>
      <c r="EV17" s="112"/>
      <c r="FF17" s="112"/>
      <c r="FP17" s="112"/>
      <c r="FZ17" s="112"/>
      <c r="GJ17" s="112"/>
      <c r="GT17" s="112"/>
      <c r="HD17" s="112"/>
      <c r="HN17" s="112"/>
      <c r="HX17" s="112"/>
      <c r="IH17" s="112"/>
      <c r="IR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12"/>
      <c r="CX18" s="112"/>
      <c r="DH18" s="112"/>
      <c r="DR18" s="112"/>
      <c r="EB18" s="112"/>
      <c r="EL18" s="112"/>
      <c r="EV18" s="112"/>
      <c r="FF18" s="112"/>
      <c r="FP18" s="112"/>
      <c r="FZ18" s="112"/>
      <c r="GJ18" s="112"/>
      <c r="GT18" s="112"/>
      <c r="HD18" s="112"/>
      <c r="HN18" s="112"/>
      <c r="HX18" s="112"/>
      <c r="IH18" s="112"/>
      <c r="IR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12"/>
      <c r="CX19" s="112"/>
      <c r="DH19" s="112"/>
      <c r="DR19" s="112"/>
      <c r="EB19" s="112"/>
      <c r="EL19" s="112"/>
      <c r="EV19" s="112"/>
      <c r="FF19" s="112"/>
      <c r="FP19" s="112"/>
      <c r="FZ19" s="112"/>
      <c r="GJ19" s="112"/>
      <c r="GT19" s="112"/>
      <c r="HD19" s="112"/>
      <c r="HN19" s="112"/>
      <c r="HX19" s="112"/>
      <c r="IH19" s="112"/>
      <c r="IR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12"/>
      <c r="CX20" s="112"/>
      <c r="DH20" s="112"/>
      <c r="DR20" s="112"/>
      <c r="EB20" s="112"/>
      <c r="EL20" s="112"/>
      <c r="EV20" s="112"/>
      <c r="FF20" s="112"/>
      <c r="FP20" s="112"/>
      <c r="FZ20" s="112"/>
      <c r="GJ20" s="112"/>
      <c r="GT20" s="112"/>
      <c r="HD20" s="112"/>
      <c r="HN20" s="112"/>
      <c r="HX20" s="112"/>
      <c r="IH20" s="112"/>
      <c r="IR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12"/>
      <c r="CX21" s="112"/>
      <c r="DH21" s="112"/>
      <c r="DR21" s="112"/>
      <c r="EB21" s="112"/>
      <c r="EL21" s="112"/>
      <c r="EV21" s="112"/>
      <c r="FF21" s="112"/>
      <c r="FP21" s="112"/>
      <c r="FZ21" s="112"/>
      <c r="GJ21" s="112"/>
      <c r="GT21" s="112"/>
      <c r="HD21" s="112"/>
      <c r="HN21" s="112"/>
      <c r="HX21" s="112"/>
      <c r="IH21" s="112"/>
      <c r="IR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12"/>
      <c r="CX22" s="112"/>
      <c r="DH22" s="112"/>
      <c r="DR22" s="112"/>
      <c r="EB22" s="112"/>
      <c r="EL22" s="112"/>
      <c r="EV22" s="112"/>
      <c r="FF22" s="112"/>
      <c r="FP22" s="112"/>
      <c r="FZ22" s="112"/>
      <c r="GJ22" s="112"/>
      <c r="GT22" s="112"/>
      <c r="HD22" s="112"/>
      <c r="HN22" s="112"/>
      <c r="HX22" s="112"/>
      <c r="IH22" s="112"/>
      <c r="IR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12"/>
      <c r="CX23" s="112"/>
      <c r="DH23" s="112"/>
      <c r="DR23" s="112"/>
      <c r="EB23" s="112"/>
      <c r="EL23" s="112"/>
      <c r="EV23" s="112"/>
      <c r="FF23" s="112"/>
      <c r="FP23" s="112"/>
      <c r="FZ23" s="112"/>
      <c r="GJ23" s="112"/>
      <c r="GT23" s="112"/>
      <c r="HD23" s="112"/>
      <c r="HN23" s="112"/>
      <c r="HX23" s="112"/>
      <c r="IH23" s="112"/>
      <c r="IR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12"/>
      <c r="CX24" s="112"/>
      <c r="DH24" s="112"/>
      <c r="DR24" s="112"/>
      <c r="EB24" s="112"/>
      <c r="EL24" s="112"/>
      <c r="EV24" s="112"/>
      <c r="FF24" s="112"/>
      <c r="FP24" s="112"/>
      <c r="FZ24" s="112"/>
      <c r="GJ24" s="112"/>
      <c r="GT24" s="112"/>
      <c r="HD24" s="112"/>
      <c r="HN24" s="112"/>
      <c r="HX24" s="112"/>
      <c r="IH24" s="112"/>
      <c r="IR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12"/>
      <c r="CX25" s="112"/>
      <c r="DH25" s="112"/>
      <c r="DR25" s="112"/>
      <c r="EB25" s="112"/>
      <c r="EL25" s="112"/>
      <c r="EV25" s="112"/>
      <c r="FF25" s="112"/>
      <c r="FP25" s="112"/>
      <c r="FZ25" s="112"/>
      <c r="GJ25" s="112"/>
      <c r="GT25" s="112"/>
      <c r="HD25" s="112"/>
      <c r="HN25" s="112"/>
      <c r="HX25" s="112"/>
      <c r="IH25" s="112"/>
      <c r="IR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12"/>
      <c r="CX26" s="112"/>
      <c r="DH26" s="112"/>
      <c r="DR26" s="112"/>
      <c r="EB26" s="112"/>
      <c r="EL26" s="112"/>
      <c r="EV26" s="112"/>
      <c r="FF26" s="112"/>
      <c r="FP26" s="112"/>
      <c r="FZ26" s="112"/>
      <c r="GJ26" s="112"/>
      <c r="GT26" s="112"/>
      <c r="HD26" s="112"/>
      <c r="HN26" s="112"/>
      <c r="HX26" s="112"/>
      <c r="IH26" s="112"/>
      <c r="IR26" s="112"/>
    </row>
    <row xmlns:x14ac="http://schemas.microsoft.com/office/spreadsheetml/2009/9/ac" r="27" s="2" customFormat="true" ht="93" customHeight="true" x14ac:dyDescent="0.25">
      <c r="A27" s="367" t="str">
        <f ca="true">IF(ISBLANK('Data Summary'!A29),"",'Data Summary'!A29)</f>
        <v/>
      </c>
      <c r="B27" s="104" t="s">
        <v>12</v>
      </c>
      <c r="C27" s="551" t="s">
        <v>185</v>
      </c>
      <c r="D27" s="551"/>
      <c r="E27" s="551"/>
      <c r="F27" s="551"/>
      <c r="G27" s="551"/>
      <c r="H27" s="551"/>
      <c r="I27" s="552"/>
      <c r="J27" s="10"/>
      <c r="K27" s="13"/>
      <c r="L27" s="104" t="s">
        <v>12</v>
      </c>
      <c r="M27" s="551" t="s">
        <v>185</v>
      </c>
      <c r="N27" s="551"/>
      <c r="O27" s="551"/>
      <c r="P27" s="551"/>
      <c r="Q27" s="551"/>
      <c r="R27" s="551"/>
      <c r="S27" s="552"/>
      <c r="T27" s="10"/>
      <c r="U27" s="13"/>
      <c r="V27" s="104" t="s">
        <v>12</v>
      </c>
      <c r="W27" s="551" t="s">
        <v>185</v>
      </c>
      <c r="X27" s="551"/>
      <c r="Y27" s="551"/>
      <c r="Z27" s="551"/>
      <c r="AA27" s="551"/>
      <c r="AB27" s="551"/>
      <c r="AC27" s="552"/>
      <c r="AD27" s="10"/>
      <c r="AE27" s="13"/>
      <c r="AF27" s="104" t="s">
        <v>12</v>
      </c>
      <c r="AG27" s="551" t="s">
        <v>185</v>
      </c>
      <c r="AH27" s="551"/>
      <c r="AI27" s="551"/>
      <c r="AJ27" s="551"/>
      <c r="AK27" s="551"/>
      <c r="AL27" s="551"/>
      <c r="AM27" s="552"/>
      <c r="AN27" s="10"/>
      <c r="AO27" s="13"/>
      <c r="AP27" s="104" t="s">
        <v>12</v>
      </c>
      <c r="AQ27" s="551" t="s">
        <v>185</v>
      </c>
      <c r="AR27" s="551"/>
      <c r="AS27" s="551"/>
      <c r="AT27" s="551"/>
      <c r="AU27" s="551"/>
      <c r="AV27" s="551"/>
      <c r="AW27" s="552"/>
      <c r="AX27" s="10"/>
      <c r="AY27" s="13"/>
      <c r="AZ27" s="104" t="s">
        <v>12</v>
      </c>
      <c r="BA27" s="551" t="s">
        <v>248</v>
      </c>
      <c r="BB27" s="551"/>
      <c r="BC27" s="551"/>
      <c r="BD27" s="551"/>
      <c r="BE27" s="551"/>
      <c r="BF27" s="551"/>
      <c r="BG27" s="552"/>
      <c r="BH27" s="10"/>
      <c r="BI27" s="13"/>
      <c r="BJ27" s="104" t="s">
        <v>12</v>
      </c>
      <c r="BK27" s="551" t="s">
        <v>185</v>
      </c>
      <c r="BL27" s="551"/>
      <c r="BM27" s="551"/>
      <c r="BN27" s="551"/>
      <c r="BO27" s="551"/>
      <c r="BP27" s="551"/>
      <c r="BQ27" s="552"/>
      <c r="BR27" s="10"/>
      <c r="BS27" s="13"/>
      <c r="BT27" s="104" t="s">
        <v>12</v>
      </c>
      <c r="BU27" s="551" t="s">
        <v>248</v>
      </c>
      <c r="BV27" s="551"/>
      <c r="BW27" s="551"/>
      <c r="BX27" s="551"/>
      <c r="BY27" s="551"/>
      <c r="BZ27" s="551"/>
      <c r="CA27" s="552"/>
      <c r="CB27" s="10"/>
      <c r="CC27" s="13"/>
      <c r="CD27" s="104" t="s">
        <v>12</v>
      </c>
      <c r="CE27" s="551" t="s">
        <v>185</v>
      </c>
      <c r="CF27" s="551"/>
      <c r="CG27" s="551"/>
      <c r="CH27" s="551"/>
      <c r="CI27" s="551"/>
      <c r="CJ27" s="551"/>
      <c r="CK27" s="552"/>
      <c r="CL27" s="10"/>
      <c r="CM27" s="13"/>
      <c r="CN27" s="112"/>
      <c r="CX27" s="112"/>
      <c r="DH27" s="112"/>
      <c r="DR27" s="112"/>
      <c r="EB27" s="112"/>
      <c r="EL27" s="112"/>
      <c r="EV27" s="112"/>
      <c r="FF27" s="112"/>
      <c r="FP27" s="112"/>
      <c r="FZ27" s="112"/>
      <c r="GJ27" s="112"/>
      <c r="GT27" s="112"/>
      <c r="HD27" s="112"/>
      <c r="HN27" s="112"/>
      <c r="HX27" s="112"/>
      <c r="IH27" s="112"/>
      <c r="IR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c r="BG28" s="89"/>
      <c r="BH28" s="10"/>
      <c r="BI28" s="13"/>
      <c r="BJ28" s="104"/>
      <c r="BK28" s="58" t="s">
        <v>120</v>
      </c>
      <c r="BL28" s="47" t="s">
        <v>158</v>
      </c>
      <c r="BM28" s="47"/>
      <c r="BN28" s="47"/>
      <c r="BO28" s="47"/>
      <c r="BP28" s="47" t="s">
        <v>158</v>
      </c>
      <c r="BQ28" s="89" t="s">
        <v>158</v>
      </c>
      <c r="BR28" s="10"/>
      <c r="BS28" s="13"/>
      <c r="BT28" s="104"/>
      <c r="BU28" s="58" t="s">
        <v>120</v>
      </c>
      <c r="BV28" s="47" t="s">
        <v>158</v>
      </c>
      <c r="BW28" s="47"/>
      <c r="BX28" s="47"/>
      <c r="BY28" s="47"/>
      <c r="BZ28" s="47"/>
      <c r="CA28" s="89"/>
      <c r="CB28" s="10"/>
      <c r="CC28" s="13"/>
      <c r="CD28" s="104"/>
      <c r="CE28" s="58" t="s">
        <v>120</v>
      </c>
      <c r="CF28" s="47" t="s">
        <v>158</v>
      </c>
      <c r="CG28" s="47"/>
      <c r="CH28" s="47"/>
      <c r="CI28" s="47"/>
      <c r="CJ28" s="47" t="s">
        <v>158</v>
      </c>
      <c r="CK28" s="89" t="s">
        <v>158</v>
      </c>
      <c r="CL28" s="10"/>
      <c r="CM28" s="13"/>
      <c r="CN28" s="112"/>
      <c r="CX28" s="112"/>
      <c r="DH28" s="112"/>
      <c r="DR28" s="112"/>
      <c r="EB28" s="112"/>
      <c r="EL28" s="112"/>
      <c r="EV28" s="112"/>
      <c r="FF28" s="112"/>
      <c r="FP28" s="112"/>
      <c r="FZ28" s="112"/>
      <c r="GJ28" s="112"/>
      <c r="GT28" s="112"/>
      <c r="HD28" s="112"/>
      <c r="HN28" s="112"/>
      <c r="HX28" s="112"/>
      <c r="IH28" s="112"/>
      <c r="IR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c r="BG29" s="89"/>
      <c r="BH29" s="10"/>
      <c r="BI29" s="13"/>
      <c r="BJ29" s="104"/>
      <c r="BK29" s="58" t="s">
        <v>102</v>
      </c>
      <c r="BL29" s="47" t="s">
        <v>158</v>
      </c>
      <c r="BM29" s="47"/>
      <c r="BN29" s="47"/>
      <c r="BO29" s="47"/>
      <c r="BP29" s="47" t="s">
        <v>158</v>
      </c>
      <c r="BQ29" s="89" t="s">
        <v>158</v>
      </c>
      <c r="BR29" s="10"/>
      <c r="BS29" s="13"/>
      <c r="BT29" s="104"/>
      <c r="BU29" s="58" t="s">
        <v>102</v>
      </c>
      <c r="BV29" s="47" t="s">
        <v>158</v>
      </c>
      <c r="BW29" s="47"/>
      <c r="BX29" s="47"/>
      <c r="BY29" s="47"/>
      <c r="BZ29" s="47"/>
      <c r="CA29" s="89"/>
      <c r="CB29" s="10"/>
      <c r="CC29" s="13"/>
      <c r="CD29" s="104"/>
      <c r="CE29" s="58" t="s">
        <v>102</v>
      </c>
      <c r="CF29" s="47" t="s">
        <v>158</v>
      </c>
      <c r="CG29" s="47"/>
      <c r="CH29" s="47"/>
      <c r="CI29" s="47"/>
      <c r="CJ29" s="47" t="s">
        <v>158</v>
      </c>
      <c r="CK29" s="89" t="s">
        <v>158</v>
      </c>
      <c r="CL29" s="10"/>
      <c r="CM29" s="13"/>
      <c r="CN29" s="112"/>
      <c r="CX29" s="112"/>
      <c r="DH29" s="112"/>
      <c r="DR29" s="112"/>
      <c r="EB29" s="112"/>
      <c r="EL29" s="112"/>
      <c r="EV29" s="112"/>
      <c r="FF29" s="112"/>
      <c r="FP29" s="112"/>
      <c r="FZ29" s="112"/>
      <c r="GJ29" s="112"/>
      <c r="GT29" s="112"/>
      <c r="HD29" s="112"/>
      <c r="HN29" s="112"/>
      <c r="HX29" s="112"/>
      <c r="IH29" s="112"/>
      <c r="IR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12"/>
      <c r="CX30" s="112"/>
      <c r="DH30" s="112"/>
      <c r="DR30" s="112"/>
      <c r="EB30" s="112"/>
      <c r="EL30" s="112"/>
      <c r="EV30" s="112"/>
      <c r="FF30" s="112"/>
      <c r="FP30" s="112"/>
      <c r="FZ30" s="112"/>
      <c r="GJ30" s="112"/>
      <c r="GT30" s="112"/>
      <c r="HD30" s="112"/>
      <c r="HN30" s="112"/>
      <c r="HX30" s="112"/>
      <c r="IH30" s="112"/>
      <c r="IR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c r="BG32" s="89"/>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c r="CA32" s="89"/>
      <c r="CB32" s="10"/>
      <c r="CC32" s="13"/>
      <c r="CD32" s="104"/>
      <c r="CE32" s="58" t="s">
        <v>103</v>
      </c>
      <c r="CF32" s="47" t="s">
        <v>158</v>
      </c>
      <c r="CG32" s="47"/>
      <c r="CH32" s="47"/>
      <c r="CI32" s="47"/>
      <c r="CJ32" s="47" t="s">
        <v>158</v>
      </c>
      <c r="CK32" s="89" t="s">
        <v>158</v>
      </c>
      <c r="CL32" s="10"/>
      <c r="CM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7"/>
      <c r="CX34" s="107"/>
      <c r="DH34" s="107"/>
      <c r="DR34" s="107"/>
      <c r="EB34" s="107"/>
      <c r="EL34" s="107"/>
      <c r="EV34" s="107"/>
      <c r="FF34" s="107"/>
      <c r="FP34" s="107"/>
      <c r="FZ34" s="107"/>
      <c r="GJ34" s="107"/>
      <c r="GT34" s="107"/>
      <c r="HD34" s="107"/>
      <c r="HN34" s="107"/>
      <c r="HX34" s="107"/>
      <c r="IH34" s="107"/>
      <c r="IR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c r="IH35" s="107"/>
      <c r="IR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c r="IH36" s="107"/>
      <c r="IR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c r="IH37" s="107"/>
      <c r="IR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c r="IH38" s="107"/>
      <c r="IR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c r="IH39" s="107"/>
      <c r="IR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c r="IH40" s="107"/>
      <c r="IR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c r="IH41" s="107"/>
      <c r="IR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c r="IH42" s="107"/>
      <c r="IR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c r="IH43" s="107"/>
      <c r="IR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c r="IH44" s="107"/>
      <c r="IR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c r="IH45" s="107"/>
      <c r="IR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c r="IH46" s="107"/>
      <c r="IR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c r="IH47" s="107"/>
      <c r="IR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c r="IH48" s="107"/>
      <c r="IR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c r="IH49" s="107"/>
      <c r="IR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c r="IH50" s="107"/>
      <c r="IR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c r="IH51" s="107"/>
      <c r="IR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c r="IH52" s="107"/>
      <c r="IR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c r="IH53" s="107"/>
      <c r="IR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c r="IH54" s="107"/>
      <c r="IR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c r="IH55" s="107"/>
      <c r="IR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c r="IH56" s="107"/>
      <c r="IR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c r="IH57" s="107"/>
      <c r="IR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c r="IH58" s="107"/>
      <c r="IR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c r="IH59" s="107"/>
      <c r="IR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c r="IH60" s="107"/>
      <c r="IR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c r="IH61" s="107"/>
      <c r="IR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c r="IH62" s="107"/>
      <c r="IR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c r="IH63" s="107"/>
      <c r="IR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c r="IH64" s="107"/>
      <c r="IR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c r="IH65" s="107"/>
      <c r="IR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c r="IH66" s="107"/>
      <c r="IR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c r="IH67" s="107"/>
      <c r="IR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c r="IH68" s="107"/>
      <c r="IR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c r="IH69" s="107"/>
      <c r="IR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c r="IH70" s="107"/>
      <c r="IR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c r="IH71" s="107"/>
      <c r="IR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c r="IH72" s="107"/>
      <c r="IR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c r="IH73" s="107"/>
      <c r="IR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c r="IH74" s="107"/>
      <c r="IR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c r="IH75" s="107"/>
      <c r="IR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c r="IH76" s="107"/>
      <c r="IR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c r="IH77" s="107"/>
      <c r="IR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c r="IH78" s="107"/>
      <c r="IR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c r="IH79" s="107"/>
      <c r="IR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c r="IH80" s="107"/>
      <c r="IR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c r="IH81" s="107"/>
      <c r="IR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c r="IH82" s="107"/>
      <c r="IR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c r="IH83" s="107"/>
      <c r="IR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c r="IH84" s="107"/>
      <c r="IR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c r="IH85" s="107"/>
      <c r="IR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c r="IH86" s="107"/>
      <c r="IR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c r="IH87" s="107"/>
      <c r="IR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c r="IH88" s="107"/>
      <c r="IR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c r="IH89" s="107"/>
      <c r="IR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c r="IH90" s="107"/>
      <c r="IR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c r="IH91" s="107"/>
      <c r="IR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c r="IH92" s="107"/>
      <c r="IR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c r="IH93" s="107"/>
      <c r="IR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c r="IH94" s="107"/>
      <c r="IR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c r="IH95" s="107"/>
      <c r="IR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c r="IH96" s="107"/>
      <c r="IR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c r="IH97" s="107"/>
      <c r="IR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c r="IH98" s="107"/>
      <c r="IR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c r="IH99" s="107"/>
      <c r="IR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c r="IH100" s="107"/>
      <c r="IR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c r="IH101" s="107"/>
      <c r="IR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c r="IH102" s="107"/>
      <c r="IR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c r="IH103" s="107"/>
      <c r="IR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c r="IH104" s="107"/>
      <c r="IR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c r="IH105" s="107"/>
      <c r="IR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c r="IH106" s="107"/>
      <c r="IR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c r="IH107" s="107"/>
      <c r="IR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c r="IH108" s="107"/>
      <c r="IR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c r="IH109" s="107"/>
      <c r="IR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c r="IH110" s="107"/>
      <c r="IR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c r="IH111" s="107"/>
      <c r="IR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c r="IH112" s="107"/>
      <c r="IR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c r="IH113" s="107"/>
      <c r="IR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c r="IH114" s="107"/>
      <c r="IR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c r="IH115" s="107"/>
      <c r="IR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c r="IH116" s="107"/>
      <c r="IR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c r="IH117" s="107"/>
      <c r="IR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c r="IH118" s="107"/>
      <c r="IR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c r="IH119" s="107"/>
      <c r="IR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c r="IH120" s="107"/>
      <c r="IR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c r="IH121" s="107"/>
      <c r="IR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c r="IH122" s="107"/>
      <c r="IR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c r="IH123" s="107"/>
      <c r="IR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c r="IH124" s="107"/>
      <c r="IR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c r="IH125" s="107"/>
      <c r="IR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c r="IH126" s="107"/>
      <c r="IR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c r="IH127" s="107"/>
      <c r="IR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c r="IH128" s="107"/>
      <c r="IR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c r="IH129" s="107"/>
      <c r="IR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c r="IH130" s="107"/>
      <c r="IR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c r="IH131" s="107"/>
      <c r="IR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c r="IH132" s="107"/>
      <c r="IR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c r="IH133" s="107"/>
      <c r="IR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c r="IH134" s="107"/>
      <c r="IR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c r="IH135" s="107"/>
      <c r="IR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c r="IH136" s="107"/>
      <c r="IR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c r="IH137" s="107"/>
      <c r="IR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c r="IH138" s="107"/>
      <c r="IR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c r="IH139" s="107"/>
      <c r="IR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c r="IH140" s="107"/>
      <c r="IR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c r="IH141" s="107"/>
      <c r="IR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c r="IH142" s="107"/>
      <c r="IR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c r="IH143" s="107"/>
      <c r="IR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c r="IH144" s="107"/>
      <c r="IR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c r="IH145" s="107"/>
      <c r="IR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c r="IH146" s="107"/>
      <c r="IR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c r="IH147" s="107"/>
      <c r="IR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c r="IH148" s="107"/>
      <c r="IR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c r="IH149" s="107"/>
      <c r="IR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c r="IH150" s="107"/>
      <c r="IR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c r="IH151" s="107"/>
      <c r="IR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c r="IH152" s="107"/>
      <c r="IR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c r="IH153" s="107"/>
      <c r="IR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c r="IH154" s="107"/>
      <c r="IR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c r="IH155" s="107"/>
      <c r="IR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c r="IH156" s="107"/>
      <c r="IR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c r="IH157" s="107"/>
      <c r="IR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c r="IH158" s="107"/>
      <c r="IR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c r="IH159" s="107"/>
      <c r="IR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c r="IH160" s="107"/>
      <c r="IR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c r="IH161" s="107"/>
      <c r="IR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c r="IH162" s="107"/>
      <c r="IR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c r="IH163" s="107"/>
      <c r="IR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c r="IH164" s="107"/>
      <c r="IR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c r="IH165" s="107"/>
      <c r="IR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c r="IH166" s="107"/>
      <c r="IR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c r="IH167" s="107"/>
      <c r="IR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c r="IH168" s="107"/>
      <c r="IR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c r="IH169" s="107"/>
      <c r="IR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c r="IH170" s="107"/>
      <c r="IR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c r="IH171" s="107"/>
      <c r="IR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c r="IH172" s="107"/>
      <c r="IR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c r="IH173" s="107"/>
      <c r="IR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c r="IH174" s="107"/>
      <c r="IR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c r="IH175" s="107"/>
      <c r="IR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c r="IH176" s="107"/>
      <c r="IR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c r="IH177" s="107"/>
      <c r="IR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c r="IH178" s="107"/>
      <c r="IR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c r="IH179" s="107"/>
      <c r="IR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c r="IH180" s="107"/>
      <c r="IR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c r="IH181" s="107"/>
      <c r="IR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c r="IH182" s="107"/>
      <c r="IR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c r="IH183" s="107"/>
      <c r="IR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c r="IH184" s="107"/>
      <c r="IR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c r="IH185" s="107"/>
      <c r="IR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c r="IH186" s="107"/>
      <c r="IR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c r="IH187" s="107"/>
      <c r="IR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c r="IH188" s="107"/>
      <c r="IR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c r="IH189" s="107"/>
      <c r="IR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c r="IH190" s="107"/>
      <c r="IR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c r="IH191" s="107"/>
      <c r="IR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c r="IH192" s="107"/>
      <c r="IR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c r="IH193" s="107"/>
      <c r="IR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c r="IH194" s="107"/>
      <c r="IR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c r="IH195" s="107"/>
      <c r="IR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c r="IH196" s="107"/>
      <c r="IR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c r="IH197" s="107"/>
      <c r="IR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c r="IH198" s="107"/>
      <c r="IR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c r="IH199" s="107"/>
      <c r="IR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c r="IH200" s="107"/>
      <c r="IR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c r="IH201" s="107"/>
      <c r="IR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c r="IH202" s="107"/>
      <c r="IR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c r="IH203" s="107"/>
      <c r="IR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c r="IH204" s="107"/>
      <c r="IR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c r="IH205" s="107"/>
      <c r="IR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c r="IH206" s="107"/>
      <c r="IR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c r="IH207" s="107"/>
      <c r="IR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c r="IH208" s="107"/>
      <c r="IR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c r="IH209" s="107"/>
      <c r="IR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c r="IH210" s="107"/>
      <c r="IR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c r="IH211" s="107"/>
      <c r="IR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c r="IH212" s="107"/>
      <c r="IR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c r="IH213" s="107"/>
      <c r="IR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c r="IH214" s="107"/>
      <c r="IR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c r="IH215" s="107"/>
      <c r="IR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c r="IH216" s="107"/>
      <c r="IR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c r="IH217" s="107"/>
      <c r="IR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c r="IH218" s="107"/>
      <c r="IR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c r="IH219" s="107"/>
      <c r="IR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c r="IH220" s="107"/>
      <c r="IR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c r="IH221" s="107"/>
      <c r="IR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c r="IH222" s="107"/>
      <c r="IR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c r="IH223" s="107"/>
      <c r="IR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c r="IH224" s="107"/>
      <c r="IR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c r="IH225" s="107"/>
      <c r="IR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c r="IH226" s="107"/>
      <c r="IR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c r="IH227" s="107"/>
      <c r="IR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c r="IH228" s="107"/>
      <c r="IR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c r="IH229" s="107"/>
      <c r="IR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c r="IH230" s="107"/>
      <c r="IR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c r="IH231" s="107"/>
      <c r="IR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c r="IH232" s="107"/>
      <c r="IR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c r="IH233" s="107"/>
      <c r="IR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c r="IH234" s="107"/>
      <c r="IR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c r="IH235" s="107"/>
      <c r="IR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c r="IH236" s="107"/>
      <c r="IR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c r="IH237" s="107"/>
      <c r="IR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c r="IH238" s="107"/>
      <c r="IR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c r="IH239" s="107"/>
      <c r="IR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c r="IH240" s="107"/>
      <c r="IR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c r="IH241" s="107"/>
      <c r="IR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c r="IH242" s="107"/>
      <c r="IR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c r="IH243" s="107"/>
      <c r="IR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c r="IH244" s="107"/>
      <c r="IR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c r="IH245" s="107"/>
      <c r="IR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c r="IH246" s="107"/>
      <c r="IR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c r="IH247" s="107"/>
      <c r="IR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c r="IH248" s="107"/>
      <c r="IR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c r="IH249" s="107"/>
      <c r="IR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c r="IH250" s="107"/>
      <c r="IR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c r="IH251" s="107"/>
      <c r="IR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c r="IH252" s="107"/>
      <c r="IR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c r="IH253" s="107"/>
      <c r="IR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c r="IH254" s="107"/>
      <c r="IR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c r="IH255" s="107"/>
      <c r="IR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c r="IH256" s="107"/>
      <c r="IR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c r="IH257" s="107"/>
      <c r="IR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c r="IH258" s="107"/>
      <c r="IR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c r="IH259" s="107"/>
      <c r="IR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c r="IH260" s="107"/>
      <c r="IR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c r="IH261" s="107"/>
      <c r="IR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c r="IH262" s="107"/>
      <c r="IR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c r="IH263" s="107"/>
      <c r="IR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c r="IH264" s="107"/>
      <c r="IR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c r="IH265" s="107"/>
      <c r="IR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c r="IH266" s="107"/>
      <c r="IR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c r="IH267" s="107"/>
      <c r="IR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c r="IH268" s="107"/>
      <c r="IR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c r="IH269" s="107"/>
      <c r="IR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c r="IH270" s="107"/>
      <c r="IR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c r="IH271" s="107"/>
      <c r="IR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c r="IH272" s="107"/>
      <c r="IR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c r="IH273" s="107"/>
      <c r="IR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c r="IH274" s="107"/>
      <c r="IR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c r="IH275" s="107"/>
      <c r="IR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c r="IH276" s="107"/>
      <c r="IR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c r="IH277" s="107"/>
      <c r="IR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c r="IH278" s="107"/>
      <c r="IR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c r="IH279" s="107"/>
      <c r="IR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c r="IH280" s="107"/>
      <c r="IR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c r="IH281" s="107"/>
      <c r="IR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c r="IH282" s="107"/>
      <c r="IR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c r="IH283" s="107"/>
      <c r="IR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c r="IH284" s="107"/>
      <c r="IR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c r="IH285" s="107"/>
      <c r="IR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c r="IH286" s="107"/>
      <c r="IR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c r="IH287" s="107"/>
      <c r="IR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c r="IH288" s="107"/>
      <c r="IR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c r="IH289" s="107"/>
      <c r="IR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c r="IH290" s="107"/>
      <c r="IR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c r="IH291" s="107"/>
      <c r="IR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c r="IH292" s="107"/>
      <c r="IR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c r="IH293" s="107"/>
      <c r="IR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c r="IH294" s="107"/>
      <c r="IR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c r="IH295" s="107"/>
      <c r="IR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c r="IH296" s="107"/>
      <c r="IR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c r="IH297" s="107"/>
      <c r="IR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c r="IH298" s="107"/>
      <c r="IR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c r="IH299" s="107"/>
      <c r="IR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c r="IH300" s="107"/>
      <c r="IR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c r="IH301" s="107"/>
      <c r="IR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c r="IH302" s="107"/>
      <c r="IR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c r="IH303" s="107"/>
      <c r="IR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c r="IH304" s="107"/>
      <c r="IR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c r="IH305" s="107"/>
      <c r="IR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c r="IH306" s="107"/>
      <c r="IR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c r="IH307" s="107"/>
      <c r="IR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c r="IH308" s="107"/>
      <c r="IR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c r="IH309" s="107"/>
      <c r="IR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c r="IH310" s="107"/>
      <c r="IR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c r="IH311" s="107"/>
      <c r="IR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c r="IH312" s="107"/>
      <c r="IR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c r="IH313" s="107"/>
      <c r="IR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c r="IH314" s="107"/>
      <c r="IR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c r="IH315" s="107"/>
      <c r="IR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c r="IH316" s="107"/>
      <c r="IR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c r="IH317" s="107"/>
      <c r="IR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c r="IH318" s="107"/>
      <c r="IR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c r="IH319" s="107"/>
      <c r="IR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c r="IH320" s="107"/>
      <c r="IR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c r="IH321" s="107"/>
      <c r="IR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c r="IH322" s="107"/>
      <c r="IR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c r="IH323" s="107"/>
      <c r="IR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c r="IH324" s="107"/>
      <c r="IR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c r="IH325" s="107"/>
      <c r="IR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c r="IH326" s="107"/>
      <c r="IR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c r="IH327" s="107"/>
      <c r="IR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c r="IH328" s="107"/>
      <c r="IR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c r="IH329" s="107"/>
      <c r="IR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c r="IH330" s="107"/>
      <c r="IR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c r="IH331" s="107"/>
      <c r="IR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c r="IH332" s="107"/>
      <c r="IR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c r="IH333" s="107"/>
      <c r="IR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c r="IH334" s="107"/>
      <c r="IR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c r="IH335" s="107"/>
      <c r="IR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c r="IH336" s="107"/>
      <c r="IR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c r="IH337" s="107"/>
      <c r="IR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c r="IH338" s="107"/>
      <c r="IR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c r="IH339" s="107"/>
      <c r="IR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c r="IH340" s="107"/>
      <c r="IR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c r="IH341" s="107"/>
      <c r="IR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c r="IH342" s="107"/>
      <c r="IR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c r="IH343" s="107"/>
      <c r="IR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c r="IH344" s="107"/>
      <c r="IR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c r="IH345" s="107"/>
      <c r="IR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c r="IH346" s="107"/>
      <c r="IR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c r="IH347" s="107"/>
      <c r="IR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c r="IH348" s="107"/>
      <c r="IR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c r="IH349" s="107"/>
      <c r="IR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c r="IH350" s="107"/>
      <c r="IR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c r="IH351" s="107"/>
      <c r="IR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c r="IH352" s="107"/>
      <c r="IR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c r="IH353" s="107"/>
      <c r="IR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c r="IH354" s="107"/>
      <c r="IR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c r="IH355" s="107"/>
      <c r="IR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c r="IH356" s="107"/>
      <c r="IR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c r="IH357" s="107"/>
      <c r="IR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c r="IH358" s="107"/>
      <c r="IR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c r="IH359" s="107"/>
      <c r="IR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c r="IH360" s="107"/>
      <c r="IR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c r="IH361" s="107"/>
      <c r="IR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c r="IH362" s="107"/>
      <c r="IR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c r="IH363" s="107"/>
      <c r="IR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c r="IH364" s="107"/>
      <c r="IR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c r="IH365" s="107"/>
      <c r="IR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c r="IH366" s="107"/>
      <c r="IR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c r="IH367" s="107"/>
      <c r="IR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c r="IH368" s="107"/>
      <c r="IR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c r="IH369" s="107"/>
      <c r="IR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c r="IH370" s="107"/>
      <c r="IR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c r="IH371" s="107"/>
      <c r="IR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c r="IH372" s="107"/>
      <c r="IR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c r="IH373" s="107"/>
      <c r="IR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c r="IH374" s="107"/>
      <c r="IR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c r="IH375" s="107"/>
      <c r="IR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c r="IH376" s="107"/>
      <c r="IR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c r="IH377" s="107"/>
      <c r="IR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c r="IH378" s="107"/>
      <c r="IR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c r="IH379" s="107"/>
      <c r="IR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c r="IH380" s="107"/>
      <c r="IR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c r="IH381" s="107"/>
      <c r="IR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c r="IH382" s="107"/>
      <c r="IR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c r="IH383" s="107"/>
      <c r="IR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c r="IH384" s="107"/>
      <c r="IR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c r="IH385" s="107"/>
      <c r="IR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c r="IH386" s="107"/>
      <c r="IR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c r="IH387" s="107"/>
      <c r="IR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c r="IH388" s="107"/>
      <c r="IR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c r="IH389" s="107"/>
      <c r="IR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c r="IH390" s="107"/>
      <c r="IR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c r="IH391" s="107"/>
      <c r="IR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c r="IH392" s="107"/>
      <c r="IR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c r="IH393" s="107"/>
      <c r="IR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c r="IH394" s="107"/>
      <c r="IR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c r="IH395" s="107"/>
      <c r="IR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c r="IH396" s="107"/>
      <c r="IR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c r="IH397" s="107"/>
      <c r="IR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c r="IH398" s="107"/>
      <c r="IR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c r="IH399" s="107"/>
      <c r="IR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c r="IH400" s="107"/>
      <c r="IR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c r="IH401" s="107"/>
      <c r="IR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c r="IH402" s="107"/>
      <c r="IR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c r="IH403" s="107"/>
      <c r="IR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c r="IH404" s="107"/>
      <c r="IR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c r="IH405" s="107"/>
      <c r="IR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c r="IH406" s="107"/>
      <c r="IR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c r="IH407" s="107"/>
      <c r="IR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c r="IH408" s="107"/>
      <c r="IR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c r="IH409" s="107"/>
      <c r="IR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c r="IH410" s="107"/>
      <c r="IR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c r="IH411" s="107"/>
      <c r="IR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c r="IH412" s="107"/>
      <c r="IR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c r="IH413" s="107"/>
      <c r="IR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c r="IH414" s="107"/>
      <c r="IR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c r="IH415" s="107"/>
      <c r="IR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c r="IH416" s="107"/>
      <c r="IR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c r="IH417" s="107"/>
      <c r="IR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c r="IH418" s="107"/>
      <c r="IR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c r="IH419" s="107"/>
      <c r="IR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c r="IH420" s="107"/>
      <c r="IR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c r="IH421" s="107"/>
      <c r="IR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c r="IH422" s="107"/>
      <c r="IR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c r="IH423" s="107"/>
      <c r="IR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c r="IH424" s="107"/>
      <c r="IR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c r="IH425" s="107"/>
      <c r="IR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c r="IH426" s="107"/>
      <c r="IR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c r="IH427" s="107"/>
      <c r="IR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c r="IH428" s="107"/>
      <c r="IR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c r="IH429" s="107"/>
      <c r="IR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c r="IH430" s="107"/>
      <c r="IR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c r="IH431" s="107"/>
      <c r="IR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c r="IH432" s="107"/>
      <c r="IR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c r="IH433" s="107"/>
      <c r="IR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c r="IH434" s="107"/>
      <c r="IR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c r="IH435" s="107"/>
      <c r="IR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c r="IH436" s="107"/>
      <c r="IR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c r="IH437" s="107"/>
      <c r="IR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c r="IH438" s="107"/>
      <c r="IR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c r="IH439" s="107"/>
      <c r="IR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c r="IH440" s="107"/>
      <c r="IR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c r="IH441" s="107"/>
      <c r="IR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c r="IH442" s="107"/>
      <c r="IR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c r="IH443" s="107"/>
      <c r="IR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c r="IH444" s="107"/>
      <c r="IR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c r="IH445" s="107"/>
      <c r="IR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c r="IH446" s="107"/>
      <c r="IR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c r="IH447" s="107"/>
      <c r="IR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c r="IH448" s="107"/>
      <c r="IR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c r="IH449" s="107"/>
      <c r="IR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c r="IH450" s="107"/>
      <c r="IR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c r="IH451" s="107"/>
      <c r="IR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c r="IH452" s="107"/>
      <c r="IR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c r="IH453" s="107"/>
      <c r="IR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c r="IH454" s="107"/>
      <c r="IR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c r="IH455" s="107"/>
      <c r="IR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c r="IH456" s="107"/>
      <c r="IR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c r="IH457" s="107"/>
      <c r="IR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c r="IH458" s="107"/>
      <c r="IR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c r="IH459" s="107"/>
      <c r="IR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c r="IH460" s="107"/>
      <c r="IR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c r="IH461" s="107"/>
      <c r="IR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c r="IH462" s="107"/>
      <c r="IR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c r="IH463" s="107"/>
      <c r="IR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c r="IH464" s="107"/>
      <c r="IR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c r="IH465" s="107"/>
      <c r="IR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c r="IH466" s="107"/>
      <c r="IR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c r="IH467" s="107"/>
      <c r="IR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c r="IH468" s="107"/>
      <c r="IR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c r="IH469" s="107"/>
      <c r="IR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c r="IH470" s="107"/>
      <c r="IR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c r="IH471" s="107"/>
      <c r="IR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c r="IH472" s="107"/>
      <c r="IR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c r="IH473" s="107"/>
      <c r="IR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c r="IH474" s="107"/>
      <c r="IR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c r="IH475" s="107"/>
      <c r="IR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c r="IH476" s="107"/>
      <c r="IR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c r="IH477" s="107"/>
      <c r="IR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c r="IH478" s="107"/>
      <c r="IR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c r="IH479" s="107"/>
      <c r="IR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c r="IH480" s="107"/>
      <c r="IR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c r="IH481" s="107"/>
      <c r="IR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c r="IH482" s="107"/>
      <c r="IR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c r="IH483" s="107"/>
      <c r="IR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c r="IH484" s="107"/>
      <c r="IR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c r="IH485" s="107"/>
      <c r="IR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c r="IH486" s="107"/>
      <c r="IR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c r="IH487" s="107"/>
      <c r="IR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c r="IH488" s="107"/>
      <c r="IR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c r="IH489" s="107"/>
      <c r="IR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c r="IH490" s="107"/>
      <c r="IR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c r="IH491" s="107"/>
      <c r="IR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c r="IH492" s="107"/>
      <c r="IR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c r="IH493" s="107"/>
      <c r="IR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c r="IH494" s="107"/>
      <c r="IR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c r="IH495" s="107"/>
      <c r="IR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c r="IH496" s="107"/>
      <c r="IR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c r="IH497" s="107"/>
      <c r="IR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c r="IH498" s="107"/>
      <c r="IR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c r="IH499" s="107"/>
      <c r="IR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c r="IH500" s="107"/>
      <c r="IR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c r="IH501" s="107"/>
      <c r="IR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c r="IH502" s="107"/>
      <c r="IR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c r="IH503" s="107"/>
      <c r="IR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c r="IH504" s="107"/>
      <c r="IR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c r="IH505" s="107"/>
      <c r="IR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c r="IH506" s="107"/>
      <c r="IR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c r="IH507" s="107"/>
      <c r="IR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c r="IH508" s="107"/>
      <c r="IR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c r="IH509" s="107"/>
      <c r="IR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c r="IH510" s="107"/>
      <c r="IR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c r="IH511" s="107"/>
      <c r="IR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c r="IH512" s="107"/>
      <c r="IR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c r="IH513" s="107"/>
      <c r="IR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c r="IH514" s="107"/>
      <c r="IR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c r="IH515" s="107"/>
      <c r="IR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c r="IH516" s="107"/>
      <c r="IR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c r="IH517" s="107"/>
      <c r="IR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c r="IH518" s="107"/>
      <c r="IR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c r="IH519" s="107"/>
      <c r="IR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c r="IH520" s="107"/>
      <c r="IR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c r="IH521" s="107"/>
      <c r="IR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c r="IH522" s="107"/>
      <c r="IR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c r="IH523" s="107"/>
      <c r="IR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c r="IH524" s="107"/>
      <c r="IR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c r="IH525" s="107"/>
      <c r="IR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c r="IH526" s="107"/>
      <c r="IR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c r="IH527" s="107"/>
      <c r="IR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c r="IH528" s="107"/>
      <c r="IR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c r="IH529" s="107"/>
      <c r="IR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c r="IH530" s="107"/>
      <c r="IR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c r="IH531" s="107"/>
      <c r="IR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c r="IH532" s="107"/>
      <c r="IR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c r="IH533" s="107"/>
      <c r="IR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c r="IH534" s="107"/>
      <c r="IR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c r="IH535" s="107"/>
      <c r="IR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c r="IH536" s="107"/>
      <c r="IR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c r="IH537" s="107"/>
      <c r="IR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c r="IH538" s="107"/>
      <c r="IR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c r="IH539" s="107"/>
      <c r="IR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c r="IH540" s="107"/>
      <c r="IR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c r="IH541" s="107"/>
      <c r="IR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c r="IH542" s="107"/>
      <c r="IR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c r="IH543" s="107"/>
      <c r="IR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c r="IH544" s="107"/>
      <c r="IR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c r="IH545" s="107"/>
      <c r="IR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c r="IH546" s="107"/>
      <c r="IR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c r="IH547" s="107"/>
      <c r="IR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c r="IH548" s="107"/>
      <c r="IR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c r="IH549" s="107"/>
      <c r="IR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c r="IH550" s="107"/>
      <c r="IR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c r="IH551" s="107"/>
      <c r="IR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c r="IH552" s="107"/>
      <c r="IR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c r="IH553" s="107"/>
      <c r="IR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c r="IH554" s="107"/>
      <c r="IR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c r="IH555" s="107"/>
      <c r="IR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c r="IH556" s="107"/>
      <c r="IR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c r="IH557" s="107"/>
      <c r="IR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c r="IH558" s="107"/>
      <c r="IR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c r="IH559" s="107"/>
      <c r="IR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c r="IH560" s="107"/>
      <c r="IR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c r="IH561" s="107"/>
      <c r="IR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c r="IH562" s="107"/>
      <c r="IR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c r="IH563" s="107"/>
      <c r="IR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c r="IH564" s="107"/>
      <c r="IR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c r="IH565" s="107"/>
      <c r="IR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c r="IH566" s="107"/>
      <c r="IR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c r="IH567" s="107"/>
      <c r="IR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c r="IH568" s="107"/>
      <c r="IR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c r="IH569" s="107"/>
      <c r="IR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c r="IH570" s="107"/>
      <c r="IR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c r="IH571" s="107"/>
      <c r="IR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c r="IH572" s="107"/>
      <c r="IR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c r="IH573" s="107"/>
      <c r="IR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c r="IH574" s="107"/>
      <c r="IR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c r="IH575" s="107"/>
      <c r="IR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c r="IH576" s="107"/>
      <c r="IR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c r="IH577" s="107"/>
      <c r="IR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c r="IH578" s="107"/>
      <c r="IR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c r="IH579" s="107"/>
      <c r="IR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c r="IH580" s="107"/>
      <c r="IR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c r="IH581" s="107"/>
      <c r="IR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c r="IH582" s="107"/>
      <c r="IR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c r="IH583" s="107"/>
      <c r="IR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c r="IH584" s="107"/>
      <c r="IR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c r="IH585" s="107"/>
      <c r="IR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c r="IH586" s="107"/>
      <c r="IR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c r="IH587" s="107"/>
      <c r="IR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c r="IH588" s="107"/>
      <c r="IR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c r="IH589" s="107"/>
      <c r="IR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c r="IH590" s="107"/>
      <c r="IR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c r="IH591" s="107"/>
      <c r="IR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c r="IH592" s="107"/>
      <c r="IR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c r="IH593" s="107"/>
      <c r="IR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c r="IH594" s="107"/>
      <c r="IR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c r="IH595" s="107"/>
      <c r="IR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c r="IH596" s="107"/>
      <c r="IR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c r="IH597" s="107"/>
      <c r="IR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c r="IH598" s="107"/>
      <c r="IR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c r="IH599" s="107"/>
      <c r="IR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c r="IH600" s="107"/>
      <c r="IR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c r="IH601" s="107"/>
      <c r="IR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c r="IH602" s="107"/>
      <c r="IR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c r="IH603" s="107"/>
      <c r="IR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c r="IH604" s="107"/>
      <c r="IR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c r="IH605" s="107"/>
      <c r="IR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c r="IH606" s="107"/>
      <c r="IR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c r="IH607" s="107"/>
      <c r="IR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c r="IH608" s="107"/>
      <c r="IR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c r="IH609" s="107"/>
      <c r="IR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c r="IH610" s="107"/>
      <c r="IR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c r="IH611" s="107"/>
      <c r="IR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c r="IH612" s="107"/>
      <c r="IR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c r="IH613" s="107"/>
      <c r="IR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c r="IH614" s="107"/>
      <c r="IR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c r="IH615" s="107"/>
      <c r="IR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c r="IH616" s="107"/>
      <c r="IR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c r="IH617" s="107"/>
      <c r="IR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c r="IH618" s="107"/>
      <c r="IR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c r="IH619" s="107"/>
      <c r="IR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c r="IH620" s="107"/>
      <c r="IR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c r="IH621" s="107"/>
      <c r="IR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c r="IH622" s="107"/>
      <c r="IR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c r="IH623" s="107"/>
      <c r="IR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c r="IH624" s="107"/>
      <c r="IR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c r="IH625" s="107"/>
      <c r="IR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c r="IH626" s="107"/>
      <c r="IR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c r="IH627" s="107"/>
      <c r="IR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c r="IH628" s="107"/>
      <c r="IR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c r="IH629" s="107"/>
      <c r="IR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c r="IH630" s="107"/>
      <c r="IR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c r="IH631" s="107"/>
      <c r="IR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c r="IH632" s="107"/>
      <c r="IR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c r="IH633" s="107"/>
      <c r="IR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c r="IH634" s="107"/>
      <c r="IR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c r="IH635" s="107"/>
      <c r="IR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c r="IH636" s="107"/>
      <c r="IR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c r="IH637" s="107"/>
      <c r="IR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c r="IH638" s="107"/>
      <c r="IR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c r="IH639" s="107"/>
      <c r="IR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c r="IH640" s="107"/>
      <c r="IR640" s="107"/>
    </row>
  </sheetData>
  <mergeCells count="10">
    <mergeCell ref="A2:A3"/>
    <mergeCell ref="AG27:AM27"/>
    <mergeCell ref="AQ27:AW27"/>
    <mergeCell ref="CE27:CK27"/>
    <mergeCell ref="C27:I27"/>
    <mergeCell ref="BK27:BQ27"/>
    <mergeCell ref="M27:S27"/>
    <mergeCell ref="W27:AC27"/>
    <mergeCell ref="BU27:CA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myrangeS0</vt:lpstr>
      <vt:lpstr>myrangeS1</vt:lpstr>
      <vt:lpstr>myrangeS2</vt:lpstr>
      <vt:lpstr>myrangeS3</vt:lpstr>
      <vt:lpstr>myrangeS4</vt:lpstr>
      <vt:lpstr>myrangeS5</vt:lpstr>
      <vt:lpstr>myrangeS6</vt:lpstr>
      <vt:lpstr>myrangeS7</vt:lpstr>
      <vt:lpstr>myrangeS8</vt:lpstr>
      <vt:lpstr>myrangeW0</vt:lpstr>
      <vt:lpstr>myrangeW1</vt:lpstr>
      <vt:lpstr>myrangeW2</vt:lpstr>
      <vt:lpstr>myrangeW3</vt:lpstr>
      <vt:lpstr>myrangeW4</vt:lpstr>
      <vt:lpstr>myrangeW5</vt:lpstr>
      <vt:lpstr>myrangeW6</vt:lpstr>
      <vt:lpstr>myrangeW7</vt:lpstr>
      <vt:lpstr>myrangeW8</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2024-04-24T06:09:46Z</dcterms:modified>
</cp:coreProperties>
</file>