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65D9FE8F-4E12-462B-B963-D4EC8E5031C8}"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<sst xmlns="http://schemas.openxmlformats.org/spreadsheetml/2006/main" xmlns:r="http://schemas.openxmlformats.org/officeDocument/2006/relationships" xmlns:xdr="http://schemas.openxmlformats.org/drawingml/2006/spreadsheetDrawing" count="1497" uniqueCount="253">
  <si>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</si>
  <si>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</si>
  <si>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</si>
  <si>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</si>
  <si>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</si>
  <si>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</si>
  <si>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</si>
  <si>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</si>
  <si>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</si>
  <si>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</si>
  <si>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</si>
  <si>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</si>
  <si>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</si>
  <si>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</si>
  <si>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</si>
  <si>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</si>
  <si>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</si>
  <si>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</si>
  <si>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</si>
  <si>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</si>
  <si>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</si>
  <si>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</si>
  <si>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</si>
  <si>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</si>
  <si>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</si>
  <si>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</si>
  <si>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</si>
  <si>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</si>
  <si>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</si>
  <si>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</si>
  <si>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</si>
  <si>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</si>
  <si>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</si>
  <si>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</si>
  <si>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</si>
  <si>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</si>
  <si>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</si>
  <si>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</si>
  <si>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</si>
  <si>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</si>
  <si>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</si>
  <si>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</si>
  <si>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</si>
  <si>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</si>
  <si>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</si>
  <si>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</si>
  <si>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</si>
  <si>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</si>
  <si>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</si>
  <si>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</si>
  <si>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</si>
  <si>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</si>
  <si>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</si>
  <si>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</si>
  <si>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</si>
  <si>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</si>
  <si>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</si>
  <si>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</si>
  <si>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</si>
  <si>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</si>
  <si>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</si>
  <si>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</si>
  <si>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</si>
  <si>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</si>
  <si>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</si>
  <si>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</si>
  <si>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</si>
  <si>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</si>
  <si>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</si>
  <si>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</si>
  <si>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</si>
  <si>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</si>
  <si>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</si>
  <si>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</si>
  <si>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</si>
  <si>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</si>
  <si>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</si>
  <si>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</si>
  <si>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</si>
  <si>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</si>
  <si>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</si>
  <si>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</si>
  <si>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</si>
  <si>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</si>
  <si>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</si>
  <si>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</si>
  <si>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</si>
  <si>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</si>
  <si>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</si>
  <si>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</si>
  <si>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</si>
  <si>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</si>
  <si>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</si>
  <si>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</si>
  <si>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</si>
  <si>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</si>
  <si>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</si>
  <si>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</si>
  <si>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</si>
  <si>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</si>
  <si>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</si>
  <si>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</si>
  <si>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</si>
  <si>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</si>
  <si>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</si>
  <si>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</si>
  <si>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</si>
  <si>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</si>
  <si>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</si>
  <si>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</si>
  <si>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</si>
  <si>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</si>
  <si>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</si>
  <si>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</si>
  <si>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</si>
  <si>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</si>
  <si>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</si>
  <si>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</si>
  <si>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</si>
  <si>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</si>
  <si>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</si>
  <si>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</si>
  <si>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</si>
  <si>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</si>
  <si>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</si>
  <si>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</si>
  <si>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</si>
  <si>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</si>
  <si>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</si>
  <si>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</si>
  <si>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</si>
  <si>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</si>
  <si>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</si>
  <si>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</si>
  <si>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</si>
  <si>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</si>
  <si>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</si>
  <si>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</si>
  <si>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</si>
  <si>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</si>
  <si>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</si>
  <si>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</si>
  <si>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</si>
  <si>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</si>
  <si>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</si>
  <si>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</si>
  <si>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</si>
  <si>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</si>
  <si>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</si>
  <si>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</si>
  <si>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</si>
  <si>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</si>
  <si>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</si>
  <si>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</si>
  <si>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</si>
  <si>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</si>
  <si>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</si>
  <si>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</si>
  <si>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</si>
  <si>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</si>
  <si>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</si>
  <si>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</si>
  <si>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</si>
  <si>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</si>
  <si>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</si>
  <si>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</si>
  <si>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</si>
  <si>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</si>
  <si>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</si>
  <si>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</si>
  <si>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</si>
  <si>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</si>
  <si>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</si>
  <si>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</si>
  <si>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</si>
  <si>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</si>
  <si>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</si>
  <si>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</si>
  <si>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</si>
  <si>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</si>
  <si>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</si>
  <si>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</si>
  <si>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</si>
  <si>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</si>
  <si>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</si>
  <si>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</si>
  <si>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</si>
  <si>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</si>
  <si>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</si>
  <si>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</si>
  <si>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</si>
  <si>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</si>
  <si>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</si>
  <si>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</si>
  <si>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</si>
  <si>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</si>
  <si>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</si>
  <si>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</si>
  <si>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</si>
  <si>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</si>
  <si>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</si>
  <si>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</si>
  <si>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</si>
  <si>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</si>
  <si>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</si>
  <si>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</si>
  <si>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</si>
  <si>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</si>
  <si>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 xml:space="preserve">The secondary school estimate is based on coverage in lower and upper secondary schools and the school age population for each level. The national estimate is based on coverage in primary and secondary schools. </t>
  </si>
  <si>
    <t>Albania</t>
  </si>
  <si>
    <t>Values in grey text are imputed based on linear regression</t>
  </si>
  <si>
    <t xml:space="preserve">National estimate based on primary school data in the absence of additional information. </t>
  </si>
  <si>
    <t>Estimate includes upper secondary schools only.</t>
  </si>
  <si>
    <t>ALB_2017_UIS</t>
  </si>
  <si>
    <t>ALB_2018_UIS</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</si>
  <si>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</si>
  <si>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</si>
  <si>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</si>
  <si>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</si>
  <si>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</si>
  <si>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</si>
  <si>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</si>
  <si>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</si>
  <si>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</si>
  <si>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</si>
  <si>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</si>
  <si>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</si>
  <si>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</si>
  <si>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</si>
  <si>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</si>
  <si>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</si>
  <si>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</si>
  <si>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</si>
  <si>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ALB_2019_UIS</t>
  </si>
  <si>
    <t>ALB_2020_UIS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</si>
  <si>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</si>
  <si>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</si>
  <si>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</si>
  <si>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</si>
  <si>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</si>
  <si>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</si>
  <si>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ALB_2021_UIS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</si>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</sst>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82207708975"/>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82207708975"/>
      </left>
      <right/>
      <top/>
      <bottom/>
      <diagonal/>
    </border>
    <border>
      <left style="dotted">
        <color theme="0" tint="-0.048982207708975"/>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236"/>
    <xf numFmtId="0" fontId="15" fillId="0" borderId="236"/>
    <xf numFmtId="0" fontId="19" fillId="0" borderId="236"/>
  </cellStyleXfs>
  <cellXfs count="101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xf>
    <xf numFmtId="164" fontId="68" fillId="32" borderId="70" xfId="0" applyNumberFormat="true" applyFont="true" applyFill="true" applyBorder="true" applyAlignment="true" applyProtection="true">
      <alignment horizontal="center"/>
    </xf>
    <xf numFmtId="0" fontId="69" fillId="33"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1" fontId="97" fillId="49" borderId="92" xfId="0" applyNumberFormat="true" applyFont="true" applyFill="true" applyBorder="true" applyAlignment="true" applyProtection="true">
      <alignment horizontal="center" vertical="center"/>
    </xf>
    <xf numFmtId="1" fontId="98" fillId="50" borderId="93" xfId="0" applyNumberFormat="true" applyFont="true" applyFill="true" applyBorder="true" applyAlignment="true" applyProtection="true">
      <alignment horizontal="center" vertical="center"/>
    </xf>
    <xf numFmtId="1" fontId="99" fillId="51" borderId="94" xfId="0" applyNumberFormat="true" applyFont="true" applyFill="true" applyBorder="true" applyAlignment="true" applyProtection="true">
      <alignment horizontal="center" vertical="center"/>
    </xf>
    <xf numFmtId="1" fontId="100" fillId="52" borderId="95" xfId="0" applyNumberFormat="true" applyFont="true" applyFill="true" applyBorder="true" applyAlignment="true" applyProtection="true">
      <alignment horizontal="center" vertical="center"/>
    </xf>
    <xf numFmtId="1" fontId="101" fillId="53" borderId="96" xfId="0" applyNumberFormat="true" applyFont="true" applyFill="true" applyBorder="true" applyAlignment="true" applyProtection="true">
      <alignment horizontal="center" vertical="center"/>
    </xf>
    <xf numFmtId="1" fontId="102" fillId="54" borderId="97" xfId="0" applyNumberFormat="true" applyFont="true" applyFill="true" applyBorder="true" applyAlignment="true" applyProtection="true">
      <alignment horizontal="center" vertical="center"/>
    </xf>
    <xf numFmtId="1" fontId="103" fillId="55" borderId="98" xfId="0" applyNumberFormat="true" applyFont="true" applyFill="true" applyBorder="true" applyAlignment="true" applyProtection="true">
      <alignment horizontal="center" vertical="center"/>
    </xf>
    <xf numFmtId="1" fontId="104" fillId="56" borderId="99" xfId="0" applyNumberFormat="true" applyFont="true" applyFill="true" applyBorder="true" applyAlignment="true" applyProtection="true">
      <alignment horizontal="center" vertical="center"/>
    </xf>
    <xf numFmtId="1" fontId="105" fillId="57" borderId="100" xfId="0" applyNumberFormat="true" applyFont="true" applyFill="true" applyBorder="true" applyAlignment="true" applyProtection="true">
      <alignment horizontal="center" vertical="center"/>
    </xf>
    <xf numFmtId="1" fontId="106" fillId="58" borderId="101" xfId="0" applyNumberFormat="true" applyFont="true" applyFill="true" applyBorder="true" applyAlignment="true" applyProtection="true">
      <alignment horizontal="center" vertical="center"/>
    </xf>
    <xf numFmtId="1" fontId="107" fillId="59" borderId="102" xfId="0" applyNumberFormat="true" applyFont="true" applyFill="true" applyBorder="true" applyAlignment="true" applyProtection="true">
      <alignment horizontal="center" vertical="center"/>
    </xf>
    <xf numFmtId="1" fontId="108" fillId="60" borderId="103" xfId="0" applyNumberFormat="true" applyFont="true" applyFill="true" applyBorder="true" applyAlignment="true" applyProtection="true">
      <alignment horizontal="center" vertical="center"/>
    </xf>
    <xf numFmtId="1" fontId="109" fillId="61" borderId="104" xfId="0" applyNumberFormat="true" applyFont="true" applyFill="true" applyBorder="true" applyAlignment="true" applyProtection="true">
      <alignment horizontal="center" vertical="center"/>
    </xf>
    <xf numFmtId="1" fontId="110" fillId="62" borderId="105" xfId="0" applyNumberFormat="true" applyFont="true" applyFill="true" applyBorder="true" applyAlignment="true" applyProtection="true">
      <alignment horizontal="center" vertical="center"/>
    </xf>
    <xf numFmtId="1" fontId="111" fillId="63" borderId="106" xfId="0" applyNumberFormat="true" applyFont="true" applyFill="true" applyBorder="true" applyAlignment="true" applyProtection="true">
      <alignment horizontal="center" vertical="center"/>
    </xf>
    <xf numFmtId="1" fontId="112" fillId="64" borderId="107" xfId="0" applyNumberFormat="true" applyFont="true" applyFill="true" applyBorder="true" applyAlignment="true" applyProtection="true">
      <alignment horizontal="center" vertical="center"/>
    </xf>
    <xf numFmtId="1" fontId="113" fillId="65" borderId="108" xfId="0" applyNumberFormat="true" applyFont="true" applyFill="true" applyBorder="true" applyAlignment="true" applyProtection="true">
      <alignment horizontal="center" vertical="center"/>
    </xf>
    <xf numFmtId="1" fontId="114" fillId="66" borderId="109" xfId="0" applyNumberFormat="true" applyFont="true" applyFill="true" applyBorder="true" applyAlignment="true" applyProtection="true">
      <alignment horizontal="center" vertical="center"/>
    </xf>
    <xf numFmtId="1" fontId="115" fillId="67" borderId="110" xfId="0" applyNumberFormat="true" applyFont="true" applyFill="true" applyBorder="true" applyAlignment="true" applyProtection="true">
      <alignment horizontal="center" vertical="center"/>
    </xf>
    <xf numFmtId="1" fontId="116" fillId="68" borderId="111" xfId="0" applyNumberFormat="true" applyFont="true" applyFill="true" applyBorder="true" applyAlignment="true" applyProtection="true">
      <alignment horizontal="center" vertical="center"/>
    </xf>
    <xf numFmtId="1" fontId="117" fillId="69" borderId="112" xfId="0" applyNumberFormat="true" applyFont="true" applyFill="true" applyBorder="true" applyAlignment="true" applyProtection="true">
      <alignment horizontal="center" vertical="center"/>
    </xf>
    <xf numFmtId="1" fontId="118" fillId="70" borderId="113" xfId="0" applyNumberFormat="true" applyFont="true" applyFill="true" applyBorder="true" applyAlignment="true" applyProtection="true">
      <alignment horizontal="center" vertical="center"/>
    </xf>
    <xf numFmtId="1" fontId="119" fillId="71" borderId="114" xfId="0" applyNumberFormat="true" applyFont="true" applyFill="true" applyBorder="true" applyAlignment="true" applyProtection="true">
      <alignment horizontal="center" vertical="center"/>
    </xf>
    <xf numFmtId="0" fontId="120" fillId="72" borderId="115" xfId="0" applyNumberFormat="true" applyFont="true" applyFill="true" applyBorder="true" applyAlignment="true" applyProtection="true">
      <alignment horizontal="center"/>
    </xf>
    <xf numFmtId="164" fontId="121" fillId="73" borderId="116" xfId="0" applyNumberFormat="true" applyFont="true" applyFill="true" applyBorder="true" applyAlignment="true" applyProtection="true">
      <alignment horizontal="center"/>
    </xf>
    <xf numFmtId="0" fontId="122" fillId="74" borderId="117" xfId="0" applyNumberFormat="true" applyFont="true" applyFill="true" applyBorder="true" applyAlignment="true" applyProtection="true">
      <alignment horizontal="center"/>
    </xf>
    <xf numFmtId="0" fontId="123" fillId="75" borderId="118" xfId="0" applyNumberFormat="true" applyFont="true" applyFill="true" applyBorder="true" applyAlignment="true" applyProtection="true">
      <alignment horizontal="center"/>
    </xf>
    <xf numFmtId="0" fontId="124" fillId="76" borderId="119" xfId="0" applyNumberFormat="true" applyFont="true" applyFill="true" applyBorder="true" applyAlignment="true" applyProtection="true">
      <alignment horizontal="center"/>
    </xf>
    <xf numFmtId="1" fontId="125" fillId="77" borderId="120" xfId="0" applyNumberFormat="true" applyFont="true" applyFill="true" applyBorder="true" applyAlignment="true" applyProtection="true">
      <alignment horizontal="center" vertical="center"/>
    </xf>
    <xf numFmtId="164" fontId="126" fillId="78" borderId="121" xfId="0" applyNumberFormat="true" applyFont="true" applyFill="true" applyBorder="true" applyAlignment="true" applyProtection="true">
      <alignment horizontal="center"/>
    </xf>
    <xf numFmtId="0" fontId="127" fillId="79" borderId="122" xfId="0" applyNumberFormat="true" applyFont="true" applyFill="true" applyBorder="true" applyAlignment="true" applyProtection="true">
      <alignment horizontal="center"/>
    </xf>
    <xf numFmtId="164" fontId="128" fillId="80" borderId="123" xfId="0" applyNumberFormat="true" applyFont="true" applyFill="true" applyBorder="true" applyAlignment="true" applyProtection="true">
      <alignment horizontal="center"/>
    </xf>
    <xf numFmtId="0" fontId="129" fillId="81" borderId="124" xfId="0" applyNumberFormat="true" applyFont="true" applyFill="true" applyBorder="true" applyAlignment="true" applyProtection="true">
      <alignment horizontal="center"/>
    </xf>
    <xf numFmtId="0" fontId="130" fillId="82" borderId="125" xfId="0" applyNumberFormat="true" applyFont="true" applyFill="true" applyBorder="true" applyAlignment="true" applyProtection="true">
      <alignment horizontal="center"/>
    </xf>
    <xf numFmtId="0" fontId="131" fillId="83" borderId="126" xfId="0" applyNumberFormat="true" applyFont="true" applyFill="true" applyBorder="true" applyAlignment="true" applyProtection="true">
      <alignment horizontal="center"/>
    </xf>
    <xf numFmtId="0" fontId="132" fillId="84" borderId="127" xfId="0" applyNumberFormat="true" applyFont="true" applyFill="true" applyBorder="true" applyAlignment="true" applyProtection="true">
      <alignment horizontal="center"/>
    </xf>
    <xf numFmtId="164" fontId="133" fillId="85" borderId="128" xfId="0" applyNumberFormat="true" applyFont="true" applyFill="true" applyBorder="true" applyAlignment="true" applyProtection="true">
      <alignment horizontal="center"/>
    </xf>
    <xf numFmtId="0" fontId="134" fillId="86" borderId="129" xfId="0" applyNumberFormat="true" applyFont="true" applyFill="true" applyBorder="true" applyAlignment="true" applyProtection="true">
      <alignment horizontal="center"/>
    </xf>
    <xf numFmtId="0" fontId="135" fillId="87" borderId="130" xfId="0" applyNumberFormat="true" applyFont="true" applyFill="true" applyBorder="true" applyAlignment="true" applyProtection="true">
      <alignment horizontal="center"/>
    </xf>
    <xf numFmtId="0" fontId="136" fillId="88" borderId="131" xfId="0" applyNumberFormat="true" applyFont="true" applyFill="true" applyBorder="true" applyAlignment="true" applyProtection="true">
      <alignment horizontal="center"/>
    </xf>
    <xf numFmtId="0" fontId="137" fillId="89" borderId="132" xfId="0" applyNumberFormat="true" applyFont="true" applyFill="true" applyBorder="true" applyAlignment="true" applyProtection="true">
      <alignment horizontal="center"/>
    </xf>
    <xf numFmtId="164" fontId="138" fillId="90" borderId="133" xfId="0" applyNumberFormat="true" applyFont="true" applyFill="true" applyBorder="true" applyAlignment="true" applyProtection="true">
      <alignment horizontal="center"/>
    </xf>
    <xf numFmtId="0" fontId="139" fillId="91" borderId="134" xfId="0" applyNumberFormat="true" applyFont="true" applyFill="true" applyBorder="true" applyAlignment="true" applyProtection="true">
      <alignment horizontal="center"/>
    </xf>
    <xf numFmtId="0" fontId="140" fillId="92" borderId="135" xfId="0" applyNumberFormat="true" applyFont="true" applyFill="true" applyBorder="true" applyAlignment="true" applyProtection="true">
      <alignment horizontal="center"/>
    </xf>
    <xf numFmtId="0" fontId="141" fillId="93" borderId="136" xfId="0" applyNumberFormat="true" applyFont="true" applyFill="true" applyBorder="true" applyAlignment="true" applyProtection="true">
      <alignment horizontal="center"/>
    </xf>
    <xf numFmtId="0" fontId="142" fillId="94" borderId="137" xfId="0" applyNumberFormat="true" applyFont="true" applyFill="true" applyBorder="true" applyAlignment="true" applyProtection="true">
      <alignment horizontal="center"/>
    </xf>
    <xf numFmtId="164" fontId="143" fillId="95" borderId="138" xfId="0" applyNumberFormat="true" applyFont="true" applyFill="true" applyBorder="true" applyAlignment="true" applyProtection="true">
      <alignment horizontal="center"/>
    </xf>
    <xf numFmtId="0" fontId="144" fillId="96" borderId="139" xfId="0" applyNumberFormat="true" applyFont="true" applyFill="true" applyBorder="true" applyAlignment="true" applyProtection="true">
      <alignment horizontal="center"/>
    </xf>
    <xf numFmtId="0" fontId="145" fillId="97" borderId="140" xfId="0" applyNumberFormat="true" applyFont="true" applyFill="true" applyBorder="true" applyAlignment="true" applyProtection="true">
      <alignment horizontal="center"/>
    </xf>
    <xf numFmtId="0" fontId="146" fillId="98" borderId="141" xfId="0" applyNumberFormat="true" applyFont="true" applyFill="true" applyBorder="true" applyAlignment="true" applyProtection="true">
      <alignment horizontal="center"/>
    </xf>
    <xf numFmtId="0" fontId="147" fillId="99" borderId="142" xfId="0" applyNumberFormat="true" applyFont="true" applyFill="true" applyBorder="true" applyAlignment="true" applyProtection="true">
      <alignment horizontal="center"/>
    </xf>
    <xf numFmtId="164" fontId="148" fillId="100" borderId="143" xfId="0" applyNumberFormat="true" applyFont="true" applyFill="true" applyBorder="true" applyAlignment="true" applyProtection="true">
      <alignment horizontal="center"/>
    </xf>
    <xf numFmtId="0" fontId="149" fillId="101" borderId="144" xfId="0" applyNumberFormat="true" applyFont="true" applyFill="true" applyBorder="true" applyAlignment="true" applyProtection="true">
      <alignment horizontal="center"/>
    </xf>
    <xf numFmtId="0" fontId="150" fillId="102" borderId="145" xfId="0" applyNumberFormat="true" applyFont="true" applyFill="true" applyBorder="true" applyAlignment="true" applyProtection="true">
      <alignment horizontal="center"/>
    </xf>
    <xf numFmtId="0" fontId="151" fillId="103" borderId="146" xfId="0" applyNumberFormat="true" applyFont="true" applyFill="true" applyBorder="true" applyAlignment="true" applyProtection="true">
      <alignment horizontal="center"/>
    </xf>
    <xf numFmtId="0" fontId="152" fillId="104" borderId="147" xfId="0" applyNumberFormat="true" applyFont="true" applyFill="true" applyBorder="true" applyAlignment="true" applyProtection="true">
      <alignment horizontal="center"/>
    </xf>
    <xf numFmtId="164" fontId="153" fillId="105" borderId="148" xfId="0" applyNumberFormat="true" applyFont="true" applyFill="true" applyBorder="true" applyAlignment="true" applyProtection="true">
      <alignment horizontal="center"/>
    </xf>
    <xf numFmtId="0" fontId="154" fillId="106" borderId="149" xfId="0" applyNumberFormat="true" applyFont="true" applyFill="true" applyBorder="true" applyAlignment="true" applyProtection="true">
      <alignment horizontal="center"/>
    </xf>
    <xf numFmtId="0" fontId="155" fillId="107" borderId="150" xfId="0" applyNumberFormat="true" applyFont="true" applyFill="true" applyBorder="true" applyAlignment="true" applyProtection="true">
      <alignment horizontal="center"/>
    </xf>
    <xf numFmtId="0" fontId="156" fillId="108" borderId="151" xfId="0" applyNumberFormat="true" applyFont="true" applyFill="true" applyBorder="true" applyAlignment="true" applyProtection="true">
      <alignment horizontal="center"/>
    </xf>
    <xf numFmtId="0" fontId="157" fillId="109" borderId="152" xfId="0" applyNumberFormat="true" applyFont="true" applyFill="true" applyBorder="true" applyAlignment="true" applyProtection="true">
      <alignment horizontal="center"/>
    </xf>
    <xf numFmtId="164" fontId="158" fillId="110" borderId="153" xfId="0" applyNumberFormat="true" applyFont="true" applyFill="true" applyBorder="true" applyAlignment="true" applyProtection="true">
      <alignment horizontal="center"/>
    </xf>
    <xf numFmtId="0" fontId="159" fillId="111" borderId="154" xfId="0" applyNumberFormat="true" applyFont="true" applyFill="true" applyBorder="true" applyAlignment="true" applyProtection="true">
      <alignment horizontal="center"/>
    </xf>
    <xf numFmtId="0" fontId="160" fillId="112" borderId="155" xfId="0" applyNumberFormat="true" applyFont="true" applyFill="true" applyBorder="true" applyAlignment="true" applyProtection="true">
      <alignment horizontal="center"/>
    </xf>
    <xf numFmtId="0" fontId="161" fillId="113" borderId="156" xfId="0" applyNumberFormat="true" applyFont="true" applyFill="true" applyBorder="true" applyAlignment="true" applyProtection="true">
      <alignment horizontal="center"/>
    </xf>
    <xf numFmtId="0" fontId="162" fillId="114" borderId="157" xfId="0" applyNumberFormat="true" applyFont="true" applyFill="true" applyBorder="true" applyAlignment="true" applyProtection="true">
      <alignment horizontal="center"/>
    </xf>
    <xf numFmtId="164" fontId="163" fillId="115" borderId="158" xfId="0" applyNumberFormat="true" applyFont="true" applyFill="true" applyBorder="true" applyAlignment="true" applyProtection="true">
      <alignment horizontal="center"/>
    </xf>
    <xf numFmtId="0" fontId="164" fillId="116" borderId="159" xfId="0" applyNumberFormat="true" applyFont="true" applyFill="true" applyBorder="true" applyAlignment="true" applyProtection="true">
      <alignment horizontal="center"/>
    </xf>
    <xf numFmtId="0" fontId="165" fillId="117" borderId="160" xfId="0" applyNumberFormat="true" applyFont="true" applyFill="true" applyBorder="true" applyAlignment="true" applyProtection="true">
      <alignment horizontal="center"/>
    </xf>
    <xf numFmtId="0" fontId="166" fillId="118" borderId="161" xfId="0" applyNumberFormat="true" applyFont="true" applyFill="true" applyBorder="true" applyAlignment="true" applyProtection="true">
      <alignment horizontal="center"/>
    </xf>
    <xf numFmtId="0" fontId="167" fillId="119" borderId="162" xfId="0" applyNumberFormat="true" applyFont="true" applyFill="true" applyBorder="true" applyAlignment="true" applyProtection="true">
      <alignment horizontal="center"/>
    </xf>
    <xf numFmtId="164" fontId="168" fillId="120" borderId="163" xfId="0" applyNumberFormat="true" applyFont="true" applyFill="true" applyBorder="true" applyAlignment="true" applyProtection="true">
      <alignment horizontal="center"/>
    </xf>
    <xf numFmtId="0" fontId="169" fillId="121" borderId="164" xfId="0" applyNumberFormat="true" applyFont="true" applyFill="true" applyBorder="true" applyAlignment="true" applyProtection="true">
      <alignment horizontal="center"/>
    </xf>
    <xf numFmtId="0" fontId="170" fillId="122" borderId="165" xfId="0" applyNumberFormat="true" applyFont="true" applyFill="true" applyBorder="true" applyAlignment="true" applyProtection="true">
      <alignment horizontal="center"/>
    </xf>
    <xf numFmtId="0" fontId="171" fillId="123" borderId="166" xfId="0" applyNumberFormat="true" applyFont="true" applyFill="true" applyBorder="true" applyAlignment="true" applyProtection="true">
      <alignment horizontal="center"/>
    </xf>
    <xf numFmtId="0" fontId="172" fillId="124" borderId="167" xfId="0" applyNumberFormat="true" applyFont="true" applyFill="true" applyBorder="true" applyAlignment="true" applyProtection="true">
      <alignment horizontal="center"/>
    </xf>
    <xf numFmtId="164" fontId="173" fillId="125" borderId="168" xfId="0" applyNumberFormat="true" applyFont="true" applyFill="true" applyBorder="true" applyAlignment="true" applyProtection="true">
      <alignment horizontal="center"/>
    </xf>
    <xf numFmtId="0" fontId="174" fillId="126" borderId="169" xfId="0" applyNumberFormat="true" applyFont="true" applyFill="true" applyBorder="true" applyAlignment="true" applyProtection="true">
      <alignment horizontal="center"/>
    </xf>
    <xf numFmtId="0" fontId="175" fillId="127" borderId="170" xfId="0" applyNumberFormat="true" applyFont="true" applyFill="true" applyBorder="true" applyAlignment="true" applyProtection="true">
      <alignment horizontal="center"/>
    </xf>
    <xf numFmtId="0" fontId="176" fillId="128" borderId="171" xfId="0" applyNumberFormat="true" applyFont="true" applyFill="true" applyBorder="true" applyAlignment="true" applyProtection="true">
      <alignment horizontal="center"/>
    </xf>
    <xf numFmtId="0" fontId="177" fillId="129" borderId="172" xfId="0" applyNumberFormat="true" applyFont="true" applyFill="true" applyBorder="true" applyAlignment="true" applyProtection="true">
      <alignment horizontal="center"/>
    </xf>
    <xf numFmtId="164" fontId="178" fillId="130" borderId="173" xfId="0" applyNumberFormat="true" applyFont="true" applyFill="true" applyBorder="true" applyAlignment="true" applyProtection="true">
      <alignment horizontal="center"/>
    </xf>
    <xf numFmtId="0" fontId="179" fillId="131" borderId="174" xfId="0" applyNumberFormat="true" applyFont="true" applyFill="true" applyBorder="true" applyAlignment="true" applyProtection="true">
      <alignment horizontal="center"/>
    </xf>
    <xf numFmtId="0" fontId="180" fillId="132" borderId="175" xfId="0" applyNumberFormat="true" applyFont="true" applyFill="true" applyBorder="true" applyAlignment="true" applyProtection="true">
      <alignment horizontal="center"/>
    </xf>
    <xf numFmtId="0" fontId="181" fillId="133" borderId="176" xfId="0" applyNumberFormat="true" applyFont="true" applyFill="true" applyBorder="true" applyAlignment="true" applyProtection="true">
      <alignment horizontal="center"/>
    </xf>
    <xf numFmtId="0" fontId="182" fillId="134" borderId="177" xfId="0" applyNumberFormat="true" applyFont="true" applyFill="true" applyBorder="true" applyAlignment="true" applyProtection="true">
      <alignment horizontal="center"/>
    </xf>
    <xf numFmtId="164" fontId="183" fillId="135" borderId="178" xfId="0" applyNumberFormat="true" applyFont="true" applyFill="true" applyBorder="true" applyAlignment="true" applyProtection="true">
      <alignment horizontal="center"/>
    </xf>
    <xf numFmtId="0" fontId="184" fillId="136" borderId="179" xfId="0" applyNumberFormat="true" applyFont="true" applyFill="true" applyBorder="true" applyAlignment="true" applyProtection="true">
      <alignment horizontal="center"/>
    </xf>
    <xf numFmtId="0" fontId="185" fillId="137" borderId="180" xfId="0" applyNumberFormat="true" applyFont="true" applyFill="true" applyBorder="true" applyAlignment="true" applyProtection="true">
      <alignment horizontal="center"/>
    </xf>
    <xf numFmtId="0" fontId="186" fillId="138" borderId="181" xfId="0" applyNumberFormat="true" applyFont="true" applyFill="true" applyBorder="true" applyAlignment="true" applyProtection="true">
      <alignment horizontal="center"/>
    </xf>
    <xf numFmtId="0" fontId="187" fillId="139" borderId="182" xfId="0" applyNumberFormat="true" applyFont="true" applyFill="true" applyBorder="true" applyAlignment="true" applyProtection="true">
      <alignment horizontal="center"/>
    </xf>
    <xf numFmtId="164" fontId="188" fillId="140" borderId="183" xfId="0" applyNumberFormat="true" applyFont="true" applyFill="true" applyBorder="true" applyAlignment="true" applyProtection="true">
      <alignment horizontal="center"/>
    </xf>
    <xf numFmtId="0" fontId="189" fillId="141" borderId="184" xfId="0" applyNumberFormat="true" applyFont="true" applyFill="true" applyBorder="true" applyAlignment="true" applyProtection="true">
      <alignment horizontal="center"/>
    </xf>
    <xf numFmtId="0" fontId="190" fillId="142" borderId="185" xfId="0" applyNumberFormat="true" applyFont="true" applyFill="true" applyBorder="true" applyAlignment="true" applyProtection="true">
      <alignment horizontal="center"/>
    </xf>
    <xf numFmtId="0" fontId="191" fillId="143" borderId="186" xfId="0" applyNumberFormat="true" applyFont="true" applyFill="true" applyBorder="true" applyAlignment="true" applyProtection="true">
      <alignment horizontal="center"/>
    </xf>
    <xf numFmtId="0" fontId="192" fillId="144" borderId="187" xfId="0" applyNumberFormat="true" applyFont="true" applyFill="true" applyBorder="true" applyAlignment="true" applyProtection="true">
      <alignment horizontal="center"/>
    </xf>
    <xf numFmtId="164" fontId="193" fillId="145" borderId="188" xfId="0" applyNumberFormat="true" applyFont="true" applyFill="true" applyBorder="true" applyAlignment="true" applyProtection="true">
      <alignment horizontal="center"/>
    </xf>
    <xf numFmtId="0" fontId="194" fillId="146" borderId="189" xfId="0" applyNumberFormat="true" applyFont="true" applyFill="true" applyBorder="true" applyAlignment="true" applyProtection="true">
      <alignment horizontal="center"/>
    </xf>
    <xf numFmtId="0" fontId="195" fillId="147" borderId="190" xfId="0" applyNumberFormat="true" applyFont="true" applyFill="true" applyBorder="true" applyAlignment="true" applyProtection="true">
      <alignment horizontal="center"/>
    </xf>
    <xf numFmtId="0" fontId="196" fillId="148" borderId="191" xfId="0" applyNumberFormat="true" applyFont="true" applyFill="true" applyBorder="true" applyAlignment="true" applyProtection="true">
      <alignment horizontal="center"/>
    </xf>
    <xf numFmtId="0" fontId="197" fillId="149" borderId="192" xfId="0" applyNumberFormat="true" applyFont="true" applyFill="true" applyBorder="true" applyAlignment="true" applyProtection="true">
      <alignment horizontal="center"/>
    </xf>
    <xf numFmtId="164" fontId="198" fillId="150" borderId="193" xfId="0" applyNumberFormat="true" applyFont="true" applyFill="true" applyBorder="true" applyAlignment="true" applyProtection="true">
      <alignment horizontal="center"/>
    </xf>
    <xf numFmtId="0" fontId="199" fillId="151" borderId="194" xfId="0" applyNumberFormat="true" applyFont="true" applyFill="true" applyBorder="true" applyAlignment="true" applyProtection="true">
      <alignment horizontal="center"/>
    </xf>
    <xf numFmtId="0" fontId="200" fillId="152" borderId="195" xfId="0" applyNumberFormat="true" applyFont="true" applyFill="true" applyBorder="true" applyAlignment="true" applyProtection="true">
      <alignment horizontal="center"/>
    </xf>
    <xf numFmtId="0" fontId="201" fillId="153" borderId="196" xfId="0" applyNumberFormat="true" applyFont="true" applyFill="true" applyBorder="true" applyAlignment="true" applyProtection="true">
      <alignment horizontal="center"/>
    </xf>
    <xf numFmtId="0" fontId="202" fillId="154" borderId="197" xfId="0" applyNumberFormat="true" applyFont="true" applyFill="true" applyBorder="true" applyAlignment="true" applyProtection="true">
      <alignment horizontal="center"/>
    </xf>
    <xf numFmtId="164" fontId="203" fillId="155" borderId="198" xfId="0" applyNumberFormat="true" applyFont="true" applyFill="true" applyBorder="true" applyAlignment="true" applyProtection="true">
      <alignment horizontal="center"/>
    </xf>
    <xf numFmtId="0" fontId="204" fillId="156" borderId="199" xfId="0" applyNumberFormat="true" applyFont="true" applyFill="true" applyBorder="true" applyAlignment="true" applyProtection="true">
      <alignment horizontal="center"/>
    </xf>
    <xf numFmtId="0" fontId="205" fillId="157" borderId="200" xfId="0" applyNumberFormat="true" applyFont="true" applyFill="true" applyBorder="true" applyAlignment="true" applyProtection="true">
      <alignment horizontal="center"/>
    </xf>
    <xf numFmtId="0" fontId="206" fillId="158" borderId="201" xfId="0" applyNumberFormat="true" applyFont="true" applyFill="true" applyBorder="true" applyAlignment="true" applyProtection="true">
      <alignment horizontal="center"/>
    </xf>
    <xf numFmtId="0" fontId="207" fillId="159" borderId="202" xfId="0" applyNumberFormat="true" applyFont="true" applyFill="true" applyBorder="true" applyAlignment="true" applyProtection="true">
      <alignment horizontal="center"/>
    </xf>
    <xf numFmtId="164" fontId="208" fillId="160" borderId="203" xfId="0" applyNumberFormat="true" applyFont="true" applyFill="true" applyBorder="true" applyAlignment="true" applyProtection="true">
      <alignment horizontal="center"/>
    </xf>
    <xf numFmtId="0" fontId="209" fillId="161" borderId="204" xfId="0" applyNumberFormat="true" applyFont="true" applyFill="true" applyBorder="true" applyAlignment="true" applyProtection="true">
      <alignment horizontal="center"/>
    </xf>
    <xf numFmtId="0" fontId="210" fillId="162" borderId="205" xfId="0" applyNumberFormat="true" applyFont="true" applyFill="true" applyBorder="true" applyAlignment="true" applyProtection="true">
      <alignment horizontal="center"/>
    </xf>
    <xf numFmtId="0" fontId="211" fillId="163" borderId="206" xfId="0" applyNumberFormat="true" applyFont="true" applyFill="true" applyBorder="true" applyAlignment="true" applyProtection="true">
      <alignment horizontal="center"/>
    </xf>
    <xf numFmtId="0" fontId="212" fillId="164" borderId="207" xfId="0" applyNumberFormat="true" applyFont="true" applyFill="true" applyBorder="true" applyAlignment="true" applyProtection="true">
      <alignment horizontal="center"/>
    </xf>
    <xf numFmtId="164" fontId="213" fillId="165" borderId="208" xfId="0" applyNumberFormat="true" applyFont="true" applyFill="true" applyBorder="true" applyAlignment="true" applyProtection="true">
      <alignment horizontal="center"/>
    </xf>
    <xf numFmtId="0" fontId="214" fillId="166" borderId="209" xfId="0" applyNumberFormat="true" applyFont="true" applyFill="true" applyBorder="true" applyAlignment="true" applyProtection="true">
      <alignment horizontal="center"/>
    </xf>
    <xf numFmtId="0" fontId="215" fillId="167" borderId="210" xfId="0" applyNumberFormat="true" applyFont="true" applyFill="true" applyBorder="true" applyAlignment="true" applyProtection="true">
      <alignment horizontal="center"/>
    </xf>
    <xf numFmtId="0" fontId="216" fillId="168" borderId="211" xfId="0" applyNumberFormat="true" applyFont="true" applyFill="true" applyBorder="true" applyAlignment="true" applyProtection="true">
      <alignment horizontal="center"/>
    </xf>
    <xf numFmtId="0" fontId="217" fillId="169" borderId="212" xfId="0" applyNumberFormat="true" applyFont="true" applyFill="true" applyBorder="true" applyAlignment="true" applyProtection="true">
      <alignment horizontal="center"/>
    </xf>
    <xf numFmtId="164" fontId="218" fillId="170" borderId="213" xfId="0" applyNumberFormat="true" applyFont="true" applyFill="true" applyBorder="true" applyAlignment="true" applyProtection="true">
      <alignment horizontal="center"/>
    </xf>
    <xf numFmtId="0" fontId="219" fillId="171" borderId="214" xfId="0" applyNumberFormat="true" applyFont="true" applyFill="true" applyBorder="true" applyAlignment="true" applyProtection="true">
      <alignment horizontal="center"/>
    </xf>
    <xf numFmtId="0" fontId="220" fillId="172" borderId="215" xfId="0" applyNumberFormat="true" applyFont="true" applyFill="true" applyBorder="true" applyAlignment="true" applyProtection="true">
      <alignment horizontal="center"/>
    </xf>
    <xf numFmtId="0" fontId="221" fillId="173" borderId="216" xfId="0" applyNumberFormat="true" applyFont="true" applyFill="true" applyBorder="true" applyAlignment="true" applyProtection="true">
      <alignment horizontal="center"/>
    </xf>
    <xf numFmtId="0" fontId="222" fillId="174" borderId="217" xfId="0" applyNumberFormat="true" applyFont="true" applyFill="true" applyBorder="true" applyAlignment="true" applyProtection="true">
      <alignment horizontal="center"/>
    </xf>
    <xf numFmtId="164" fontId="223" fillId="175" borderId="218" xfId="0" applyNumberFormat="true" applyFont="true" applyFill="true" applyBorder="true" applyAlignment="true" applyProtection="true">
      <alignment horizontal="center"/>
    </xf>
    <xf numFmtId="0" fontId="224" fillId="176" borderId="219" xfId="0" applyNumberFormat="true" applyFont="true" applyFill="true" applyBorder="true" applyAlignment="true" applyProtection="true">
      <alignment horizontal="center"/>
    </xf>
    <xf numFmtId="0" fontId="225" fillId="177" borderId="220" xfId="0" applyNumberFormat="true" applyFont="true" applyFill="true" applyBorder="true" applyAlignment="true" applyProtection="true">
      <alignment horizontal="center"/>
    </xf>
    <xf numFmtId="0" fontId="226" fillId="178" borderId="221" xfId="0" applyNumberFormat="true" applyFont="true" applyFill="true" applyBorder="true" applyAlignment="true" applyProtection="true">
      <alignment horizontal="center"/>
    </xf>
    <xf numFmtId="0" fontId="227" fillId="179" borderId="222" xfId="0" applyNumberFormat="true" applyFont="true" applyFill="true" applyBorder="true" applyAlignment="true" applyProtection="true">
      <alignment horizontal="center"/>
    </xf>
    <xf numFmtId="164" fontId="228" fillId="180" borderId="223" xfId="0" applyNumberFormat="true" applyFont="true" applyFill="true" applyBorder="true" applyAlignment="true" applyProtection="true">
      <alignment horizontal="center"/>
    </xf>
    <xf numFmtId="0" fontId="229" fillId="181" borderId="224" xfId="0" applyNumberFormat="true" applyFont="true" applyFill="true" applyBorder="true" applyAlignment="true" applyProtection="true">
      <alignment horizontal="center"/>
    </xf>
    <xf numFmtId="0" fontId="230" fillId="182" borderId="225" xfId="0" applyNumberFormat="true" applyFont="true" applyFill="true" applyBorder="true" applyAlignment="true" applyProtection="true">
      <alignment horizontal="center"/>
    </xf>
    <xf numFmtId="0" fontId="231" fillId="183" borderId="226" xfId="0" applyNumberFormat="true" applyFont="true" applyFill="true" applyBorder="true" applyAlignment="true" applyProtection="true">
      <alignment horizontal="center"/>
    </xf>
    <xf numFmtId="0" fontId="232" fillId="184" borderId="227" xfId="0" applyNumberFormat="true" applyFont="true" applyFill="true" applyBorder="true" applyAlignment="true" applyProtection="true">
      <alignment horizontal="center"/>
    </xf>
    <xf numFmtId="164" fontId="233" fillId="185" borderId="228" xfId="0" applyNumberFormat="true" applyFont="true" applyFill="true" applyBorder="true" applyAlignment="true" applyProtection="true">
      <alignment horizontal="center"/>
    </xf>
    <xf numFmtId="0" fontId="234" fillId="186" borderId="229" xfId="0" applyNumberFormat="true" applyFont="true" applyFill="true" applyBorder="true" applyAlignment="true" applyProtection="true">
      <alignment horizontal="center"/>
    </xf>
    <xf numFmtId="0" fontId="235" fillId="187" borderId="230" xfId="0" applyNumberFormat="true" applyFont="true" applyFill="true" applyBorder="true" applyAlignment="true" applyProtection="true">
      <alignment horizontal="center"/>
    </xf>
    <xf numFmtId="0" fontId="236" fillId="188" borderId="231" xfId="0" applyNumberFormat="true" applyFont="true" applyFill="true" applyBorder="true" applyAlignment="true" applyProtection="true">
      <alignment horizontal="center"/>
    </xf>
    <xf numFmtId="0" fontId="237" fillId="189" borderId="232" xfId="0" applyNumberFormat="true" applyFont="true" applyFill="true" applyBorder="true" applyAlignment="true" applyProtection="true">
      <alignment horizontal="center"/>
    </xf>
    <xf numFmtId="0" fontId="238" fillId="190" borderId="233" xfId="0" applyNumberFormat="true" applyFont="true" applyFill="true" applyBorder="true" applyAlignment="true" applyProtection="true">
      <alignment horizontal="center"/>
    </xf>
    <xf numFmtId="0" fontId="239" fillId="191" borderId="234" xfId="0" applyNumberFormat="true" applyFont="true" applyFill="true" applyBorder="true" applyAlignment="true" applyProtection="true">
      <alignment horizontal="center"/>
    </xf>
    <xf numFmtId="0" fontId="240" fillId="192" borderId="235" xfId="0" applyNumberFormat="true" applyFont="true" applyFill="true" applyBorder="true" applyAlignment="true" applyProtection="true">
      <alignment horizontal="center"/>
    </xf>
    <xf numFmtId="0" fontId="241" fillId="0" borderId="236"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7" fillId="2" borderId="236" xfId="20" applyFont="true" applyFill="true"/>
    <xf numFmtId="0" fontId="26" fillId="2" borderId="236" xfId="20" applyFont="true" applyFill="true"/>
    <xf numFmtId="0" fontId="78" fillId="2" borderId="236" xfId="20" applyFont="true" applyFill="true"/>
    <xf numFmtId="0" fontId="63"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6"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236"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2" fillId="42" borderId="236"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236" xfId="22" applyFont="true" applyFill="true" applyAlignment="true">
      <alignment horizontal="left" vertical="center" wrapText="true"/>
    </xf>
    <xf numFmtId="0" fontId="242"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xf numFmtId="0" fontId="786" fillId="593" borderId="636" xfId="0" applyNumberFormat="true" applyFont="true" applyFill="true" applyBorder="true" applyAlignment="true" applyProtection="true">
      <alignment horizontal="center" vertical="bottom" textRotation="0" wrapText="false" indent="0" shrinkToFit="false"/>
      <protection locked="true" hidden="false"/>
    </xf>
    <xf numFmtId="0" fontId="788" fillId="594" borderId="637" xfId="0" applyNumberFormat="true" applyFont="true" applyFill="true" applyBorder="true" applyAlignment="true" applyProtection="true">
      <alignment horizontal="center" vertical="bottom" textRotation="0" wrapText="false" indent="0" shrinkToFit="false"/>
      <protection locked="true" hidden="false"/>
    </xf>
    <xf numFmtId="0" fontId="790" fillId="595" borderId="638" xfId="0" applyNumberFormat="true" applyFont="true" applyFill="true" applyBorder="true" applyAlignment="true" applyProtection="true">
      <alignment horizontal="center" vertical="bottom" textRotation="0" wrapText="false" indent="0" shrinkToFit="false"/>
      <protection locked="true" hidden="false"/>
    </xf>
    <xf numFmtId="0" fontId="792" fillId="596" borderId="639" xfId="0" applyNumberFormat="true" applyFont="true" applyFill="true" applyBorder="true" applyAlignment="true" applyProtection="true">
      <alignment horizontal="center" vertical="bottom" textRotation="0" wrapText="false" indent="0" shrinkToFit="false"/>
      <protection locked="true" hidden="false"/>
    </xf>
    <xf numFmtId="0" fontId="794" fillId="0" borderId="640" xfId="0" applyNumberFormat="true" applyFont="true" applyBorder="true" applyAlignment="true" applyProtection="true">
      <alignment horizontal="general" vertical="bottom" textRotation="0" wrapText="false" indent="0" shrinkToFit="false"/>
      <protection locked="true" hidden="false"/>
    </xf>
    <xf numFmtId="0" fontId="796" fillId="0" borderId="641"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82207708975"/>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87.296935090000005</c:v>
                </c:pt>
                <c:pt idx="1">
                  <c:v>1E-10</c:v>
                </c:pt>
                <c:pt idx="2">
                  <c:v>1E-10</c:v>
                </c:pt>
                <c:pt idx="3">
                  <c:v>1E-10</c:v>
                </c:pt>
                <c:pt idx="4">
                  <c:v>76.575455000000005</c:v>
                </c:pt>
                <c:pt idx="5">
                  <c:v>100</c:v>
                </c:pt>
              </c:numCache>
            </c:numRef>
          </c:val>
          <c:extLst>
            <c:ext xmlns:c16="http://schemas.microsoft.com/office/drawing/2014/chart" uri="{C3380CC4-5D6E-409C-BE32-E72D297353CC}">
              <c16:uniqueId val="{00000000-4DAA-4D8F-B249-B3AA9265E954}"/>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AA-4D8F-B249-B3AA9265E95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AA-4D8F-B249-B3AA9265E954}"/>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AA-4D8F-B249-B3AA9265E95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AA-4D8F-B249-B3AA9265E95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AA-4D8F-B249-B3AA9265E954}"/>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AA-4D8F-B249-B3AA9265E954}"/>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4DAA-4D8F-B249-B3AA9265E954}"/>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12.70306491</c:v>
                </c:pt>
                <c:pt idx="1">
                  <c:v>100</c:v>
                </c:pt>
                <c:pt idx="2">
                  <c:v>100</c:v>
                </c:pt>
                <c:pt idx="3">
                  <c:v>100</c:v>
                </c:pt>
                <c:pt idx="4">
                  <c:v>23.424544999999998</c:v>
                </c:pt>
                <c:pt idx="5">
                  <c:v>0</c:v>
                </c:pt>
              </c:numCache>
            </c:numRef>
          </c:val>
          <c:extLst>
            <c:ext xmlns:c16="http://schemas.microsoft.com/office/drawing/2014/chart" uri="{C3380CC4-5D6E-409C-BE32-E72D297353CC}">
              <c16:uniqueId val="{00000008-4DAA-4D8F-B249-B3AA9265E954}"/>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4DAA-4D8F-B249-B3AA9265E954}"/>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0BC-44D4-A31C-BBA68220DB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5B1-4058-9A2C-1C72EAAA604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5B1-4058-9A2C-1C72EAAA604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29-444D-ACAB-9806B9B693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72.400000000000006</c:v>
                </c:pt>
                <c:pt idx="13">
                  <c:v>72.400000000000006</c:v>
                </c:pt>
                <c:pt idx="14">
                  <c:v>72.400000000000006</c:v>
                </c:pt>
                <c:pt idx="15">
                  <c:v>72.400000000000006</c:v>
                </c:pt>
                <c:pt idx="16">
                  <c:v>72.400000000000006</c:v>
                </c:pt>
                <c:pt idx="17">
                  <c:v>72.400000000000006</c:v>
                </c:pt>
                <c:pt idx="18">
                  <c:v>72.400000000000006</c:v>
                </c:pt>
                <c:pt idx="19">
                  <c:v>72.400000000000006</c:v>
                </c:pt>
                <c:pt idx="20">
                  <c:v>72.400000000000006</c:v>
                </c:pt>
                <c:pt idx="21">
                  <c:v>72.400000000000006</c:v>
                </c:pt>
                <c:pt idx="22">
                  <c:v>72.400000000000006</c:v>
                </c:pt>
                <c:pt idx="23">
                  <c:v>72.400000000000006</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0BC-44D4-A31C-BBA68220DB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5B1-4058-9A2C-1C72EAAA604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29-444D-ACAB-9806B9B693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66.250466693523478</c:v>
                </c:pt>
                <c:pt idx="2">
                  <c:v>69.711403986647056</c:v>
                </c:pt>
                <c:pt idx="3">
                  <c:v>83.702649395418362</c:v>
                </c:pt>
                <c:pt idx="4">
                  <c:v>70.056935739454545</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0BC-44D4-A31C-BBA68220DB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5B1-4058-9A2C-1C72EAAA604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5B1-4058-9A2C-1C72EAAA604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29-444D-ACAB-9806B9B693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44F-424D-A8AD-094019B896F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C24-45F3-B85C-6A038AFC463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C24-45F3-B85C-6A038AFC463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E8-434A-829F-7B2A8178FD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44F-424D-A8AD-094019B896F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C24-45F3-B85C-6A038AFC463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E8-434A-829F-7B2A8178FD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44F-424D-A8AD-094019B896F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C24-45F3-B85C-6A038AFC463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C24-45F3-B85C-6A038AFC463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E8-434A-829F-7B2A8178FD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4F9-47AC-A4AD-112BBCEC2EC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515-44B7-843D-14EF80B3566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515-44B7-843D-14EF80B3566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5D-4A1E-944E-C59D267791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45</c:v>
                </c:pt>
                <c:pt idx="12">
                  <c:v>45</c:v>
                </c:pt>
                <c:pt idx="13">
                  <c:v>45</c:v>
                </c:pt>
                <c:pt idx="14">
                  <c:v>45</c:v>
                </c:pt>
                <c:pt idx="15">
                  <c:v>45</c:v>
                </c:pt>
                <c:pt idx="16">
                  <c:v>48.6</c:v>
                </c:pt>
                <c:pt idx="17">
                  <c:v>52.2</c:v>
                </c:pt>
                <c:pt idx="18">
                  <c:v>55.8</c:v>
                </c:pt>
                <c:pt idx="19">
                  <c:v>59.4</c:v>
                </c:pt>
                <c:pt idx="20">
                  <c:v>63</c:v>
                </c:pt>
                <c:pt idx="21">
                  <c:v>66.599999999999994</c:v>
                </c:pt>
                <c:pt idx="22">
                  <c:v>70.2</c:v>
                </c:pt>
                <c:pt idx="23">
                  <c:v>73.8</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F9-47AC-A4AD-112BBCEC2EC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515-44B7-843D-14EF80B3566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5D-4A1E-944E-C59D267791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56.7</c:v>
                </c:pt>
                <c:pt idx="1">
                  <c:v>54.987470000000002</c:v>
                </c:pt>
                <c:pt idx="2">
                  <c:v>53.360770000000002</c:v>
                </c:pt>
                <c:pt idx="3">
                  <c:v>59.727440000000001</c:v>
                </c:pt>
                <c:pt idx="4">
                  <c:v>72.349999999999994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4F9-47AC-A4AD-112BBCEC2EC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515-44B7-843D-14EF80B3566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515-44B7-843D-14EF80B3566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5D-4A1E-944E-C59D267791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DEA-40EE-ADB4-7E1C6545BEC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100-4AE2-96B3-09E128A6128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100-4AE2-96B3-09E128A6128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77-4757-B622-4C410BD86E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85.4</c:v>
                </c:pt>
                <c:pt idx="12">
                  <c:v>85.4</c:v>
                </c:pt>
                <c:pt idx="13">
                  <c:v>85.4</c:v>
                </c:pt>
                <c:pt idx="14">
                  <c:v>85.4</c:v>
                </c:pt>
                <c:pt idx="15">
                  <c:v>85.4</c:v>
                </c:pt>
                <c:pt idx="16">
                  <c:v>86.8</c:v>
                </c:pt>
                <c:pt idx="17">
                  <c:v>88.2</c:v>
                </c:pt>
                <c:pt idx="18">
                  <c:v>89.5</c:v>
                </c:pt>
                <c:pt idx="19">
                  <c:v>90.9</c:v>
                </c:pt>
                <c:pt idx="20">
                  <c:v>92.2</c:v>
                </c:pt>
                <c:pt idx="21">
                  <c:v>93.6</c:v>
                </c:pt>
                <c:pt idx="22">
                  <c:v>95</c:v>
                </c:pt>
                <c:pt idx="23">
                  <c:v>96.3</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DEA-40EE-ADB4-7E1C6545BEC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100-4AE2-96B3-09E128A6128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77-4757-B622-4C410BD86E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82.9</c:v>
                </c:pt>
                <c:pt idx="1">
                  <c:v>92.850530919567973</c:v>
                </c:pt>
                <c:pt idx="2">
                  <c:v>92.508042093990454</c:v>
                </c:pt>
                <c:pt idx="3">
                  <c:v>100</c:v>
                </c:pt>
                <c:pt idx="4">
                  <c:v>86.120097684176216</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DEA-40EE-ADB4-7E1C6545BEC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100-4AE2-96B3-09E128A6128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100-4AE2-96B3-09E128A6128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77-4757-B622-4C410BD86E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704-440F-A814-9427BB273AE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CB-4FDD-8C98-31C26F5ADEE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3CB-4FDD-8C98-31C26F5ADEE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C7-4CA9-926D-5A2F301B6C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04-440F-A814-9427BB273AE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3CB-4FDD-8C98-31C26F5ADEE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C7-4CA9-926D-5A2F301B6C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704-440F-A814-9427BB273AE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CB-4FDD-8C98-31C26F5ADEE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3CB-4FDD-8C98-31C26F5ADEE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C7-4CA9-926D-5A2F301B6C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540-48DB-99AB-5049C30877A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478-4DD2-A6ED-E720E49800D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9F-4974-BDFE-20A5CBABC5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79.900000000000006</c:v>
                </c:pt>
                <c:pt idx="13">
                  <c:v>79.900000000000006</c:v>
                </c:pt>
                <c:pt idx="14">
                  <c:v>79.900000000000006</c:v>
                </c:pt>
                <c:pt idx="15">
                  <c:v>79.900000000000006</c:v>
                </c:pt>
                <c:pt idx="16">
                  <c:v>79.900000000000006</c:v>
                </c:pt>
                <c:pt idx="17">
                  <c:v>79.900000000000006</c:v>
                </c:pt>
                <c:pt idx="18">
                  <c:v>79.900000000000006</c:v>
                </c:pt>
                <c:pt idx="19">
                  <c:v>79.900000000000006</c:v>
                </c:pt>
                <c:pt idx="20">
                  <c:v>79.900000000000006</c:v>
                </c:pt>
                <c:pt idx="21">
                  <c:v>79.900000000000006</c:v>
                </c:pt>
                <c:pt idx="22">
                  <c:v>79.900000000000006</c:v>
                </c:pt>
                <c:pt idx="23">
                  <c:v>79.900000000000006</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540-48DB-99AB-5049C30877A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478-4DD2-A6ED-E720E49800D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9F-4974-BDFE-20A5CBABC5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82.756889999999999</c:v>
                </c:pt>
                <c:pt idx="2">
                  <c:v>73.799729999999997</c:v>
                </c:pt>
                <c:pt idx="3">
                  <c:v>81.343980000000002</c:v>
                </c:pt>
                <c:pt idx="4">
                  <c:v>81.83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540-48DB-99AB-5049C30877A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478-4DD2-A6ED-E720E49800D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478-4DD2-A6ED-E720E49800D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9F-4974-BDFE-20A5CBABC5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F47-4B27-AFDF-C3C03EA46E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5ED-4081-9CC2-B4371E5131E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5ED-4081-9CC2-B4371E5131E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FC-438C-9EF4-8AD61429CE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F47-4B27-AFDF-C3C03EA46E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5ED-4081-9CC2-B4371E5131E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5ED-4081-9CC2-B4371E5131E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FC-438C-9EF4-8AD61429CE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87.3</c:v>
                </c:pt>
                <c:pt idx="13">
                  <c:v>87.3</c:v>
                </c:pt>
                <c:pt idx="14">
                  <c:v>87.3</c:v>
                </c:pt>
                <c:pt idx="15">
                  <c:v>87.3</c:v>
                </c:pt>
                <c:pt idx="16">
                  <c:v>87.3</c:v>
                </c:pt>
                <c:pt idx="17">
                  <c:v>87.3</c:v>
                </c:pt>
                <c:pt idx="18">
                  <c:v>87.3</c:v>
                </c:pt>
                <c:pt idx="19">
                  <c:v>87.3</c:v>
                </c:pt>
                <c:pt idx="20">
                  <c:v>87.3</c:v>
                </c:pt>
                <c:pt idx="21">
                  <c:v>87.3</c:v>
                </c:pt>
                <c:pt idx="22">
                  <c:v>87.3</c:v>
                </c:pt>
                <c:pt idx="23">
                  <c:v>87.3</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F47-4B27-AFDF-C3C03EA46E8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5ED-4081-9CC2-B4371E5131E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5ED-4081-9CC2-B4371E5131E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FC-438C-9EF4-8AD61429CE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81.70549015741878</c:v>
                </c:pt>
                <c:pt idx="2">
                  <c:v>80.357972067127719</c:v>
                </c:pt>
                <c:pt idx="3">
                  <c:v>89.154665552759624</c:v>
                </c:pt>
                <c:pt idx="4">
                  <c:v>97.969612565215584</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0A6-4B8F-BC94-741AA7A8846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12-43CB-8F05-1DCCF67C741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85-4220-90CC-F9C26AF63B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0A6-4B8F-BC94-741AA7A8846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12-43CB-8F05-1DCCF67C741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A12-43CB-8F05-1DCCF67C741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85-4220-90CC-F9C26AF63B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0A6-4B8F-BC94-741AA7A8846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A12-43CB-8F05-1DCCF67C741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85-4220-90CC-F9C26AF63BF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645-452E-A8FA-42A85A7CEEF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386-4A06-8C26-8C5C240C8FE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BF-4C4F-96C5-2717C89F24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645-452E-A8FA-42A85A7CEEF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386-4A06-8C26-8C5C240C8FE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386-4A06-8C26-8C5C240C8FE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BF-4C4F-96C5-2717C89F24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645-452E-A8FA-42A85A7CEEF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386-4A06-8C26-8C5C240C8FE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BF-4C4F-96C5-2717C89F24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72.8</c:v>
                </c:pt>
                <c:pt idx="12">
                  <c:v>72.8</c:v>
                </c:pt>
                <c:pt idx="13">
                  <c:v>72.8</c:v>
                </c:pt>
                <c:pt idx="14">
                  <c:v>72.8</c:v>
                </c:pt>
                <c:pt idx="15">
                  <c:v>72.8</c:v>
                </c:pt>
                <c:pt idx="16">
                  <c:v>77.3</c:v>
                </c:pt>
                <c:pt idx="17">
                  <c:v>81.900000000000006</c:v>
                </c:pt>
                <c:pt idx="18">
                  <c:v>86.4</c:v>
                </c:pt>
                <c:pt idx="19">
                  <c:v>91</c:v>
                </c:pt>
                <c:pt idx="20">
                  <c:v>95.5</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674-433C-A138-71A2C4DA0A4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A2F-4543-B77E-86E3A5A354D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14-412E-A3E5-3357E3C60C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674-433C-A138-71A2C4DA0A4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A2F-4543-B77E-86E3A5A354D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A2F-4543-B77E-86E3A5A354D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14-412E-A3E5-3357E3C60C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80</c:v>
                </c:pt>
                <c:pt idx="1">
                  <c:v>87.757818727625718</c:v>
                </c:pt>
                <c:pt idx="2">
                  <c:v>90.439457336838657</c:v>
                </c:pt>
                <c:pt idx="3">
                  <c:v>100</c:v>
                </c:pt>
                <c:pt idx="4">
                  <c:v>96.602693728741059</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674-433C-A138-71A2C4DA0A4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A2F-4543-B77E-86E3A5A354D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14-412E-A3E5-3357E3C60C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E8A3-4A5E-9EF0-FF5BE5677BCC}"/>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81.911180569999999</c:v>
                </c:pt>
                <c:pt idx="1">
                  <c:v>1E-10</c:v>
                </c:pt>
                <c:pt idx="2">
                  <c:v>1E-10</c:v>
                </c:pt>
                <c:pt idx="3">
                  <c:v>1E-10</c:v>
                </c:pt>
                <c:pt idx="4">
                  <c:v>73.841123999999994</c:v>
                </c:pt>
                <c:pt idx="5">
                  <c:v>72.43036395</c:v>
                </c:pt>
              </c:numCache>
            </c:numRef>
          </c:val>
          <c:extLst>
            <c:ext xmlns:c16="http://schemas.microsoft.com/office/drawing/2014/chart" uri="{C3380CC4-5D6E-409C-BE32-E72D297353CC}">
              <c16:uniqueId val="{00000002-E8A3-4A5E-9EF0-FF5BE5677BCC}"/>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E8A3-4A5E-9EF0-FF5BE5677BCC}"/>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18.088819430000001</c:v>
                </c:pt>
                <c:pt idx="1">
                  <c:v>100</c:v>
                </c:pt>
                <c:pt idx="2">
                  <c:v>100</c:v>
                </c:pt>
                <c:pt idx="3">
                  <c:v>100</c:v>
                </c:pt>
                <c:pt idx="4">
                  <c:v>26.158875999999999</c:v>
                </c:pt>
                <c:pt idx="5">
                  <c:v>27.56963605</c:v>
                </c:pt>
              </c:numCache>
            </c:numRef>
          </c:val>
          <c:extLst>
            <c:ext xmlns:c16="http://schemas.microsoft.com/office/drawing/2014/chart" uri="{C3380CC4-5D6E-409C-BE32-E72D297353CC}">
              <c16:uniqueId val="{00000004-E8A3-4A5E-9EF0-FF5BE5677BCC}"/>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5-E8A3-4A5E-9EF0-FF5BE5677BCC}"/>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C87-4CD3-B9E7-49942D2462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839-41F7-9C9D-33BC934C1AB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03-493E-8F27-565DCEE023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C87-4CD3-B9E7-49942D2462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839-41F7-9C9D-33BC934C1AB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839-41F7-9C9D-33BC934C1AB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03-493E-8F27-565DCEE023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C87-4CD3-B9E7-49942D2462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839-41F7-9C9D-33BC934C1AB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03-493E-8F27-565DCEE023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76.599999999999994</c:v>
                </c:pt>
                <c:pt idx="13">
                  <c:v>76.599999999999994</c:v>
                </c:pt>
                <c:pt idx="14">
                  <c:v>76.599999999999994</c:v>
                </c:pt>
                <c:pt idx="15">
                  <c:v>76.599999999999994</c:v>
                </c:pt>
                <c:pt idx="16">
                  <c:v>76.599999999999994</c:v>
                </c:pt>
                <c:pt idx="17">
                  <c:v>76.599999999999994</c:v>
                </c:pt>
                <c:pt idx="18">
                  <c:v>76.599999999999994</c:v>
                </c:pt>
                <c:pt idx="19">
                  <c:v>76.599999999999994</c:v>
                </c:pt>
                <c:pt idx="20">
                  <c:v>76.599999999999994</c:v>
                </c:pt>
                <c:pt idx="21">
                  <c:v>76.599999999999994</c:v>
                </c:pt>
                <c:pt idx="22">
                  <c:v>76.599999999999994</c:v>
                </c:pt>
                <c:pt idx="23">
                  <c:v>76.599999999999994</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97-443D-AAAF-42C40F055F9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A67-4A02-913F-5996CCF6977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A6-449F-8759-1D73AB447E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97-443D-AAAF-42C40F055F9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A67-4A02-913F-5996CCF6977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A67-4A02-913F-5996CCF6977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A6-449F-8759-1D73AB447E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71.027569999999997</c:v>
                </c:pt>
                <c:pt idx="2">
                  <c:v>63.328760000000003</c:v>
                </c:pt>
                <c:pt idx="3">
                  <c:v>71.945490000000007</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97-443D-AAAF-42C40F055F9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A67-4A02-913F-5996CCF6977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A6-449F-8759-1D73AB447E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87.983015100000003</c:v>
                </c:pt>
                <c:pt idx="1">
                  <c:v>1E-10</c:v>
                </c:pt>
                <c:pt idx="2">
                  <c:v>1E-10</c:v>
                </c:pt>
                <c:pt idx="3">
                  <c:v>1E-10</c:v>
                </c:pt>
                <c:pt idx="4">
                  <c:v>79.932649999999995</c:v>
                </c:pt>
                <c:pt idx="5">
                  <c:v>96.311599920000006</c:v>
                </c:pt>
              </c:numCache>
            </c:numRef>
          </c:val>
          <c:extLst>
            <c:ext xmlns:c16="http://schemas.microsoft.com/office/drawing/2014/chart" uri="{C3380CC4-5D6E-409C-BE32-E72D297353CC}">
              <c16:uniqueId val="{00000000-08AA-41B4-977C-47BDA4833E85}"/>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1-08AA-41B4-977C-47BDA4833E85}"/>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12.016984900000001</c:v>
                </c:pt>
                <c:pt idx="1">
                  <c:v>100</c:v>
                </c:pt>
                <c:pt idx="2">
                  <c:v>100</c:v>
                </c:pt>
                <c:pt idx="3">
                  <c:v>100</c:v>
                </c:pt>
                <c:pt idx="4">
                  <c:v>20.067350000000001</c:v>
                </c:pt>
                <c:pt idx="5">
                  <c:v>3.6884000810000002</c:v>
                </c:pt>
              </c:numCache>
            </c:numRef>
          </c:val>
          <c:extLst>
            <c:ext xmlns:c16="http://schemas.microsoft.com/office/drawing/2014/chart" uri="{C3380CC4-5D6E-409C-BE32-E72D297353CC}">
              <c16:uniqueId val="{00000002-08AA-41B4-977C-47BDA4833E85}"/>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3-08AA-41B4-977C-47BDA4833E85}"/>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D8B-4B43-895B-C3A6516E2A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A5B-4C28-A9D3-AF2D6D0CB1A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5B-4C28-A9D3-AF2D6D0CB1A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4E-4A2B-A797-D7DADB94AE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49.3</c:v>
                </c:pt>
                <c:pt idx="12">
                  <c:v>49.3</c:v>
                </c:pt>
                <c:pt idx="13">
                  <c:v>49.3</c:v>
                </c:pt>
                <c:pt idx="14">
                  <c:v>49.3</c:v>
                </c:pt>
                <c:pt idx="15">
                  <c:v>49.3</c:v>
                </c:pt>
                <c:pt idx="16">
                  <c:v>53.3</c:v>
                </c:pt>
                <c:pt idx="17">
                  <c:v>57.4</c:v>
                </c:pt>
                <c:pt idx="18">
                  <c:v>61.5</c:v>
                </c:pt>
                <c:pt idx="19">
                  <c:v>65.599999999999994</c:v>
                </c:pt>
                <c:pt idx="20">
                  <c:v>69.7</c:v>
                </c:pt>
                <c:pt idx="21">
                  <c:v>73.7</c:v>
                </c:pt>
                <c:pt idx="22">
                  <c:v>77.8</c:v>
                </c:pt>
                <c:pt idx="23">
                  <c:v>81.900000000000006</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D8B-4B43-895B-C3A6516E2A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5B-4C28-A9D3-AF2D6D0CB1A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A5B-4C28-A9D3-AF2D6D0CB1A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4E-4A2B-A797-D7DADB94AE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56.7</c:v>
                </c:pt>
                <c:pt idx="1">
                  <c:v>62.175969189980833</c:v>
                </c:pt>
                <c:pt idx="2">
                  <c:v>63.631196102697473</c:v>
                </c:pt>
                <c:pt idx="3">
                  <c:v>74.434294170681525</c:v>
                </c:pt>
                <c:pt idx="4">
                  <c:v>70.979558688554903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99E-4D41-93BE-7643FF77A1C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847-4B6D-9816-C6EEBAEE420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847-4B6D-9816-C6EEBAEE420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A8-4980-8039-C7A89BA26B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99E-4D41-93BE-7643FF77A1C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847-4B6D-9816-C6EEBAEE420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847-4B6D-9816-C6EEBAEE420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A8-4980-8039-C7A89BA26B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99E-4D41-93BE-7643FF77A1C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847-4B6D-9816-C6EEBAEE420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847-4B6D-9816-C6EEBAEE420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A8-4980-8039-C7A89BA26B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40F-4400-BE58-6E513DC11BD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5B6-4FDB-9BFD-37058F56C24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5B6-4FDB-9BFD-37058F56C24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A2-440C-9767-5B786DDAD3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40F-4400-BE58-6E513DC11BD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5B6-4FDB-9BFD-37058F56C24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5B6-4FDB-9BFD-37058F56C24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A2-440C-9767-5B786DDAD3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40F-4400-BE58-6E513DC11BD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5B6-4FDB-9BFD-37058F56C24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5B6-4FDB-9BFD-37058F56C24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A2-440C-9767-5B786DDAD3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A51-43F5-96F6-177D73C6E85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ECC-4229-BE44-BBCB2790E6A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ECC-4229-BE44-BBCB2790E6A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0C-4862-9831-0AFD931AC3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88</c:v>
                </c:pt>
                <c:pt idx="13">
                  <c:v>88</c:v>
                </c:pt>
                <c:pt idx="14">
                  <c:v>88</c:v>
                </c:pt>
                <c:pt idx="15">
                  <c:v>88</c:v>
                </c:pt>
                <c:pt idx="16">
                  <c:v>88</c:v>
                </c:pt>
                <c:pt idx="17">
                  <c:v>88</c:v>
                </c:pt>
                <c:pt idx="18">
                  <c:v>88</c:v>
                </c:pt>
                <c:pt idx="19">
                  <c:v>88</c:v>
                </c:pt>
                <c:pt idx="20">
                  <c:v>88</c:v>
                </c:pt>
                <c:pt idx="21">
                  <c:v>88</c:v>
                </c:pt>
                <c:pt idx="22">
                  <c:v>88</c:v>
                </c:pt>
                <c:pt idx="23">
                  <c:v>88</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A51-43F5-96F6-177D73C6E85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ECC-4229-BE44-BBCB2790E6A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ECC-4229-BE44-BBCB2790E6A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0C-4862-9831-0AFD931AC3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89.199059126800378</c:v>
                </c:pt>
                <c:pt idx="2">
                  <c:v>85.551099214456485</c:v>
                </c:pt>
                <c:pt idx="3">
                  <c:v>92.787941177571625</c:v>
                </c:pt>
                <c:pt idx="4">
                  <c:v>84.393960896207687</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BFF-4701-AF52-679BFBB9AB0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8C4-4418-B050-52C448502EE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8C4-4418-B050-52C448502EE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33-47AD-A2E3-F82F8BDFF6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8C4-4418-B050-52C448502EE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33-47AD-A2E3-F82F8BDFF6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BFF-4701-AF52-679BFBB9AB0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8C4-4418-B050-52C448502EE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8C4-4418-B050-52C448502EE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33-47AD-A2E3-F82F8BDFF6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18-4C59-B629-3D752B5C860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A65-4136-B79F-9251B42B55C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A65-4136-B79F-9251B42B55C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B2-4E34-957D-A9BFA9B37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A65-4136-B79F-9251B42B55C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B2-4E34-957D-A9BFA9B37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18-4C59-B629-3D752B5C860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A65-4136-B79F-9251B42B55C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A65-4136-B79F-9251B42B55C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B2-4E34-957D-A9BFA9B37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BD66FCEB-0992-47A1-BD98-5D344CABD78C}"/>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72E1D199-BB08-4613-BC4F-8D8DCB64136A}"/>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EC47C2D0-3842-4457-AF8B-F9C7884A7B9C}"/>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61D9EB1A-0FE8-42D7-B628-96389379604B}"/>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BAEF652E-F19B-4C86-9B1D-2F9EA6D379E0}"/>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20C240DD-FDE5-4A50-AC29-2BDC6C1DE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A9FB8C77-38BB-4B5A-868F-FCBE73060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48BF237C-B967-4D68-950C-E365C4F2BB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0775AD95-062E-4757-A5BC-4AEA65E74880}"/>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A6FD32EF-1CEF-42A6-8E2F-4ECC012F42CB}"/>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C9E3C7E9-92E5-4EA2-A445-B957CEFF3C27}"/>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83DDFA8B-B202-4423-8F5D-8046A38E953D}"/>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A6127F30-562D-4394-8AEF-5ED884004D37}"/>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FAD39844-4C74-497B-9C90-385FAA7A5CFB}"/>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395B8B0-F13F-46CA-B500-38ECAB73759A}"/>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CC861-52FF-4F97-BBB7-0E0C984CA235}">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Albania</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242</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237</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50"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1"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2"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D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style="108" customWidth="true"/>
    <col min="34" max="39" width="7.875" customWidth="true"/>
    <col min="40" max="41" width="1.125" customWidth="true"/>
    <col min="42" max="42" width="24.625" style="108" customWidth="true"/>
    <col min="43" max="43" width="29.75" style="108"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s>
  <sheetData>
    <row xmlns:x14ac="http://schemas.microsoft.com/office/spreadsheetml/2009/9/ac" r="1" s="298" customFormat="true" ht="30" customHeight="true" x14ac:dyDescent="0.25">
      <c r="B1" s="317" t="s">
        <v>31</v>
      </c>
      <c r="C1" s="536" t="s">
        <v>215</v>
      </c>
      <c r="D1" s="304" t="s">
        <v>209</v>
      </c>
      <c r="E1" s="304"/>
      <c r="F1" s="304"/>
      <c r="G1" s="304"/>
      <c r="H1" s="304"/>
      <c r="I1" s="315"/>
      <c r="J1" s="296"/>
      <c r="K1" s="296"/>
      <c r="L1" s="317" t="s">
        <v>31</v>
      </c>
      <c r="M1" s="536" t="s">
        <v>216</v>
      </c>
      <c r="N1" s="304" t="s">
        <v>209</v>
      </c>
      <c r="O1" s="304"/>
      <c r="P1" s="304"/>
      <c r="Q1" s="304"/>
      <c r="R1" s="304"/>
      <c r="S1" s="315"/>
      <c r="T1" s="296"/>
      <c r="U1" s="296"/>
      <c r="V1" s="317" t="s">
        <v>31</v>
      </c>
      <c r="W1" s="536">
        <v>2019</v>
      </c>
      <c r="X1" s="304" t="s">
        <v>209</v>
      </c>
      <c r="Y1" s="304"/>
      <c r="Z1" s="304"/>
      <c r="AA1" s="304"/>
      <c r="AB1" s="304"/>
      <c r="AC1" s="315"/>
      <c r="AD1" s="296"/>
      <c r="AE1" s="296"/>
      <c r="AF1" s="317" t="s">
        <v>31</v>
      </c>
      <c r="AG1" s="536">
        <v>2020</v>
      </c>
      <c r="AH1" s="304" t="s">
        <v>209</v>
      </c>
      <c r="AI1" s="304"/>
      <c r="AJ1" s="304"/>
      <c r="AK1" s="304"/>
      <c r="AL1" s="304"/>
      <c r="AM1" s="315"/>
      <c r="AN1" s="296"/>
      <c r="AO1" s="296"/>
      <c r="AP1" s="317" t="s">
        <v>31</v>
      </c>
      <c r="AQ1" s="536">
        <v>2021</v>
      </c>
      <c r="AR1" s="304" t="s">
        <v>209</v>
      </c>
      <c r="AS1" s="304"/>
      <c r="AT1" s="304"/>
      <c r="AU1" s="304"/>
      <c r="AV1" s="304"/>
      <c r="AW1" s="315"/>
      <c r="AX1" s="296"/>
      <c r="AY1" s="296"/>
    </row>
    <row xmlns:x14ac="http://schemas.microsoft.com/office/spreadsheetml/2009/9/ac" r="2" s="298" customFormat="true" ht="30" customHeight="true" x14ac:dyDescent="0.25">
      <c r="A2" s="547" t="s">
        <v>236</v>
      </c>
      <c r="B2" s="305" t="s">
        <v>213</v>
      </c>
      <c r="C2" s="258" t="s">
        <v>176</v>
      </c>
      <c r="D2" s="258" t="s">
        <v>175</v>
      </c>
      <c r="E2" s="306"/>
      <c r="F2" s="306"/>
      <c r="G2" s="306"/>
      <c r="H2" s="306"/>
      <c r="I2" s="316"/>
      <c r="J2" s="299" t="s">
        <v>217</v>
      </c>
      <c r="K2" s="299"/>
      <c r="L2" s="305" t="s">
        <v>214</v>
      </c>
      <c r="M2" s="258" t="s">
        <v>176</v>
      </c>
      <c r="N2" s="258" t="s">
        <v>175</v>
      </c>
      <c r="O2" s="306"/>
      <c r="P2" s="306"/>
      <c r="Q2" s="306"/>
      <c r="R2" s="306"/>
      <c r="S2" s="316"/>
      <c r="T2" s="299" t="s">
        <v>217</v>
      </c>
      <c r="U2" s="299"/>
      <c r="V2" s="305" t="s">
        <v>233</v>
      </c>
      <c r="W2" s="258" t="s">
        <v>176</v>
      </c>
      <c r="X2" s="258" t="s">
        <v>175</v>
      </c>
      <c r="Y2" s="306"/>
      <c r="Z2" s="306"/>
      <c r="AA2" s="306"/>
      <c r="AB2" s="306"/>
      <c r="AC2" s="316"/>
      <c r="AD2" s="299" t="s">
        <v>217</v>
      </c>
      <c r="AE2" s="299"/>
      <c r="AF2" s="305" t="s">
        <v>234</v>
      </c>
      <c r="AG2" s="258" t="s">
        <v>176</v>
      </c>
      <c r="AH2" s="258" t="s">
        <v>175</v>
      </c>
      <c r="AI2" s="306"/>
      <c r="AJ2" s="306"/>
      <c r="AK2" s="306"/>
      <c r="AL2" s="306"/>
      <c r="AM2" s="316"/>
      <c r="AN2" s="299" t="s">
        <v>217</v>
      </c>
      <c r="AO2" s="299"/>
      <c r="AP2" s="305" t="s">
        <v>241</v>
      </c>
      <c r="AQ2" s="258" t="s">
        <v>176</v>
      </c>
      <c r="AR2" s="258" t="s">
        <v>175</v>
      </c>
      <c r="AS2" s="306"/>
      <c r="AT2" s="306"/>
      <c r="AU2" s="306"/>
      <c r="AV2" s="306"/>
      <c r="AW2" s="316"/>
      <c r="AX2" s="299" t="s">
        <v>217</v>
      </c>
      <c r="AY2" s="299"/>
    </row>
    <row xmlns:x14ac="http://schemas.microsoft.com/office/spreadsheetml/2009/9/ac" r="3" s="238" customFormat="true" ht="18" customHeight="true" x14ac:dyDescent="0.25">
      <c r="A3" s="547"/>
      <c r="B3" s="346" t="s">
        <v>167</v>
      </c>
      <c r="C3" s="347" t="s">
        <v>56</v>
      </c>
      <c r="D3" s="348" t="s">
        <v>7</v>
      </c>
      <c r="E3" s="348" t="s">
        <v>1</v>
      </c>
      <c r="F3" s="348" t="s">
        <v>2</v>
      </c>
      <c r="G3" s="348" t="s">
        <v>16</v>
      </c>
      <c r="H3" s="348" t="s">
        <v>17</v>
      </c>
      <c r="I3" s="349" t="s">
        <v>18</v>
      </c>
      <c r="J3" s="236"/>
      <c r="K3" s="236"/>
      <c r="L3" s="346" t="s">
        <v>167</v>
      </c>
      <c r="M3" s="347" t="s">
        <v>56</v>
      </c>
      <c r="N3" s="348" t="s">
        <v>7</v>
      </c>
      <c r="O3" s="348" t="s">
        <v>1</v>
      </c>
      <c r="P3" s="348" t="s">
        <v>2</v>
      </c>
      <c r="Q3" s="348" t="s">
        <v>16</v>
      </c>
      <c r="R3" s="348" t="s">
        <v>17</v>
      </c>
      <c r="S3" s="349" t="s">
        <v>18</v>
      </c>
      <c r="T3" s="236"/>
      <c r="U3" s="236"/>
      <c r="V3" s="346" t="s">
        <v>167</v>
      </c>
      <c r="W3" s="347" t="s">
        <v>56</v>
      </c>
      <c r="X3" s="348" t="s">
        <v>7</v>
      </c>
      <c r="Y3" s="348" t="s">
        <v>1</v>
      </c>
      <c r="Z3" s="348" t="s">
        <v>2</v>
      </c>
      <c r="AA3" s="348" t="s">
        <v>16</v>
      </c>
      <c r="AB3" s="348" t="s">
        <v>17</v>
      </c>
      <c r="AC3" s="349" t="s">
        <v>18</v>
      </c>
      <c r="AD3" s="236"/>
      <c r="AE3" s="236"/>
      <c r="AF3" s="346" t="s">
        <v>167</v>
      </c>
      <c r="AG3" s="347" t="s">
        <v>56</v>
      </c>
      <c r="AH3" s="348" t="s">
        <v>7</v>
      </c>
      <c r="AI3" s="348" t="s">
        <v>1</v>
      </c>
      <c r="AJ3" s="348" t="s">
        <v>2</v>
      </c>
      <c r="AK3" s="348" t="s">
        <v>16</v>
      </c>
      <c r="AL3" s="348" t="s">
        <v>17</v>
      </c>
      <c r="AM3" s="349" t="s">
        <v>18</v>
      </c>
      <c r="AN3" s="236"/>
      <c r="AO3" s="236"/>
      <c r="AP3" s="346" t="s">
        <v>167</v>
      </c>
      <c r="AQ3" s="347" t="s">
        <v>56</v>
      </c>
      <c r="AR3" s="348" t="s">
        <v>7</v>
      </c>
      <c r="AS3" s="348" t="s">
        <v>1</v>
      </c>
      <c r="AT3" s="348" t="s">
        <v>2</v>
      </c>
      <c r="AU3" s="348" t="s">
        <v>16</v>
      </c>
      <c r="AV3" s="348" t="s">
        <v>17</v>
      </c>
      <c r="AW3" s="349" t="s">
        <v>18</v>
      </c>
      <c r="AX3" s="236"/>
      <c r="AY3" s="236"/>
      <c r="AZ3" s="237"/>
      <c r="BJ3" s="237"/>
      <c r="BT3" s="237"/>
      <c r="CD3" s="237"/>
      <c r="CN3" s="237"/>
      <c r="CX3" s="237"/>
      <c r="DH3" s="237"/>
      <c r="DR3" s="237"/>
      <c r="EB3" s="237"/>
      <c r="EL3" s="237"/>
      <c r="EV3" s="237"/>
      <c r="FF3" s="237"/>
      <c r="FP3" s="237"/>
      <c r="FZ3" s="237"/>
      <c r="GJ3" s="237"/>
      <c r="GT3" s="237"/>
      <c r="HD3" s="237"/>
    </row>
    <row xmlns:x14ac="http://schemas.microsoft.com/office/spreadsheetml/2009/9/ac" r="4" s="4" customFormat="true" x14ac:dyDescent="0.25">
      <c r="A4" s="368" t="str">
        <f>IF(ISBLANK('Data Summary'!A6),"",'Data Summary'!A6)</f>
        <v>ALB_2017_UIS</v>
      </c>
      <c r="B4" s="113"/>
      <c r="C4" s="81" t="s">
        <v>3</v>
      </c>
      <c r="D4" s="128"/>
      <c r="E4" s="128"/>
      <c r="F4" s="128"/>
      <c r="G4" s="128"/>
      <c r="H4" s="128"/>
      <c r="I4" s="21"/>
      <c r="J4" s="19"/>
      <c r="K4" s="19"/>
      <c r="L4" s="113"/>
      <c r="M4" s="81" t="s">
        <v>3</v>
      </c>
      <c r="N4" s="128"/>
      <c r="O4" s="128"/>
      <c r="P4" s="128"/>
      <c r="Q4" s="128"/>
      <c r="R4" s="128"/>
      <c r="S4" s="21"/>
      <c r="T4" s="19"/>
      <c r="U4" s="19"/>
      <c r="V4" s="113"/>
      <c r="W4" s="81" t="s">
        <v>3</v>
      </c>
      <c r="X4" s="128"/>
      <c r="Y4" s="128"/>
      <c r="Z4" s="128"/>
      <c r="AA4" s="128"/>
      <c r="AB4" s="128"/>
      <c r="AC4" s="21"/>
      <c r="AD4" s="19"/>
      <c r="AE4" s="19"/>
      <c r="AF4" s="113"/>
      <c r="AG4" s="81" t="s">
        <v>3</v>
      </c>
      <c r="AH4" s="128"/>
      <c r="AI4" s="128"/>
      <c r="AJ4" s="128"/>
      <c r="AK4" s="128"/>
      <c r="AL4" s="128"/>
      <c r="AM4" s="21"/>
      <c r="AN4" s="19"/>
      <c r="AO4" s="19"/>
      <c r="AP4" s="113"/>
      <c r="AQ4" s="81" t="s">
        <v>3</v>
      </c>
      <c r="AR4" s="128"/>
      <c r="AS4" s="128"/>
      <c r="AT4" s="128"/>
      <c r="AU4" s="128"/>
      <c r="AV4" s="128"/>
      <c r="AW4" s="21"/>
      <c r="AX4" s="19"/>
      <c r="AY4" s="19"/>
      <c r="AZ4" s="109"/>
      <c r="BJ4" s="10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68" t="str">
        <f ca="true">IF(ISBLANK('Data Summary'!A7),"",'Data Summary'!A7)</f>
        <v>ALB_2018_UIS</v>
      </c>
      <c r="B5" s="101"/>
      <c r="C5" s="81" t="s">
        <v>25</v>
      </c>
      <c r="D5" s="128"/>
      <c r="E5" s="128"/>
      <c r="F5" s="128"/>
      <c r="G5" s="128"/>
      <c r="H5" s="128"/>
      <c r="I5" s="21"/>
      <c r="J5" s="19"/>
      <c r="K5" s="19"/>
      <c r="L5" s="101"/>
      <c r="M5" s="81" t="s">
        <v>25</v>
      </c>
      <c r="N5" s="128"/>
      <c r="O5" s="128"/>
      <c r="P5" s="128"/>
      <c r="Q5" s="128"/>
      <c r="R5" s="128"/>
      <c r="S5" s="21"/>
      <c r="T5" s="19"/>
      <c r="U5" s="19"/>
      <c r="V5" s="101"/>
      <c r="W5" s="81" t="s">
        <v>25</v>
      </c>
      <c r="X5" s="128"/>
      <c r="Y5" s="128"/>
      <c r="Z5" s="128"/>
      <c r="AA5" s="128"/>
      <c r="AB5" s="128"/>
      <c r="AC5" s="21"/>
      <c r="AD5" s="19"/>
      <c r="AE5" s="19"/>
      <c r="AF5" s="101"/>
      <c r="AG5" s="81" t="s">
        <v>25</v>
      </c>
      <c r="AH5" s="128"/>
      <c r="AI5" s="128"/>
      <c r="AJ5" s="128"/>
      <c r="AK5" s="128"/>
      <c r="AL5" s="128"/>
      <c r="AM5" s="21"/>
      <c r="AN5" s="19"/>
      <c r="AO5" s="19"/>
      <c r="AP5" s="101"/>
      <c r="AQ5" s="81" t="s">
        <v>25</v>
      </c>
      <c r="AR5" s="128"/>
      <c r="AS5" s="128"/>
      <c r="AT5" s="128"/>
      <c r="AU5" s="128"/>
      <c r="AV5" s="128"/>
      <c r="AW5" s="21"/>
      <c r="AX5" s="19"/>
      <c r="AY5" s="19"/>
      <c r="AZ5" s="109"/>
      <c r="BJ5" s="109"/>
      <c r="BT5" s="109"/>
      <c r="CD5" s="109"/>
      <c r="CN5" s="109"/>
      <c r="CX5" s="109"/>
      <c r="DH5" s="109"/>
      <c r="DR5" s="109"/>
      <c r="EB5" s="109"/>
      <c r="EL5" s="109"/>
      <c r="EV5" s="109"/>
      <c r="FF5" s="109"/>
      <c r="FP5" s="109"/>
      <c r="FZ5" s="109"/>
      <c r="GJ5" s="109"/>
      <c r="GT5" s="109"/>
      <c r="HD5" s="109"/>
    </row>
    <row xmlns:x14ac="http://schemas.microsoft.com/office/spreadsheetml/2009/9/ac" r="6" s="4" customFormat="true" ht="15.6" customHeight="true" x14ac:dyDescent="0.25">
      <c r="A6" s="368" t="str">
        <f ca="true">IF(ISBLANK('Data Summary'!A8),"",'Data Summary'!A8)</f>
        <v>ALB_2019_UIS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09"/>
      <c r="BJ6" s="10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68" t="str">
        <f ca="true">IF(ISBLANK('Data Summary'!A9),"",'Data Summary'!A9)</f>
        <v>ALB_2020_UIS</v>
      </c>
      <c r="B7" s="101"/>
      <c r="C7" s="82" t="s">
        <v>160</v>
      </c>
      <c r="D7" s="128"/>
      <c r="E7" s="128"/>
      <c r="F7" s="128"/>
      <c r="G7" s="128"/>
      <c r="H7" s="128"/>
      <c r="I7" s="21"/>
      <c r="J7" s="19"/>
      <c r="K7" s="19"/>
      <c r="L7" s="101"/>
      <c r="M7" s="82" t="s">
        <v>160</v>
      </c>
      <c r="N7" s="128"/>
      <c r="O7" s="128"/>
      <c r="P7" s="128"/>
      <c r="Q7" s="128"/>
      <c r="R7" s="128"/>
      <c r="S7" s="21"/>
      <c r="T7" s="19"/>
      <c r="U7" s="19"/>
      <c r="V7" s="101"/>
      <c r="W7" s="82" t="s">
        <v>160</v>
      </c>
      <c r="X7" s="128"/>
      <c r="Y7" s="128"/>
      <c r="Z7" s="128"/>
      <c r="AA7" s="128"/>
      <c r="AB7" s="128"/>
      <c r="AC7" s="21"/>
      <c r="AD7" s="19"/>
      <c r="AE7" s="19"/>
      <c r="AF7" s="101"/>
      <c r="AG7" s="82" t="s">
        <v>160</v>
      </c>
      <c r="AH7" s="128"/>
      <c r="AI7" s="128"/>
      <c r="AJ7" s="128"/>
      <c r="AK7" s="128"/>
      <c r="AL7" s="128"/>
      <c r="AM7" s="21"/>
      <c r="AN7" s="19"/>
      <c r="AO7" s="19"/>
      <c r="AP7" s="101"/>
      <c r="AQ7" s="82" t="s">
        <v>160</v>
      </c>
      <c r="AR7" s="128"/>
      <c r="AS7" s="128"/>
      <c r="AT7" s="128"/>
      <c r="AU7" s="128"/>
      <c r="AV7" s="128"/>
      <c r="AW7" s="21"/>
      <c r="AX7" s="19"/>
      <c r="AY7" s="19"/>
      <c r="AZ7" s="109"/>
      <c r="BJ7" s="109"/>
      <c r="BT7" s="109"/>
      <c r="CD7" s="109"/>
      <c r="CN7" s="109"/>
      <c r="CX7" s="109"/>
      <c r="DH7" s="109"/>
      <c r="DR7" s="109"/>
      <c r="EB7" s="109"/>
      <c r="EL7" s="109"/>
      <c r="EV7" s="109"/>
      <c r="FF7" s="109"/>
      <c r="FP7" s="109"/>
      <c r="FZ7" s="109"/>
      <c r="GJ7" s="109"/>
      <c r="GT7" s="109"/>
      <c r="HD7" s="109"/>
    </row>
    <row xmlns:x14ac="http://schemas.microsoft.com/office/spreadsheetml/2009/9/ac" r="8" s="4" customFormat="true" x14ac:dyDescent="0.25">
      <c r="A8" s="368" t="str">
        <f ca="true">IF(ISBLANK('Data Summary'!A10),"",'Data Summary'!A10)</f>
        <v>ALB_2021_UIS</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09"/>
      <c r="BJ8" s="10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69" t="str">
        <f ca="true">IF(ISBLANK('Data Summary'!A11),"",'Data Summary'!A11)</f>
        <v/>
      </c>
      <c r="B9" s="101" t="s">
        <v>179</v>
      </c>
      <c r="C9" s="82" t="s">
        <v>170</v>
      </c>
      <c r="D9" s="129"/>
      <c r="E9" s="128"/>
      <c r="F9" s="128"/>
      <c r="G9" s="128"/>
      <c r="H9" s="128"/>
      <c r="I9" s="21">
        <v>80</v>
      </c>
      <c r="J9" s="19"/>
      <c r="K9" s="19"/>
      <c r="L9" s="101" t="s">
        <v>179</v>
      </c>
      <c r="M9" s="82" t="s">
        <v>170</v>
      </c>
      <c r="N9" s="129">
        <v>81.70549015741878</v>
      </c>
      <c r="O9" s="128"/>
      <c r="P9" s="128"/>
      <c r="Q9" s="128"/>
      <c r="R9" s="128">
        <v>71.027569999999997</v>
      </c>
      <c r="S9" s="21">
        <v>87.757818727625718</v>
      </c>
      <c r="T9" s="19"/>
      <c r="U9" s="19"/>
      <c r="V9" s="101" t="s">
        <v>179</v>
      </c>
      <c r="W9" s="82" t="s">
        <v>170</v>
      </c>
      <c r="X9" s="129">
        <v>80.357972067127719</v>
      </c>
      <c r="Y9" s="128"/>
      <c r="Z9" s="128"/>
      <c r="AA9" s="128"/>
      <c r="AB9" s="128">
        <v>63.328760000000003</v>
      </c>
      <c r="AC9" s="21">
        <v>90.439457336838657</v>
      </c>
      <c r="AD9" s="19"/>
      <c r="AE9" s="19"/>
      <c r="AF9" s="101" t="s">
        <v>179</v>
      </c>
      <c r="AG9" s="82" t="s">
        <v>170</v>
      </c>
      <c r="AH9" s="129">
        <v>89.154665552759624</v>
      </c>
      <c r="AI9" s="128"/>
      <c r="AJ9" s="128"/>
      <c r="AK9" s="128"/>
      <c r="AL9" s="128">
        <v>71.945490000000007</v>
      </c>
      <c r="AM9" s="21">
        <v>100</v>
      </c>
      <c r="AN9" s="19"/>
      <c r="AO9" s="19"/>
      <c r="AP9" s="101" t="s">
        <v>179</v>
      </c>
      <c r="AQ9" s="82" t="s">
        <v>170</v>
      </c>
      <c r="AR9" s="129">
        <v>97.969612565215584</v>
      </c>
      <c r="AS9" s="128"/>
      <c r="AT9" s="128"/>
      <c r="AU9" s="128"/>
      <c r="AV9" s="128">
        <v>100</v>
      </c>
      <c r="AW9" s="21">
        <v>96.602693728741059</v>
      </c>
      <c r="AX9" s="19"/>
      <c r="AY9" s="19"/>
      <c r="AZ9" s="109"/>
      <c r="BJ9" s="109"/>
      <c r="BT9" s="109"/>
      <c r="CD9" s="109"/>
      <c r="CN9" s="109"/>
      <c r="CX9" s="109"/>
      <c r="DH9" s="109"/>
      <c r="DR9" s="109"/>
      <c r="EB9" s="109"/>
      <c r="EL9" s="109"/>
      <c r="EV9" s="109"/>
      <c r="FF9" s="109"/>
      <c r="FP9" s="109"/>
      <c r="FZ9" s="109"/>
      <c r="GJ9" s="109"/>
      <c r="GT9" s="109"/>
      <c r="HD9" s="109"/>
    </row>
    <row xmlns:x14ac="http://schemas.microsoft.com/office/spreadsheetml/2009/9/ac" r="10" s="2" customFormat="true" ht="86.45" customHeight="true" x14ac:dyDescent="0.25">
      <c r="A10" s="369" t="str">
        <f ca="true">IF(ISBLANK('Data Summary'!A12),"",'Data Summary'!A12)</f>
        <v/>
      </c>
      <c r="B10" s="104" t="s">
        <v>12</v>
      </c>
      <c r="C10" s="548" t="s">
        <v>212</v>
      </c>
      <c r="D10" s="549"/>
      <c r="E10" s="549"/>
      <c r="F10" s="549"/>
      <c r="G10" s="549"/>
      <c r="H10" s="549"/>
      <c r="I10" s="550"/>
      <c r="J10" s="10"/>
      <c r="K10" s="10"/>
      <c r="L10" s="104" t="s">
        <v>12</v>
      </c>
      <c r="M10" s="548" t="s">
        <v>208</v>
      </c>
      <c r="N10" s="549"/>
      <c r="O10" s="549"/>
      <c r="P10" s="549"/>
      <c r="Q10" s="549"/>
      <c r="R10" s="549"/>
      <c r="S10" s="550"/>
      <c r="T10" s="10"/>
      <c r="U10" s="10"/>
      <c r="V10" s="104" t="s">
        <v>12</v>
      </c>
      <c r="W10" s="548" t="s">
        <v>208</v>
      </c>
      <c r="X10" s="549"/>
      <c r="Y10" s="549"/>
      <c r="Z10" s="549"/>
      <c r="AA10" s="549"/>
      <c r="AB10" s="549"/>
      <c r="AC10" s="550"/>
      <c r="AD10" s="10"/>
      <c r="AE10" s="10"/>
      <c r="AF10" s="104" t="s">
        <v>12</v>
      </c>
      <c r="AG10" s="548" t="s">
        <v>208</v>
      </c>
      <c r="AH10" s="549"/>
      <c r="AI10" s="549"/>
      <c r="AJ10" s="549"/>
      <c r="AK10" s="549"/>
      <c r="AL10" s="549"/>
      <c r="AM10" s="550"/>
      <c r="AN10" s="10"/>
      <c r="AO10" s="10"/>
      <c r="AP10" s="104" t="s">
        <v>12</v>
      </c>
      <c r="AQ10" s="548" t="s">
        <v>208</v>
      </c>
      <c r="AR10" s="549"/>
      <c r="AS10" s="549"/>
      <c r="AT10" s="549"/>
      <c r="AU10" s="549"/>
      <c r="AV10" s="549"/>
      <c r="AW10" s="550"/>
      <c r="AX10" s="10"/>
      <c r="AY10" s="10"/>
      <c r="AZ10" s="112"/>
      <c r="BJ10" s="112"/>
      <c r="BT10" s="112"/>
      <c r="CD10" s="112"/>
      <c r="CN10" s="112"/>
      <c r="CX10" s="112"/>
      <c r="DH10" s="112"/>
      <c r="DR10" s="112"/>
      <c r="EB10" s="112"/>
      <c r="EL10" s="112"/>
      <c r="EV10" s="112"/>
      <c r="FF10" s="112"/>
      <c r="FP10" s="112"/>
      <c r="FZ10" s="112"/>
      <c r="GJ10" s="112"/>
      <c r="GT10" s="112"/>
      <c r="HD10" s="112"/>
    </row>
    <row xmlns:x14ac="http://schemas.microsoft.com/office/spreadsheetml/2009/9/ac" r="11" s="2" customFormat="true" ht="15.6" customHeight="true" x14ac:dyDescent="0.25">
      <c r="A11" s="369" t="str">
        <f ca="true">IF(ISBLANK('Data Summary'!A13),"",'Data Summary'!A13)</f>
        <v/>
      </c>
      <c r="B11" s="104"/>
      <c r="C11" s="90" t="s">
        <v>120</v>
      </c>
      <c r="D11" s="134"/>
      <c r="E11" s="134"/>
      <c r="F11" s="134"/>
      <c r="G11" s="134"/>
      <c r="H11" s="134"/>
      <c r="I11" s="89"/>
      <c r="J11" s="10"/>
      <c r="K11" s="10"/>
      <c r="L11" s="104"/>
      <c r="M11" s="90" t="s">
        <v>120</v>
      </c>
      <c r="N11" s="134"/>
      <c r="O11" s="134"/>
      <c r="P11" s="134"/>
      <c r="Q11" s="134"/>
      <c r="R11" s="134"/>
      <c r="S11" s="89"/>
      <c r="T11" s="10"/>
      <c r="U11" s="10"/>
      <c r="V11" s="104"/>
      <c r="W11" s="90" t="s">
        <v>120</v>
      </c>
      <c r="X11" s="134"/>
      <c r="Y11" s="134"/>
      <c r="Z11" s="134"/>
      <c r="AA11" s="134"/>
      <c r="AB11" s="134"/>
      <c r="AC11" s="89"/>
      <c r="AD11" s="10"/>
      <c r="AE11" s="10"/>
      <c r="AF11" s="104"/>
      <c r="AG11" s="90" t="s">
        <v>120</v>
      </c>
      <c r="AH11" s="134"/>
      <c r="AI11" s="134"/>
      <c r="AJ11" s="134"/>
      <c r="AK11" s="134"/>
      <c r="AL11" s="134"/>
      <c r="AM11" s="89"/>
      <c r="AN11" s="10"/>
      <c r="AO11" s="10"/>
      <c r="AP11" s="104"/>
      <c r="AQ11" s="90" t="s">
        <v>120</v>
      </c>
      <c r="AR11" s="134"/>
      <c r="AS11" s="134"/>
      <c r="AT11" s="134"/>
      <c r="AU11" s="134"/>
      <c r="AV11" s="134"/>
      <c r="AW11" s="89"/>
      <c r="AX11" s="10"/>
      <c r="AY11" s="10"/>
      <c r="AZ11" s="112"/>
      <c r="BJ11" s="112"/>
      <c r="BT11" s="112"/>
      <c r="CD11" s="112"/>
      <c r="CN11" s="112"/>
      <c r="CX11" s="112"/>
      <c r="DH11" s="112"/>
      <c r="DR11" s="112"/>
      <c r="EB11" s="112"/>
      <c r="EL11" s="112"/>
      <c r="EV11" s="112"/>
      <c r="FF11" s="112"/>
      <c r="FP11" s="112"/>
      <c r="FZ11" s="112"/>
      <c r="GJ11" s="112"/>
      <c r="GT11" s="112"/>
      <c r="HD11" s="112"/>
    </row>
    <row xmlns:x14ac="http://schemas.microsoft.com/office/spreadsheetml/2009/9/ac" r="12" s="2" customFormat="true" ht="15" customHeight="true" x14ac:dyDescent="0.25">
      <c r="A12" s="369" t="str">
        <f ca="true">IF(ISBLANK('Data Summary'!A14),"",'Data Summary'!A14)</f>
        <v/>
      </c>
      <c r="B12" s="104"/>
      <c r="C12" s="90" t="s">
        <v>126</v>
      </c>
      <c r="D12" s="134"/>
      <c r="E12" s="134"/>
      <c r="F12" s="134"/>
      <c r="G12" s="134"/>
      <c r="H12" s="134"/>
      <c r="I12" s="89"/>
      <c r="J12" s="10"/>
      <c r="K12" s="10"/>
      <c r="L12" s="104"/>
      <c r="M12" s="90" t="s">
        <v>126</v>
      </c>
      <c r="N12" s="134"/>
      <c r="O12" s="134"/>
      <c r="P12" s="134"/>
      <c r="Q12" s="134"/>
      <c r="R12" s="134"/>
      <c r="S12" s="89"/>
      <c r="T12" s="10"/>
      <c r="U12" s="10"/>
      <c r="V12" s="104"/>
      <c r="W12" s="90" t="s">
        <v>126</v>
      </c>
      <c r="X12" s="134"/>
      <c r="Y12" s="134"/>
      <c r="Z12" s="134"/>
      <c r="AA12" s="134"/>
      <c r="AB12" s="134"/>
      <c r="AC12" s="89"/>
      <c r="AD12" s="10"/>
      <c r="AE12" s="10"/>
      <c r="AF12" s="104"/>
      <c r="AG12" s="90" t="s">
        <v>126</v>
      </c>
      <c r="AH12" s="134"/>
      <c r="AI12" s="134"/>
      <c r="AJ12" s="134"/>
      <c r="AK12" s="134"/>
      <c r="AL12" s="134"/>
      <c r="AM12" s="89"/>
      <c r="AN12" s="10"/>
      <c r="AO12" s="10"/>
      <c r="AP12" s="104"/>
      <c r="AQ12" s="90" t="s">
        <v>126</v>
      </c>
      <c r="AR12" s="134"/>
      <c r="AS12" s="134"/>
      <c r="AT12" s="134"/>
      <c r="AU12" s="134"/>
      <c r="AV12" s="134"/>
      <c r="AW12" s="89"/>
      <c r="AX12" s="10"/>
      <c r="AY12" s="10"/>
      <c r="AZ12" s="112"/>
      <c r="BJ12" s="112"/>
      <c r="BT12" s="112"/>
      <c r="CD12" s="112"/>
      <c r="CN12" s="112"/>
      <c r="CX12" s="112"/>
      <c r="DH12" s="112"/>
      <c r="DR12" s="112"/>
      <c r="EB12" s="112"/>
      <c r="EL12" s="112"/>
      <c r="EV12" s="112"/>
      <c r="FF12" s="112"/>
      <c r="FP12" s="112"/>
      <c r="FZ12" s="112"/>
      <c r="GJ12" s="112"/>
      <c r="GT12" s="112"/>
      <c r="HD12" s="112"/>
    </row>
    <row xmlns:x14ac="http://schemas.microsoft.com/office/spreadsheetml/2009/9/ac" r="13" s="2" customFormat="true" ht="15" customHeight="true" x14ac:dyDescent="0.25">
      <c r="A13" s="369" t="str">
        <f ca="true">IF(ISBLANK('Data Summary'!A15),"",'Data Summary'!A15)</f>
        <v/>
      </c>
      <c r="B13" s="104"/>
      <c r="C13" s="90" t="s">
        <v>103</v>
      </c>
      <c r="D13" s="134"/>
      <c r="E13" s="134"/>
      <c r="F13" s="134"/>
      <c r="G13" s="134"/>
      <c r="H13" s="134"/>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04"/>
      <c r="AQ13" s="90" t="s">
        <v>103</v>
      </c>
      <c r="AR13" s="134" t="s">
        <v>158</v>
      </c>
      <c r="AS13" s="134"/>
      <c r="AT13" s="134"/>
      <c r="AU13" s="134"/>
      <c r="AV13" s="134" t="s">
        <v>158</v>
      </c>
      <c r="AW13" s="89" t="s">
        <v>158</v>
      </c>
      <c r="AX13" s="10"/>
      <c r="AY13" s="10"/>
      <c r="AZ13" s="112"/>
      <c r="BJ13" s="112"/>
      <c r="BT13" s="112"/>
      <c r="CD13" s="112"/>
      <c r="CN13" s="112"/>
      <c r="CX13" s="112"/>
      <c r="DH13" s="112"/>
      <c r="DR13" s="112"/>
      <c r="EB13" s="112"/>
      <c r="EL13" s="112"/>
      <c r="EV13" s="112"/>
      <c r="FF13" s="112"/>
      <c r="FP13" s="112"/>
      <c r="FZ13" s="112"/>
      <c r="GJ13" s="112"/>
      <c r="GT13" s="112"/>
      <c r="HD13" s="112"/>
    </row>
    <row xmlns:x14ac="http://schemas.microsoft.com/office/spreadsheetml/2009/9/ac" r="14" ht="15.75" customHeight="true" x14ac:dyDescent="0.25">
      <c r="A14" s="369"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row>
    <row xmlns:x14ac="http://schemas.microsoft.com/office/spreadsheetml/2009/9/ac" r="15" ht="15.75" customHeight="true" thickBot="true" x14ac:dyDescent="0.3">
      <c r="A15" s="369"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row>
    <row xmlns:x14ac="http://schemas.microsoft.com/office/spreadsheetml/2009/9/ac" r="16" s="3" customFormat="true" x14ac:dyDescent="0.25">
      <c r="A16" s="369" t="str">
        <f ca="true">IF(ISBLANK('Data Summary'!A18),"",'Data Summary'!A18)</f>
        <v/>
      </c>
      <c r="B16" s="107"/>
      <c r="L16" s="107"/>
      <c r="V16" s="107"/>
      <c r="AF16" s="107"/>
      <c r="AG16" s="107"/>
      <c r="AP16" s="107"/>
      <c r="AQ16" s="107"/>
      <c r="AZ16" s="107"/>
      <c r="BJ16" s="107"/>
      <c r="BT16" s="107"/>
      <c r="CD16" s="107"/>
      <c r="CN16" s="107"/>
      <c r="CX16" s="107"/>
      <c r="DH16" s="107"/>
      <c r="DR16" s="107"/>
      <c r="EB16" s="107"/>
      <c r="EL16" s="107"/>
      <c r="EV16" s="107"/>
      <c r="FF16" s="107"/>
      <c r="FP16" s="107"/>
      <c r="FZ16" s="107"/>
      <c r="GJ16" s="107"/>
      <c r="GT16" s="107"/>
      <c r="HD16" s="107"/>
    </row>
    <row xmlns:x14ac="http://schemas.microsoft.com/office/spreadsheetml/2009/9/ac" r="17" s="3" customFormat="true" x14ac:dyDescent="0.25">
      <c r="A17" s="369" t="str">
        <f ca="true">IF(ISBLANK('Data Summary'!A19),"",'Data Summary'!A19)</f>
        <v/>
      </c>
      <c r="B17" s="107"/>
      <c r="L17" s="107"/>
      <c r="V17" s="107"/>
      <c r="AF17" s="107"/>
      <c r="AG17" s="107"/>
      <c r="AP17" s="107"/>
      <c r="AQ17" s="107"/>
      <c r="AZ17" s="107"/>
      <c r="BJ17" s="107"/>
      <c r="BT17" s="107"/>
      <c r="CD17" s="107"/>
      <c r="CN17" s="107"/>
      <c r="CX17" s="107"/>
      <c r="DH17" s="107"/>
      <c r="DR17" s="107"/>
      <c r="EB17" s="107"/>
      <c r="EL17" s="107"/>
      <c r="EV17" s="107"/>
      <c r="FF17" s="107"/>
      <c r="FP17" s="107"/>
      <c r="FZ17" s="107"/>
      <c r="GJ17" s="107"/>
      <c r="GT17" s="107"/>
      <c r="HD17" s="107"/>
    </row>
    <row xmlns:x14ac="http://schemas.microsoft.com/office/spreadsheetml/2009/9/ac" r="18" s="3" customFormat="true" x14ac:dyDescent="0.25">
      <c r="A18" s="369" t="str">
        <f ca="true">IF(ISBLANK('Data Summary'!A20),"",'Data Summary'!A20)</f>
        <v/>
      </c>
      <c r="B18" s="107"/>
      <c r="L18" s="107"/>
      <c r="V18" s="107"/>
      <c r="AF18" s="107"/>
      <c r="AG18" s="107"/>
      <c r="AP18" s="107"/>
      <c r="AQ18" s="107"/>
      <c r="AZ18" s="107"/>
      <c r="BJ18" s="107"/>
      <c r="BT18" s="107"/>
      <c r="CD18" s="107"/>
      <c r="CN18" s="107"/>
      <c r="CX18" s="107"/>
      <c r="DH18" s="107"/>
      <c r="DR18" s="107"/>
      <c r="EB18" s="107"/>
      <c r="EL18" s="107"/>
      <c r="EV18" s="107"/>
      <c r="FF18" s="107"/>
      <c r="FP18" s="107"/>
      <c r="FZ18" s="107"/>
      <c r="GJ18" s="107"/>
      <c r="GT18" s="107"/>
      <c r="HD18" s="107"/>
    </row>
    <row xmlns:x14ac="http://schemas.microsoft.com/office/spreadsheetml/2009/9/ac" r="19" s="3" customFormat="true" x14ac:dyDescent="0.25">
      <c r="A19" s="369" t="str">
        <f ca="true">IF(ISBLANK('Data Summary'!A21),"",'Data Summary'!A21)</f>
        <v/>
      </c>
      <c r="B19" s="107"/>
      <c r="L19" s="107"/>
      <c r="V19" s="107"/>
      <c r="AF19" s="107"/>
      <c r="AG19" s="107"/>
      <c r="AP19" s="107"/>
      <c r="AQ19" s="107"/>
      <c r="AZ19" s="107"/>
      <c r="BJ19" s="107"/>
      <c r="BT19" s="107"/>
      <c r="CD19" s="107"/>
      <c r="CN19" s="107"/>
      <c r="CX19" s="107"/>
      <c r="DH19" s="107"/>
      <c r="DR19" s="107"/>
      <c r="EB19" s="107"/>
      <c r="EL19" s="107"/>
      <c r="EV19" s="107"/>
      <c r="FF19" s="107"/>
      <c r="FP19" s="107"/>
      <c r="FZ19" s="107"/>
      <c r="GJ19" s="107"/>
      <c r="GT19" s="107"/>
      <c r="HD19" s="107"/>
    </row>
    <row xmlns:x14ac="http://schemas.microsoft.com/office/spreadsheetml/2009/9/ac" r="20" s="3" customFormat="true" x14ac:dyDescent="0.25">
      <c r="A20" s="369" t="str">
        <f ca="true">IF(ISBLANK('Data Summary'!A22),"",'Data Summary'!A22)</f>
        <v/>
      </c>
      <c r="B20" s="107"/>
      <c r="L20" s="107"/>
      <c r="V20" s="107"/>
      <c r="AF20" s="107"/>
      <c r="AG20" s="107"/>
      <c r="AP20" s="107"/>
      <c r="AQ20" s="107"/>
      <c r="AZ20" s="107"/>
      <c r="BJ20" s="107"/>
      <c r="BT20" s="107"/>
      <c r="CD20" s="107"/>
      <c r="CN20" s="107"/>
      <c r="CX20" s="107"/>
      <c r="DH20" s="107"/>
      <c r="DR20" s="107"/>
      <c r="EB20" s="107"/>
      <c r="EL20" s="107"/>
      <c r="EV20" s="107"/>
      <c r="FF20" s="107"/>
      <c r="FP20" s="107"/>
      <c r="FZ20" s="107"/>
      <c r="GJ20" s="107"/>
      <c r="GT20" s="107"/>
      <c r="HD20" s="107"/>
    </row>
    <row xmlns:x14ac="http://schemas.microsoft.com/office/spreadsheetml/2009/9/ac" r="21" s="3" customFormat="true" x14ac:dyDescent="0.25">
      <c r="A21" s="369" t="str">
        <f ca="true">IF(ISBLANK('Data Summary'!A23),"",'Data Summary'!A23)</f>
        <v/>
      </c>
      <c r="B21" s="107"/>
      <c r="L21" s="107"/>
      <c r="V21" s="107"/>
      <c r="AF21" s="107"/>
      <c r="AG21" s="107"/>
      <c r="AP21" s="107"/>
      <c r="AQ21" s="107"/>
      <c r="AZ21" s="107"/>
      <c r="BJ21" s="107"/>
      <c r="BT21" s="107"/>
      <c r="CD21" s="107"/>
      <c r="CN21" s="107"/>
      <c r="CX21" s="107"/>
      <c r="DH21" s="107"/>
      <c r="DR21" s="107"/>
      <c r="EB21" s="107"/>
      <c r="EL21" s="107"/>
      <c r="EV21" s="107"/>
      <c r="FF21" s="107"/>
      <c r="FP21" s="107"/>
      <c r="FZ21" s="107"/>
      <c r="GJ21" s="107"/>
      <c r="GT21" s="107"/>
      <c r="HD21" s="107"/>
    </row>
    <row xmlns:x14ac="http://schemas.microsoft.com/office/spreadsheetml/2009/9/ac" r="22" s="3" customFormat="true" x14ac:dyDescent="0.25">
      <c r="A22" s="369" t="str">
        <f ca="true">IF(ISBLANK('Data Summary'!A24),"",'Data Summary'!A24)</f>
        <v/>
      </c>
      <c r="B22" s="107"/>
      <c r="L22" s="107"/>
      <c r="V22" s="107"/>
      <c r="AF22" s="107"/>
      <c r="AG22" s="107"/>
      <c r="AP22" s="107"/>
      <c r="AQ22" s="107"/>
      <c r="AZ22" s="107"/>
      <c r="BJ22" s="107"/>
      <c r="BT22" s="107"/>
      <c r="CD22" s="107"/>
      <c r="CN22" s="107"/>
      <c r="CX22" s="107"/>
      <c r="DH22" s="107"/>
      <c r="DR22" s="107"/>
      <c r="EB22" s="107"/>
      <c r="EL22" s="107"/>
      <c r="EV22" s="107"/>
      <c r="FF22" s="107"/>
      <c r="FP22" s="107"/>
      <c r="FZ22" s="107"/>
      <c r="GJ22" s="107"/>
      <c r="GT22" s="107"/>
      <c r="HD22" s="107"/>
    </row>
    <row xmlns:x14ac="http://schemas.microsoft.com/office/spreadsheetml/2009/9/ac" r="23" s="3" customFormat="true" x14ac:dyDescent="0.25">
      <c r="A23" s="369" t="str">
        <f ca="true">IF(ISBLANK('Data Summary'!A25),"",'Data Summary'!A25)</f>
        <v/>
      </c>
      <c r="B23" s="107"/>
      <c r="L23" s="107"/>
      <c r="V23" s="107"/>
      <c r="AF23" s="107"/>
      <c r="AG23" s="107"/>
      <c r="AP23" s="107"/>
      <c r="AQ23" s="107"/>
      <c r="AZ23" s="107"/>
      <c r="BJ23" s="107"/>
      <c r="BT23" s="107"/>
      <c r="CD23" s="107"/>
      <c r="CN23" s="107"/>
      <c r="CX23" s="107"/>
      <c r="DH23" s="107"/>
      <c r="DR23" s="107"/>
      <c r="EB23" s="107"/>
      <c r="EL23" s="107"/>
      <c r="EV23" s="107"/>
      <c r="FF23" s="107"/>
      <c r="FP23" s="107"/>
      <c r="FZ23" s="107"/>
      <c r="GJ23" s="107"/>
      <c r="GT23" s="107"/>
      <c r="HD23" s="107"/>
    </row>
    <row xmlns:x14ac="http://schemas.microsoft.com/office/spreadsheetml/2009/9/ac" r="24" s="3" customFormat="true" x14ac:dyDescent="0.25">
      <c r="A24" s="369" t="str">
        <f ca="true">IF(ISBLANK('Data Summary'!A26),"",'Data Summary'!A26)</f>
        <v/>
      </c>
      <c r="B24" s="107"/>
      <c r="L24" s="107"/>
      <c r="V24" s="107"/>
      <c r="AF24" s="107"/>
      <c r="AG24" s="107"/>
      <c r="AP24" s="107"/>
      <c r="AQ24" s="107"/>
      <c r="AZ24" s="107"/>
      <c r="BJ24" s="107"/>
      <c r="BT24" s="107"/>
      <c r="CD24" s="107"/>
      <c r="CN24" s="107"/>
      <c r="CX24" s="107"/>
      <c r="DH24" s="107"/>
      <c r="DR24" s="107"/>
      <c r="EB24" s="107"/>
      <c r="EL24" s="107"/>
      <c r="EV24" s="107"/>
      <c r="FF24" s="107"/>
      <c r="FP24" s="107"/>
      <c r="FZ24" s="107"/>
      <c r="GJ24" s="107"/>
      <c r="GT24" s="107"/>
      <c r="HD24" s="107"/>
    </row>
    <row xmlns:x14ac="http://schemas.microsoft.com/office/spreadsheetml/2009/9/ac" r="25" s="3" customFormat="true" x14ac:dyDescent="0.25">
      <c r="A25" s="369" t="str">
        <f ca="true">IF(ISBLANK('Data Summary'!A27),"",'Data Summary'!A27)</f>
        <v/>
      </c>
      <c r="B25" s="107"/>
      <c r="L25" s="107"/>
      <c r="V25" s="107"/>
      <c r="AF25" s="107"/>
      <c r="AG25" s="107"/>
      <c r="AP25" s="107"/>
      <c r="AQ25" s="107"/>
      <c r="AZ25" s="107"/>
      <c r="BJ25" s="107"/>
      <c r="BT25" s="107"/>
      <c r="CD25" s="107"/>
      <c r="CN25" s="107"/>
      <c r="CX25" s="107"/>
      <c r="DH25" s="107"/>
      <c r="DR25" s="107"/>
      <c r="EB25" s="107"/>
      <c r="EL25" s="107"/>
      <c r="EV25" s="107"/>
      <c r="FF25" s="107"/>
      <c r="FP25" s="107"/>
      <c r="FZ25" s="107"/>
      <c r="GJ25" s="107"/>
      <c r="GT25" s="107"/>
      <c r="HD25" s="107"/>
    </row>
    <row xmlns:x14ac="http://schemas.microsoft.com/office/spreadsheetml/2009/9/ac" r="26" s="3" customFormat="true" x14ac:dyDescent="0.25">
      <c r="A26" s="369" t="str">
        <f ca="true">IF(ISBLANK('Data Summary'!A28),"",'Data Summary'!A28)</f>
        <v/>
      </c>
      <c r="B26" s="107"/>
      <c r="L26" s="107"/>
      <c r="V26" s="107"/>
      <c r="AF26" s="107"/>
      <c r="AG26" s="107"/>
      <c r="AP26" s="107"/>
      <c r="AQ26" s="107"/>
      <c r="AZ26" s="107"/>
      <c r="BJ26" s="107"/>
      <c r="BT26" s="107"/>
      <c r="CD26" s="107"/>
      <c r="CN26" s="107"/>
      <c r="CX26" s="107"/>
      <c r="DH26" s="107"/>
      <c r="DR26" s="107"/>
      <c r="EB26" s="107"/>
      <c r="EL26" s="107"/>
      <c r="EV26" s="107"/>
      <c r="FF26" s="107"/>
      <c r="FP26" s="107"/>
      <c r="FZ26" s="107"/>
      <c r="GJ26" s="107"/>
      <c r="GT26" s="107"/>
      <c r="HD26" s="107"/>
    </row>
    <row xmlns:x14ac="http://schemas.microsoft.com/office/spreadsheetml/2009/9/ac" r="27" s="3" customFormat="true" x14ac:dyDescent="0.25">
      <c r="A27" s="369" t="str">
        <f ca="true">IF(ISBLANK('Data Summary'!A29),"",'Data Summary'!A29)</f>
        <v/>
      </c>
      <c r="B27" s="107"/>
      <c r="L27" s="107"/>
      <c r="V27" s="107"/>
      <c r="AF27" s="107"/>
      <c r="AG27" s="107"/>
      <c r="AP27" s="107"/>
      <c r="AQ27" s="107"/>
      <c r="AZ27" s="107"/>
      <c r="BJ27" s="107"/>
      <c r="BT27" s="107"/>
      <c r="CD27" s="107"/>
      <c r="CN27" s="107"/>
      <c r="CX27" s="107"/>
      <c r="DH27" s="107"/>
      <c r="DR27" s="107"/>
      <c r="EB27" s="107"/>
      <c r="EL27" s="107"/>
      <c r="EV27" s="107"/>
      <c r="FF27" s="107"/>
      <c r="FP27" s="107"/>
      <c r="FZ27" s="107"/>
      <c r="GJ27" s="107"/>
      <c r="GT27" s="107"/>
      <c r="HD27" s="107"/>
    </row>
    <row xmlns:x14ac="http://schemas.microsoft.com/office/spreadsheetml/2009/9/ac" r="28" s="3" customFormat="true" x14ac:dyDescent="0.25">
      <c r="A28" s="369" t="str">
        <f ca="true">IF(ISBLANK('Data Summary'!A30),"",'Data Summary'!A30)</f>
        <v/>
      </c>
      <c r="B28" s="107"/>
      <c r="L28" s="107"/>
      <c r="V28" s="107"/>
      <c r="AF28" s="107"/>
      <c r="AG28" s="107"/>
      <c r="AP28" s="107"/>
      <c r="AQ28" s="107"/>
      <c r="AZ28" s="107"/>
      <c r="BJ28" s="107"/>
      <c r="BT28" s="107"/>
      <c r="CD28" s="107"/>
      <c r="CN28" s="107"/>
      <c r="CX28" s="107"/>
      <c r="DH28" s="107"/>
      <c r="DR28" s="107"/>
      <c r="EB28" s="107"/>
      <c r="EL28" s="107"/>
      <c r="EV28" s="107"/>
      <c r="FF28" s="107"/>
      <c r="FP28" s="107"/>
      <c r="FZ28" s="107"/>
      <c r="GJ28" s="107"/>
      <c r="GT28" s="107"/>
      <c r="HD28" s="107"/>
    </row>
    <row xmlns:x14ac="http://schemas.microsoft.com/office/spreadsheetml/2009/9/ac" r="29" s="3" customFormat="true" x14ac:dyDescent="0.25">
      <c r="A29" s="369" t="str">
        <f ca="true">IF(ISBLANK('Data Summary'!A31),"",'Data Summary'!A31)</f>
        <v/>
      </c>
      <c r="B29" s="107"/>
      <c r="L29" s="107"/>
      <c r="V29" s="107"/>
      <c r="AF29" s="107"/>
      <c r="AG29" s="107"/>
      <c r="AP29" s="107"/>
      <c r="AQ29" s="107"/>
      <c r="AZ29" s="107"/>
      <c r="BJ29" s="107"/>
      <c r="BT29" s="107"/>
      <c r="CD29" s="107"/>
      <c r="CN29" s="107"/>
      <c r="CX29" s="107"/>
      <c r="DH29" s="107"/>
      <c r="DR29" s="107"/>
      <c r="EB29" s="107"/>
      <c r="EL29" s="107"/>
      <c r="EV29" s="107"/>
      <c r="FF29" s="107"/>
      <c r="FP29" s="107"/>
      <c r="FZ29" s="107"/>
      <c r="GJ29" s="107"/>
      <c r="GT29" s="107"/>
      <c r="HD29" s="107"/>
    </row>
    <row xmlns:x14ac="http://schemas.microsoft.com/office/spreadsheetml/2009/9/ac" r="30" s="3" customFormat="true" x14ac:dyDescent="0.25">
      <c r="A30" s="369" t="str">
        <f ca="true">IF(ISBLANK('Data Summary'!A32),"",'Data Summary'!A32)</f>
        <v/>
      </c>
      <c r="B30" s="107"/>
      <c r="L30" s="107"/>
      <c r="V30" s="107"/>
      <c r="AF30" s="107"/>
      <c r="AG30" s="107"/>
      <c r="AP30" s="107"/>
      <c r="AQ30" s="107"/>
      <c r="AZ30" s="107"/>
      <c r="BJ30" s="107"/>
      <c r="BT30" s="107"/>
      <c r="CD30" s="107"/>
      <c r="CN30" s="107"/>
      <c r="CX30" s="107"/>
      <c r="DH30" s="107"/>
      <c r="DR30" s="107"/>
      <c r="EB30" s="107"/>
      <c r="EL30" s="107"/>
      <c r="EV30" s="107"/>
      <c r="FF30" s="107"/>
      <c r="FP30" s="107"/>
      <c r="FZ30" s="107"/>
      <c r="GJ30" s="107"/>
      <c r="GT30" s="107"/>
      <c r="HD30" s="107"/>
    </row>
    <row xmlns:x14ac="http://schemas.microsoft.com/office/spreadsheetml/2009/9/ac" r="31" s="3" customFormat="true" x14ac:dyDescent="0.25">
      <c r="A31" s="369" t="str">
        <f ca="true">IF(ISBLANK('Data Summary'!A33),"",'Data Summary'!A33)</f>
        <v/>
      </c>
      <c r="B31" s="107"/>
      <c r="L31" s="107"/>
      <c r="V31" s="107"/>
      <c r="AF31" s="107"/>
      <c r="AG31" s="107"/>
      <c r="AP31" s="107"/>
      <c r="AQ31" s="107"/>
      <c r="AZ31" s="107"/>
      <c r="BJ31" s="107"/>
      <c r="BT31" s="107"/>
      <c r="CD31" s="107"/>
      <c r="CN31" s="107"/>
      <c r="CX31" s="107"/>
      <c r="DH31" s="107"/>
      <c r="DR31" s="107"/>
      <c r="EB31" s="107"/>
      <c r="EL31" s="107"/>
      <c r="EV31" s="107"/>
      <c r="FF31" s="107"/>
      <c r="FP31" s="107"/>
      <c r="FZ31" s="107"/>
      <c r="GJ31" s="107"/>
      <c r="GT31" s="107"/>
      <c r="HD31" s="107"/>
    </row>
    <row xmlns:x14ac="http://schemas.microsoft.com/office/spreadsheetml/2009/9/ac" r="32" s="3" customFormat="true" x14ac:dyDescent="0.25">
      <c r="A32" s="369" t="str">
        <f ca="true">IF(ISBLANK('Data Summary'!A34),"",'Data Summary'!A34)</f>
        <v/>
      </c>
      <c r="B32" s="107"/>
      <c r="L32" s="107"/>
      <c r="V32" s="107"/>
      <c r="AF32" s="107"/>
      <c r="AG32" s="107"/>
      <c r="AP32" s="107"/>
      <c r="AQ32" s="107"/>
      <c r="AZ32" s="107"/>
      <c r="BJ32" s="107"/>
      <c r="BT32" s="107"/>
      <c r="CD32" s="107"/>
      <c r="CN32" s="107"/>
      <c r="CX32" s="107"/>
      <c r="DH32" s="107"/>
      <c r="DR32" s="107"/>
      <c r="EB32" s="107"/>
      <c r="EL32" s="107"/>
      <c r="EV32" s="107"/>
      <c r="FF32" s="107"/>
      <c r="FP32" s="107"/>
      <c r="FZ32" s="107"/>
      <c r="GJ32" s="107"/>
      <c r="GT32" s="107"/>
      <c r="HD32" s="107"/>
    </row>
    <row xmlns:x14ac="http://schemas.microsoft.com/office/spreadsheetml/2009/9/ac" r="33" s="3" customFormat="true" x14ac:dyDescent="0.25">
      <c r="A33" s="369" t="str">
        <f ca="true">IF(ISBLANK('Data Summary'!A35),"",'Data Summary'!A35)</f>
        <v/>
      </c>
      <c r="B33" s="107"/>
      <c r="L33" s="107"/>
      <c r="V33" s="107"/>
      <c r="AF33" s="107"/>
      <c r="AG33" s="107"/>
      <c r="AP33" s="107"/>
      <c r="AQ33" s="107"/>
      <c r="AZ33" s="107"/>
      <c r="BJ33" s="107"/>
      <c r="BT33" s="107"/>
      <c r="CD33" s="107"/>
      <c r="CN33" s="107"/>
      <c r="CX33" s="107"/>
      <c r="DH33" s="107"/>
      <c r="DR33" s="107"/>
      <c r="EB33" s="107"/>
      <c r="EL33" s="107"/>
      <c r="EV33" s="107"/>
      <c r="FF33" s="107"/>
      <c r="FP33" s="107"/>
      <c r="FZ33" s="107"/>
      <c r="GJ33" s="107"/>
      <c r="GT33" s="107"/>
      <c r="HD33" s="107"/>
    </row>
    <row xmlns:x14ac="http://schemas.microsoft.com/office/spreadsheetml/2009/9/ac" r="34" s="3" customFormat="true" x14ac:dyDescent="0.25">
      <c r="A34" s="369" t="str">
        <f ca="true">IF(ISBLANK('Data Summary'!A36),"",'Data Summary'!A36)</f>
        <v/>
      </c>
      <c r="B34" s="107"/>
      <c r="L34" s="107"/>
      <c r="V34" s="107"/>
      <c r="AF34" s="107"/>
      <c r="AG34" s="107"/>
      <c r="AP34" s="107"/>
      <c r="AQ34" s="107"/>
      <c r="AZ34" s="107"/>
      <c r="BJ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69" t="str">
        <f ca="true">IF(ISBLANK('Data Summary'!A37),"",'Data Summary'!A37)</f>
        <v/>
      </c>
      <c r="B35" s="107"/>
      <c r="L35" s="107"/>
      <c r="V35" s="107"/>
      <c r="AF35" s="107"/>
      <c r="AG35" s="107"/>
      <c r="AP35" s="107"/>
      <c r="AQ35" s="107"/>
      <c r="AZ35" s="107"/>
      <c r="BJ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69" t="str">
        <f ca="true">IF(ISBLANK('Data Summary'!A38),"",'Data Summary'!A38)</f>
        <v/>
      </c>
      <c r="B36" s="107"/>
      <c r="L36" s="107"/>
      <c r="V36" s="107"/>
      <c r="AF36" s="107"/>
      <c r="AG36" s="107"/>
      <c r="AP36" s="107"/>
      <c r="AQ36" s="107"/>
      <c r="AZ36" s="107"/>
      <c r="BJ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69" t="str">
        <f ca="true">IF(ISBLANK('Data Summary'!A39),"",'Data Summary'!A39)</f>
        <v/>
      </c>
      <c r="B37" s="107"/>
      <c r="L37" s="107"/>
      <c r="V37" s="107"/>
      <c r="AF37" s="107"/>
      <c r="AG37" s="107"/>
      <c r="AP37" s="107"/>
      <c r="AQ37" s="107"/>
      <c r="AZ37" s="107"/>
      <c r="BJ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69" t="str">
        <f ca="true">IF(ISBLANK('Data Summary'!A40),"",'Data Summary'!A40)</f>
        <v/>
      </c>
      <c r="B38" s="107"/>
      <c r="L38" s="107"/>
      <c r="V38" s="107"/>
      <c r="AF38" s="107"/>
      <c r="AG38" s="107"/>
      <c r="AP38" s="107"/>
      <c r="AQ38" s="107"/>
      <c r="AZ38" s="107"/>
      <c r="BJ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69" t="str">
        <f ca="true">IF(ISBLANK('Data Summary'!A41),"",'Data Summary'!A41)</f>
        <v/>
      </c>
      <c r="B39" s="107"/>
      <c r="L39" s="107"/>
      <c r="V39" s="107"/>
      <c r="AF39" s="107"/>
      <c r="AG39" s="107"/>
      <c r="AP39" s="107"/>
      <c r="AQ39" s="107"/>
      <c r="AZ39" s="107"/>
      <c r="BJ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69" t="str">
        <f ca="true">IF(ISBLANK('Data Summary'!A42),"",'Data Summary'!A42)</f>
        <v/>
      </c>
      <c r="B40" s="107"/>
      <c r="L40" s="107"/>
      <c r="V40" s="107"/>
      <c r="AF40" s="107"/>
      <c r="AG40" s="107"/>
      <c r="AP40" s="107"/>
      <c r="AQ40" s="107"/>
      <c r="AZ40" s="107"/>
      <c r="BJ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69" t="str">
        <f ca="true">IF(ISBLANK('Data Summary'!A43),"",'Data Summary'!A43)</f>
        <v/>
      </c>
      <c r="B41" s="107"/>
      <c r="L41" s="107"/>
      <c r="V41" s="107"/>
      <c r="AF41" s="107"/>
      <c r="AG41" s="107"/>
      <c r="AP41" s="107"/>
      <c r="AQ41" s="107"/>
      <c r="AZ41" s="107"/>
      <c r="BJ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69" t="str">
        <f ca="true">IF(ISBLANK('Data Summary'!A44),"",'Data Summary'!A44)</f>
        <v/>
      </c>
      <c r="B42" s="107"/>
      <c r="L42" s="107"/>
      <c r="V42" s="107"/>
      <c r="AF42" s="107"/>
      <c r="AG42" s="107"/>
      <c r="AP42" s="107"/>
      <c r="AQ42" s="107"/>
      <c r="AZ42" s="107"/>
      <c r="BJ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69" t="str">
        <f ca="true">IF(ISBLANK('Data Summary'!A45),"",'Data Summary'!A45)</f>
        <v/>
      </c>
      <c r="B43" s="107"/>
      <c r="L43" s="107"/>
      <c r="V43" s="107"/>
      <c r="AF43" s="107"/>
      <c r="AG43" s="107"/>
      <c r="AP43" s="107"/>
      <c r="AQ43" s="107"/>
      <c r="AZ43" s="107"/>
      <c r="BJ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69" t="str">
        <f ca="true">IF(ISBLANK('Data Summary'!A46),"",'Data Summary'!A46)</f>
        <v/>
      </c>
      <c r="B44" s="107"/>
      <c r="L44" s="107"/>
      <c r="V44" s="107"/>
      <c r="AF44" s="107"/>
      <c r="AG44" s="107"/>
      <c r="AP44" s="107"/>
      <c r="AQ44" s="107"/>
      <c r="AZ44" s="107"/>
      <c r="BJ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69" t="str">
        <f ca="true">IF(ISBLANK('Data Summary'!A47),"",'Data Summary'!A47)</f>
        <v/>
      </c>
      <c r="B45" s="107"/>
      <c r="L45" s="107"/>
      <c r="V45" s="107"/>
      <c r="AF45" s="107"/>
      <c r="AG45" s="107"/>
      <c r="AP45" s="107"/>
      <c r="AQ45" s="107"/>
      <c r="AZ45" s="107"/>
      <c r="BJ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69" t="str">
        <f ca="true">IF(ISBLANK('Data Summary'!A48),"",'Data Summary'!A48)</f>
        <v/>
      </c>
      <c r="B46" s="107"/>
      <c r="L46" s="107"/>
      <c r="V46" s="107"/>
      <c r="AF46" s="107"/>
      <c r="AG46" s="107"/>
      <c r="AP46" s="107"/>
      <c r="AQ46" s="107"/>
      <c r="AZ46" s="107"/>
      <c r="BJ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69" t="str">
        <f ca="true">IF(ISBLANK('Data Summary'!A49),"",'Data Summary'!A49)</f>
        <v/>
      </c>
      <c r="B47" s="107"/>
      <c r="L47" s="107"/>
      <c r="V47" s="107"/>
      <c r="AF47" s="107"/>
      <c r="AG47" s="107"/>
      <c r="AP47" s="107"/>
      <c r="AQ47" s="107"/>
      <c r="AZ47" s="107"/>
      <c r="BJ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69" t="str">
        <f ca="true">IF(ISBLANK('Data Summary'!A50),"",'Data Summary'!A50)</f>
        <v/>
      </c>
      <c r="B48" s="107"/>
      <c r="L48" s="107"/>
      <c r="V48" s="107"/>
      <c r="AF48" s="107"/>
      <c r="AG48" s="107"/>
      <c r="AP48" s="107"/>
      <c r="AQ48" s="107"/>
      <c r="AZ48" s="107"/>
      <c r="BJ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69" t="str">
        <f ca="true">IF(ISBLANK('Data Summary'!A51),"",'Data Summary'!A51)</f>
        <v/>
      </c>
      <c r="B49" s="107"/>
      <c r="L49" s="107"/>
      <c r="V49" s="107"/>
      <c r="AF49" s="107"/>
      <c r="AG49" s="107"/>
      <c r="AP49" s="107"/>
      <c r="AQ49" s="107"/>
      <c r="AZ49" s="107"/>
      <c r="BJ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69" t="str">
        <f ca="true">IF(ISBLANK('Data Summary'!A52),"",'Data Summary'!A52)</f>
        <v/>
      </c>
      <c r="B50" s="107"/>
      <c r="L50" s="107"/>
      <c r="V50" s="107"/>
      <c r="AF50" s="107"/>
      <c r="AG50" s="107"/>
      <c r="AP50" s="107"/>
      <c r="AQ50" s="107"/>
      <c r="AZ50" s="107"/>
      <c r="BJ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69" t="str">
        <f ca="true">IF(ISBLANK('Data Summary'!A53),"",'Data Summary'!A53)</f>
        <v/>
      </c>
      <c r="B51" s="107"/>
      <c r="L51" s="107"/>
      <c r="V51" s="107"/>
      <c r="AF51" s="107"/>
      <c r="AG51" s="107"/>
      <c r="AP51" s="107"/>
      <c r="AQ51" s="107"/>
      <c r="AZ51" s="107"/>
      <c r="BJ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69" t="str">
        <f ca="true">IF(ISBLANK('Data Summary'!A54),"",'Data Summary'!A54)</f>
        <v/>
      </c>
      <c r="B52" s="107"/>
      <c r="L52" s="107"/>
      <c r="V52" s="107"/>
      <c r="AF52" s="107"/>
      <c r="AG52" s="107"/>
      <c r="AP52" s="107"/>
      <c r="AQ52" s="107"/>
      <c r="AZ52" s="107"/>
      <c r="BJ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69" t="str">
        <f ca="true">IF(ISBLANK('Data Summary'!A55),"",'Data Summary'!A55)</f>
        <v/>
      </c>
      <c r="B53" s="107"/>
      <c r="L53" s="107"/>
      <c r="V53" s="107"/>
      <c r="AF53" s="107"/>
      <c r="AG53" s="107"/>
      <c r="AP53" s="107"/>
      <c r="AQ53" s="107"/>
      <c r="AZ53" s="107"/>
      <c r="BJ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69" t="str">
        <f ca="true">IF(ISBLANK('Data Summary'!A56),"",'Data Summary'!A56)</f>
        <v/>
      </c>
      <c r="B54" s="107"/>
      <c r="L54" s="107"/>
      <c r="V54" s="107"/>
      <c r="AF54" s="107"/>
      <c r="AG54" s="107"/>
      <c r="AP54" s="107"/>
      <c r="AQ54" s="107"/>
      <c r="AZ54" s="107"/>
      <c r="BJ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69" t="str">
        <f ca="true">IF(ISBLANK('Data Summary'!A57),"",'Data Summary'!A57)</f>
        <v/>
      </c>
      <c r="B55" s="107"/>
      <c r="L55" s="107"/>
      <c r="V55" s="107"/>
      <c r="AF55" s="107"/>
      <c r="AG55" s="107"/>
      <c r="AP55" s="107"/>
      <c r="AQ55" s="107"/>
      <c r="AZ55" s="107"/>
      <c r="BJ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69" t="str">
        <f ca="true">IF(ISBLANK('Data Summary'!A58),"",'Data Summary'!A58)</f>
        <v/>
      </c>
      <c r="B56" s="107"/>
      <c r="L56" s="107"/>
      <c r="V56" s="107"/>
      <c r="AF56" s="107"/>
      <c r="AG56" s="107"/>
      <c r="AP56" s="107"/>
      <c r="AQ56" s="107"/>
      <c r="AZ56" s="107"/>
      <c r="BJ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69" t="str">
        <f ca="true">IF(ISBLANK('Data Summary'!A59),"",'Data Summary'!A59)</f>
        <v/>
      </c>
      <c r="B57" s="107"/>
      <c r="L57" s="107"/>
      <c r="V57" s="107"/>
      <c r="AF57" s="107"/>
      <c r="AG57" s="107"/>
      <c r="AP57" s="107"/>
      <c r="AQ57" s="107"/>
      <c r="AZ57" s="107"/>
      <c r="BJ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69" t="str">
        <f ca="true">IF(ISBLANK('Data Summary'!A60),"",'Data Summary'!A60)</f>
        <v/>
      </c>
      <c r="B58" s="107"/>
      <c r="L58" s="107"/>
      <c r="V58" s="107"/>
      <c r="AF58" s="107"/>
      <c r="AG58" s="107"/>
      <c r="AP58" s="107"/>
      <c r="AQ58" s="107"/>
      <c r="AZ58" s="107"/>
      <c r="BJ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69" t="str">
        <f ca="true">IF(ISBLANK('Data Summary'!A61),"",'Data Summary'!A61)</f>
        <v/>
      </c>
      <c r="B59" s="107"/>
      <c r="L59" s="107"/>
      <c r="V59" s="107"/>
      <c r="AF59" s="107"/>
      <c r="AG59" s="107"/>
      <c r="AP59" s="107"/>
      <c r="AQ59" s="107"/>
      <c r="AZ59" s="107"/>
      <c r="BJ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69" t="str">
        <f ca="true">IF(ISBLANK('Data Summary'!A62),"",'Data Summary'!A62)</f>
        <v/>
      </c>
      <c r="B60" s="107"/>
      <c r="L60" s="107"/>
      <c r="V60" s="107"/>
      <c r="AF60" s="107"/>
      <c r="AG60" s="107"/>
      <c r="AP60" s="107"/>
      <c r="AQ60" s="107"/>
      <c r="AZ60" s="107"/>
      <c r="BJ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69" t="str">
        <f ca="true">IF(ISBLANK('Data Summary'!A63),"",'Data Summary'!A63)</f>
        <v/>
      </c>
      <c r="B61" s="107"/>
      <c r="L61" s="107"/>
      <c r="V61" s="107"/>
      <c r="AF61" s="107"/>
      <c r="AG61" s="107"/>
      <c r="AP61" s="107"/>
      <c r="AQ61" s="107"/>
      <c r="AZ61" s="107"/>
      <c r="BJ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69" t="str">
        <f ca="true">IF(ISBLANK('Data Summary'!A64),"",'Data Summary'!A64)</f>
        <v/>
      </c>
      <c r="B62" s="107"/>
      <c r="L62" s="107"/>
      <c r="V62" s="107"/>
      <c r="AF62" s="107"/>
      <c r="AG62" s="107"/>
      <c r="AP62" s="107"/>
      <c r="AQ62" s="107"/>
      <c r="AZ62" s="107"/>
      <c r="BJ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69" t="str">
        <f ca="true">IF(ISBLANK('Data Summary'!A65),"",'Data Summary'!A65)</f>
        <v/>
      </c>
      <c r="B63" s="107"/>
      <c r="L63" s="107"/>
      <c r="V63" s="107"/>
      <c r="AF63" s="107"/>
      <c r="AG63" s="107"/>
      <c r="AP63" s="107"/>
      <c r="AQ63" s="107"/>
      <c r="AZ63" s="107"/>
      <c r="BJ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69" t="str">
        <f ca="true">IF(ISBLANK('Data Summary'!A66),"",'Data Summary'!A66)</f>
        <v/>
      </c>
      <c r="B64" s="107"/>
      <c r="L64" s="107"/>
      <c r="V64" s="107"/>
      <c r="AF64" s="107"/>
      <c r="AG64" s="107"/>
      <c r="AP64" s="107"/>
      <c r="AQ64" s="107"/>
      <c r="AZ64" s="107"/>
      <c r="BJ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69" t="str">
        <f ca="true">IF(ISBLANK('Data Summary'!A67),"",'Data Summary'!A67)</f>
        <v/>
      </c>
      <c r="B65" s="107"/>
      <c r="L65" s="107"/>
      <c r="V65" s="107"/>
      <c r="AF65" s="107"/>
      <c r="AG65" s="107"/>
      <c r="AP65" s="107"/>
      <c r="AQ65" s="107"/>
      <c r="AZ65" s="107"/>
      <c r="BJ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69" t="str">
        <f ca="true">IF(ISBLANK('Data Summary'!A68),"",'Data Summary'!A68)</f>
        <v/>
      </c>
      <c r="B66" s="107"/>
      <c r="L66" s="107"/>
      <c r="V66" s="107"/>
      <c r="AF66" s="107"/>
      <c r="AG66" s="107"/>
      <c r="AP66" s="107"/>
      <c r="AQ66" s="107"/>
      <c r="AZ66" s="107"/>
      <c r="BJ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69" t="str">
        <f ca="true">IF(ISBLANK('Data Summary'!A69),"",'Data Summary'!A69)</f>
        <v/>
      </c>
      <c r="B67" s="107"/>
      <c r="L67" s="107"/>
      <c r="V67" s="107"/>
      <c r="AF67" s="107"/>
      <c r="AG67" s="107"/>
      <c r="AP67" s="107"/>
      <c r="AQ67" s="107"/>
      <c r="AZ67" s="107"/>
      <c r="BJ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69" t="str">
        <f ca="true">IF(ISBLANK('Data Summary'!A70),"",'Data Summary'!A70)</f>
        <v/>
      </c>
      <c r="B68" s="107"/>
      <c r="L68" s="107"/>
      <c r="V68" s="107"/>
      <c r="AF68" s="107"/>
      <c r="AG68" s="107"/>
      <c r="AP68" s="107"/>
      <c r="AQ68" s="107"/>
      <c r="AZ68" s="107"/>
      <c r="BJ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69" t="str">
        <f ca="true">IF(ISBLANK('Data Summary'!A71),"",'Data Summary'!A71)</f>
        <v/>
      </c>
      <c r="B69" s="107"/>
      <c r="L69" s="107"/>
      <c r="V69" s="107"/>
      <c r="AF69" s="107"/>
      <c r="AG69" s="107"/>
      <c r="AP69" s="107"/>
      <c r="AQ69" s="107"/>
      <c r="AZ69" s="107"/>
      <c r="BJ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69" t="str">
        <f ca="true">IF(ISBLANK('Data Summary'!A72),"",'Data Summary'!A72)</f>
        <v/>
      </c>
      <c r="B70" s="107"/>
      <c r="L70" s="107"/>
      <c r="V70" s="107"/>
      <c r="AF70" s="107"/>
      <c r="AG70" s="107"/>
      <c r="AP70" s="107"/>
      <c r="AQ70" s="107"/>
      <c r="AZ70" s="107"/>
      <c r="BJ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69" t="str">
        <f ca="true">IF(ISBLANK('Data Summary'!A73),"",'Data Summary'!A73)</f>
        <v/>
      </c>
      <c r="B71" s="107"/>
      <c r="L71" s="107"/>
      <c r="V71" s="107"/>
      <c r="AF71" s="107"/>
      <c r="AG71" s="107"/>
      <c r="AP71" s="107"/>
      <c r="AQ71" s="107"/>
      <c r="AZ71" s="107"/>
      <c r="BJ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69" t="str">
        <f ca="true">IF(ISBLANK('Data Summary'!A74),"",'Data Summary'!A74)</f>
        <v/>
      </c>
      <c r="B72" s="107"/>
      <c r="L72" s="107"/>
      <c r="V72" s="107"/>
      <c r="AF72" s="107"/>
      <c r="AG72" s="107"/>
      <c r="AP72" s="107"/>
      <c r="AQ72" s="107"/>
      <c r="AZ72" s="107"/>
      <c r="BJ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69" t="str">
        <f ca="true">IF(ISBLANK('Data Summary'!A75),"",'Data Summary'!A75)</f>
        <v/>
      </c>
      <c r="B73" s="107"/>
      <c r="L73" s="107"/>
      <c r="V73" s="107"/>
      <c r="AF73" s="107"/>
      <c r="AG73" s="107"/>
      <c r="AP73" s="107"/>
      <c r="AQ73" s="107"/>
      <c r="AZ73" s="107"/>
      <c r="BJ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69" t="str">
        <f ca="true">IF(ISBLANK('Data Summary'!A76),"",'Data Summary'!A76)</f>
        <v/>
      </c>
      <c r="B74" s="107"/>
      <c r="L74" s="107"/>
      <c r="V74" s="107"/>
      <c r="AF74" s="107"/>
      <c r="AG74" s="107"/>
      <c r="AP74" s="107"/>
      <c r="AQ74" s="107"/>
      <c r="AZ74" s="107"/>
      <c r="BJ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69" t="str">
        <f ca="true">IF(ISBLANK('Data Summary'!A77),"",'Data Summary'!A77)</f>
        <v/>
      </c>
      <c r="B75" s="107"/>
      <c r="L75" s="107"/>
      <c r="V75" s="107"/>
      <c r="AF75" s="107"/>
      <c r="AG75" s="107"/>
      <c r="AP75" s="107"/>
      <c r="AQ75" s="107"/>
      <c r="AZ75" s="107"/>
      <c r="BJ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69" t="str">
        <f ca="true">IF(ISBLANK('Data Summary'!A78),"",'Data Summary'!A78)</f>
        <v/>
      </c>
      <c r="B76" s="107"/>
      <c r="L76" s="107"/>
      <c r="V76" s="107"/>
      <c r="AF76" s="107"/>
      <c r="AG76" s="107"/>
      <c r="AP76" s="107"/>
      <c r="AQ76" s="107"/>
      <c r="AZ76" s="107"/>
      <c r="BJ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69" t="str">
        <f ca="true">IF(ISBLANK('Data Summary'!A79),"",'Data Summary'!A79)</f>
        <v/>
      </c>
      <c r="B77" s="107"/>
      <c r="L77" s="107"/>
      <c r="V77" s="107"/>
      <c r="AF77" s="107"/>
      <c r="AG77" s="107"/>
      <c r="AP77" s="107"/>
      <c r="AQ77" s="107"/>
      <c r="AZ77" s="107"/>
      <c r="BJ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69" t="str">
        <f ca="true">IF(ISBLANK('Data Summary'!A80),"",'Data Summary'!A80)</f>
        <v/>
      </c>
      <c r="B78" s="107"/>
      <c r="L78" s="107"/>
      <c r="V78" s="107"/>
      <c r="AF78" s="107"/>
      <c r="AG78" s="107"/>
      <c r="AP78" s="107"/>
      <c r="AQ78" s="107"/>
      <c r="AZ78" s="107"/>
      <c r="BJ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69" t="str">
        <f ca="true">IF(ISBLANK('Data Summary'!A81),"",'Data Summary'!A81)</f>
        <v/>
      </c>
      <c r="B79" s="107"/>
      <c r="L79" s="107"/>
      <c r="V79" s="107"/>
      <c r="AF79" s="107"/>
      <c r="AG79" s="107"/>
      <c r="AP79" s="107"/>
      <c r="AQ79" s="107"/>
      <c r="AZ79" s="107"/>
      <c r="BJ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69" t="str">
        <f ca="true">IF(ISBLANK('Data Summary'!A82),"",'Data Summary'!A82)</f>
        <v/>
      </c>
      <c r="B80" s="107"/>
      <c r="L80" s="107"/>
      <c r="V80" s="107"/>
      <c r="AF80" s="107"/>
      <c r="AG80" s="107"/>
      <c r="AP80" s="107"/>
      <c r="AQ80" s="107"/>
      <c r="AZ80" s="107"/>
      <c r="BJ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69" t="str">
        <f ca="true">IF(ISBLANK('Data Summary'!A83),"",'Data Summary'!A83)</f>
        <v/>
      </c>
      <c r="B81" s="107"/>
      <c r="L81" s="107"/>
      <c r="V81" s="107"/>
      <c r="AF81" s="107"/>
      <c r="AG81" s="107"/>
      <c r="AP81" s="107"/>
      <c r="AQ81" s="107"/>
      <c r="AZ81" s="107"/>
      <c r="BJ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69" t="str">
        <f ca="true">IF(ISBLANK('Data Summary'!A84),"",'Data Summary'!A84)</f>
        <v/>
      </c>
      <c r="B82" s="107"/>
      <c r="L82" s="107"/>
      <c r="V82" s="107"/>
      <c r="AF82" s="107"/>
      <c r="AG82" s="107"/>
      <c r="AP82" s="107"/>
      <c r="AQ82" s="107"/>
      <c r="AZ82" s="107"/>
      <c r="BJ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69" t="str">
        <f ca="true">IF(ISBLANK('Data Summary'!A85),"",'Data Summary'!A85)</f>
        <v/>
      </c>
      <c r="B83" s="107"/>
      <c r="L83" s="107"/>
      <c r="V83" s="107"/>
      <c r="AF83" s="107"/>
      <c r="AG83" s="107"/>
      <c r="AP83" s="107"/>
      <c r="AQ83" s="107"/>
      <c r="AZ83" s="107"/>
      <c r="BJ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69" t="str">
        <f ca="true">IF(ISBLANK('Data Summary'!A86),"",'Data Summary'!A86)</f>
        <v/>
      </c>
      <c r="B84" s="107"/>
      <c r="L84" s="107"/>
      <c r="V84" s="107"/>
      <c r="AF84" s="107"/>
      <c r="AG84" s="107"/>
      <c r="AP84" s="107"/>
      <c r="AQ84" s="107"/>
      <c r="AZ84" s="107"/>
      <c r="BJ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69" t="str">
        <f ca="true">IF(ISBLANK('Data Summary'!A87),"",'Data Summary'!A87)</f>
        <v/>
      </c>
      <c r="B85" s="107"/>
      <c r="L85" s="107"/>
      <c r="V85" s="107"/>
      <c r="AF85" s="107"/>
      <c r="AG85" s="107"/>
      <c r="AP85" s="107"/>
      <c r="AQ85" s="107"/>
      <c r="AZ85" s="107"/>
      <c r="BJ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69" t="str">
        <f ca="true">IF(ISBLANK('Data Summary'!A88),"",'Data Summary'!A88)</f>
        <v/>
      </c>
      <c r="B86" s="107"/>
      <c r="L86" s="107"/>
      <c r="V86" s="107"/>
      <c r="AF86" s="107"/>
      <c r="AG86" s="107"/>
      <c r="AP86" s="107"/>
      <c r="AQ86" s="107"/>
      <c r="AZ86" s="107"/>
      <c r="BJ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69" t="str">
        <f ca="true">IF(ISBLANK('Data Summary'!A89),"",'Data Summary'!A89)</f>
        <v/>
      </c>
      <c r="B87" s="107"/>
      <c r="L87" s="107"/>
      <c r="V87" s="107"/>
      <c r="AF87" s="107"/>
      <c r="AG87" s="107"/>
      <c r="AP87" s="107"/>
      <c r="AQ87" s="107"/>
      <c r="AZ87" s="107"/>
      <c r="BJ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69" t="str">
        <f ca="true">IF(ISBLANK('Data Summary'!A90),"",'Data Summary'!A90)</f>
        <v/>
      </c>
      <c r="B88" s="107"/>
      <c r="L88" s="107"/>
      <c r="V88" s="107"/>
      <c r="AF88" s="107"/>
      <c r="AG88" s="107"/>
      <c r="AP88" s="107"/>
      <c r="AQ88" s="107"/>
      <c r="AZ88" s="107"/>
      <c r="BJ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69" t="str">
        <f ca="true">IF(ISBLANK('Data Summary'!A91),"",'Data Summary'!A91)</f>
        <v/>
      </c>
      <c r="B89" s="107"/>
      <c r="L89" s="107"/>
      <c r="V89" s="107"/>
      <c r="AF89" s="107"/>
      <c r="AG89" s="107"/>
      <c r="AP89" s="107"/>
      <c r="AQ89" s="107"/>
      <c r="AZ89" s="107"/>
      <c r="BJ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69" t="str">
        <f ca="true">IF(ISBLANK('Data Summary'!A92),"",'Data Summary'!A92)</f>
        <v/>
      </c>
      <c r="B90" s="107"/>
      <c r="L90" s="107"/>
      <c r="V90" s="107"/>
      <c r="AF90" s="107"/>
      <c r="AG90" s="107"/>
      <c r="AP90" s="107"/>
      <c r="AQ90" s="107"/>
      <c r="AZ90" s="107"/>
      <c r="BJ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69" t="str">
        <f ca="true">IF(ISBLANK('Data Summary'!A93),"",'Data Summary'!A93)</f>
        <v/>
      </c>
      <c r="B91" s="107"/>
      <c r="L91" s="107"/>
      <c r="V91" s="107"/>
      <c r="AF91" s="107"/>
      <c r="AG91" s="107"/>
      <c r="AP91" s="107"/>
      <c r="AQ91" s="107"/>
      <c r="AZ91" s="107"/>
      <c r="BJ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69" t="str">
        <f ca="true">IF(ISBLANK('Data Summary'!A94),"",'Data Summary'!A94)</f>
        <v/>
      </c>
      <c r="B92" s="107"/>
      <c r="L92" s="107"/>
      <c r="V92" s="107"/>
      <c r="AF92" s="107"/>
      <c r="AG92" s="107"/>
      <c r="AP92" s="107"/>
      <c r="AQ92" s="107"/>
      <c r="AZ92" s="107"/>
      <c r="BJ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69" t="str">
        <f ca="true">IF(ISBLANK('Data Summary'!A95),"",'Data Summary'!A95)</f>
        <v/>
      </c>
      <c r="B93" s="107"/>
      <c r="L93" s="107"/>
      <c r="V93" s="107"/>
      <c r="AF93" s="107"/>
      <c r="AG93" s="107"/>
      <c r="AP93" s="107"/>
      <c r="AQ93" s="107"/>
      <c r="AZ93" s="107"/>
      <c r="BJ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69" t="str">
        <f ca="true">IF(ISBLANK('Data Summary'!A96),"",'Data Summary'!A96)</f>
        <v/>
      </c>
      <c r="B94" s="107"/>
      <c r="L94" s="107"/>
      <c r="V94" s="107"/>
      <c r="AF94" s="107"/>
      <c r="AG94" s="107"/>
      <c r="AP94" s="107"/>
      <c r="AQ94" s="107"/>
      <c r="AZ94" s="107"/>
      <c r="BJ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69" t="str">
        <f ca="true">IF(ISBLANK('Data Summary'!A97),"",'Data Summary'!A97)</f>
        <v/>
      </c>
      <c r="B95" s="107"/>
      <c r="L95" s="107"/>
      <c r="V95" s="107"/>
      <c r="AF95" s="107"/>
      <c r="AG95" s="107"/>
      <c r="AP95" s="107"/>
      <c r="AQ95" s="107"/>
      <c r="AZ95" s="107"/>
      <c r="BJ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69" t="str">
        <f ca="true">IF(ISBLANK('Data Summary'!A98),"",'Data Summary'!A98)</f>
        <v/>
      </c>
      <c r="B96" s="107"/>
      <c r="L96" s="107"/>
      <c r="V96" s="107"/>
      <c r="AF96" s="107"/>
      <c r="AG96" s="107"/>
      <c r="AP96" s="107"/>
      <c r="AQ96" s="107"/>
      <c r="AZ96" s="107"/>
      <c r="BJ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69" t="str">
        <f ca="true">IF(ISBLANK('Data Summary'!A99),"",'Data Summary'!A99)</f>
        <v/>
      </c>
      <c r="B97" s="107"/>
      <c r="L97" s="107"/>
      <c r="V97" s="107"/>
      <c r="AF97" s="107"/>
      <c r="AG97" s="107"/>
      <c r="AP97" s="107"/>
      <c r="AQ97" s="107"/>
      <c r="AZ97" s="107"/>
      <c r="BJ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69" t="str">
        <f ca="true">IF(ISBLANK('Data Summary'!A100),"",'Data Summary'!A100)</f>
        <v/>
      </c>
      <c r="B98" s="107"/>
      <c r="L98" s="107"/>
      <c r="V98" s="107"/>
      <c r="AF98" s="107"/>
      <c r="AG98" s="107"/>
      <c r="AP98" s="107"/>
      <c r="AQ98" s="107"/>
      <c r="AZ98" s="107"/>
      <c r="BJ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69" t="str">
        <f ca="true">IF(ISBLANK('Data Summary'!A101),"",'Data Summary'!A101)</f>
        <v/>
      </c>
      <c r="B99" s="107"/>
      <c r="L99" s="107"/>
      <c r="V99" s="107"/>
      <c r="AF99" s="107"/>
      <c r="AG99" s="107"/>
      <c r="AP99" s="107"/>
      <c r="AQ99" s="107"/>
      <c r="AZ99" s="107"/>
      <c r="BJ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69" t="str">
        <f ca="true">IF(ISBLANK('Data Summary'!A102),"",'Data Summary'!A102)</f>
        <v/>
      </c>
      <c r="B100" s="107"/>
      <c r="L100" s="107"/>
      <c r="V100" s="107"/>
      <c r="AF100" s="107"/>
      <c r="AG100" s="107"/>
      <c r="AP100" s="107"/>
      <c r="AQ100" s="107"/>
      <c r="AZ100" s="107"/>
      <c r="BJ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69" t="str">
        <f ca="true">IF(ISBLANK('Data Summary'!A103),"",'Data Summary'!A103)</f>
        <v/>
      </c>
      <c r="B101" s="107"/>
      <c r="L101" s="107"/>
      <c r="V101" s="107"/>
      <c r="AF101" s="107"/>
      <c r="AG101" s="107"/>
      <c r="AP101" s="107"/>
      <c r="AQ101" s="107"/>
      <c r="AZ101" s="107"/>
      <c r="BJ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69" t="str">
        <f ca="true">IF(ISBLANK('Data Summary'!A104),"",'Data Summary'!A104)</f>
        <v/>
      </c>
      <c r="B102" s="107"/>
      <c r="L102" s="107"/>
      <c r="V102" s="107"/>
      <c r="AF102" s="107"/>
      <c r="AG102" s="107"/>
      <c r="AP102" s="107"/>
      <c r="AQ102" s="107"/>
      <c r="AZ102" s="107"/>
      <c r="BJ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69" t="str">
        <f ca="true">IF(ISBLANK('Data Summary'!A105),"",'Data Summary'!A105)</f>
        <v/>
      </c>
      <c r="B103" s="107"/>
      <c r="L103" s="107"/>
      <c r="V103" s="107"/>
      <c r="AF103" s="107"/>
      <c r="AG103" s="107"/>
      <c r="AP103" s="107"/>
      <c r="AQ103" s="107"/>
      <c r="AZ103" s="107"/>
      <c r="BJ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69" t="str">
        <f ca="true">IF(ISBLANK('Data Summary'!A106),"",'Data Summary'!A106)</f>
        <v/>
      </c>
      <c r="B104" s="107"/>
      <c r="L104" s="107"/>
      <c r="V104" s="107"/>
      <c r="AF104" s="107"/>
      <c r="AG104" s="107"/>
      <c r="AP104" s="107"/>
      <c r="AQ104" s="107"/>
      <c r="AZ104" s="107"/>
      <c r="BJ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69" t="str">
        <f ca="true">IF(ISBLANK('Data Summary'!A107),"",'Data Summary'!A107)</f>
        <v/>
      </c>
      <c r="B105" s="107"/>
      <c r="L105" s="107"/>
      <c r="V105" s="107"/>
      <c r="AF105" s="107"/>
      <c r="AG105" s="107"/>
      <c r="AP105" s="107"/>
      <c r="AQ105" s="107"/>
      <c r="AZ105" s="107"/>
      <c r="BJ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69" t="str">
        <f ca="true">IF(ISBLANK('Data Summary'!A108),"",'Data Summary'!A108)</f>
        <v/>
      </c>
      <c r="B106" s="107"/>
      <c r="L106" s="107"/>
      <c r="V106" s="107"/>
      <c r="AF106" s="107"/>
      <c r="AG106" s="107"/>
      <c r="AP106" s="107"/>
      <c r="AQ106" s="107"/>
      <c r="AZ106" s="107"/>
      <c r="BJ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69" t="str">
        <f ca="true">IF(ISBLANK('Data Summary'!A109),"",'Data Summary'!A109)</f>
        <v/>
      </c>
      <c r="B107" s="107"/>
      <c r="L107" s="107"/>
      <c r="V107" s="107"/>
      <c r="AF107" s="107"/>
      <c r="AG107" s="107"/>
      <c r="AP107" s="107"/>
      <c r="AQ107" s="107"/>
      <c r="AZ107" s="107"/>
      <c r="BJ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69" t="str">
        <f ca="true">IF(ISBLANK('Data Summary'!A110),"",'Data Summary'!A110)</f>
        <v/>
      </c>
      <c r="B108" s="107"/>
      <c r="L108" s="107"/>
      <c r="V108" s="107"/>
      <c r="AF108" s="107"/>
      <c r="AG108" s="107"/>
      <c r="AP108" s="107"/>
      <c r="AQ108" s="107"/>
      <c r="AZ108" s="107"/>
      <c r="BJ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69" t="str">
        <f ca="true">IF(ISBLANK('Data Summary'!A111),"",'Data Summary'!A111)</f>
        <v/>
      </c>
      <c r="B109" s="107"/>
      <c r="L109" s="107"/>
      <c r="V109" s="107"/>
      <c r="AF109" s="107"/>
      <c r="AG109" s="107"/>
      <c r="AP109" s="107"/>
      <c r="AQ109" s="107"/>
      <c r="AZ109" s="107"/>
      <c r="BJ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69" t="str">
        <f ca="true">IF(ISBLANK('Data Summary'!A112),"",'Data Summary'!A112)</f>
        <v/>
      </c>
      <c r="B110" s="107"/>
      <c r="L110" s="107"/>
      <c r="V110" s="107"/>
      <c r="AF110" s="107"/>
      <c r="AG110" s="107"/>
      <c r="AP110" s="107"/>
      <c r="AQ110" s="107"/>
      <c r="AZ110" s="107"/>
      <c r="BJ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69" t="str">
        <f ca="true">IF(ISBLANK('Data Summary'!A113),"",'Data Summary'!A113)</f>
        <v/>
      </c>
      <c r="B111" s="107"/>
      <c r="L111" s="107"/>
      <c r="V111" s="107"/>
      <c r="AF111" s="107"/>
      <c r="AG111" s="107"/>
      <c r="AP111" s="107"/>
      <c r="AQ111" s="107"/>
      <c r="AZ111" s="107"/>
      <c r="BJ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69" t="str">
        <f ca="true">IF(ISBLANK('Data Summary'!A114),"",'Data Summary'!A114)</f>
        <v/>
      </c>
      <c r="B112" s="107"/>
      <c r="L112" s="107"/>
      <c r="V112" s="107"/>
      <c r="AF112" s="107"/>
      <c r="AG112" s="107"/>
      <c r="AP112" s="107"/>
      <c r="AQ112" s="107"/>
      <c r="AZ112" s="107"/>
      <c r="BJ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69" t="str">
        <f ca="true">IF(ISBLANK('Data Summary'!A115),"",'Data Summary'!A115)</f>
        <v/>
      </c>
      <c r="B113" s="107"/>
      <c r="L113" s="107"/>
      <c r="V113" s="107"/>
      <c r="AF113" s="107"/>
      <c r="AG113" s="107"/>
      <c r="AP113" s="107"/>
      <c r="AQ113" s="107"/>
      <c r="AZ113" s="107"/>
      <c r="BJ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69" t="str">
        <f ca="true">IF(ISBLANK('Data Summary'!A116),"",'Data Summary'!A116)</f>
        <v/>
      </c>
      <c r="B114" s="107"/>
      <c r="L114" s="107"/>
      <c r="V114" s="107"/>
      <c r="AF114" s="107"/>
      <c r="AG114" s="107"/>
      <c r="AP114" s="107"/>
      <c r="AQ114" s="107"/>
      <c r="AZ114" s="107"/>
      <c r="BJ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69" t="str">
        <f ca="true">IF(ISBLANK('Data Summary'!A117),"",'Data Summary'!A117)</f>
        <v/>
      </c>
      <c r="B115" s="107"/>
      <c r="L115" s="107"/>
      <c r="V115" s="107"/>
      <c r="AF115" s="107"/>
      <c r="AG115" s="107"/>
      <c r="AP115" s="107"/>
      <c r="AQ115" s="107"/>
      <c r="AZ115" s="107"/>
      <c r="BJ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69" t="str">
        <f ca="true">IF(ISBLANK('Data Summary'!A118),"",'Data Summary'!A118)</f>
        <v/>
      </c>
      <c r="B116" s="107"/>
      <c r="L116" s="107"/>
      <c r="V116" s="107"/>
      <c r="AF116" s="107"/>
      <c r="AG116" s="107"/>
      <c r="AP116" s="107"/>
      <c r="AQ116" s="107"/>
      <c r="AZ116" s="107"/>
      <c r="BJ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69" t="str">
        <f ca="true">IF(ISBLANK('Data Summary'!A119),"",'Data Summary'!A119)</f>
        <v/>
      </c>
      <c r="B117" s="107"/>
      <c r="L117" s="107"/>
      <c r="V117" s="107"/>
      <c r="AF117" s="107"/>
      <c r="AG117" s="107"/>
      <c r="AP117" s="107"/>
      <c r="AQ117" s="107"/>
      <c r="AZ117" s="107"/>
      <c r="BJ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69" t="str">
        <f ca="true">IF(ISBLANK('Data Summary'!A120),"",'Data Summary'!A120)</f>
        <v/>
      </c>
      <c r="B118" s="107"/>
      <c r="L118" s="107"/>
      <c r="V118" s="107"/>
      <c r="AF118" s="107"/>
      <c r="AG118" s="107"/>
      <c r="AP118" s="107"/>
      <c r="AQ118" s="107"/>
      <c r="AZ118" s="107"/>
      <c r="BJ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69" t="str">
        <f ca="true">IF(ISBLANK('Data Summary'!A121),"",'Data Summary'!A121)</f>
        <v/>
      </c>
      <c r="B119" s="107"/>
      <c r="L119" s="107"/>
      <c r="V119" s="107"/>
      <c r="AF119" s="107"/>
      <c r="AG119" s="107"/>
      <c r="AP119" s="107"/>
      <c r="AQ119" s="107"/>
      <c r="AZ119" s="107"/>
      <c r="BJ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69" t="str">
        <f ca="true">IF(ISBLANK('Data Summary'!A122),"",'Data Summary'!A122)</f>
        <v/>
      </c>
      <c r="B120" s="107"/>
      <c r="L120" s="107"/>
      <c r="V120" s="107"/>
      <c r="AF120" s="107"/>
      <c r="AG120" s="107"/>
      <c r="AP120" s="107"/>
      <c r="AQ120" s="107"/>
      <c r="AZ120" s="107"/>
      <c r="BJ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69" t="str">
        <f ca="true">IF(ISBLANK('Data Summary'!A123),"",'Data Summary'!A123)</f>
        <v/>
      </c>
      <c r="B121" s="107"/>
      <c r="L121" s="107"/>
      <c r="V121" s="107"/>
      <c r="AF121" s="107"/>
      <c r="AG121" s="107"/>
      <c r="AP121" s="107"/>
      <c r="AQ121" s="107"/>
      <c r="AZ121" s="107"/>
      <c r="BJ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69" t="str">
        <f ca="true">IF(ISBLANK('Data Summary'!A124),"",'Data Summary'!A124)</f>
        <v/>
      </c>
      <c r="B122" s="107"/>
      <c r="L122" s="107"/>
      <c r="V122" s="107"/>
      <c r="AF122" s="107"/>
      <c r="AG122" s="107"/>
      <c r="AP122" s="107"/>
      <c r="AQ122" s="107"/>
      <c r="AZ122" s="107"/>
      <c r="BJ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69" t="str">
        <f ca="true">IF(ISBLANK('Data Summary'!A125),"",'Data Summary'!A125)</f>
        <v/>
      </c>
      <c r="B123" s="107"/>
      <c r="L123" s="107"/>
      <c r="V123" s="107"/>
      <c r="AF123" s="107"/>
      <c r="AG123" s="107"/>
      <c r="AP123" s="107"/>
      <c r="AQ123" s="107"/>
      <c r="AZ123" s="107"/>
      <c r="BJ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69" t="str">
        <f ca="true">IF(ISBLANK('Data Summary'!A126),"",'Data Summary'!A126)</f>
        <v/>
      </c>
      <c r="B124" s="107"/>
      <c r="L124" s="107"/>
      <c r="V124" s="107"/>
      <c r="AF124" s="107"/>
      <c r="AG124" s="107"/>
      <c r="AP124" s="107"/>
      <c r="AQ124" s="107"/>
      <c r="AZ124" s="107"/>
      <c r="BJ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69" t="str">
        <f ca="true">IF(ISBLANK('Data Summary'!A127),"",'Data Summary'!A127)</f>
        <v/>
      </c>
      <c r="B125" s="107"/>
      <c r="L125" s="107"/>
      <c r="V125" s="107"/>
      <c r="AF125" s="107"/>
      <c r="AG125" s="107"/>
      <c r="AP125" s="107"/>
      <c r="AQ125" s="107"/>
      <c r="AZ125" s="107"/>
      <c r="BJ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69" t="str">
        <f ca="true">IF(ISBLANK('Data Summary'!A128),"",'Data Summary'!A128)</f>
        <v/>
      </c>
      <c r="B126" s="107"/>
      <c r="L126" s="107"/>
      <c r="V126" s="107"/>
      <c r="AF126" s="107"/>
      <c r="AG126" s="107"/>
      <c r="AP126" s="107"/>
      <c r="AQ126" s="107"/>
      <c r="AZ126" s="107"/>
      <c r="BJ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69" t="str">
        <f ca="true">IF(ISBLANK('Data Summary'!A129),"",'Data Summary'!A129)</f>
        <v/>
      </c>
      <c r="B127" s="107"/>
      <c r="L127" s="107"/>
      <c r="V127" s="107"/>
      <c r="AF127" s="107"/>
      <c r="AG127" s="107"/>
      <c r="AP127" s="107"/>
      <c r="AQ127" s="107"/>
      <c r="AZ127" s="107"/>
      <c r="BJ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69" t="str">
        <f ca="true">IF(ISBLANK('Data Summary'!A130),"",'Data Summary'!A130)</f>
        <v/>
      </c>
      <c r="B128" s="107"/>
      <c r="L128" s="107"/>
      <c r="V128" s="107"/>
      <c r="AF128" s="107"/>
      <c r="AG128" s="107"/>
      <c r="AP128" s="107"/>
      <c r="AQ128" s="107"/>
      <c r="AZ128" s="107"/>
      <c r="BJ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69" t="str">
        <f ca="true">IF(ISBLANK('Data Summary'!A131),"",'Data Summary'!A131)</f>
        <v/>
      </c>
      <c r="B129" s="107"/>
      <c r="L129" s="107"/>
      <c r="V129" s="107"/>
      <c r="AF129" s="107"/>
      <c r="AG129" s="107"/>
      <c r="AP129" s="107"/>
      <c r="AQ129" s="107"/>
      <c r="AZ129" s="107"/>
      <c r="BJ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69" t="str">
        <f ca="true">IF(ISBLANK('Data Summary'!A132),"",'Data Summary'!A132)</f>
        <v/>
      </c>
      <c r="B130" s="107"/>
      <c r="L130" s="107"/>
      <c r="V130" s="107"/>
      <c r="AF130" s="107"/>
      <c r="AG130" s="107"/>
      <c r="AP130" s="107"/>
      <c r="AQ130" s="107"/>
      <c r="AZ130" s="107"/>
      <c r="BJ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69" t="str">
        <f ca="true">IF(ISBLANK('Data Summary'!A133),"",'Data Summary'!A133)</f>
        <v/>
      </c>
      <c r="B131" s="107"/>
      <c r="L131" s="107"/>
      <c r="V131" s="107"/>
      <c r="AF131" s="107"/>
      <c r="AG131" s="107"/>
      <c r="AP131" s="107"/>
      <c r="AQ131" s="107"/>
      <c r="AZ131" s="107"/>
      <c r="BJ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69" t="str">
        <f ca="true">IF(ISBLANK('Data Summary'!A134),"",'Data Summary'!A134)</f>
        <v/>
      </c>
      <c r="B132" s="107"/>
      <c r="L132" s="107"/>
      <c r="V132" s="107"/>
      <c r="AF132" s="107"/>
      <c r="AG132" s="107"/>
      <c r="AP132" s="107"/>
      <c r="AQ132" s="107"/>
      <c r="AZ132" s="107"/>
      <c r="BJ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69" t="str">
        <f ca="true">IF(ISBLANK('Data Summary'!A135),"",'Data Summary'!A135)</f>
        <v/>
      </c>
      <c r="B133" s="107"/>
      <c r="L133" s="107"/>
      <c r="V133" s="107"/>
      <c r="AF133" s="107"/>
      <c r="AG133" s="107"/>
      <c r="AP133" s="107"/>
      <c r="AQ133" s="107"/>
      <c r="AZ133" s="107"/>
      <c r="BJ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69" t="str">
        <f ca="true">IF(ISBLANK('Data Summary'!A136),"",'Data Summary'!A136)</f>
        <v/>
      </c>
      <c r="B134" s="107"/>
      <c r="L134" s="107"/>
      <c r="V134" s="107"/>
      <c r="AF134" s="107"/>
      <c r="AG134" s="107"/>
      <c r="AP134" s="107"/>
      <c r="AQ134" s="107"/>
      <c r="AZ134" s="107"/>
      <c r="BJ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69" t="str">
        <f ca="true">IF(ISBLANK('Data Summary'!A137),"",'Data Summary'!A137)</f>
        <v/>
      </c>
      <c r="B135" s="107"/>
      <c r="L135" s="107"/>
      <c r="V135" s="107"/>
      <c r="AF135" s="107"/>
      <c r="AG135" s="107"/>
      <c r="AP135" s="107"/>
      <c r="AQ135" s="107"/>
      <c r="AZ135" s="107"/>
      <c r="BJ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69" t="str">
        <f ca="true">IF(ISBLANK('Data Summary'!A138),"",'Data Summary'!A138)</f>
        <v/>
      </c>
      <c r="B136" s="107"/>
      <c r="L136" s="107"/>
      <c r="V136" s="107"/>
      <c r="AF136" s="107"/>
      <c r="AG136" s="107"/>
      <c r="AP136" s="107"/>
      <c r="AQ136" s="107"/>
      <c r="AZ136" s="107"/>
      <c r="BJ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69" t="str">
        <f ca="true">IF(ISBLANK('Data Summary'!A139),"",'Data Summary'!A139)</f>
        <v/>
      </c>
      <c r="B137" s="107"/>
      <c r="L137" s="107"/>
      <c r="V137" s="107"/>
      <c r="AF137" s="107"/>
      <c r="AG137" s="107"/>
      <c r="AP137" s="107"/>
      <c r="AQ137" s="107"/>
      <c r="AZ137" s="107"/>
      <c r="BJ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69" t="str">
        <f ca="true">IF(ISBLANK('Data Summary'!A140),"",'Data Summary'!A140)</f>
        <v/>
      </c>
      <c r="B138" s="107"/>
      <c r="L138" s="107"/>
      <c r="V138" s="107"/>
      <c r="AF138" s="107"/>
      <c r="AG138" s="107"/>
      <c r="AP138" s="107"/>
      <c r="AQ138" s="107"/>
      <c r="AZ138" s="107"/>
      <c r="BJ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69" t="str">
        <f ca="true">IF(ISBLANK('Data Summary'!A141),"",'Data Summary'!A141)</f>
        <v/>
      </c>
      <c r="B139" s="107"/>
      <c r="L139" s="107"/>
      <c r="V139" s="107"/>
      <c r="AF139" s="107"/>
      <c r="AG139" s="107"/>
      <c r="AP139" s="107"/>
      <c r="AQ139" s="107"/>
      <c r="AZ139" s="107"/>
      <c r="BJ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69" t="str">
        <f ca="true">IF(ISBLANK('Data Summary'!A142),"",'Data Summary'!A142)</f>
        <v/>
      </c>
      <c r="B140" s="107"/>
      <c r="L140" s="107"/>
      <c r="V140" s="107"/>
      <c r="AF140" s="107"/>
      <c r="AG140" s="107"/>
      <c r="AP140" s="107"/>
      <c r="AQ140" s="107"/>
      <c r="AZ140" s="107"/>
      <c r="BJ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69" t="str">
        <f ca="true">IF(ISBLANK('Data Summary'!A143),"",'Data Summary'!A143)</f>
        <v/>
      </c>
      <c r="B141" s="107"/>
      <c r="L141" s="107"/>
      <c r="V141" s="107"/>
      <c r="AF141" s="107"/>
      <c r="AG141" s="107"/>
      <c r="AP141" s="107"/>
      <c r="AQ141" s="107"/>
      <c r="AZ141" s="107"/>
      <c r="BJ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69" t="str">
        <f ca="true">IF(ISBLANK('Data Summary'!A144),"",'Data Summary'!A144)</f>
        <v/>
      </c>
      <c r="B142" s="107"/>
      <c r="L142" s="107"/>
      <c r="V142" s="107"/>
      <c r="AF142" s="107"/>
      <c r="AG142" s="107"/>
      <c r="AP142" s="107"/>
      <c r="AQ142" s="107"/>
      <c r="AZ142" s="107"/>
      <c r="BJ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69" t="str">
        <f ca="true">IF(ISBLANK('Data Summary'!A145),"",'Data Summary'!A145)</f>
        <v/>
      </c>
      <c r="B143" s="107"/>
      <c r="L143" s="107"/>
      <c r="V143" s="107"/>
      <c r="AF143" s="107"/>
      <c r="AG143" s="107"/>
      <c r="AP143" s="107"/>
      <c r="AQ143" s="107"/>
      <c r="AZ143" s="107"/>
      <c r="BJ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69" t="str">
        <f ca="true">IF(ISBLANK('Data Summary'!A146),"",'Data Summary'!A146)</f>
        <v/>
      </c>
      <c r="B144" s="107"/>
      <c r="L144" s="107"/>
      <c r="V144" s="107"/>
      <c r="AF144" s="107"/>
      <c r="AG144" s="107"/>
      <c r="AP144" s="107"/>
      <c r="AQ144" s="107"/>
      <c r="AZ144" s="107"/>
      <c r="BJ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69" t="str">
        <f ca="true">IF(ISBLANK('Data Summary'!A147),"",'Data Summary'!A147)</f>
        <v/>
      </c>
      <c r="B145" s="107"/>
      <c r="L145" s="107"/>
      <c r="V145" s="107"/>
      <c r="AF145" s="107"/>
      <c r="AG145" s="107"/>
      <c r="AP145" s="107"/>
      <c r="AQ145" s="107"/>
      <c r="AZ145" s="107"/>
      <c r="BJ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69" t="str">
        <f ca="true">IF(ISBLANK('Data Summary'!A148),"",'Data Summary'!A148)</f>
        <v/>
      </c>
      <c r="B146" s="107"/>
      <c r="L146" s="107"/>
      <c r="V146" s="107"/>
      <c r="AF146" s="107"/>
      <c r="AG146" s="107"/>
      <c r="AP146" s="107"/>
      <c r="AQ146" s="107"/>
      <c r="AZ146" s="107"/>
      <c r="BJ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69" t="str">
        <f ca="true">IF(ISBLANK('Data Summary'!A149),"",'Data Summary'!A149)</f>
        <v/>
      </c>
      <c r="B147" s="107"/>
      <c r="L147" s="107"/>
      <c r="V147" s="107"/>
      <c r="AF147" s="107"/>
      <c r="AG147" s="107"/>
      <c r="AP147" s="107"/>
      <c r="AQ147" s="107"/>
      <c r="AZ147" s="107"/>
      <c r="BJ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69" t="str">
        <f ca="true">IF(ISBLANK('Data Summary'!A150),"",'Data Summary'!A150)</f>
        <v/>
      </c>
      <c r="B148" s="107"/>
      <c r="L148" s="107"/>
      <c r="V148" s="107"/>
      <c r="AF148" s="107"/>
      <c r="AG148" s="107"/>
      <c r="AP148" s="107"/>
      <c r="AQ148" s="107"/>
      <c r="AZ148" s="107"/>
      <c r="BJ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69" t="str">
        <f ca="true">IF(ISBLANK('Data Summary'!A151),"",'Data Summary'!A151)</f>
        <v/>
      </c>
      <c r="B149" s="107"/>
      <c r="L149" s="107"/>
      <c r="V149" s="107"/>
      <c r="AF149" s="107"/>
      <c r="AG149" s="107"/>
      <c r="AP149" s="107"/>
      <c r="AQ149" s="107"/>
      <c r="AZ149" s="107"/>
      <c r="BJ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69" t="str">
        <f ca="true">IF(ISBLANK('Data Summary'!A152),"",'Data Summary'!A152)</f>
        <v/>
      </c>
      <c r="B150" s="107"/>
      <c r="L150" s="107"/>
      <c r="V150" s="107"/>
      <c r="AF150" s="107"/>
      <c r="AG150" s="107"/>
      <c r="AP150" s="107"/>
      <c r="AQ150" s="107"/>
      <c r="AZ150" s="107"/>
      <c r="BJ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69" t="str">
        <f ca="true">IF(ISBLANK('Data Summary'!A153),"",'Data Summary'!A153)</f>
        <v/>
      </c>
      <c r="B151" s="107"/>
      <c r="L151" s="107"/>
      <c r="V151" s="107"/>
      <c r="AF151" s="107"/>
      <c r="AG151" s="107"/>
      <c r="AP151" s="107"/>
      <c r="AQ151" s="107"/>
      <c r="AZ151" s="107"/>
      <c r="BJ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63"/>
      <c r="B152" s="107"/>
      <c r="L152" s="107"/>
      <c r="V152" s="107"/>
      <c r="AF152" s="107"/>
      <c r="AG152" s="107"/>
      <c r="AP152" s="107"/>
      <c r="AQ152" s="107"/>
      <c r="AZ152" s="107"/>
      <c r="BJ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63"/>
      <c r="B153" s="107"/>
      <c r="L153" s="107"/>
      <c r="V153" s="107"/>
      <c r="AF153" s="107"/>
      <c r="AG153" s="107"/>
      <c r="AP153" s="107"/>
      <c r="AQ153" s="107"/>
      <c r="AZ153" s="107"/>
      <c r="BJ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63"/>
      <c r="B154" s="107"/>
      <c r="L154" s="107"/>
      <c r="V154" s="107"/>
      <c r="AF154" s="107"/>
      <c r="AG154" s="107"/>
      <c r="AP154" s="107"/>
      <c r="AQ154" s="107"/>
      <c r="AZ154" s="107"/>
      <c r="BJ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63"/>
      <c r="B155" s="107"/>
      <c r="L155" s="107"/>
      <c r="V155" s="107"/>
      <c r="AF155" s="107"/>
      <c r="AG155" s="107"/>
      <c r="AP155" s="107"/>
      <c r="AQ155" s="107"/>
      <c r="AZ155" s="107"/>
      <c r="BJ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63"/>
      <c r="B156" s="107"/>
      <c r="L156" s="107"/>
      <c r="V156" s="107"/>
      <c r="AF156" s="107"/>
      <c r="AG156" s="107"/>
      <c r="AP156" s="107"/>
      <c r="AQ156" s="107"/>
      <c r="AZ156" s="107"/>
      <c r="BJ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63"/>
      <c r="B157" s="107"/>
      <c r="L157" s="107"/>
      <c r="V157" s="107"/>
      <c r="AF157" s="107"/>
      <c r="AG157" s="107"/>
      <c r="AP157" s="107"/>
      <c r="AQ157" s="107"/>
      <c r="AZ157" s="107"/>
      <c r="BJ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63"/>
      <c r="B158" s="107"/>
      <c r="L158" s="107"/>
      <c r="V158" s="107"/>
      <c r="AF158" s="107"/>
      <c r="AG158" s="107"/>
      <c r="AP158" s="107"/>
      <c r="AQ158" s="107"/>
      <c r="AZ158" s="107"/>
      <c r="BJ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63"/>
      <c r="B159" s="107"/>
      <c r="L159" s="107"/>
      <c r="V159" s="107"/>
      <c r="AF159" s="107"/>
      <c r="AG159" s="107"/>
      <c r="AP159" s="107"/>
      <c r="AQ159" s="107"/>
      <c r="AZ159" s="107"/>
      <c r="BJ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63"/>
      <c r="B160" s="107"/>
      <c r="L160" s="107"/>
      <c r="V160" s="107"/>
      <c r="AF160" s="107"/>
      <c r="AG160" s="107"/>
      <c r="AP160" s="107"/>
      <c r="AQ160" s="107"/>
      <c r="AZ160" s="107"/>
      <c r="BJ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63"/>
      <c r="B161" s="107"/>
      <c r="L161" s="107"/>
      <c r="V161" s="107"/>
      <c r="AF161" s="107"/>
      <c r="AG161" s="107"/>
      <c r="AP161" s="107"/>
      <c r="AQ161" s="107"/>
      <c r="AZ161" s="107"/>
      <c r="BJ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63"/>
      <c r="B162" s="107"/>
      <c r="L162" s="107"/>
      <c r="V162" s="107"/>
      <c r="AF162" s="107"/>
      <c r="AG162" s="107"/>
      <c r="AP162" s="107"/>
      <c r="AQ162" s="107"/>
      <c r="AZ162" s="107"/>
      <c r="BJ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63"/>
      <c r="B163" s="107"/>
      <c r="L163" s="107"/>
      <c r="V163" s="107"/>
      <c r="AF163" s="107"/>
      <c r="AG163" s="107"/>
      <c r="AP163" s="107"/>
      <c r="AQ163" s="107"/>
      <c r="AZ163" s="107"/>
      <c r="BJ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63"/>
      <c r="B164" s="107"/>
      <c r="L164" s="107"/>
      <c r="V164" s="107"/>
      <c r="AF164" s="107"/>
      <c r="AG164" s="107"/>
      <c r="AP164" s="107"/>
      <c r="AQ164" s="107"/>
      <c r="AZ164" s="107"/>
      <c r="BJ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63"/>
      <c r="B165" s="107"/>
      <c r="L165" s="107"/>
      <c r="V165" s="107"/>
      <c r="AF165" s="107"/>
      <c r="AG165" s="107"/>
      <c r="AP165" s="107"/>
      <c r="AQ165" s="107"/>
      <c r="AZ165" s="107"/>
      <c r="BJ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63"/>
      <c r="B166" s="107"/>
      <c r="L166" s="107"/>
      <c r="V166" s="107"/>
      <c r="AF166" s="107"/>
      <c r="AG166" s="107"/>
      <c r="AP166" s="107"/>
      <c r="AQ166" s="107"/>
      <c r="AZ166" s="107"/>
      <c r="BJ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63"/>
      <c r="B167" s="107"/>
      <c r="L167" s="107"/>
      <c r="V167" s="107"/>
      <c r="AF167" s="107"/>
      <c r="AG167" s="107"/>
      <c r="AP167" s="107"/>
      <c r="AQ167" s="107"/>
      <c r="AZ167" s="107"/>
      <c r="BJ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63"/>
      <c r="B168" s="107"/>
      <c r="L168" s="107"/>
      <c r="V168" s="107"/>
      <c r="AF168" s="107"/>
      <c r="AG168" s="107"/>
      <c r="AP168" s="107"/>
      <c r="AQ168" s="107"/>
      <c r="AZ168" s="107"/>
      <c r="BJ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63"/>
      <c r="B169" s="107"/>
      <c r="L169" s="107"/>
      <c r="V169" s="107"/>
      <c r="AF169" s="107"/>
      <c r="AG169" s="107"/>
      <c r="AP169" s="107"/>
      <c r="AQ169" s="107"/>
      <c r="AZ169" s="107"/>
      <c r="BJ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63"/>
      <c r="B170" s="107"/>
      <c r="L170" s="107"/>
      <c r="V170" s="107"/>
      <c r="AF170" s="107"/>
      <c r="AG170" s="107"/>
      <c r="AP170" s="107"/>
      <c r="AQ170" s="107"/>
      <c r="AZ170" s="107"/>
      <c r="BJ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63"/>
      <c r="B171" s="107"/>
      <c r="L171" s="107"/>
      <c r="V171" s="107"/>
      <c r="AF171" s="107"/>
      <c r="AG171" s="107"/>
      <c r="AP171" s="107"/>
      <c r="AQ171" s="107"/>
      <c r="AZ171" s="107"/>
      <c r="BJ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63"/>
      <c r="B172" s="107"/>
      <c r="L172" s="107"/>
      <c r="V172" s="107"/>
      <c r="AF172" s="107"/>
      <c r="AG172" s="107"/>
      <c r="AP172" s="107"/>
      <c r="AQ172" s="107"/>
      <c r="AZ172" s="107"/>
      <c r="BJ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63"/>
      <c r="B173" s="107"/>
      <c r="L173" s="107"/>
      <c r="V173" s="107"/>
      <c r="AF173" s="107"/>
      <c r="AG173" s="107"/>
      <c r="AP173" s="107"/>
      <c r="AQ173" s="107"/>
      <c r="AZ173" s="107"/>
      <c r="BJ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63"/>
      <c r="B174" s="107"/>
      <c r="L174" s="107"/>
      <c r="V174" s="107"/>
      <c r="AF174" s="107"/>
      <c r="AG174" s="107"/>
      <c r="AP174" s="107"/>
      <c r="AQ174" s="107"/>
      <c r="AZ174" s="107"/>
      <c r="BJ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63"/>
      <c r="B175" s="107"/>
      <c r="L175" s="107"/>
      <c r="V175" s="107"/>
      <c r="AF175" s="107"/>
      <c r="AG175" s="107"/>
      <c r="AP175" s="107"/>
      <c r="AQ175" s="107"/>
      <c r="AZ175" s="107"/>
      <c r="BJ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63"/>
      <c r="B176" s="107"/>
      <c r="L176" s="107"/>
      <c r="V176" s="107"/>
      <c r="AF176" s="107"/>
      <c r="AG176" s="107"/>
      <c r="AP176" s="107"/>
      <c r="AQ176" s="107"/>
      <c r="AZ176" s="107"/>
      <c r="BJ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63"/>
      <c r="B177" s="107"/>
      <c r="L177" s="107"/>
      <c r="V177" s="107"/>
      <c r="AF177" s="107"/>
      <c r="AG177" s="107"/>
      <c r="AP177" s="107"/>
      <c r="AQ177" s="107"/>
      <c r="AZ177" s="107"/>
      <c r="BJ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63"/>
      <c r="B178" s="107"/>
      <c r="L178" s="107"/>
      <c r="V178" s="107"/>
      <c r="AF178" s="107"/>
      <c r="AG178" s="107"/>
      <c r="AP178" s="107"/>
      <c r="AQ178" s="107"/>
      <c r="AZ178" s="107"/>
      <c r="BJ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63"/>
      <c r="B179" s="107"/>
      <c r="L179" s="107"/>
      <c r="V179" s="107"/>
      <c r="AF179" s="107"/>
      <c r="AG179" s="107"/>
      <c r="AP179" s="107"/>
      <c r="AQ179" s="107"/>
      <c r="AZ179" s="107"/>
      <c r="BJ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63"/>
      <c r="B180" s="107"/>
      <c r="L180" s="107"/>
      <c r="V180" s="107"/>
      <c r="AF180" s="107"/>
      <c r="AG180" s="107"/>
      <c r="AP180" s="107"/>
      <c r="AQ180" s="107"/>
      <c r="AZ180" s="107"/>
      <c r="BJ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63"/>
      <c r="B181" s="107"/>
      <c r="L181" s="107"/>
      <c r="V181" s="107"/>
      <c r="AF181" s="107"/>
      <c r="AG181" s="107"/>
      <c r="AP181" s="107"/>
      <c r="AQ181" s="107"/>
      <c r="AZ181" s="107"/>
      <c r="BJ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63"/>
      <c r="B182" s="107"/>
      <c r="L182" s="107"/>
      <c r="V182" s="107"/>
      <c r="AF182" s="107"/>
      <c r="AG182" s="107"/>
      <c r="AP182" s="107"/>
      <c r="AQ182" s="107"/>
      <c r="AZ182" s="107"/>
      <c r="BJ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63"/>
      <c r="B183" s="107"/>
      <c r="L183" s="107"/>
      <c r="V183" s="107"/>
      <c r="AF183" s="107"/>
      <c r="AG183" s="107"/>
      <c r="AP183" s="107"/>
      <c r="AQ183" s="107"/>
      <c r="AZ183" s="107"/>
      <c r="BJ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63"/>
      <c r="B184" s="107"/>
      <c r="L184" s="107"/>
      <c r="V184" s="107"/>
      <c r="AF184" s="107"/>
      <c r="AG184" s="107"/>
      <c r="AP184" s="107"/>
      <c r="AQ184" s="107"/>
      <c r="AZ184" s="107"/>
      <c r="BJ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63"/>
      <c r="B185" s="107"/>
      <c r="L185" s="107"/>
      <c r="V185" s="107"/>
      <c r="AF185" s="107"/>
      <c r="AG185" s="107"/>
      <c r="AP185" s="107"/>
      <c r="AQ185" s="107"/>
      <c r="AZ185" s="107"/>
      <c r="BJ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63"/>
      <c r="B186" s="107"/>
      <c r="L186" s="107"/>
      <c r="V186" s="107"/>
      <c r="AF186" s="107"/>
      <c r="AG186" s="107"/>
      <c r="AP186" s="107"/>
      <c r="AQ186" s="107"/>
      <c r="AZ186" s="107"/>
      <c r="BJ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63"/>
      <c r="B187" s="107"/>
      <c r="L187" s="107"/>
      <c r="V187" s="107"/>
      <c r="AF187" s="107"/>
      <c r="AG187" s="107"/>
      <c r="AP187" s="107"/>
      <c r="AQ187" s="107"/>
      <c r="AZ187" s="107"/>
      <c r="BJ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63"/>
      <c r="B188" s="107"/>
      <c r="L188" s="107"/>
      <c r="V188" s="107"/>
      <c r="AF188" s="107"/>
      <c r="AG188" s="107"/>
      <c r="AP188" s="107"/>
      <c r="AQ188" s="107"/>
      <c r="AZ188" s="107"/>
      <c r="BJ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63"/>
      <c r="B189" s="107"/>
      <c r="L189" s="107"/>
      <c r="V189" s="107"/>
      <c r="AF189" s="107"/>
      <c r="AG189" s="107"/>
      <c r="AP189" s="107"/>
      <c r="AQ189" s="107"/>
      <c r="AZ189" s="107"/>
      <c r="BJ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63"/>
      <c r="B190" s="107"/>
      <c r="L190" s="107"/>
      <c r="V190" s="107"/>
      <c r="AF190" s="107"/>
      <c r="AG190" s="107"/>
      <c r="AP190" s="107"/>
      <c r="AQ190" s="107"/>
      <c r="AZ190" s="107"/>
      <c r="BJ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63"/>
      <c r="B191" s="107"/>
      <c r="L191" s="107"/>
      <c r="V191" s="107"/>
      <c r="AF191" s="107"/>
      <c r="AG191" s="107"/>
      <c r="AP191" s="107"/>
      <c r="AQ191" s="107"/>
      <c r="AZ191" s="107"/>
      <c r="BJ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63"/>
      <c r="B192" s="107"/>
      <c r="L192" s="107"/>
      <c r="V192" s="107"/>
      <c r="AF192" s="107"/>
      <c r="AG192" s="107"/>
      <c r="AP192" s="107"/>
      <c r="AQ192" s="107"/>
      <c r="AZ192" s="107"/>
      <c r="BJ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63"/>
      <c r="B193" s="107"/>
      <c r="L193" s="107"/>
      <c r="V193" s="107"/>
      <c r="AF193" s="107"/>
      <c r="AG193" s="107"/>
      <c r="AP193" s="107"/>
      <c r="AQ193" s="107"/>
      <c r="AZ193" s="107"/>
      <c r="BJ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63"/>
      <c r="B194" s="107"/>
      <c r="L194" s="107"/>
      <c r="V194" s="107"/>
      <c r="AF194" s="107"/>
      <c r="AG194" s="107"/>
      <c r="AP194" s="107"/>
      <c r="AQ194" s="107"/>
      <c r="AZ194" s="107"/>
      <c r="BJ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63"/>
      <c r="B195" s="107"/>
      <c r="L195" s="107"/>
      <c r="V195" s="107"/>
      <c r="AF195" s="107"/>
      <c r="AG195" s="107"/>
      <c r="AP195" s="107"/>
      <c r="AQ195" s="107"/>
      <c r="AZ195" s="107"/>
      <c r="BJ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63"/>
      <c r="B196" s="107"/>
      <c r="L196" s="107"/>
      <c r="V196" s="107"/>
      <c r="AF196" s="107"/>
      <c r="AG196" s="107"/>
      <c r="AP196" s="107"/>
      <c r="AQ196" s="107"/>
      <c r="AZ196" s="107"/>
      <c r="BJ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63"/>
      <c r="B197" s="107"/>
      <c r="L197" s="107"/>
      <c r="V197" s="107"/>
      <c r="AF197" s="107"/>
      <c r="AG197" s="107"/>
      <c r="AP197" s="107"/>
      <c r="AQ197" s="107"/>
      <c r="AZ197" s="107"/>
      <c r="BJ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63"/>
      <c r="B198" s="107"/>
      <c r="L198" s="107"/>
      <c r="V198" s="107"/>
      <c r="AF198" s="107"/>
      <c r="AG198" s="107"/>
      <c r="AP198" s="107"/>
      <c r="AQ198" s="107"/>
      <c r="AZ198" s="107"/>
      <c r="BJ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63"/>
      <c r="B199" s="107"/>
      <c r="L199" s="107"/>
      <c r="V199" s="107"/>
      <c r="AF199" s="107"/>
      <c r="AG199" s="107"/>
      <c r="AP199" s="107"/>
      <c r="AQ199" s="107"/>
      <c r="AZ199" s="107"/>
      <c r="BJ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63"/>
      <c r="B200" s="107"/>
      <c r="L200" s="107"/>
      <c r="V200" s="107"/>
      <c r="AF200" s="107"/>
      <c r="AG200" s="107"/>
      <c r="AP200" s="107"/>
      <c r="AQ200" s="107"/>
      <c r="AZ200" s="107"/>
      <c r="BJ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63"/>
      <c r="B201" s="107"/>
      <c r="L201" s="107"/>
      <c r="V201" s="107"/>
      <c r="AF201" s="107"/>
      <c r="AG201" s="107"/>
      <c r="AP201" s="107"/>
      <c r="AQ201" s="107"/>
      <c r="AZ201" s="107"/>
      <c r="BJ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63"/>
      <c r="B202" s="107"/>
      <c r="L202" s="107"/>
      <c r="V202" s="107"/>
      <c r="AF202" s="107"/>
      <c r="AG202" s="107"/>
      <c r="AP202" s="107"/>
      <c r="AQ202" s="107"/>
      <c r="AZ202" s="107"/>
      <c r="BJ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63"/>
      <c r="B203" s="107"/>
      <c r="L203" s="107"/>
      <c r="V203" s="107"/>
      <c r="AF203" s="107"/>
      <c r="AG203" s="107"/>
      <c r="AP203" s="107"/>
      <c r="AQ203" s="107"/>
      <c r="AZ203" s="107"/>
      <c r="BJ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63"/>
      <c r="B204" s="107"/>
      <c r="L204" s="107"/>
      <c r="V204" s="107"/>
      <c r="AF204" s="107"/>
      <c r="AG204" s="107"/>
      <c r="AP204" s="107"/>
      <c r="AQ204" s="107"/>
      <c r="AZ204" s="107"/>
      <c r="BJ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63"/>
      <c r="B205" s="107"/>
      <c r="L205" s="107"/>
      <c r="V205" s="107"/>
      <c r="AF205" s="107"/>
      <c r="AG205" s="107"/>
      <c r="AP205" s="107"/>
      <c r="AQ205" s="107"/>
      <c r="AZ205" s="107"/>
      <c r="BJ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63"/>
      <c r="B206" s="107"/>
      <c r="L206" s="107"/>
      <c r="V206" s="107"/>
      <c r="AF206" s="107"/>
      <c r="AG206" s="107"/>
      <c r="AP206" s="107"/>
      <c r="AQ206" s="107"/>
      <c r="AZ206" s="107"/>
      <c r="BJ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63"/>
      <c r="B207" s="107"/>
      <c r="L207" s="107"/>
      <c r="V207" s="107"/>
      <c r="AF207" s="107"/>
      <c r="AG207" s="107"/>
      <c r="AP207" s="107"/>
      <c r="AQ207" s="107"/>
      <c r="AZ207" s="107"/>
      <c r="BJ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63"/>
      <c r="B208" s="107"/>
      <c r="L208" s="107"/>
      <c r="V208" s="107"/>
      <c r="AF208" s="107"/>
      <c r="AG208" s="107"/>
      <c r="AP208" s="107"/>
      <c r="AQ208" s="107"/>
      <c r="AZ208" s="107"/>
      <c r="BJ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63"/>
      <c r="B209" s="107"/>
      <c r="L209" s="107"/>
      <c r="V209" s="107"/>
      <c r="AF209" s="107"/>
      <c r="AG209" s="107"/>
      <c r="AP209" s="107"/>
      <c r="AQ209" s="107"/>
      <c r="AZ209" s="107"/>
      <c r="BJ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63"/>
      <c r="B210" s="107"/>
      <c r="L210" s="107"/>
      <c r="V210" s="107"/>
      <c r="AF210" s="107"/>
      <c r="AG210" s="107"/>
      <c r="AP210" s="107"/>
      <c r="AQ210" s="107"/>
      <c r="AZ210" s="107"/>
      <c r="BJ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63"/>
      <c r="B211" s="107"/>
      <c r="L211" s="107"/>
      <c r="V211" s="107"/>
      <c r="AF211" s="107"/>
      <c r="AG211" s="107"/>
      <c r="AP211" s="107"/>
      <c r="AQ211" s="107"/>
      <c r="AZ211" s="107"/>
      <c r="BJ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63"/>
      <c r="B212" s="107"/>
      <c r="L212" s="107"/>
      <c r="V212" s="107"/>
      <c r="AF212" s="107"/>
      <c r="AG212" s="107"/>
      <c r="AP212" s="107"/>
      <c r="AQ212" s="107"/>
      <c r="AZ212" s="107"/>
      <c r="BJ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63"/>
      <c r="B213" s="107"/>
      <c r="L213" s="107"/>
      <c r="V213" s="107"/>
      <c r="AF213" s="107"/>
      <c r="AG213" s="107"/>
      <c r="AP213" s="107"/>
      <c r="AQ213" s="107"/>
      <c r="AZ213" s="107"/>
      <c r="BJ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63"/>
      <c r="B214" s="107"/>
      <c r="L214" s="107"/>
      <c r="V214" s="107"/>
      <c r="AF214" s="107"/>
      <c r="AG214" s="107"/>
      <c r="AP214" s="107"/>
      <c r="AQ214" s="107"/>
      <c r="AZ214" s="107"/>
      <c r="BJ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63"/>
      <c r="B215" s="107"/>
      <c r="L215" s="107"/>
      <c r="V215" s="107"/>
      <c r="AF215" s="107"/>
      <c r="AG215" s="107"/>
      <c r="AP215" s="107"/>
      <c r="AQ215" s="107"/>
      <c r="AZ215" s="107"/>
      <c r="BJ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63"/>
      <c r="B216" s="107"/>
      <c r="L216" s="107"/>
      <c r="V216" s="107"/>
      <c r="AF216" s="107"/>
      <c r="AG216" s="107"/>
      <c r="AP216" s="107"/>
      <c r="AQ216" s="107"/>
      <c r="AZ216" s="107"/>
      <c r="BJ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63"/>
      <c r="B217" s="107"/>
      <c r="L217" s="107"/>
      <c r="V217" s="107"/>
      <c r="AF217" s="107"/>
      <c r="AG217" s="107"/>
      <c r="AP217" s="107"/>
      <c r="AQ217" s="107"/>
      <c r="AZ217" s="107"/>
      <c r="BJ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63"/>
      <c r="B218" s="107"/>
      <c r="L218" s="107"/>
      <c r="V218" s="107"/>
      <c r="AF218" s="107"/>
      <c r="AG218" s="107"/>
      <c r="AP218" s="107"/>
      <c r="AQ218" s="107"/>
      <c r="AZ218" s="107"/>
      <c r="BJ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63"/>
      <c r="B219" s="107"/>
      <c r="L219" s="107"/>
      <c r="V219" s="107"/>
      <c r="AF219" s="107"/>
      <c r="AG219" s="107"/>
      <c r="AP219" s="107"/>
      <c r="AQ219" s="107"/>
      <c r="AZ219" s="107"/>
      <c r="BJ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63"/>
      <c r="B220" s="107"/>
      <c r="L220" s="107"/>
      <c r="V220" s="107"/>
      <c r="AF220" s="107"/>
      <c r="AG220" s="107"/>
      <c r="AP220" s="107"/>
      <c r="AQ220" s="107"/>
      <c r="AZ220" s="107"/>
      <c r="BJ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63"/>
      <c r="B221" s="107"/>
      <c r="L221" s="107"/>
      <c r="V221" s="107"/>
      <c r="AF221" s="107"/>
      <c r="AG221" s="107"/>
      <c r="AP221" s="107"/>
      <c r="AQ221" s="107"/>
      <c r="AZ221" s="107"/>
      <c r="BJ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63"/>
      <c r="B222" s="107"/>
      <c r="L222" s="107"/>
      <c r="V222" s="107"/>
      <c r="AF222" s="107"/>
      <c r="AG222" s="107"/>
      <c r="AP222" s="107"/>
      <c r="AQ222" s="107"/>
      <c r="AZ222" s="107"/>
      <c r="BJ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63"/>
      <c r="B223" s="107"/>
      <c r="L223" s="107"/>
      <c r="V223" s="107"/>
      <c r="AF223" s="107"/>
      <c r="AG223" s="107"/>
      <c r="AP223" s="107"/>
      <c r="AQ223" s="107"/>
      <c r="AZ223" s="107"/>
      <c r="BJ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63"/>
      <c r="B224" s="107"/>
      <c r="L224" s="107"/>
      <c r="V224" s="107"/>
      <c r="AF224" s="107"/>
      <c r="AG224" s="107"/>
      <c r="AP224" s="107"/>
      <c r="AQ224" s="107"/>
      <c r="AZ224" s="107"/>
      <c r="BJ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63"/>
      <c r="B225" s="107"/>
      <c r="L225" s="107"/>
      <c r="V225" s="107"/>
      <c r="AF225" s="107"/>
      <c r="AG225" s="107"/>
      <c r="AP225" s="107"/>
      <c r="AQ225" s="107"/>
      <c r="AZ225" s="107"/>
      <c r="BJ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63"/>
      <c r="B226" s="107"/>
      <c r="L226" s="107"/>
      <c r="V226" s="107"/>
      <c r="AF226" s="107"/>
      <c r="AG226" s="107"/>
      <c r="AP226" s="107"/>
      <c r="AQ226" s="107"/>
      <c r="AZ226" s="107"/>
      <c r="BJ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63"/>
      <c r="B227" s="107"/>
      <c r="L227" s="107"/>
      <c r="V227" s="107"/>
      <c r="AF227" s="107"/>
      <c r="AG227" s="107"/>
      <c r="AP227" s="107"/>
      <c r="AQ227" s="107"/>
      <c r="AZ227" s="107"/>
      <c r="BJ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63"/>
      <c r="B228" s="107"/>
      <c r="L228" s="107"/>
      <c r="V228" s="107"/>
      <c r="AF228" s="107"/>
      <c r="AG228" s="107"/>
      <c r="AP228" s="107"/>
      <c r="AQ228" s="107"/>
      <c r="AZ228" s="107"/>
      <c r="BJ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63"/>
      <c r="B229" s="107"/>
      <c r="L229" s="107"/>
      <c r="V229" s="107"/>
      <c r="AF229" s="107"/>
      <c r="AG229" s="107"/>
      <c r="AP229" s="107"/>
      <c r="AQ229" s="107"/>
      <c r="AZ229" s="107"/>
      <c r="BJ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63"/>
      <c r="B230" s="107"/>
      <c r="L230" s="107"/>
      <c r="V230" s="107"/>
      <c r="AF230" s="107"/>
      <c r="AG230" s="107"/>
      <c r="AP230" s="107"/>
      <c r="AQ230" s="107"/>
      <c r="AZ230" s="107"/>
      <c r="BJ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63"/>
      <c r="B231" s="107"/>
      <c r="L231" s="107"/>
      <c r="V231" s="107"/>
      <c r="AF231" s="107"/>
      <c r="AG231" s="107"/>
      <c r="AP231" s="107"/>
      <c r="AQ231" s="107"/>
      <c r="AZ231" s="107"/>
      <c r="BJ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63"/>
      <c r="B232" s="107"/>
      <c r="L232" s="107"/>
      <c r="V232" s="107"/>
      <c r="AF232" s="107"/>
      <c r="AG232" s="107"/>
      <c r="AP232" s="107"/>
      <c r="AQ232" s="107"/>
      <c r="AZ232" s="107"/>
      <c r="BJ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63"/>
      <c r="B233" s="107"/>
      <c r="L233" s="107"/>
      <c r="V233" s="107"/>
      <c r="AF233" s="107"/>
      <c r="AG233" s="107"/>
      <c r="AP233" s="107"/>
      <c r="AQ233" s="107"/>
      <c r="AZ233" s="107"/>
      <c r="BJ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63"/>
      <c r="B234" s="107"/>
      <c r="L234" s="107"/>
      <c r="V234" s="107"/>
      <c r="AF234" s="107"/>
      <c r="AG234" s="107"/>
      <c r="AP234" s="107"/>
      <c r="AQ234" s="107"/>
      <c r="AZ234" s="107"/>
      <c r="BJ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63"/>
      <c r="B235" s="107"/>
      <c r="L235" s="107"/>
      <c r="V235" s="107"/>
      <c r="AF235" s="107"/>
      <c r="AG235" s="107"/>
      <c r="AP235" s="107"/>
      <c r="AQ235" s="107"/>
      <c r="AZ235" s="107"/>
      <c r="BJ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63"/>
      <c r="B236" s="107"/>
      <c r="L236" s="107"/>
      <c r="V236" s="107"/>
      <c r="AF236" s="107"/>
      <c r="AG236" s="107"/>
      <c r="AP236" s="107"/>
      <c r="AQ236" s="107"/>
      <c r="AZ236" s="107"/>
      <c r="BJ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63"/>
      <c r="B237" s="107"/>
      <c r="L237" s="107"/>
      <c r="V237" s="107"/>
      <c r="AF237" s="107"/>
      <c r="AG237" s="107"/>
      <c r="AP237" s="107"/>
      <c r="AQ237" s="107"/>
      <c r="AZ237" s="107"/>
      <c r="BJ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63"/>
      <c r="B238" s="107"/>
      <c r="L238" s="107"/>
      <c r="V238" s="107"/>
      <c r="AF238" s="107"/>
      <c r="AG238" s="107"/>
      <c r="AP238" s="107"/>
      <c r="AQ238" s="107"/>
      <c r="AZ238" s="107"/>
      <c r="BJ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63"/>
      <c r="B239" s="107"/>
      <c r="L239" s="107"/>
      <c r="V239" s="107"/>
      <c r="AF239" s="107"/>
      <c r="AG239" s="107"/>
      <c r="AP239" s="107"/>
      <c r="AQ239" s="107"/>
      <c r="AZ239" s="107"/>
      <c r="BJ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63"/>
      <c r="B240" s="107"/>
      <c r="L240" s="107"/>
      <c r="V240" s="107"/>
      <c r="AF240" s="107"/>
      <c r="AG240" s="107"/>
      <c r="AP240" s="107"/>
      <c r="AQ240" s="107"/>
      <c r="AZ240" s="107"/>
      <c r="BJ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63"/>
      <c r="B241" s="107"/>
      <c r="L241" s="107"/>
      <c r="V241" s="107"/>
      <c r="AF241" s="107"/>
      <c r="AG241" s="107"/>
      <c r="AP241" s="107"/>
      <c r="AQ241" s="107"/>
      <c r="AZ241" s="107"/>
      <c r="BJ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63"/>
      <c r="B242" s="107"/>
      <c r="L242" s="107"/>
      <c r="V242" s="107"/>
      <c r="AF242" s="107"/>
      <c r="AG242" s="107"/>
      <c r="AP242" s="107"/>
      <c r="AQ242" s="107"/>
      <c r="AZ242" s="107"/>
      <c r="BJ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63"/>
      <c r="B243" s="107"/>
      <c r="L243" s="107"/>
      <c r="V243" s="107"/>
      <c r="AF243" s="107"/>
      <c r="AG243" s="107"/>
      <c r="AP243" s="107"/>
      <c r="AQ243" s="107"/>
      <c r="AZ243" s="107"/>
      <c r="BJ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63"/>
      <c r="B244" s="107"/>
      <c r="L244" s="107"/>
      <c r="V244" s="107"/>
      <c r="AF244" s="107"/>
      <c r="AG244" s="107"/>
      <c r="AP244" s="107"/>
      <c r="AQ244" s="107"/>
      <c r="AZ244" s="107"/>
      <c r="BJ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63"/>
      <c r="B245" s="107"/>
      <c r="L245" s="107"/>
      <c r="V245" s="107"/>
      <c r="AF245" s="107"/>
      <c r="AG245" s="107"/>
      <c r="AP245" s="107"/>
      <c r="AQ245" s="107"/>
      <c r="AZ245" s="107"/>
      <c r="BJ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63"/>
      <c r="B246" s="107"/>
      <c r="L246" s="107"/>
      <c r="V246" s="107"/>
      <c r="AF246" s="107"/>
      <c r="AG246" s="107"/>
      <c r="AP246" s="107"/>
      <c r="AQ246" s="107"/>
      <c r="AZ246" s="107"/>
      <c r="BJ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63"/>
      <c r="B247" s="107"/>
      <c r="L247" s="107"/>
      <c r="V247" s="107"/>
      <c r="AF247" s="107"/>
      <c r="AG247" s="107"/>
      <c r="AP247" s="107"/>
      <c r="AQ247" s="107"/>
      <c r="AZ247" s="107"/>
      <c r="BJ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63"/>
      <c r="B248" s="107"/>
      <c r="L248" s="107"/>
      <c r="V248" s="107"/>
      <c r="AF248" s="107"/>
      <c r="AG248" s="107"/>
      <c r="AP248" s="107"/>
      <c r="AQ248" s="107"/>
      <c r="AZ248" s="107"/>
      <c r="BJ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63"/>
      <c r="B249" s="107"/>
      <c r="L249" s="107"/>
      <c r="V249" s="107"/>
      <c r="AF249" s="107"/>
      <c r="AG249" s="107"/>
      <c r="AP249" s="107"/>
      <c r="AQ249" s="107"/>
      <c r="AZ249" s="107"/>
      <c r="BJ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63"/>
      <c r="B250" s="107"/>
      <c r="L250" s="107"/>
      <c r="V250" s="107"/>
      <c r="AF250" s="107"/>
      <c r="AG250" s="107"/>
      <c r="AP250" s="107"/>
      <c r="AQ250" s="107"/>
      <c r="AZ250" s="107"/>
      <c r="BJ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63"/>
      <c r="B251" s="107"/>
      <c r="L251" s="107"/>
      <c r="V251" s="107"/>
      <c r="AF251" s="107"/>
      <c r="AG251" s="107"/>
      <c r="AP251" s="107"/>
      <c r="AQ251" s="107"/>
      <c r="AZ251" s="107"/>
      <c r="BJ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63"/>
      <c r="B252" s="107"/>
      <c r="L252" s="107"/>
      <c r="V252" s="107"/>
      <c r="AF252" s="107"/>
      <c r="AG252" s="107"/>
      <c r="AP252" s="107"/>
      <c r="AQ252" s="107"/>
      <c r="AZ252" s="107"/>
      <c r="BJ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63"/>
      <c r="B253" s="107"/>
      <c r="L253" s="107"/>
      <c r="V253" s="107"/>
      <c r="AF253" s="107"/>
      <c r="AG253" s="107"/>
      <c r="AP253" s="107"/>
      <c r="AQ253" s="107"/>
      <c r="AZ253" s="107"/>
      <c r="BJ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63"/>
      <c r="B254" s="107"/>
      <c r="L254" s="107"/>
      <c r="V254" s="107"/>
      <c r="AF254" s="107"/>
      <c r="AG254" s="107"/>
      <c r="AP254" s="107"/>
      <c r="AQ254" s="107"/>
      <c r="AZ254" s="107"/>
      <c r="BJ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63"/>
      <c r="B255" s="107"/>
      <c r="L255" s="107"/>
      <c r="V255" s="107"/>
      <c r="AF255" s="107"/>
      <c r="AG255" s="107"/>
      <c r="AP255" s="107"/>
      <c r="AQ255" s="107"/>
      <c r="AZ255" s="107"/>
      <c r="BJ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63"/>
      <c r="B256" s="107"/>
      <c r="L256" s="107"/>
      <c r="V256" s="107"/>
      <c r="AF256" s="107"/>
      <c r="AG256" s="107"/>
      <c r="AP256" s="107"/>
      <c r="AQ256" s="107"/>
      <c r="AZ256" s="107"/>
      <c r="BJ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63"/>
      <c r="B257" s="107"/>
      <c r="L257" s="107"/>
      <c r="V257" s="107"/>
      <c r="AF257" s="107"/>
      <c r="AG257" s="107"/>
      <c r="AP257" s="107"/>
      <c r="AQ257" s="107"/>
      <c r="AZ257" s="107"/>
      <c r="BJ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63"/>
      <c r="B258" s="107"/>
      <c r="L258" s="107"/>
      <c r="V258" s="107"/>
      <c r="AF258" s="107"/>
      <c r="AG258" s="107"/>
      <c r="AP258" s="107"/>
      <c r="AQ258" s="107"/>
      <c r="AZ258" s="107"/>
      <c r="BJ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63"/>
      <c r="B259" s="107"/>
      <c r="L259" s="107"/>
      <c r="V259" s="107"/>
      <c r="AF259" s="107"/>
      <c r="AG259" s="107"/>
      <c r="AP259" s="107"/>
      <c r="AQ259" s="107"/>
      <c r="AZ259" s="107"/>
      <c r="BJ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63"/>
      <c r="B260" s="107"/>
      <c r="L260" s="107"/>
      <c r="V260" s="107"/>
      <c r="AF260" s="107"/>
      <c r="AG260" s="107"/>
      <c r="AP260" s="107"/>
      <c r="AQ260" s="107"/>
      <c r="AZ260" s="107"/>
      <c r="BJ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63"/>
      <c r="B261" s="107"/>
      <c r="L261" s="107"/>
      <c r="V261" s="107"/>
      <c r="AF261" s="107"/>
      <c r="AG261" s="107"/>
      <c r="AP261" s="107"/>
      <c r="AQ261" s="107"/>
      <c r="AZ261" s="107"/>
      <c r="BJ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63"/>
      <c r="B262" s="107"/>
      <c r="L262" s="107"/>
      <c r="V262" s="107"/>
      <c r="AF262" s="107"/>
      <c r="AG262" s="107"/>
      <c r="AP262" s="107"/>
      <c r="AQ262" s="107"/>
      <c r="AZ262" s="107"/>
      <c r="BJ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63"/>
      <c r="B263" s="107"/>
      <c r="L263" s="107"/>
      <c r="V263" s="107"/>
      <c r="AF263" s="107"/>
      <c r="AG263" s="107"/>
      <c r="AP263" s="107"/>
      <c r="AQ263" s="107"/>
      <c r="AZ263" s="107"/>
      <c r="BJ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63"/>
      <c r="B264" s="107"/>
      <c r="L264" s="107"/>
      <c r="V264" s="107"/>
      <c r="AF264" s="107"/>
      <c r="AG264" s="107"/>
      <c r="AP264" s="107"/>
      <c r="AQ264" s="107"/>
      <c r="AZ264" s="107"/>
      <c r="BJ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63"/>
      <c r="B265" s="107"/>
      <c r="L265" s="107"/>
      <c r="V265" s="107"/>
      <c r="AF265" s="107"/>
      <c r="AG265" s="107"/>
      <c r="AP265" s="107"/>
      <c r="AQ265" s="107"/>
      <c r="AZ265" s="107"/>
      <c r="BJ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63"/>
      <c r="B266" s="107"/>
      <c r="L266" s="107"/>
      <c r="V266" s="107"/>
      <c r="AF266" s="107"/>
      <c r="AG266" s="107"/>
      <c r="AP266" s="107"/>
      <c r="AQ266" s="107"/>
      <c r="AZ266" s="107"/>
      <c r="BJ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63"/>
      <c r="B267" s="107"/>
      <c r="L267" s="107"/>
      <c r="V267" s="107"/>
      <c r="AF267" s="107"/>
      <c r="AG267" s="107"/>
      <c r="AP267" s="107"/>
      <c r="AQ267" s="107"/>
      <c r="AZ267" s="107"/>
      <c r="BJ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63"/>
      <c r="B268" s="107"/>
      <c r="L268" s="107"/>
      <c r="V268" s="107"/>
      <c r="AF268" s="107"/>
      <c r="AG268" s="107"/>
      <c r="AP268" s="107"/>
      <c r="AQ268" s="107"/>
      <c r="AZ268" s="107"/>
      <c r="BJ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63"/>
      <c r="B269" s="107"/>
      <c r="L269" s="107"/>
      <c r="V269" s="107"/>
      <c r="AF269" s="107"/>
      <c r="AG269" s="107"/>
      <c r="AP269" s="107"/>
      <c r="AQ269" s="107"/>
      <c r="AZ269" s="107"/>
      <c r="BJ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63"/>
      <c r="B270" s="107"/>
      <c r="L270" s="107"/>
      <c r="V270" s="107"/>
      <c r="AF270" s="107"/>
      <c r="AG270" s="107"/>
      <c r="AP270" s="107"/>
      <c r="AQ270" s="107"/>
      <c r="AZ270" s="107"/>
      <c r="BJ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63"/>
      <c r="B271" s="107"/>
      <c r="L271" s="107"/>
      <c r="V271" s="107"/>
      <c r="AF271" s="107"/>
      <c r="AG271" s="107"/>
      <c r="AP271" s="107"/>
      <c r="AQ271" s="107"/>
      <c r="AZ271" s="107"/>
      <c r="BJ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63"/>
      <c r="B272" s="107"/>
      <c r="L272" s="107"/>
      <c r="V272" s="107"/>
      <c r="AF272" s="107"/>
      <c r="AG272" s="107"/>
      <c r="AP272" s="107"/>
      <c r="AQ272" s="107"/>
      <c r="AZ272" s="107"/>
      <c r="BJ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63"/>
      <c r="B273" s="107"/>
      <c r="L273" s="107"/>
      <c r="V273" s="107"/>
      <c r="AF273" s="107"/>
      <c r="AG273" s="107"/>
      <c r="AP273" s="107"/>
      <c r="AQ273" s="107"/>
      <c r="AZ273" s="107"/>
      <c r="BJ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63"/>
      <c r="B274" s="107"/>
      <c r="L274" s="107"/>
      <c r="V274" s="107"/>
      <c r="AF274" s="107"/>
      <c r="AG274" s="107"/>
      <c r="AP274" s="107"/>
      <c r="AQ274" s="107"/>
      <c r="AZ274" s="107"/>
      <c r="BJ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63"/>
      <c r="B275" s="107"/>
      <c r="L275" s="107"/>
      <c r="V275" s="107"/>
      <c r="AF275" s="107"/>
      <c r="AG275" s="107"/>
      <c r="AP275" s="107"/>
      <c r="AQ275" s="107"/>
      <c r="AZ275" s="107"/>
      <c r="BJ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63"/>
      <c r="B276" s="107"/>
      <c r="L276" s="107"/>
      <c r="V276" s="107"/>
      <c r="AF276" s="107"/>
      <c r="AG276" s="107"/>
      <c r="AP276" s="107"/>
      <c r="AQ276" s="107"/>
      <c r="AZ276" s="107"/>
      <c r="BJ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63"/>
      <c r="B277" s="107"/>
      <c r="L277" s="107"/>
      <c r="V277" s="107"/>
      <c r="AF277" s="107"/>
      <c r="AG277" s="107"/>
      <c r="AP277" s="107"/>
      <c r="AQ277" s="107"/>
      <c r="AZ277" s="107"/>
      <c r="BJ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63"/>
      <c r="B278" s="107"/>
      <c r="L278" s="107"/>
      <c r="V278" s="107"/>
      <c r="AF278" s="107"/>
      <c r="AG278" s="107"/>
      <c r="AP278" s="107"/>
      <c r="AQ278" s="107"/>
      <c r="AZ278" s="107"/>
      <c r="BJ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63"/>
      <c r="B279" s="107"/>
      <c r="L279" s="107"/>
      <c r="V279" s="107"/>
      <c r="AF279" s="107"/>
      <c r="AG279" s="107"/>
      <c r="AP279" s="107"/>
      <c r="AQ279" s="107"/>
      <c r="AZ279" s="107"/>
      <c r="BJ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63"/>
      <c r="B280" s="107"/>
      <c r="L280" s="107"/>
      <c r="V280" s="107"/>
      <c r="AF280" s="107"/>
      <c r="AG280" s="107"/>
      <c r="AP280" s="107"/>
      <c r="AQ280" s="107"/>
      <c r="AZ280" s="107"/>
      <c r="BJ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63"/>
      <c r="B281" s="107"/>
      <c r="L281" s="107"/>
      <c r="V281" s="107"/>
      <c r="AF281" s="107"/>
      <c r="AG281" s="107"/>
      <c r="AP281" s="107"/>
      <c r="AQ281" s="107"/>
      <c r="AZ281" s="107"/>
      <c r="BJ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63"/>
      <c r="B282" s="107"/>
      <c r="L282" s="107"/>
      <c r="V282" s="107"/>
      <c r="AF282" s="107"/>
      <c r="AG282" s="107"/>
      <c r="AP282" s="107"/>
      <c r="AQ282" s="107"/>
      <c r="AZ282" s="107"/>
      <c r="BJ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63"/>
      <c r="B283" s="107"/>
      <c r="L283" s="107"/>
      <c r="V283" s="107"/>
      <c r="AF283" s="107"/>
      <c r="AG283" s="107"/>
      <c r="AP283" s="107"/>
      <c r="AQ283" s="107"/>
      <c r="AZ283" s="107"/>
      <c r="BJ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63"/>
      <c r="B284" s="107"/>
      <c r="L284" s="107"/>
      <c r="V284" s="107"/>
      <c r="AF284" s="107"/>
      <c r="AG284" s="107"/>
      <c r="AP284" s="107"/>
      <c r="AQ284" s="107"/>
      <c r="AZ284" s="107"/>
      <c r="BJ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63"/>
      <c r="B285" s="107"/>
      <c r="L285" s="107"/>
      <c r="V285" s="107"/>
      <c r="AF285" s="107"/>
      <c r="AG285" s="107"/>
      <c r="AP285" s="107"/>
      <c r="AQ285" s="107"/>
      <c r="AZ285" s="107"/>
      <c r="BJ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63"/>
      <c r="B286" s="107"/>
      <c r="L286" s="107"/>
      <c r="V286" s="107"/>
      <c r="AF286" s="107"/>
      <c r="AG286" s="107"/>
      <c r="AP286" s="107"/>
      <c r="AQ286" s="107"/>
      <c r="AZ286" s="107"/>
      <c r="BJ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63"/>
      <c r="B287" s="107"/>
      <c r="L287" s="107"/>
      <c r="V287" s="107"/>
      <c r="AF287" s="107"/>
      <c r="AG287" s="107"/>
      <c r="AP287" s="107"/>
      <c r="AQ287" s="107"/>
      <c r="AZ287" s="107"/>
      <c r="BJ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63"/>
      <c r="B288" s="107"/>
      <c r="L288" s="107"/>
      <c r="V288" s="107"/>
      <c r="AF288" s="107"/>
      <c r="AG288" s="107"/>
      <c r="AP288" s="107"/>
      <c r="AQ288" s="107"/>
      <c r="AZ288" s="107"/>
      <c r="BJ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63"/>
      <c r="B289" s="107"/>
      <c r="L289" s="107"/>
      <c r="V289" s="107"/>
      <c r="AF289" s="107"/>
      <c r="AG289" s="107"/>
      <c r="AP289" s="107"/>
      <c r="AQ289" s="107"/>
      <c r="AZ289" s="107"/>
      <c r="BJ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63"/>
      <c r="B290" s="107"/>
      <c r="L290" s="107"/>
      <c r="V290" s="107"/>
      <c r="AF290" s="107"/>
      <c r="AG290" s="107"/>
      <c r="AP290" s="107"/>
      <c r="AQ290" s="107"/>
      <c r="AZ290" s="107"/>
      <c r="BJ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63"/>
      <c r="B291" s="107"/>
      <c r="L291" s="107"/>
      <c r="V291" s="107"/>
      <c r="AF291" s="107"/>
      <c r="AG291" s="107"/>
      <c r="AP291" s="107"/>
      <c r="AQ291" s="107"/>
      <c r="AZ291" s="107"/>
      <c r="BJ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63"/>
      <c r="B292" s="107"/>
      <c r="L292" s="107"/>
      <c r="V292" s="107"/>
      <c r="AF292" s="107"/>
      <c r="AG292" s="107"/>
      <c r="AP292" s="107"/>
      <c r="AQ292" s="107"/>
      <c r="AZ292" s="107"/>
      <c r="BJ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63"/>
      <c r="B293" s="107"/>
      <c r="L293" s="107"/>
      <c r="V293" s="107"/>
      <c r="AF293" s="107"/>
      <c r="AG293" s="107"/>
      <c r="AP293" s="107"/>
      <c r="AQ293" s="107"/>
      <c r="AZ293" s="107"/>
      <c r="BJ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63"/>
      <c r="B294" s="107"/>
      <c r="L294" s="107"/>
      <c r="V294" s="107"/>
      <c r="AF294" s="107"/>
      <c r="AG294" s="107"/>
      <c r="AP294" s="107"/>
      <c r="AQ294" s="107"/>
      <c r="AZ294" s="107"/>
      <c r="BJ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63"/>
      <c r="B295" s="107"/>
      <c r="L295" s="107"/>
      <c r="V295" s="107"/>
      <c r="AF295" s="107"/>
      <c r="AG295" s="107"/>
      <c r="AP295" s="107"/>
      <c r="AQ295" s="107"/>
      <c r="AZ295" s="107"/>
      <c r="BJ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63"/>
      <c r="B296" s="107"/>
      <c r="L296" s="107"/>
      <c r="V296" s="107"/>
      <c r="AF296" s="107"/>
      <c r="AG296" s="107"/>
      <c r="AP296" s="107"/>
      <c r="AQ296" s="107"/>
      <c r="AZ296" s="107"/>
      <c r="BJ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63"/>
      <c r="B297" s="107"/>
      <c r="L297" s="107"/>
      <c r="V297" s="107"/>
      <c r="AF297" s="107"/>
      <c r="AG297" s="107"/>
      <c r="AP297" s="107"/>
      <c r="AQ297" s="107"/>
      <c r="AZ297" s="107"/>
      <c r="BJ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63"/>
      <c r="B298" s="107"/>
      <c r="L298" s="107"/>
      <c r="V298" s="107"/>
      <c r="AF298" s="107"/>
      <c r="AG298" s="107"/>
      <c r="AP298" s="107"/>
      <c r="AQ298" s="107"/>
      <c r="AZ298" s="107"/>
      <c r="BJ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63"/>
      <c r="B299" s="107"/>
      <c r="L299" s="107"/>
      <c r="V299" s="107"/>
      <c r="AF299" s="107"/>
      <c r="AG299" s="107"/>
      <c r="AP299" s="107"/>
      <c r="AQ299" s="107"/>
      <c r="AZ299" s="107"/>
      <c r="BJ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63"/>
      <c r="B300" s="107"/>
      <c r="L300" s="107"/>
      <c r="V300" s="107"/>
      <c r="AF300" s="107"/>
      <c r="AG300" s="107"/>
      <c r="AP300" s="107"/>
      <c r="AQ300" s="107"/>
      <c r="AZ300" s="107"/>
      <c r="BJ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63"/>
      <c r="B301" s="107"/>
      <c r="L301" s="107"/>
      <c r="V301" s="107"/>
      <c r="AF301" s="107"/>
      <c r="AG301" s="107"/>
      <c r="AP301" s="107"/>
      <c r="AQ301" s="107"/>
      <c r="AZ301" s="107"/>
      <c r="BJ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63"/>
      <c r="B302" s="107"/>
      <c r="L302" s="107"/>
      <c r="V302" s="107"/>
      <c r="AF302" s="107"/>
      <c r="AG302" s="107"/>
      <c r="AP302" s="107"/>
      <c r="AQ302" s="107"/>
      <c r="AZ302" s="107"/>
      <c r="BJ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63"/>
      <c r="B303" s="107"/>
      <c r="L303" s="107"/>
      <c r="V303" s="107"/>
      <c r="AF303" s="107"/>
      <c r="AG303" s="107"/>
      <c r="AP303" s="107"/>
      <c r="AQ303" s="107"/>
      <c r="AZ303" s="107"/>
      <c r="BJ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63"/>
      <c r="B304" s="107"/>
      <c r="L304" s="107"/>
      <c r="V304" s="107"/>
      <c r="AF304" s="107"/>
      <c r="AG304" s="107"/>
      <c r="AP304" s="107"/>
      <c r="AQ304" s="107"/>
      <c r="AZ304" s="107"/>
      <c r="BJ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63"/>
      <c r="B305" s="107"/>
      <c r="L305" s="107"/>
      <c r="V305" s="107"/>
      <c r="AF305" s="107"/>
      <c r="AG305" s="107"/>
      <c r="AP305" s="107"/>
      <c r="AQ305" s="107"/>
      <c r="AZ305" s="107"/>
      <c r="BJ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63"/>
      <c r="B306" s="107"/>
      <c r="L306" s="107"/>
      <c r="V306" s="107"/>
      <c r="AF306" s="107"/>
      <c r="AG306" s="107"/>
      <c r="AP306" s="107"/>
      <c r="AQ306" s="107"/>
      <c r="AZ306" s="107"/>
      <c r="BJ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63"/>
      <c r="B307" s="107"/>
      <c r="L307" s="107"/>
      <c r="V307" s="107"/>
      <c r="AF307" s="107"/>
      <c r="AG307" s="107"/>
      <c r="AP307" s="107"/>
      <c r="AQ307" s="107"/>
      <c r="AZ307" s="107"/>
      <c r="BJ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63"/>
      <c r="B308" s="107"/>
      <c r="L308" s="107"/>
      <c r="V308" s="107"/>
      <c r="AF308" s="107"/>
      <c r="AG308" s="107"/>
      <c r="AP308" s="107"/>
      <c r="AQ308" s="107"/>
      <c r="AZ308" s="107"/>
      <c r="BJ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63"/>
      <c r="B309" s="107"/>
      <c r="L309" s="107"/>
      <c r="V309" s="107"/>
      <c r="AF309" s="107"/>
      <c r="AG309" s="107"/>
      <c r="AP309" s="107"/>
      <c r="AQ309" s="107"/>
      <c r="AZ309" s="107"/>
      <c r="BJ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63"/>
      <c r="B310" s="107"/>
      <c r="L310" s="107"/>
      <c r="V310" s="107"/>
      <c r="AF310" s="107"/>
      <c r="AG310" s="107"/>
      <c r="AP310" s="107"/>
      <c r="AQ310" s="107"/>
      <c r="AZ310" s="107"/>
      <c r="BJ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63"/>
      <c r="B311" s="107"/>
      <c r="L311" s="107"/>
      <c r="V311" s="107"/>
      <c r="AF311" s="107"/>
      <c r="AG311" s="107"/>
      <c r="AP311" s="107"/>
      <c r="AQ311" s="107"/>
      <c r="AZ311" s="107"/>
      <c r="BJ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63"/>
      <c r="B312" s="107"/>
      <c r="L312" s="107"/>
      <c r="V312" s="107"/>
      <c r="AF312" s="107"/>
      <c r="AG312" s="107"/>
      <c r="AP312" s="107"/>
      <c r="AQ312" s="107"/>
      <c r="AZ312" s="107"/>
      <c r="BJ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63"/>
      <c r="B313" s="107"/>
      <c r="L313" s="107"/>
      <c r="V313" s="107"/>
      <c r="AF313" s="107"/>
      <c r="AG313" s="107"/>
      <c r="AP313" s="107"/>
      <c r="AQ313" s="107"/>
      <c r="AZ313" s="107"/>
      <c r="BJ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63"/>
      <c r="B314" s="107"/>
      <c r="L314" s="107"/>
      <c r="V314" s="107"/>
      <c r="AF314" s="107"/>
      <c r="AG314" s="107"/>
      <c r="AP314" s="107"/>
      <c r="AQ314" s="107"/>
      <c r="AZ314" s="107"/>
      <c r="BJ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63"/>
      <c r="B315" s="107"/>
      <c r="L315" s="107"/>
      <c r="V315" s="107"/>
      <c r="AF315" s="107"/>
      <c r="AG315" s="107"/>
      <c r="AP315" s="107"/>
      <c r="AQ315" s="107"/>
      <c r="AZ315" s="107"/>
      <c r="BJ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63"/>
      <c r="B316" s="107"/>
      <c r="L316" s="107"/>
      <c r="V316" s="107"/>
      <c r="AF316" s="107"/>
      <c r="AG316" s="107"/>
      <c r="AP316" s="107"/>
      <c r="AQ316" s="107"/>
      <c r="AZ316" s="107"/>
      <c r="BJ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63"/>
      <c r="B317" s="107"/>
      <c r="L317" s="107"/>
      <c r="V317" s="107"/>
      <c r="AF317" s="107"/>
      <c r="AG317" s="107"/>
      <c r="AP317" s="107"/>
      <c r="AQ317" s="107"/>
      <c r="AZ317" s="107"/>
      <c r="BJ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63"/>
      <c r="B318" s="107"/>
      <c r="L318" s="107"/>
      <c r="V318" s="107"/>
      <c r="AF318" s="107"/>
      <c r="AG318" s="107"/>
      <c r="AP318" s="107"/>
      <c r="AQ318" s="107"/>
      <c r="AZ318" s="107"/>
      <c r="BJ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63"/>
      <c r="B319" s="107"/>
      <c r="L319" s="107"/>
      <c r="V319" s="107"/>
      <c r="AF319" s="107"/>
      <c r="AG319" s="107"/>
      <c r="AP319" s="107"/>
      <c r="AQ319" s="107"/>
      <c r="AZ319" s="107"/>
      <c r="BJ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63"/>
      <c r="B320" s="107"/>
      <c r="L320" s="107"/>
      <c r="V320" s="107"/>
      <c r="AF320" s="107"/>
      <c r="AG320" s="107"/>
      <c r="AP320" s="107"/>
      <c r="AQ320" s="107"/>
      <c r="AZ320" s="107"/>
      <c r="BJ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63"/>
      <c r="B321" s="107"/>
      <c r="L321" s="107"/>
      <c r="V321" s="107"/>
      <c r="AF321" s="107"/>
      <c r="AG321" s="107"/>
      <c r="AP321" s="107"/>
      <c r="AQ321" s="107"/>
      <c r="AZ321" s="107"/>
      <c r="BJ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63"/>
      <c r="B322" s="107"/>
      <c r="L322" s="107"/>
      <c r="V322" s="107"/>
      <c r="AF322" s="107"/>
      <c r="AG322" s="107"/>
      <c r="AP322" s="107"/>
      <c r="AQ322" s="107"/>
      <c r="AZ322" s="107"/>
      <c r="BJ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63"/>
      <c r="B323" s="107"/>
      <c r="L323" s="107"/>
      <c r="V323" s="107"/>
      <c r="AF323" s="107"/>
      <c r="AG323" s="107"/>
      <c r="AP323" s="107"/>
      <c r="AQ323" s="107"/>
      <c r="AZ323" s="107"/>
      <c r="BJ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63"/>
      <c r="B324" s="107"/>
      <c r="L324" s="107"/>
      <c r="V324" s="107"/>
      <c r="AF324" s="107"/>
      <c r="AG324" s="107"/>
      <c r="AP324" s="107"/>
      <c r="AQ324" s="107"/>
      <c r="AZ324" s="107"/>
      <c r="BJ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63"/>
      <c r="B325" s="107"/>
      <c r="L325" s="107"/>
      <c r="V325" s="107"/>
      <c r="AF325" s="107"/>
      <c r="AG325" s="107"/>
      <c r="AP325" s="107"/>
      <c r="AQ325" s="107"/>
      <c r="AZ325" s="107"/>
      <c r="BJ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63"/>
      <c r="B326" s="107"/>
      <c r="L326" s="107"/>
      <c r="V326" s="107"/>
      <c r="AF326" s="107"/>
      <c r="AG326" s="107"/>
      <c r="AP326" s="107"/>
      <c r="AQ326" s="107"/>
      <c r="AZ326" s="107"/>
      <c r="BJ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63"/>
      <c r="B327" s="107"/>
      <c r="L327" s="107"/>
      <c r="V327" s="107"/>
      <c r="AF327" s="107"/>
      <c r="AG327" s="107"/>
      <c r="AP327" s="107"/>
      <c r="AQ327" s="107"/>
      <c r="AZ327" s="107"/>
      <c r="BJ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63"/>
      <c r="B328" s="107"/>
      <c r="L328" s="107"/>
      <c r="V328" s="107"/>
      <c r="AF328" s="107"/>
      <c r="AG328" s="107"/>
      <c r="AP328" s="107"/>
      <c r="AQ328" s="107"/>
      <c r="AZ328" s="107"/>
      <c r="BJ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63"/>
      <c r="B329" s="107"/>
      <c r="L329" s="107"/>
      <c r="V329" s="107"/>
      <c r="AF329" s="107"/>
      <c r="AG329" s="107"/>
      <c r="AP329" s="107"/>
      <c r="AQ329" s="107"/>
      <c r="AZ329" s="107"/>
      <c r="BJ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63"/>
      <c r="B330" s="107"/>
      <c r="L330" s="107"/>
      <c r="V330" s="107"/>
      <c r="AF330" s="107"/>
      <c r="AG330" s="107"/>
      <c r="AP330" s="107"/>
      <c r="AQ330" s="107"/>
      <c r="AZ330" s="107"/>
      <c r="BJ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63"/>
      <c r="B331" s="107"/>
      <c r="L331" s="107"/>
      <c r="V331" s="107"/>
      <c r="AF331" s="107"/>
      <c r="AG331" s="107"/>
      <c r="AP331" s="107"/>
      <c r="AQ331" s="107"/>
      <c r="AZ331" s="107"/>
      <c r="BJ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63"/>
      <c r="B332" s="107"/>
      <c r="L332" s="107"/>
      <c r="V332" s="107"/>
      <c r="AF332" s="107"/>
      <c r="AG332" s="107"/>
      <c r="AP332" s="107"/>
      <c r="AQ332" s="107"/>
      <c r="AZ332" s="107"/>
      <c r="BJ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63"/>
      <c r="B333" s="107"/>
      <c r="L333" s="107"/>
      <c r="V333" s="107"/>
      <c r="AF333" s="107"/>
      <c r="AG333" s="107"/>
      <c r="AP333" s="107"/>
      <c r="AQ333" s="107"/>
      <c r="AZ333" s="107"/>
      <c r="BJ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63"/>
      <c r="B334" s="107"/>
      <c r="L334" s="107"/>
      <c r="V334" s="107"/>
      <c r="AF334" s="107"/>
      <c r="AG334" s="107"/>
      <c r="AP334" s="107"/>
      <c r="AQ334" s="107"/>
      <c r="AZ334" s="107"/>
      <c r="BJ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63"/>
      <c r="B335" s="107"/>
      <c r="L335" s="107"/>
      <c r="V335" s="107"/>
      <c r="AF335" s="107"/>
      <c r="AG335" s="107"/>
      <c r="AP335" s="107"/>
      <c r="AQ335" s="107"/>
      <c r="AZ335" s="107"/>
      <c r="BJ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63"/>
      <c r="B336" s="107"/>
      <c r="L336" s="107"/>
      <c r="V336" s="107"/>
      <c r="AF336" s="107"/>
      <c r="AG336" s="107"/>
      <c r="AP336" s="107"/>
      <c r="AQ336" s="107"/>
      <c r="AZ336" s="107"/>
      <c r="BJ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63"/>
      <c r="B337" s="107"/>
      <c r="L337" s="107"/>
      <c r="V337" s="107"/>
      <c r="AF337" s="107"/>
      <c r="AG337" s="107"/>
      <c r="AP337" s="107"/>
      <c r="AQ337" s="107"/>
      <c r="AZ337" s="107"/>
      <c r="BJ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63"/>
      <c r="B338" s="107"/>
      <c r="L338" s="107"/>
      <c r="V338" s="107"/>
      <c r="AF338" s="107"/>
      <c r="AG338" s="107"/>
      <c r="AP338" s="107"/>
      <c r="AQ338" s="107"/>
      <c r="AZ338" s="107"/>
      <c r="BJ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63"/>
      <c r="B339" s="107"/>
      <c r="L339" s="107"/>
      <c r="V339" s="107"/>
      <c r="AF339" s="107"/>
      <c r="AG339" s="107"/>
      <c r="AP339" s="107"/>
      <c r="AQ339" s="107"/>
      <c r="AZ339" s="107"/>
      <c r="BJ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63"/>
      <c r="B340" s="107"/>
      <c r="L340" s="107"/>
      <c r="V340" s="107"/>
      <c r="AF340" s="107"/>
      <c r="AG340" s="107"/>
      <c r="AP340" s="107"/>
      <c r="AQ340" s="107"/>
      <c r="AZ340" s="107"/>
      <c r="BJ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63"/>
      <c r="B341" s="107"/>
      <c r="L341" s="107"/>
      <c r="V341" s="107"/>
      <c r="AF341" s="107"/>
      <c r="AG341" s="107"/>
      <c r="AP341" s="107"/>
      <c r="AQ341" s="107"/>
      <c r="AZ341" s="107"/>
      <c r="BJ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63"/>
      <c r="B342" s="107"/>
      <c r="L342" s="107"/>
      <c r="V342" s="107"/>
      <c r="AF342" s="107"/>
      <c r="AG342" s="107"/>
      <c r="AP342" s="107"/>
      <c r="AQ342" s="107"/>
      <c r="AZ342" s="107"/>
      <c r="BJ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63"/>
      <c r="B343" s="107"/>
      <c r="L343" s="107"/>
      <c r="V343" s="107"/>
      <c r="AF343" s="107"/>
      <c r="AG343" s="107"/>
      <c r="AP343" s="107"/>
      <c r="AQ343" s="107"/>
      <c r="AZ343" s="107"/>
      <c r="BJ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63"/>
      <c r="B344" s="107"/>
      <c r="L344" s="107"/>
      <c r="V344" s="107"/>
      <c r="AF344" s="107"/>
      <c r="AG344" s="107"/>
      <c r="AP344" s="107"/>
      <c r="AQ344" s="107"/>
      <c r="AZ344" s="107"/>
      <c r="BJ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63"/>
      <c r="B345" s="107"/>
      <c r="L345" s="107"/>
      <c r="V345" s="107"/>
      <c r="AF345" s="107"/>
      <c r="AG345" s="107"/>
      <c r="AP345" s="107"/>
      <c r="AQ345" s="107"/>
      <c r="AZ345" s="107"/>
      <c r="BJ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63"/>
      <c r="B346" s="107"/>
      <c r="L346" s="107"/>
      <c r="V346" s="107"/>
      <c r="AF346" s="107"/>
      <c r="AG346" s="107"/>
      <c r="AP346" s="107"/>
      <c r="AQ346" s="107"/>
      <c r="AZ346" s="107"/>
      <c r="BJ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63"/>
      <c r="B347" s="107"/>
      <c r="L347" s="107"/>
      <c r="V347" s="107"/>
      <c r="AF347" s="107"/>
      <c r="AG347" s="107"/>
      <c r="AP347" s="107"/>
      <c r="AQ347" s="107"/>
      <c r="AZ347" s="107"/>
      <c r="BJ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63"/>
      <c r="B348" s="107"/>
      <c r="L348" s="107"/>
      <c r="V348" s="107"/>
      <c r="AF348" s="107"/>
      <c r="AG348" s="107"/>
      <c r="AP348" s="107"/>
      <c r="AQ348" s="107"/>
      <c r="AZ348" s="107"/>
      <c r="BJ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63"/>
      <c r="B349" s="107"/>
      <c r="L349" s="107"/>
      <c r="V349" s="107"/>
      <c r="AF349" s="107"/>
      <c r="AG349" s="107"/>
      <c r="AP349" s="107"/>
      <c r="AQ349" s="107"/>
      <c r="AZ349" s="107"/>
      <c r="BJ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63"/>
      <c r="B350" s="107"/>
      <c r="L350" s="107"/>
      <c r="V350" s="107"/>
      <c r="AF350" s="107"/>
      <c r="AG350" s="107"/>
      <c r="AP350" s="107"/>
      <c r="AQ350" s="107"/>
      <c r="AZ350" s="107"/>
      <c r="BJ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63"/>
      <c r="B351" s="107"/>
      <c r="L351" s="107"/>
      <c r="V351" s="107"/>
      <c r="AF351" s="107"/>
      <c r="AG351" s="107"/>
      <c r="AP351" s="107"/>
      <c r="AQ351" s="107"/>
      <c r="AZ351" s="107"/>
      <c r="BJ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63"/>
      <c r="B352" s="107"/>
      <c r="L352" s="107"/>
      <c r="V352" s="107"/>
      <c r="AF352" s="107"/>
      <c r="AG352" s="107"/>
      <c r="AP352" s="107"/>
      <c r="AQ352" s="107"/>
      <c r="AZ352" s="107"/>
      <c r="BJ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63"/>
      <c r="B353" s="107"/>
      <c r="L353" s="107"/>
      <c r="V353" s="107"/>
      <c r="AF353" s="107"/>
      <c r="AG353" s="107"/>
      <c r="AP353" s="107"/>
      <c r="AQ353" s="107"/>
      <c r="AZ353" s="107"/>
      <c r="BJ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63"/>
      <c r="B354" s="107"/>
      <c r="L354" s="107"/>
      <c r="V354" s="107"/>
      <c r="AF354" s="107"/>
      <c r="AG354" s="107"/>
      <c r="AP354" s="107"/>
      <c r="AQ354" s="107"/>
      <c r="AZ354" s="107"/>
      <c r="BJ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63"/>
      <c r="B355" s="107"/>
      <c r="L355" s="107"/>
      <c r="V355" s="107"/>
      <c r="AF355" s="107"/>
      <c r="AG355" s="107"/>
      <c r="AP355" s="107"/>
      <c r="AQ355" s="107"/>
      <c r="AZ355" s="107"/>
      <c r="BJ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63"/>
      <c r="B356" s="107"/>
      <c r="L356" s="107"/>
      <c r="V356" s="107"/>
      <c r="AF356" s="107"/>
      <c r="AG356" s="107"/>
      <c r="AP356" s="107"/>
      <c r="AQ356" s="107"/>
      <c r="AZ356" s="107"/>
      <c r="BJ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63"/>
      <c r="B357" s="107"/>
      <c r="L357" s="107"/>
      <c r="V357" s="107"/>
      <c r="AF357" s="107"/>
      <c r="AG357" s="107"/>
      <c r="AP357" s="107"/>
      <c r="AQ357" s="107"/>
      <c r="AZ357" s="107"/>
      <c r="BJ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63"/>
      <c r="B358" s="107"/>
      <c r="L358" s="107"/>
      <c r="V358" s="107"/>
      <c r="AF358" s="107"/>
      <c r="AG358" s="107"/>
      <c r="AP358" s="107"/>
      <c r="AQ358" s="107"/>
      <c r="AZ358" s="107"/>
      <c r="BJ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63"/>
      <c r="B359" s="107"/>
      <c r="L359" s="107"/>
      <c r="V359" s="107"/>
      <c r="AF359" s="107"/>
      <c r="AG359" s="107"/>
      <c r="AP359" s="107"/>
      <c r="AQ359" s="107"/>
      <c r="AZ359" s="107"/>
      <c r="BJ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63"/>
      <c r="B360" s="107"/>
      <c r="L360" s="107"/>
      <c r="V360" s="107"/>
      <c r="AF360" s="107"/>
      <c r="AG360" s="107"/>
      <c r="AP360" s="107"/>
      <c r="AQ360" s="107"/>
      <c r="AZ360" s="107"/>
      <c r="BJ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63"/>
      <c r="B361" s="107"/>
      <c r="L361" s="107"/>
      <c r="V361" s="107"/>
      <c r="AF361" s="107"/>
      <c r="AG361" s="107"/>
      <c r="AP361" s="107"/>
      <c r="AQ361" s="107"/>
      <c r="AZ361" s="107"/>
      <c r="BJ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63"/>
      <c r="B362" s="107"/>
      <c r="L362" s="107"/>
      <c r="V362" s="107"/>
      <c r="AF362" s="107"/>
      <c r="AG362" s="107"/>
      <c r="AP362" s="107"/>
      <c r="AQ362" s="107"/>
      <c r="AZ362" s="107"/>
      <c r="BJ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63"/>
      <c r="B363" s="107"/>
      <c r="L363" s="107"/>
      <c r="V363" s="107"/>
      <c r="AF363" s="107"/>
      <c r="AG363" s="107"/>
      <c r="AP363" s="107"/>
      <c r="AQ363" s="107"/>
      <c r="AZ363" s="107"/>
      <c r="BJ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63"/>
      <c r="B364" s="107"/>
      <c r="L364" s="107"/>
      <c r="V364" s="107"/>
      <c r="AF364" s="107"/>
      <c r="AG364" s="107"/>
      <c r="AP364" s="107"/>
      <c r="AQ364" s="107"/>
      <c r="AZ364" s="107"/>
      <c r="BJ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63"/>
      <c r="B365" s="107"/>
      <c r="L365" s="107"/>
      <c r="V365" s="107"/>
      <c r="AF365" s="107"/>
      <c r="AG365" s="107"/>
      <c r="AP365" s="107"/>
      <c r="AQ365" s="107"/>
      <c r="AZ365" s="107"/>
      <c r="BJ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63"/>
      <c r="B366" s="107"/>
      <c r="L366" s="107"/>
      <c r="V366" s="107"/>
      <c r="AF366" s="107"/>
      <c r="AG366" s="107"/>
      <c r="AP366" s="107"/>
      <c r="AQ366" s="107"/>
      <c r="AZ366" s="107"/>
      <c r="BJ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63"/>
      <c r="B367" s="107"/>
      <c r="L367" s="107"/>
      <c r="V367" s="107"/>
      <c r="AF367" s="107"/>
      <c r="AG367" s="107"/>
      <c r="AP367" s="107"/>
      <c r="AQ367" s="107"/>
      <c r="AZ367" s="107"/>
      <c r="BJ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63"/>
      <c r="B368" s="107"/>
      <c r="L368" s="107"/>
      <c r="V368" s="107"/>
      <c r="AF368" s="107"/>
      <c r="AG368" s="107"/>
      <c r="AP368" s="107"/>
      <c r="AQ368" s="107"/>
      <c r="AZ368" s="107"/>
      <c r="BJ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63"/>
      <c r="B369" s="107"/>
      <c r="L369" s="107"/>
      <c r="V369" s="107"/>
      <c r="AF369" s="107"/>
      <c r="AG369" s="107"/>
      <c r="AP369" s="107"/>
      <c r="AQ369" s="107"/>
      <c r="AZ369" s="107"/>
      <c r="BJ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63"/>
      <c r="B370" s="107"/>
      <c r="L370" s="107"/>
      <c r="V370" s="107"/>
      <c r="AF370" s="107"/>
      <c r="AG370" s="107"/>
      <c r="AP370" s="107"/>
      <c r="AQ370" s="107"/>
      <c r="AZ370" s="107"/>
      <c r="BJ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63"/>
      <c r="B371" s="107"/>
      <c r="L371" s="107"/>
      <c r="V371" s="107"/>
      <c r="AF371" s="107"/>
      <c r="AG371" s="107"/>
      <c r="AP371" s="107"/>
      <c r="AQ371" s="107"/>
      <c r="AZ371" s="107"/>
      <c r="BJ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63"/>
      <c r="B372" s="107"/>
      <c r="L372" s="107"/>
      <c r="V372" s="107"/>
      <c r="AF372" s="107"/>
      <c r="AG372" s="107"/>
      <c r="AP372" s="107"/>
      <c r="AQ372" s="107"/>
      <c r="AZ372" s="107"/>
      <c r="BJ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63"/>
      <c r="B373" s="107"/>
      <c r="L373" s="107"/>
      <c r="V373" s="107"/>
      <c r="AF373" s="107"/>
      <c r="AG373" s="107"/>
      <c r="AP373" s="107"/>
      <c r="AQ373" s="107"/>
      <c r="AZ373" s="107"/>
      <c r="BJ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63"/>
      <c r="B374" s="107"/>
      <c r="L374" s="107"/>
      <c r="V374" s="107"/>
      <c r="AF374" s="107"/>
      <c r="AG374" s="107"/>
      <c r="AP374" s="107"/>
      <c r="AQ374" s="107"/>
      <c r="AZ374" s="107"/>
      <c r="BJ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63"/>
      <c r="B375" s="107"/>
      <c r="L375" s="107"/>
      <c r="V375" s="107"/>
      <c r="AF375" s="107"/>
      <c r="AG375" s="107"/>
      <c r="AP375" s="107"/>
      <c r="AQ375" s="107"/>
      <c r="AZ375" s="107"/>
      <c r="BJ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63"/>
      <c r="B376" s="107"/>
      <c r="L376" s="107"/>
      <c r="V376" s="107"/>
      <c r="AF376" s="107"/>
      <c r="AG376" s="107"/>
      <c r="AP376" s="107"/>
      <c r="AQ376" s="107"/>
      <c r="AZ376" s="107"/>
      <c r="BJ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63"/>
      <c r="B377" s="107"/>
      <c r="L377" s="107"/>
      <c r="V377" s="107"/>
      <c r="AF377" s="107"/>
      <c r="AG377" s="107"/>
      <c r="AP377" s="107"/>
      <c r="AQ377" s="107"/>
      <c r="AZ377" s="107"/>
      <c r="BJ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63"/>
      <c r="B378" s="107"/>
      <c r="L378" s="107"/>
      <c r="V378" s="107"/>
      <c r="AF378" s="107"/>
      <c r="AG378" s="107"/>
      <c r="AP378" s="107"/>
      <c r="AQ378" s="107"/>
      <c r="AZ378" s="107"/>
      <c r="BJ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63"/>
      <c r="B379" s="107"/>
      <c r="L379" s="107"/>
      <c r="V379" s="107"/>
      <c r="AF379" s="107"/>
      <c r="AG379" s="107"/>
      <c r="AP379" s="107"/>
      <c r="AQ379" s="107"/>
      <c r="AZ379" s="107"/>
      <c r="BJ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63"/>
      <c r="B380" s="107"/>
      <c r="L380" s="107"/>
      <c r="V380" s="107"/>
      <c r="AF380" s="107"/>
      <c r="AG380" s="107"/>
      <c r="AP380" s="107"/>
      <c r="AQ380" s="107"/>
      <c r="AZ380" s="107"/>
      <c r="BJ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63"/>
      <c r="B381" s="107"/>
      <c r="L381" s="107"/>
      <c r="V381" s="107"/>
      <c r="AF381" s="107"/>
      <c r="AG381" s="107"/>
      <c r="AP381" s="107"/>
      <c r="AQ381" s="107"/>
      <c r="AZ381" s="107"/>
      <c r="BJ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63"/>
      <c r="B382" s="107"/>
      <c r="L382" s="107"/>
      <c r="V382" s="107"/>
      <c r="AF382" s="107"/>
      <c r="AG382" s="107"/>
      <c r="AP382" s="107"/>
      <c r="AQ382" s="107"/>
      <c r="AZ382" s="107"/>
      <c r="BJ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63"/>
      <c r="B383" s="107"/>
      <c r="L383" s="107"/>
      <c r="V383" s="107"/>
      <c r="AF383" s="107"/>
      <c r="AG383" s="107"/>
      <c r="AP383" s="107"/>
      <c r="AQ383" s="107"/>
      <c r="AZ383" s="107"/>
      <c r="BJ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63"/>
      <c r="B384" s="107"/>
      <c r="L384" s="107"/>
      <c r="V384" s="107"/>
      <c r="AF384" s="107"/>
      <c r="AG384" s="107"/>
      <c r="AP384" s="107"/>
      <c r="AQ384" s="107"/>
      <c r="AZ384" s="107"/>
      <c r="BJ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63"/>
      <c r="B385" s="107"/>
      <c r="L385" s="107"/>
      <c r="V385" s="107"/>
      <c r="AF385" s="107"/>
      <c r="AG385" s="107"/>
      <c r="AP385" s="107"/>
      <c r="AQ385" s="107"/>
      <c r="AZ385" s="107"/>
      <c r="BJ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63"/>
      <c r="B386" s="107"/>
      <c r="L386" s="107"/>
      <c r="V386" s="107"/>
      <c r="AF386" s="107"/>
      <c r="AG386" s="107"/>
      <c r="AP386" s="107"/>
      <c r="AQ386" s="107"/>
      <c r="AZ386" s="107"/>
      <c r="BJ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63"/>
      <c r="B387" s="107"/>
      <c r="L387" s="107"/>
      <c r="V387" s="107"/>
      <c r="AF387" s="107"/>
      <c r="AG387" s="107"/>
      <c r="AP387" s="107"/>
      <c r="AQ387" s="107"/>
      <c r="AZ387" s="107"/>
      <c r="BJ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63"/>
      <c r="B388" s="107"/>
      <c r="L388" s="107"/>
      <c r="V388" s="107"/>
      <c r="AF388" s="107"/>
      <c r="AG388" s="107"/>
      <c r="AP388" s="107"/>
      <c r="AQ388" s="107"/>
      <c r="AZ388" s="107"/>
      <c r="BJ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63"/>
      <c r="B389" s="107"/>
      <c r="L389" s="107"/>
      <c r="V389" s="107"/>
      <c r="AF389" s="107"/>
      <c r="AG389" s="107"/>
      <c r="AP389" s="107"/>
      <c r="AQ389" s="107"/>
      <c r="AZ389" s="107"/>
      <c r="BJ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63"/>
      <c r="B390" s="107"/>
      <c r="L390" s="107"/>
      <c r="V390" s="107"/>
      <c r="AF390" s="107"/>
      <c r="AG390" s="107"/>
      <c r="AP390" s="107"/>
      <c r="AQ390" s="107"/>
      <c r="AZ390" s="107"/>
      <c r="BJ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63"/>
      <c r="B391" s="107"/>
      <c r="L391" s="107"/>
      <c r="V391" s="107"/>
      <c r="AF391" s="107"/>
      <c r="AG391" s="107"/>
      <c r="AP391" s="107"/>
      <c r="AQ391" s="107"/>
      <c r="AZ391" s="107"/>
      <c r="BJ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63"/>
      <c r="B392" s="107"/>
      <c r="L392" s="107"/>
      <c r="V392" s="107"/>
      <c r="AF392" s="107"/>
      <c r="AG392" s="107"/>
      <c r="AP392" s="107"/>
      <c r="AQ392" s="107"/>
      <c r="AZ392" s="107"/>
      <c r="BJ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63"/>
      <c r="B393" s="107"/>
      <c r="L393" s="107"/>
      <c r="V393" s="107"/>
      <c r="AF393" s="107"/>
      <c r="AG393" s="107"/>
      <c r="AP393" s="107"/>
      <c r="AQ393" s="107"/>
      <c r="AZ393" s="107"/>
      <c r="BJ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63"/>
      <c r="B394" s="107"/>
      <c r="L394" s="107"/>
      <c r="V394" s="107"/>
      <c r="AF394" s="107"/>
      <c r="AG394" s="107"/>
      <c r="AP394" s="107"/>
      <c r="AQ394" s="107"/>
      <c r="AZ394" s="107"/>
      <c r="BJ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63"/>
      <c r="B395" s="107"/>
      <c r="L395" s="107"/>
      <c r="V395" s="107"/>
      <c r="AF395" s="107"/>
      <c r="AG395" s="107"/>
      <c r="AP395" s="107"/>
      <c r="AQ395" s="107"/>
      <c r="AZ395" s="107"/>
      <c r="BJ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63"/>
      <c r="B396" s="107"/>
      <c r="L396" s="107"/>
      <c r="V396" s="107"/>
      <c r="AF396" s="107"/>
      <c r="AG396" s="107"/>
      <c r="AP396" s="107"/>
      <c r="AQ396" s="107"/>
      <c r="AZ396" s="107"/>
      <c r="BJ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63"/>
      <c r="B397" s="107"/>
      <c r="L397" s="107"/>
      <c r="V397" s="107"/>
      <c r="AF397" s="107"/>
      <c r="AG397" s="107"/>
      <c r="AP397" s="107"/>
      <c r="AQ397" s="107"/>
      <c r="AZ397" s="107"/>
      <c r="BJ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63"/>
      <c r="B398" s="107"/>
      <c r="L398" s="107"/>
      <c r="V398" s="107"/>
      <c r="AF398" s="107"/>
      <c r="AG398" s="107"/>
      <c r="AP398" s="107"/>
      <c r="AQ398" s="107"/>
      <c r="AZ398" s="107"/>
      <c r="BJ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63"/>
      <c r="B399" s="107"/>
      <c r="L399" s="107"/>
      <c r="V399" s="107"/>
      <c r="AF399" s="107"/>
      <c r="AG399" s="107"/>
      <c r="AP399" s="107"/>
      <c r="AQ399" s="107"/>
      <c r="AZ399" s="107"/>
      <c r="BJ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63"/>
      <c r="B400" s="107"/>
      <c r="L400" s="107"/>
      <c r="V400" s="107"/>
      <c r="AF400" s="107"/>
      <c r="AG400" s="107"/>
      <c r="AP400" s="107"/>
      <c r="AQ400" s="107"/>
      <c r="AZ400" s="107"/>
      <c r="BJ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63"/>
      <c r="B401" s="107"/>
      <c r="L401" s="107"/>
      <c r="V401" s="107"/>
      <c r="AF401" s="107"/>
      <c r="AG401" s="107"/>
      <c r="AP401" s="107"/>
      <c r="AQ401" s="107"/>
      <c r="AZ401" s="107"/>
      <c r="BJ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63"/>
      <c r="B402" s="107"/>
      <c r="L402" s="107"/>
      <c r="V402" s="107"/>
      <c r="AF402" s="107"/>
      <c r="AG402" s="107"/>
      <c r="AP402" s="107"/>
      <c r="AQ402" s="107"/>
      <c r="AZ402" s="107"/>
      <c r="BJ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63"/>
      <c r="B403" s="107"/>
      <c r="L403" s="107"/>
      <c r="V403" s="107"/>
      <c r="AF403" s="107"/>
      <c r="AG403" s="107"/>
      <c r="AP403" s="107"/>
      <c r="AQ403" s="107"/>
      <c r="AZ403" s="107"/>
      <c r="BJ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63"/>
      <c r="B404" s="107"/>
      <c r="L404" s="107"/>
      <c r="V404" s="107"/>
      <c r="AF404" s="107"/>
      <c r="AG404" s="107"/>
      <c r="AP404" s="107"/>
      <c r="AQ404" s="107"/>
      <c r="AZ404" s="107"/>
      <c r="BJ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63"/>
      <c r="B405" s="107"/>
      <c r="L405" s="107"/>
      <c r="V405" s="107"/>
      <c r="AF405" s="107"/>
      <c r="AG405" s="107"/>
      <c r="AP405" s="107"/>
      <c r="AQ405" s="107"/>
      <c r="AZ405" s="107"/>
      <c r="BJ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63"/>
      <c r="B406" s="107"/>
      <c r="L406" s="107"/>
      <c r="V406" s="107"/>
      <c r="AF406" s="107"/>
      <c r="AG406" s="107"/>
      <c r="AP406" s="107"/>
      <c r="AQ406" s="107"/>
      <c r="AZ406" s="107"/>
      <c r="BJ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63"/>
      <c r="B407" s="107"/>
      <c r="L407" s="107"/>
      <c r="V407" s="107"/>
      <c r="AF407" s="107"/>
      <c r="AG407" s="107"/>
      <c r="AP407" s="107"/>
      <c r="AQ407" s="107"/>
      <c r="AZ407" s="107"/>
      <c r="BJ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63"/>
      <c r="B408" s="107"/>
      <c r="L408" s="107"/>
      <c r="V408" s="107"/>
      <c r="AF408" s="107"/>
      <c r="AG408" s="107"/>
      <c r="AP408" s="107"/>
      <c r="AQ408" s="107"/>
      <c r="AZ408" s="107"/>
      <c r="BJ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63"/>
      <c r="B409" s="107"/>
      <c r="L409" s="107"/>
      <c r="V409" s="107"/>
      <c r="AF409" s="107"/>
      <c r="AG409" s="107"/>
      <c r="AP409" s="107"/>
      <c r="AQ409" s="107"/>
      <c r="AZ409" s="107"/>
      <c r="BJ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63"/>
      <c r="B410" s="107"/>
      <c r="L410" s="107"/>
      <c r="V410" s="107"/>
      <c r="AF410" s="107"/>
      <c r="AG410" s="107"/>
      <c r="AP410" s="107"/>
      <c r="AQ410" s="107"/>
      <c r="AZ410" s="107"/>
      <c r="BJ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63"/>
      <c r="B411" s="107"/>
      <c r="L411" s="107"/>
      <c r="V411" s="107"/>
      <c r="AF411" s="107"/>
      <c r="AG411" s="107"/>
      <c r="AP411" s="107"/>
      <c r="AQ411" s="107"/>
      <c r="AZ411" s="107"/>
      <c r="BJ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63"/>
      <c r="B412" s="107"/>
      <c r="L412" s="107"/>
      <c r="V412" s="107"/>
      <c r="AF412" s="107"/>
      <c r="AG412" s="107"/>
      <c r="AP412" s="107"/>
      <c r="AQ412" s="107"/>
      <c r="AZ412" s="107"/>
      <c r="BJ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63"/>
      <c r="B413" s="107"/>
      <c r="L413" s="107"/>
      <c r="V413" s="107"/>
      <c r="AF413" s="107"/>
      <c r="AG413" s="107"/>
      <c r="AP413" s="107"/>
      <c r="AQ413" s="107"/>
      <c r="AZ413" s="107"/>
      <c r="BJ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63"/>
      <c r="B414" s="107"/>
      <c r="L414" s="107"/>
      <c r="V414" s="107"/>
      <c r="AF414" s="107"/>
      <c r="AG414" s="107"/>
      <c r="AP414" s="107"/>
      <c r="AQ414" s="107"/>
      <c r="AZ414" s="107"/>
      <c r="BJ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63"/>
      <c r="B415" s="107"/>
      <c r="L415" s="107"/>
      <c r="V415" s="107"/>
      <c r="AF415" s="107"/>
      <c r="AG415" s="107"/>
      <c r="AP415" s="107"/>
      <c r="AQ415" s="107"/>
      <c r="AZ415" s="107"/>
      <c r="BJ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63"/>
      <c r="B416" s="107"/>
      <c r="L416" s="107"/>
      <c r="V416" s="107"/>
      <c r="AF416" s="107"/>
      <c r="AG416" s="107"/>
      <c r="AP416" s="107"/>
      <c r="AQ416" s="107"/>
      <c r="AZ416" s="107"/>
      <c r="BJ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63"/>
      <c r="B417" s="107"/>
      <c r="L417" s="107"/>
      <c r="V417" s="107"/>
      <c r="AF417" s="107"/>
      <c r="AG417" s="107"/>
      <c r="AP417" s="107"/>
      <c r="AQ417" s="107"/>
      <c r="AZ417" s="107"/>
      <c r="BJ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63"/>
      <c r="B418" s="107"/>
      <c r="L418" s="107"/>
      <c r="V418" s="107"/>
      <c r="AF418" s="107"/>
      <c r="AG418" s="107"/>
      <c r="AP418" s="107"/>
      <c r="AQ418" s="107"/>
      <c r="AZ418" s="107"/>
      <c r="BJ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63"/>
      <c r="B419" s="107"/>
      <c r="L419" s="107"/>
      <c r="V419" s="107"/>
      <c r="AF419" s="107"/>
      <c r="AG419" s="107"/>
      <c r="AP419" s="107"/>
      <c r="AQ419" s="107"/>
      <c r="AZ419" s="107"/>
      <c r="BJ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63"/>
      <c r="B420" s="107"/>
      <c r="L420" s="107"/>
      <c r="V420" s="107"/>
      <c r="AF420" s="107"/>
      <c r="AG420" s="107"/>
      <c r="AP420" s="107"/>
      <c r="AQ420" s="107"/>
      <c r="AZ420" s="107"/>
      <c r="BJ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63"/>
      <c r="B421" s="107"/>
      <c r="L421" s="107"/>
      <c r="V421" s="107"/>
      <c r="AF421" s="107"/>
      <c r="AG421" s="107"/>
      <c r="AP421" s="107"/>
      <c r="AQ421" s="107"/>
      <c r="AZ421" s="107"/>
      <c r="BJ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63"/>
      <c r="B422" s="107"/>
      <c r="L422" s="107"/>
      <c r="V422" s="107"/>
      <c r="AF422" s="107"/>
      <c r="AG422" s="107"/>
      <c r="AP422" s="107"/>
      <c r="AQ422" s="107"/>
      <c r="AZ422" s="107"/>
      <c r="BJ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63"/>
      <c r="B423" s="107"/>
      <c r="L423" s="107"/>
      <c r="V423" s="107"/>
      <c r="AF423" s="107"/>
      <c r="AG423" s="107"/>
      <c r="AP423" s="107"/>
      <c r="AQ423" s="107"/>
      <c r="AZ423" s="107"/>
      <c r="BJ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63"/>
      <c r="B424" s="107"/>
      <c r="L424" s="107"/>
      <c r="V424" s="107"/>
      <c r="AF424" s="107"/>
      <c r="AG424" s="107"/>
      <c r="AP424" s="107"/>
      <c r="AQ424" s="107"/>
      <c r="AZ424" s="107"/>
      <c r="BJ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63"/>
      <c r="B425" s="107"/>
      <c r="L425" s="107"/>
      <c r="V425" s="107"/>
      <c r="AF425" s="107"/>
      <c r="AG425" s="107"/>
      <c r="AP425" s="107"/>
      <c r="AQ425" s="107"/>
      <c r="AZ425" s="107"/>
      <c r="BJ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63"/>
      <c r="B426" s="107"/>
      <c r="L426" s="107"/>
      <c r="V426" s="107"/>
      <c r="AF426" s="107"/>
      <c r="AG426" s="107"/>
      <c r="AP426" s="107"/>
      <c r="AQ426" s="107"/>
      <c r="AZ426" s="107"/>
      <c r="BJ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63"/>
      <c r="B427" s="107"/>
      <c r="L427" s="107"/>
      <c r="V427" s="107"/>
      <c r="AF427" s="107"/>
      <c r="AG427" s="107"/>
      <c r="AP427" s="107"/>
      <c r="AQ427" s="107"/>
      <c r="AZ427" s="107"/>
      <c r="BJ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63"/>
      <c r="B428" s="107"/>
      <c r="L428" s="107"/>
      <c r="V428" s="107"/>
      <c r="AF428" s="107"/>
      <c r="AG428" s="107"/>
      <c r="AP428" s="107"/>
      <c r="AQ428" s="107"/>
      <c r="AZ428" s="107"/>
      <c r="BJ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63"/>
      <c r="B429" s="107"/>
      <c r="L429" s="107"/>
      <c r="V429" s="107"/>
      <c r="AF429" s="107"/>
      <c r="AG429" s="107"/>
      <c r="AP429" s="107"/>
      <c r="AQ429" s="107"/>
      <c r="AZ429" s="107"/>
      <c r="BJ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63"/>
      <c r="B430" s="107"/>
      <c r="L430" s="107"/>
      <c r="V430" s="107"/>
      <c r="AF430" s="107"/>
      <c r="AG430" s="107"/>
      <c r="AP430" s="107"/>
      <c r="AQ430" s="107"/>
      <c r="AZ430" s="107"/>
      <c r="BJ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63"/>
      <c r="B431" s="107"/>
      <c r="L431" s="107"/>
      <c r="V431" s="107"/>
      <c r="AF431" s="107"/>
      <c r="AG431" s="107"/>
      <c r="AP431" s="107"/>
      <c r="AQ431" s="107"/>
      <c r="AZ431" s="107"/>
      <c r="BJ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63"/>
      <c r="B432" s="107"/>
      <c r="L432" s="107"/>
      <c r="V432" s="107"/>
      <c r="AF432" s="107"/>
      <c r="AG432" s="107"/>
      <c r="AP432" s="107"/>
      <c r="AQ432" s="107"/>
      <c r="AZ432" s="107"/>
      <c r="BJ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63"/>
      <c r="B433" s="107"/>
      <c r="L433" s="107"/>
      <c r="V433" s="107"/>
      <c r="AF433" s="107"/>
      <c r="AG433" s="107"/>
      <c r="AP433" s="107"/>
      <c r="AQ433" s="107"/>
      <c r="AZ433" s="107"/>
      <c r="BJ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63"/>
      <c r="B434" s="107"/>
      <c r="L434" s="107"/>
      <c r="V434" s="107"/>
      <c r="AF434" s="107"/>
      <c r="AG434" s="107"/>
      <c r="AP434" s="107"/>
      <c r="AQ434" s="107"/>
      <c r="AZ434" s="107"/>
      <c r="BJ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63"/>
      <c r="B435" s="107"/>
      <c r="L435" s="107"/>
      <c r="V435" s="107"/>
      <c r="AF435" s="107"/>
      <c r="AG435" s="107"/>
      <c r="AP435" s="107"/>
      <c r="AQ435" s="107"/>
      <c r="AZ435" s="107"/>
      <c r="BJ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63"/>
      <c r="B436" s="107"/>
      <c r="L436" s="107"/>
      <c r="V436" s="107"/>
      <c r="AF436" s="107"/>
      <c r="AG436" s="107"/>
      <c r="AP436" s="107"/>
      <c r="AQ436" s="107"/>
      <c r="AZ436" s="107"/>
      <c r="BJ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63"/>
      <c r="B437" s="107"/>
      <c r="L437" s="107"/>
      <c r="V437" s="107"/>
      <c r="AF437" s="107"/>
      <c r="AG437" s="107"/>
      <c r="AP437" s="107"/>
      <c r="AQ437" s="107"/>
      <c r="AZ437" s="107"/>
      <c r="BJ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63"/>
      <c r="B438" s="107"/>
      <c r="L438" s="107"/>
      <c r="V438" s="107"/>
      <c r="AF438" s="107"/>
      <c r="AG438" s="107"/>
      <c r="AP438" s="107"/>
      <c r="AQ438" s="107"/>
      <c r="AZ438" s="107"/>
      <c r="BJ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63"/>
      <c r="B439" s="107"/>
      <c r="L439" s="107"/>
      <c r="V439" s="107"/>
      <c r="AF439" s="107"/>
      <c r="AG439" s="107"/>
      <c r="AP439" s="107"/>
      <c r="AQ439" s="107"/>
      <c r="AZ439" s="107"/>
      <c r="BJ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63"/>
      <c r="B440" s="107"/>
      <c r="L440" s="107"/>
      <c r="V440" s="107"/>
      <c r="AF440" s="107"/>
      <c r="AG440" s="107"/>
      <c r="AP440" s="107"/>
      <c r="AQ440" s="107"/>
      <c r="AZ440" s="107"/>
      <c r="BJ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63"/>
      <c r="B441" s="107"/>
      <c r="L441" s="107"/>
      <c r="V441" s="107"/>
      <c r="AF441" s="107"/>
      <c r="AG441" s="107"/>
      <c r="AP441" s="107"/>
      <c r="AQ441" s="107"/>
      <c r="AZ441" s="107"/>
      <c r="BJ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63"/>
      <c r="B442" s="107"/>
      <c r="L442" s="107"/>
      <c r="V442" s="107"/>
      <c r="AF442" s="107"/>
      <c r="AG442" s="107"/>
      <c r="AP442" s="107"/>
      <c r="AQ442" s="107"/>
      <c r="AZ442" s="107"/>
      <c r="BJ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63"/>
      <c r="B443" s="107"/>
      <c r="L443" s="107"/>
      <c r="V443" s="107"/>
      <c r="AF443" s="107"/>
      <c r="AG443" s="107"/>
      <c r="AP443" s="107"/>
      <c r="AQ443" s="107"/>
      <c r="AZ443" s="107"/>
      <c r="BJ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63"/>
      <c r="B444" s="107"/>
      <c r="L444" s="107"/>
      <c r="V444" s="107"/>
      <c r="AF444" s="107"/>
      <c r="AG444" s="107"/>
      <c r="AP444" s="107"/>
      <c r="AQ444" s="107"/>
      <c r="AZ444" s="107"/>
      <c r="BJ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63"/>
      <c r="B445" s="107"/>
      <c r="L445" s="107"/>
      <c r="V445" s="107"/>
      <c r="AF445" s="107"/>
      <c r="AG445" s="107"/>
      <c r="AP445" s="107"/>
      <c r="AQ445" s="107"/>
      <c r="AZ445" s="107"/>
      <c r="BJ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63"/>
      <c r="B446" s="107"/>
      <c r="L446" s="107"/>
      <c r="V446" s="107"/>
      <c r="AF446" s="107"/>
      <c r="AG446" s="107"/>
      <c r="AP446" s="107"/>
      <c r="AQ446" s="107"/>
      <c r="AZ446" s="107"/>
      <c r="BJ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63"/>
      <c r="B447" s="107"/>
      <c r="L447" s="107"/>
      <c r="V447" s="107"/>
      <c r="AF447" s="107"/>
      <c r="AG447" s="107"/>
      <c r="AP447" s="107"/>
      <c r="AQ447" s="107"/>
      <c r="AZ447" s="107"/>
      <c r="BJ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63"/>
      <c r="B448" s="107"/>
      <c r="L448" s="107"/>
      <c r="V448" s="107"/>
      <c r="AF448" s="107"/>
      <c r="AG448" s="107"/>
      <c r="AP448" s="107"/>
      <c r="AQ448" s="107"/>
      <c r="AZ448" s="107"/>
      <c r="BJ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63"/>
      <c r="B449" s="107"/>
      <c r="L449" s="107"/>
      <c r="V449" s="107"/>
      <c r="AF449" s="107"/>
      <c r="AG449" s="107"/>
      <c r="AP449" s="107"/>
      <c r="AQ449" s="107"/>
      <c r="AZ449" s="107"/>
      <c r="BJ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63"/>
      <c r="B450" s="107"/>
      <c r="L450" s="107"/>
      <c r="V450" s="107"/>
      <c r="AF450" s="107"/>
      <c r="AG450" s="107"/>
      <c r="AP450" s="107"/>
      <c r="AQ450" s="107"/>
      <c r="AZ450" s="107"/>
      <c r="BJ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63"/>
      <c r="B451" s="107"/>
      <c r="L451" s="107"/>
      <c r="V451" s="107"/>
      <c r="AF451" s="107"/>
      <c r="AG451" s="107"/>
      <c r="AP451" s="107"/>
      <c r="AQ451" s="107"/>
      <c r="AZ451" s="107"/>
      <c r="BJ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63"/>
      <c r="B452" s="107"/>
      <c r="L452" s="107"/>
      <c r="V452" s="107"/>
      <c r="AF452" s="107"/>
      <c r="AG452" s="107"/>
      <c r="AP452" s="107"/>
      <c r="AQ452" s="107"/>
      <c r="AZ452" s="107"/>
      <c r="BJ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63"/>
      <c r="B453" s="107"/>
      <c r="L453" s="107"/>
      <c r="V453" s="107"/>
      <c r="AF453" s="107"/>
      <c r="AG453" s="107"/>
      <c r="AP453" s="107"/>
      <c r="AQ453" s="107"/>
      <c r="AZ453" s="107"/>
      <c r="BJ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63"/>
      <c r="B454" s="107"/>
      <c r="L454" s="107"/>
      <c r="V454" s="107"/>
      <c r="AF454" s="107"/>
      <c r="AG454" s="107"/>
      <c r="AP454" s="107"/>
      <c r="AQ454" s="107"/>
      <c r="AZ454" s="107"/>
      <c r="BJ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63"/>
      <c r="B455" s="107"/>
      <c r="L455" s="107"/>
      <c r="V455" s="107"/>
      <c r="AF455" s="107"/>
      <c r="AG455" s="107"/>
      <c r="AP455" s="107"/>
      <c r="AQ455" s="107"/>
      <c r="AZ455" s="107"/>
      <c r="BJ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63"/>
      <c r="B456" s="107"/>
      <c r="L456" s="107"/>
      <c r="V456" s="107"/>
      <c r="AF456" s="107"/>
      <c r="AG456" s="107"/>
      <c r="AP456" s="107"/>
      <c r="AQ456" s="107"/>
      <c r="AZ456" s="107"/>
      <c r="BJ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63"/>
      <c r="B457" s="107"/>
      <c r="L457" s="107"/>
      <c r="V457" s="107"/>
      <c r="AF457" s="107"/>
      <c r="AG457" s="107"/>
      <c r="AP457" s="107"/>
      <c r="AQ457" s="107"/>
      <c r="AZ457" s="107"/>
      <c r="BJ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63"/>
      <c r="B458" s="107"/>
      <c r="L458" s="107"/>
      <c r="V458" s="107"/>
      <c r="AF458" s="107"/>
      <c r="AG458" s="107"/>
      <c r="AP458" s="107"/>
      <c r="AQ458" s="107"/>
      <c r="AZ458" s="107"/>
      <c r="BJ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63"/>
      <c r="B459" s="107"/>
      <c r="L459" s="107"/>
      <c r="V459" s="107"/>
      <c r="AF459" s="107"/>
      <c r="AG459" s="107"/>
      <c r="AP459" s="107"/>
      <c r="AQ459" s="107"/>
      <c r="AZ459" s="107"/>
      <c r="BJ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63"/>
      <c r="B460" s="107"/>
      <c r="L460" s="107"/>
      <c r="V460" s="107"/>
      <c r="AF460" s="107"/>
      <c r="AG460" s="107"/>
      <c r="AP460" s="107"/>
      <c r="AQ460" s="107"/>
      <c r="AZ460" s="107"/>
      <c r="BJ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63"/>
      <c r="B461" s="107"/>
      <c r="L461" s="107"/>
      <c r="V461" s="107"/>
      <c r="AF461" s="107"/>
      <c r="AG461" s="107"/>
      <c r="AP461" s="107"/>
      <c r="AQ461" s="107"/>
      <c r="AZ461" s="107"/>
      <c r="BJ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63"/>
      <c r="B462" s="107"/>
      <c r="L462" s="107"/>
      <c r="V462" s="107"/>
      <c r="AF462" s="107"/>
      <c r="AG462" s="107"/>
      <c r="AP462" s="107"/>
      <c r="AQ462" s="107"/>
      <c r="AZ462" s="107"/>
      <c r="BJ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63"/>
      <c r="B463" s="107"/>
      <c r="L463" s="107"/>
      <c r="V463" s="107"/>
      <c r="AF463" s="107"/>
      <c r="AG463" s="107"/>
      <c r="AP463" s="107"/>
      <c r="AQ463" s="107"/>
      <c r="AZ463" s="107"/>
      <c r="BJ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63"/>
      <c r="B464" s="107"/>
      <c r="L464" s="107"/>
      <c r="V464" s="107"/>
      <c r="AF464" s="107"/>
      <c r="AG464" s="107"/>
      <c r="AP464" s="107"/>
      <c r="AQ464" s="107"/>
      <c r="AZ464" s="107"/>
      <c r="BJ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63"/>
      <c r="B465" s="107"/>
      <c r="L465" s="107"/>
      <c r="V465" s="107"/>
      <c r="AF465" s="107"/>
      <c r="AG465" s="107"/>
      <c r="AP465" s="107"/>
      <c r="AQ465" s="107"/>
      <c r="AZ465" s="107"/>
      <c r="BJ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63"/>
      <c r="B466" s="107"/>
      <c r="L466" s="107"/>
      <c r="V466" s="107"/>
      <c r="AF466" s="107"/>
      <c r="AG466" s="107"/>
      <c r="AP466" s="107"/>
      <c r="AQ466" s="107"/>
      <c r="AZ466" s="107"/>
      <c r="BJ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63"/>
      <c r="B467" s="107"/>
      <c r="L467" s="107"/>
      <c r="V467" s="107"/>
      <c r="AF467" s="107"/>
      <c r="AG467" s="107"/>
      <c r="AP467" s="107"/>
      <c r="AQ467" s="107"/>
      <c r="AZ467" s="107"/>
      <c r="BJ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63"/>
      <c r="B468" s="107"/>
      <c r="L468" s="107"/>
      <c r="V468" s="107"/>
      <c r="AF468" s="107"/>
      <c r="AG468" s="107"/>
      <c r="AP468" s="107"/>
      <c r="AQ468" s="107"/>
      <c r="AZ468" s="107"/>
      <c r="BJ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63"/>
      <c r="B469" s="107"/>
      <c r="L469" s="107"/>
      <c r="V469" s="107"/>
      <c r="AF469" s="107"/>
      <c r="AG469" s="107"/>
      <c r="AP469" s="107"/>
      <c r="AQ469" s="107"/>
      <c r="AZ469" s="107"/>
      <c r="BJ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63"/>
      <c r="B470" s="107"/>
      <c r="L470" s="107"/>
      <c r="V470" s="107"/>
      <c r="AF470" s="107"/>
      <c r="AG470" s="107"/>
      <c r="AP470" s="107"/>
      <c r="AQ470" s="107"/>
      <c r="AZ470" s="107"/>
      <c r="BJ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63"/>
      <c r="B471" s="107"/>
      <c r="L471" s="107"/>
      <c r="V471" s="107"/>
      <c r="AF471" s="107"/>
      <c r="AG471" s="107"/>
      <c r="AP471" s="107"/>
      <c r="AQ471" s="107"/>
      <c r="AZ471" s="107"/>
      <c r="BJ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63"/>
      <c r="B472" s="107"/>
      <c r="L472" s="107"/>
      <c r="V472" s="107"/>
      <c r="AF472" s="107"/>
      <c r="AG472" s="107"/>
      <c r="AP472" s="107"/>
      <c r="AQ472" s="107"/>
      <c r="AZ472" s="107"/>
      <c r="BJ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63"/>
      <c r="B473" s="107"/>
      <c r="L473" s="107"/>
      <c r="V473" s="107"/>
      <c r="AF473" s="107"/>
      <c r="AG473" s="107"/>
      <c r="AP473" s="107"/>
      <c r="AQ473" s="107"/>
      <c r="AZ473" s="107"/>
      <c r="BJ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63"/>
      <c r="B474" s="107"/>
      <c r="L474" s="107"/>
      <c r="V474" s="107"/>
      <c r="AF474" s="107"/>
      <c r="AG474" s="107"/>
      <c r="AP474" s="107"/>
      <c r="AQ474" s="107"/>
      <c r="AZ474" s="107"/>
      <c r="BJ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63"/>
      <c r="B475" s="107"/>
      <c r="L475" s="107"/>
      <c r="V475" s="107"/>
      <c r="AF475" s="107"/>
      <c r="AG475" s="107"/>
      <c r="AP475" s="107"/>
      <c r="AQ475" s="107"/>
      <c r="AZ475" s="107"/>
      <c r="BJ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63"/>
      <c r="B476" s="107"/>
      <c r="L476" s="107"/>
      <c r="V476" s="107"/>
      <c r="AF476" s="107"/>
      <c r="AG476" s="107"/>
      <c r="AP476" s="107"/>
      <c r="AQ476" s="107"/>
      <c r="AZ476" s="107"/>
      <c r="BJ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63"/>
      <c r="B477" s="107"/>
      <c r="L477" s="107"/>
      <c r="V477" s="107"/>
      <c r="AF477" s="107"/>
      <c r="AG477" s="107"/>
      <c r="AP477" s="107"/>
      <c r="AQ477" s="107"/>
      <c r="AZ477" s="107"/>
      <c r="BJ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63"/>
      <c r="B478" s="107"/>
      <c r="L478" s="107"/>
      <c r="V478" s="107"/>
      <c r="AF478" s="107"/>
      <c r="AG478" s="107"/>
      <c r="AP478" s="107"/>
      <c r="AQ478" s="107"/>
      <c r="AZ478" s="107"/>
      <c r="BJ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63"/>
      <c r="B479" s="107"/>
      <c r="L479" s="107"/>
      <c r="V479" s="107"/>
      <c r="AF479" s="107"/>
      <c r="AG479" s="107"/>
      <c r="AP479" s="107"/>
      <c r="AQ479" s="107"/>
      <c r="AZ479" s="107"/>
      <c r="BJ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63"/>
      <c r="B480" s="107"/>
      <c r="L480" s="107"/>
      <c r="V480" s="107"/>
      <c r="AF480" s="107"/>
      <c r="AG480" s="107"/>
      <c r="AP480" s="107"/>
      <c r="AQ480" s="107"/>
      <c r="AZ480" s="107"/>
      <c r="BJ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63"/>
      <c r="B481" s="107"/>
      <c r="L481" s="107"/>
      <c r="V481" s="107"/>
      <c r="AF481" s="107"/>
      <c r="AG481" s="107"/>
      <c r="AP481" s="107"/>
      <c r="AQ481" s="107"/>
      <c r="AZ481" s="107"/>
      <c r="BJ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63"/>
      <c r="B482" s="107"/>
      <c r="L482" s="107"/>
      <c r="V482" s="107"/>
      <c r="AF482" s="107"/>
      <c r="AG482" s="107"/>
      <c r="AP482" s="107"/>
      <c r="AQ482" s="107"/>
      <c r="AZ482" s="107"/>
      <c r="BJ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63"/>
      <c r="B483" s="107"/>
      <c r="L483" s="107"/>
      <c r="V483" s="107"/>
      <c r="AF483" s="107"/>
      <c r="AG483" s="107"/>
      <c r="AP483" s="107"/>
      <c r="AQ483" s="107"/>
      <c r="AZ483" s="107"/>
      <c r="BJ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63"/>
      <c r="B484" s="107"/>
      <c r="L484" s="107"/>
      <c r="V484" s="107"/>
      <c r="AF484" s="107"/>
      <c r="AG484" s="107"/>
      <c r="AP484" s="107"/>
      <c r="AQ484" s="107"/>
      <c r="AZ484" s="107"/>
      <c r="BJ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63"/>
      <c r="B485" s="107"/>
      <c r="L485" s="107"/>
      <c r="V485" s="107"/>
      <c r="AF485" s="107"/>
      <c r="AG485" s="107"/>
      <c r="AP485" s="107"/>
      <c r="AQ485" s="107"/>
      <c r="AZ485" s="107"/>
      <c r="BJ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63"/>
      <c r="B486" s="107"/>
      <c r="L486" s="107"/>
      <c r="V486" s="107"/>
      <c r="AF486" s="107"/>
      <c r="AG486" s="107"/>
      <c r="AP486" s="107"/>
      <c r="AQ486" s="107"/>
      <c r="AZ486" s="107"/>
      <c r="BJ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63"/>
      <c r="B487" s="107"/>
      <c r="L487" s="107"/>
      <c r="V487" s="107"/>
      <c r="AF487" s="107"/>
      <c r="AG487" s="107"/>
      <c r="AP487" s="107"/>
      <c r="AQ487" s="107"/>
      <c r="AZ487" s="107"/>
      <c r="BJ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63"/>
      <c r="B488" s="107"/>
      <c r="L488" s="107"/>
      <c r="V488" s="107"/>
      <c r="AF488" s="107"/>
      <c r="AG488" s="107"/>
      <c r="AP488" s="107"/>
      <c r="AQ488" s="107"/>
      <c r="AZ488" s="107"/>
      <c r="BJ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63"/>
      <c r="B489" s="107"/>
      <c r="L489" s="107"/>
      <c r="V489" s="107"/>
      <c r="AF489" s="107"/>
      <c r="AG489" s="107"/>
      <c r="AP489" s="107"/>
      <c r="AQ489" s="107"/>
      <c r="AZ489" s="107"/>
      <c r="BJ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63"/>
      <c r="B490" s="107"/>
      <c r="L490" s="107"/>
      <c r="V490" s="107"/>
      <c r="AF490" s="107"/>
      <c r="AG490" s="107"/>
      <c r="AP490" s="107"/>
      <c r="AQ490" s="107"/>
      <c r="AZ490" s="107"/>
      <c r="BJ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63"/>
      <c r="B491" s="107"/>
      <c r="L491" s="107"/>
      <c r="V491" s="107"/>
      <c r="AF491" s="107"/>
      <c r="AG491" s="107"/>
      <c r="AP491" s="107"/>
      <c r="AQ491" s="107"/>
      <c r="AZ491" s="107"/>
      <c r="BJ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63"/>
      <c r="B492" s="107"/>
      <c r="L492" s="107"/>
      <c r="V492" s="107"/>
      <c r="AF492" s="107"/>
      <c r="AG492" s="107"/>
      <c r="AP492" s="107"/>
      <c r="AQ492" s="107"/>
      <c r="AZ492" s="107"/>
      <c r="BJ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63"/>
      <c r="B493" s="107"/>
      <c r="L493" s="107"/>
      <c r="V493" s="107"/>
      <c r="AF493" s="107"/>
      <c r="AG493" s="107"/>
      <c r="AP493" s="107"/>
      <c r="AQ493" s="107"/>
      <c r="AZ493" s="107"/>
      <c r="BJ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63"/>
      <c r="B494" s="107"/>
      <c r="L494" s="107"/>
      <c r="V494" s="107"/>
      <c r="AF494" s="107"/>
      <c r="AG494" s="107"/>
      <c r="AP494" s="107"/>
      <c r="AQ494" s="107"/>
      <c r="AZ494" s="107"/>
      <c r="BJ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63"/>
      <c r="B495" s="107"/>
      <c r="L495" s="107"/>
      <c r="V495" s="107"/>
      <c r="AF495" s="107"/>
      <c r="AG495" s="107"/>
      <c r="AP495" s="107"/>
      <c r="AQ495" s="107"/>
      <c r="AZ495" s="107"/>
      <c r="BJ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63"/>
      <c r="B496" s="107"/>
      <c r="L496" s="107"/>
      <c r="V496" s="107"/>
      <c r="AF496" s="107"/>
      <c r="AG496" s="107"/>
      <c r="AP496" s="107"/>
      <c r="AQ496" s="107"/>
      <c r="AZ496" s="107"/>
      <c r="BJ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63"/>
      <c r="B497" s="107"/>
      <c r="L497" s="107"/>
      <c r="V497" s="107"/>
      <c r="AF497" s="107"/>
      <c r="AG497" s="107"/>
      <c r="AP497" s="107"/>
      <c r="AQ497" s="107"/>
      <c r="AZ497" s="107"/>
      <c r="BJ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63"/>
      <c r="B498" s="107"/>
      <c r="L498" s="107"/>
      <c r="V498" s="107"/>
      <c r="AF498" s="107"/>
      <c r="AG498" s="107"/>
      <c r="AP498" s="107"/>
      <c r="AQ498" s="107"/>
      <c r="AZ498" s="107"/>
      <c r="BJ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63"/>
      <c r="B499" s="107"/>
      <c r="L499" s="107"/>
      <c r="V499" s="107"/>
      <c r="AF499" s="107"/>
      <c r="AG499" s="107"/>
      <c r="AP499" s="107"/>
      <c r="AQ499" s="107"/>
      <c r="AZ499" s="107"/>
      <c r="BJ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63"/>
      <c r="B500" s="107"/>
      <c r="L500" s="107"/>
      <c r="V500" s="107"/>
      <c r="AF500" s="107"/>
      <c r="AG500" s="107"/>
      <c r="AP500" s="107"/>
      <c r="AQ500" s="107"/>
      <c r="AZ500" s="107"/>
      <c r="BJ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63"/>
      <c r="B501" s="107"/>
      <c r="L501" s="107"/>
      <c r="V501" s="107"/>
      <c r="AF501" s="107"/>
      <c r="AG501" s="107"/>
      <c r="AP501" s="107"/>
      <c r="AQ501" s="107"/>
      <c r="AZ501" s="107"/>
      <c r="BJ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63"/>
      <c r="B502" s="107"/>
      <c r="L502" s="107"/>
      <c r="V502" s="107"/>
      <c r="AF502" s="107"/>
      <c r="AG502" s="107"/>
      <c r="AP502" s="107"/>
      <c r="AQ502" s="107"/>
      <c r="AZ502" s="107"/>
      <c r="BJ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63"/>
      <c r="B503" s="107"/>
      <c r="L503" s="107"/>
      <c r="V503" s="107"/>
      <c r="AF503" s="107"/>
      <c r="AG503" s="107"/>
      <c r="AP503" s="107"/>
      <c r="AQ503" s="107"/>
      <c r="AZ503" s="107"/>
      <c r="BJ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63"/>
      <c r="B504" s="107"/>
      <c r="L504" s="107"/>
      <c r="V504" s="107"/>
      <c r="AF504" s="107"/>
      <c r="AG504" s="107"/>
      <c r="AP504" s="107"/>
      <c r="AQ504" s="107"/>
      <c r="AZ504" s="107"/>
      <c r="BJ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63"/>
      <c r="B505" s="107"/>
      <c r="L505" s="107"/>
      <c r="V505" s="107"/>
      <c r="AF505" s="107"/>
      <c r="AG505" s="107"/>
      <c r="AP505" s="107"/>
      <c r="AQ505" s="107"/>
      <c r="AZ505" s="107"/>
      <c r="BJ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63"/>
      <c r="B506" s="107"/>
      <c r="L506" s="107"/>
      <c r="V506" s="107"/>
      <c r="AF506" s="107"/>
      <c r="AG506" s="107"/>
      <c r="AP506" s="107"/>
      <c r="AQ506" s="107"/>
      <c r="AZ506" s="107"/>
      <c r="BJ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63"/>
      <c r="B507" s="107"/>
      <c r="L507" s="107"/>
      <c r="V507" s="107"/>
      <c r="AF507" s="107"/>
      <c r="AG507" s="107"/>
      <c r="AP507" s="107"/>
      <c r="AQ507" s="107"/>
      <c r="AZ507" s="107"/>
      <c r="BJ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63"/>
      <c r="B508" s="107"/>
      <c r="L508" s="107"/>
      <c r="V508" s="107"/>
      <c r="AF508" s="107"/>
      <c r="AG508" s="107"/>
      <c r="AP508" s="107"/>
      <c r="AQ508" s="107"/>
      <c r="AZ508" s="107"/>
      <c r="BJ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63"/>
      <c r="B509" s="107"/>
      <c r="L509" s="107"/>
      <c r="V509" s="107"/>
      <c r="AF509" s="107"/>
      <c r="AG509" s="107"/>
      <c r="AP509" s="107"/>
      <c r="AQ509" s="107"/>
      <c r="AZ509" s="107"/>
      <c r="BJ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63"/>
      <c r="B510" s="107"/>
      <c r="L510" s="107"/>
      <c r="V510" s="107"/>
      <c r="AF510" s="107"/>
      <c r="AG510" s="107"/>
      <c r="AP510" s="107"/>
      <c r="AQ510" s="107"/>
      <c r="AZ510" s="107"/>
      <c r="BJ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63"/>
      <c r="B511" s="107"/>
      <c r="L511" s="107"/>
      <c r="V511" s="107"/>
      <c r="AF511" s="107"/>
      <c r="AG511" s="107"/>
      <c r="AP511" s="107"/>
      <c r="AQ511" s="107"/>
      <c r="AZ511" s="107"/>
      <c r="BJ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63"/>
      <c r="B512" s="107"/>
      <c r="L512" s="107"/>
      <c r="V512" s="107"/>
      <c r="AF512" s="107"/>
      <c r="AG512" s="107"/>
      <c r="AP512" s="107"/>
      <c r="AQ512" s="107"/>
      <c r="AZ512" s="107"/>
      <c r="BJ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63"/>
      <c r="B513" s="107"/>
      <c r="L513" s="107"/>
      <c r="V513" s="107"/>
      <c r="AF513" s="107"/>
      <c r="AG513" s="107"/>
      <c r="AP513" s="107"/>
      <c r="AQ513" s="107"/>
      <c r="AZ513" s="107"/>
      <c r="BJ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63"/>
      <c r="B514" s="107"/>
      <c r="L514" s="107"/>
      <c r="V514" s="107"/>
      <c r="AF514" s="107"/>
      <c r="AG514" s="107"/>
      <c r="AP514" s="107"/>
      <c r="AQ514" s="107"/>
      <c r="AZ514" s="107"/>
      <c r="BJ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63"/>
      <c r="B515" s="107"/>
      <c r="L515" s="107"/>
      <c r="V515" s="107"/>
      <c r="AF515" s="107"/>
      <c r="AG515" s="107"/>
      <c r="AP515" s="107"/>
      <c r="AQ515" s="107"/>
      <c r="AZ515" s="107"/>
      <c r="BJ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63"/>
      <c r="B516" s="107"/>
      <c r="L516" s="107"/>
      <c r="V516" s="107"/>
      <c r="AF516" s="107"/>
      <c r="AG516" s="107"/>
      <c r="AP516" s="107"/>
      <c r="AQ516" s="107"/>
      <c r="AZ516" s="107"/>
      <c r="BJ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63"/>
      <c r="B517" s="107"/>
      <c r="L517" s="107"/>
      <c r="V517" s="107"/>
      <c r="AF517" s="107"/>
      <c r="AG517" s="107"/>
      <c r="AP517" s="107"/>
      <c r="AQ517" s="107"/>
      <c r="AZ517" s="107"/>
      <c r="BJ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63"/>
      <c r="B518" s="107"/>
      <c r="L518" s="107"/>
      <c r="V518" s="107"/>
      <c r="AF518" s="107"/>
      <c r="AG518" s="107"/>
      <c r="AP518" s="107"/>
      <c r="AQ518" s="107"/>
      <c r="AZ518" s="107"/>
      <c r="BJ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63"/>
      <c r="B519" s="107"/>
      <c r="L519" s="107"/>
      <c r="V519" s="107"/>
      <c r="AF519" s="107"/>
      <c r="AG519" s="107"/>
      <c r="AP519" s="107"/>
      <c r="AQ519" s="107"/>
      <c r="AZ519" s="107"/>
      <c r="BJ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63"/>
      <c r="B520" s="107"/>
      <c r="L520" s="107"/>
      <c r="V520" s="107"/>
      <c r="AF520" s="107"/>
      <c r="AG520" s="107"/>
      <c r="AP520" s="107"/>
      <c r="AQ520" s="107"/>
      <c r="AZ520" s="107"/>
      <c r="BJ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63"/>
      <c r="B521" s="107"/>
      <c r="L521" s="107"/>
      <c r="V521" s="107"/>
      <c r="AF521" s="107"/>
      <c r="AG521" s="107"/>
      <c r="AP521" s="107"/>
      <c r="AQ521" s="107"/>
      <c r="AZ521" s="107"/>
      <c r="BJ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63"/>
      <c r="B522" s="107"/>
      <c r="L522" s="107"/>
      <c r="V522" s="107"/>
      <c r="AF522" s="107"/>
      <c r="AG522" s="107"/>
      <c r="AP522" s="107"/>
      <c r="AQ522" s="107"/>
      <c r="AZ522" s="107"/>
      <c r="BJ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63"/>
      <c r="B523" s="107"/>
      <c r="L523" s="107"/>
      <c r="V523" s="107"/>
      <c r="AF523" s="107"/>
      <c r="AG523" s="107"/>
      <c r="AP523" s="107"/>
      <c r="AQ523" s="107"/>
      <c r="AZ523" s="107"/>
      <c r="BJ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63"/>
      <c r="B524" s="107"/>
      <c r="L524" s="107"/>
      <c r="V524" s="107"/>
      <c r="AF524" s="107"/>
      <c r="AG524" s="107"/>
      <c r="AP524" s="107"/>
      <c r="AQ524" s="107"/>
      <c r="AZ524" s="107"/>
      <c r="BJ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63"/>
      <c r="B525" s="107"/>
      <c r="L525" s="107"/>
      <c r="V525" s="107"/>
      <c r="AF525" s="107"/>
      <c r="AG525" s="107"/>
      <c r="AP525" s="107"/>
      <c r="AQ525" s="107"/>
      <c r="AZ525" s="107"/>
      <c r="BJ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63"/>
      <c r="B526" s="107"/>
      <c r="L526" s="107"/>
      <c r="V526" s="107"/>
      <c r="AF526" s="107"/>
      <c r="AG526" s="107"/>
      <c r="AP526" s="107"/>
      <c r="AQ526" s="107"/>
      <c r="AZ526" s="107"/>
      <c r="BJ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63"/>
      <c r="B527" s="107"/>
      <c r="L527" s="107"/>
      <c r="V527" s="107"/>
      <c r="AF527" s="107"/>
      <c r="AG527" s="107"/>
      <c r="AP527" s="107"/>
      <c r="AQ527" s="107"/>
      <c r="AZ527" s="107"/>
      <c r="BJ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63"/>
      <c r="B528" s="107"/>
      <c r="L528" s="107"/>
      <c r="V528" s="107"/>
      <c r="AF528" s="107"/>
      <c r="AG528" s="107"/>
      <c r="AP528" s="107"/>
      <c r="AQ528" s="107"/>
      <c r="AZ528" s="107"/>
      <c r="BJ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63"/>
      <c r="B529" s="107"/>
      <c r="L529" s="107"/>
      <c r="V529" s="107"/>
      <c r="AF529" s="107"/>
      <c r="AG529" s="107"/>
      <c r="AP529" s="107"/>
      <c r="AQ529" s="107"/>
      <c r="AZ529" s="107"/>
      <c r="BJ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63"/>
      <c r="B530" s="107"/>
      <c r="L530" s="107"/>
      <c r="V530" s="107"/>
      <c r="AF530" s="107"/>
      <c r="AG530" s="107"/>
      <c r="AP530" s="107"/>
      <c r="AQ530" s="107"/>
      <c r="AZ530" s="107"/>
      <c r="BJ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63"/>
      <c r="B531" s="107"/>
      <c r="L531" s="107"/>
      <c r="V531" s="107"/>
      <c r="AF531" s="107"/>
      <c r="AG531" s="107"/>
      <c r="AP531" s="107"/>
      <c r="AQ531" s="107"/>
      <c r="AZ531" s="107"/>
      <c r="BJ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63"/>
      <c r="B532" s="107"/>
      <c r="L532" s="107"/>
      <c r="V532" s="107"/>
      <c r="AF532" s="107"/>
      <c r="AG532" s="107"/>
      <c r="AP532" s="107"/>
      <c r="AQ532" s="107"/>
      <c r="AZ532" s="107"/>
      <c r="BJ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63"/>
      <c r="B533" s="107"/>
      <c r="L533" s="107"/>
      <c r="V533" s="107"/>
      <c r="AF533" s="107"/>
      <c r="AG533" s="107"/>
      <c r="AP533" s="107"/>
      <c r="AQ533" s="107"/>
      <c r="AZ533" s="107"/>
      <c r="BJ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63"/>
      <c r="B534" s="107"/>
      <c r="L534" s="107"/>
      <c r="V534" s="107"/>
      <c r="AF534" s="107"/>
      <c r="AG534" s="107"/>
      <c r="AP534" s="107"/>
      <c r="AQ534" s="107"/>
      <c r="AZ534" s="107"/>
      <c r="BJ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63"/>
      <c r="B535" s="107"/>
      <c r="L535" s="107"/>
      <c r="V535" s="107"/>
      <c r="AF535" s="107"/>
      <c r="AG535" s="107"/>
      <c r="AP535" s="107"/>
      <c r="AQ535" s="107"/>
      <c r="AZ535" s="107"/>
      <c r="BJ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63"/>
      <c r="B536" s="107"/>
      <c r="L536" s="107"/>
      <c r="V536" s="107"/>
      <c r="AF536" s="107"/>
      <c r="AG536" s="107"/>
      <c r="AP536" s="107"/>
      <c r="AQ536" s="107"/>
      <c r="AZ536" s="107"/>
      <c r="BJ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63"/>
      <c r="B537" s="107"/>
      <c r="L537" s="107"/>
      <c r="V537" s="107"/>
      <c r="AF537" s="107"/>
      <c r="AG537" s="107"/>
      <c r="AP537" s="107"/>
      <c r="AQ537" s="107"/>
      <c r="AZ537" s="107"/>
      <c r="BJ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63"/>
      <c r="B538" s="107"/>
      <c r="L538" s="107"/>
      <c r="V538" s="107"/>
      <c r="AF538" s="107"/>
      <c r="AG538" s="107"/>
      <c r="AP538" s="107"/>
      <c r="AQ538" s="107"/>
      <c r="AZ538" s="107"/>
      <c r="BJ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63"/>
      <c r="B539" s="107"/>
      <c r="L539" s="107"/>
      <c r="V539" s="107"/>
      <c r="AF539" s="107"/>
      <c r="AG539" s="107"/>
      <c r="AP539" s="107"/>
      <c r="AQ539" s="107"/>
      <c r="AZ539" s="107"/>
      <c r="BJ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63"/>
      <c r="B540" s="107"/>
      <c r="L540" s="107"/>
      <c r="V540" s="107"/>
      <c r="AF540" s="107"/>
      <c r="AG540" s="107"/>
      <c r="AP540" s="107"/>
      <c r="AQ540" s="107"/>
      <c r="AZ540" s="107"/>
      <c r="BJ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63"/>
      <c r="B541" s="107"/>
      <c r="L541" s="107"/>
      <c r="V541" s="107"/>
      <c r="AF541" s="107"/>
      <c r="AG541" s="107"/>
      <c r="AP541" s="107"/>
      <c r="AQ541" s="107"/>
      <c r="AZ541" s="107"/>
      <c r="BJ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63"/>
      <c r="B542" s="107"/>
      <c r="L542" s="107"/>
      <c r="V542" s="107"/>
      <c r="AF542" s="107"/>
      <c r="AG542" s="107"/>
      <c r="AP542" s="107"/>
      <c r="AQ542" s="107"/>
      <c r="AZ542" s="107"/>
      <c r="BJ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63"/>
      <c r="B543" s="107"/>
      <c r="L543" s="107"/>
      <c r="V543" s="107"/>
      <c r="AF543" s="107"/>
      <c r="AG543" s="107"/>
      <c r="AP543" s="107"/>
      <c r="AQ543" s="107"/>
      <c r="AZ543" s="107"/>
      <c r="BJ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63"/>
      <c r="B544" s="107"/>
      <c r="L544" s="107"/>
      <c r="V544" s="107"/>
      <c r="AF544" s="107"/>
      <c r="AG544" s="107"/>
      <c r="AP544" s="107"/>
      <c r="AQ544" s="107"/>
      <c r="AZ544" s="107"/>
      <c r="BJ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63"/>
      <c r="B545" s="107"/>
      <c r="L545" s="107"/>
      <c r="V545" s="107"/>
      <c r="AF545" s="107"/>
      <c r="AG545" s="107"/>
      <c r="AP545" s="107"/>
      <c r="AQ545" s="107"/>
      <c r="AZ545" s="107"/>
      <c r="BJ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63"/>
      <c r="B546" s="107"/>
      <c r="L546" s="107"/>
      <c r="V546" s="107"/>
      <c r="AF546" s="107"/>
      <c r="AG546" s="107"/>
      <c r="AP546" s="107"/>
      <c r="AQ546" s="107"/>
      <c r="AZ546" s="107"/>
      <c r="BJ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63"/>
      <c r="B547" s="107"/>
      <c r="L547" s="107"/>
      <c r="V547" s="107"/>
      <c r="AF547" s="107"/>
      <c r="AG547" s="107"/>
      <c r="AP547" s="107"/>
      <c r="AQ547" s="107"/>
      <c r="AZ547" s="107"/>
      <c r="BJ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63"/>
      <c r="B548" s="107"/>
      <c r="L548" s="107"/>
      <c r="V548" s="107"/>
      <c r="AF548" s="107"/>
      <c r="AG548" s="107"/>
      <c r="AP548" s="107"/>
      <c r="AQ548" s="107"/>
      <c r="AZ548" s="107"/>
      <c r="BJ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63"/>
      <c r="B549" s="107"/>
      <c r="L549" s="107"/>
      <c r="V549" s="107"/>
      <c r="AF549" s="107"/>
      <c r="AG549" s="107"/>
      <c r="AP549" s="107"/>
      <c r="AQ549" s="107"/>
      <c r="AZ549" s="107"/>
      <c r="BJ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63"/>
      <c r="B550" s="107"/>
      <c r="L550" s="107"/>
      <c r="V550" s="107"/>
      <c r="AF550" s="107"/>
      <c r="AG550" s="107"/>
      <c r="AP550" s="107"/>
      <c r="AQ550" s="107"/>
      <c r="AZ550" s="107"/>
      <c r="BJ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63"/>
      <c r="B551" s="107"/>
      <c r="L551" s="107"/>
      <c r="V551" s="107"/>
      <c r="AF551" s="107"/>
      <c r="AG551" s="107"/>
      <c r="AP551" s="107"/>
      <c r="AQ551" s="107"/>
      <c r="AZ551" s="107"/>
      <c r="BJ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63"/>
      <c r="B552" s="107"/>
      <c r="L552" s="107"/>
      <c r="V552" s="107"/>
      <c r="AF552" s="107"/>
      <c r="AG552" s="107"/>
      <c r="AP552" s="107"/>
      <c r="AQ552" s="107"/>
      <c r="AZ552" s="107"/>
      <c r="BJ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63"/>
      <c r="B553" s="107"/>
      <c r="L553" s="107"/>
      <c r="V553" s="107"/>
      <c r="AF553" s="107"/>
      <c r="AG553" s="107"/>
      <c r="AP553" s="107"/>
      <c r="AQ553" s="107"/>
      <c r="AZ553" s="107"/>
      <c r="BJ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63"/>
      <c r="B554" s="107"/>
      <c r="L554" s="107"/>
      <c r="V554" s="107"/>
      <c r="AF554" s="107"/>
      <c r="AG554" s="107"/>
      <c r="AP554" s="107"/>
      <c r="AQ554" s="107"/>
      <c r="AZ554" s="107"/>
      <c r="BJ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63"/>
      <c r="B555" s="107"/>
      <c r="L555" s="107"/>
      <c r="V555" s="107"/>
      <c r="AF555" s="107"/>
      <c r="AG555" s="107"/>
      <c r="AP555" s="107"/>
      <c r="AQ555" s="107"/>
      <c r="AZ555" s="107"/>
      <c r="BJ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63"/>
      <c r="B556" s="107"/>
      <c r="L556" s="107"/>
      <c r="V556" s="107"/>
      <c r="AF556" s="107"/>
      <c r="AG556" s="107"/>
      <c r="AP556" s="107"/>
      <c r="AQ556" s="107"/>
      <c r="AZ556" s="107"/>
      <c r="BJ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63"/>
      <c r="B557" s="107"/>
      <c r="L557" s="107"/>
      <c r="V557" s="107"/>
      <c r="AF557" s="107"/>
      <c r="AG557" s="107"/>
      <c r="AP557" s="107"/>
      <c r="AQ557" s="107"/>
      <c r="AZ557" s="107"/>
      <c r="BJ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63"/>
      <c r="B558" s="107"/>
      <c r="L558" s="107"/>
      <c r="V558" s="107"/>
      <c r="AF558" s="107"/>
      <c r="AG558" s="107"/>
      <c r="AP558" s="107"/>
      <c r="AQ558" s="107"/>
      <c r="AZ558" s="107"/>
      <c r="BJ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63"/>
      <c r="B559" s="107"/>
      <c r="L559" s="107"/>
      <c r="V559" s="107"/>
      <c r="AF559" s="107"/>
      <c r="AG559" s="107"/>
      <c r="AP559" s="107"/>
      <c r="AQ559" s="107"/>
      <c r="AZ559" s="107"/>
      <c r="BJ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63"/>
      <c r="B560" s="107"/>
      <c r="L560" s="107"/>
      <c r="V560" s="107"/>
      <c r="AF560" s="107"/>
      <c r="AG560" s="107"/>
      <c r="AP560" s="107"/>
      <c r="AQ560" s="107"/>
      <c r="AZ560" s="107"/>
      <c r="BJ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63"/>
      <c r="B561" s="107"/>
      <c r="L561" s="107"/>
      <c r="V561" s="107"/>
      <c r="AF561" s="107"/>
      <c r="AG561" s="107"/>
      <c r="AP561" s="107"/>
      <c r="AQ561" s="107"/>
      <c r="AZ561" s="107"/>
      <c r="BJ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63"/>
      <c r="B562" s="107"/>
      <c r="L562" s="107"/>
      <c r="V562" s="107"/>
      <c r="AF562" s="107"/>
      <c r="AG562" s="107"/>
      <c r="AP562" s="107"/>
      <c r="AQ562" s="107"/>
      <c r="AZ562" s="107"/>
      <c r="BJ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63"/>
      <c r="B563" s="107"/>
      <c r="L563" s="107"/>
      <c r="V563" s="107"/>
      <c r="AF563" s="107"/>
      <c r="AG563" s="107"/>
      <c r="AP563" s="107"/>
      <c r="AQ563" s="107"/>
      <c r="AZ563" s="107"/>
      <c r="BJ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63"/>
      <c r="B564" s="107"/>
      <c r="L564" s="107"/>
      <c r="V564" s="107"/>
      <c r="AF564" s="107"/>
      <c r="AG564" s="107"/>
      <c r="AP564" s="107"/>
      <c r="AQ564" s="107"/>
      <c r="AZ564" s="107"/>
      <c r="BJ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63"/>
      <c r="B565" s="107"/>
      <c r="L565" s="107"/>
      <c r="V565" s="107"/>
      <c r="AF565" s="107"/>
      <c r="AG565" s="107"/>
      <c r="AP565" s="107"/>
      <c r="AQ565" s="107"/>
      <c r="AZ565" s="107"/>
      <c r="BJ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63"/>
      <c r="B566" s="107"/>
      <c r="L566" s="107"/>
      <c r="V566" s="107"/>
      <c r="AF566" s="107"/>
      <c r="AG566" s="107"/>
      <c r="AP566" s="107"/>
      <c r="AQ566" s="107"/>
      <c r="AZ566" s="107"/>
      <c r="BJ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63"/>
      <c r="B567" s="107"/>
      <c r="L567" s="107"/>
      <c r="V567" s="107"/>
      <c r="AF567" s="107"/>
      <c r="AG567" s="107"/>
      <c r="AP567" s="107"/>
      <c r="AQ567" s="107"/>
      <c r="AZ567" s="107"/>
      <c r="BJ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63"/>
      <c r="B568" s="107"/>
      <c r="L568" s="107"/>
      <c r="V568" s="107"/>
      <c r="AF568" s="107"/>
      <c r="AG568" s="107"/>
      <c r="AP568" s="107"/>
      <c r="AQ568" s="107"/>
      <c r="AZ568" s="107"/>
      <c r="BJ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63"/>
      <c r="B569" s="107"/>
      <c r="L569" s="107"/>
      <c r="V569" s="107"/>
      <c r="AF569" s="107"/>
      <c r="AG569" s="107"/>
      <c r="AP569" s="107"/>
      <c r="AQ569" s="107"/>
      <c r="AZ569" s="107"/>
      <c r="BJ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63"/>
      <c r="B570" s="107"/>
      <c r="L570" s="107"/>
      <c r="V570" s="107"/>
      <c r="AF570" s="107"/>
      <c r="AG570" s="107"/>
      <c r="AP570" s="107"/>
      <c r="AQ570" s="107"/>
      <c r="AZ570" s="107"/>
      <c r="BJ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63"/>
      <c r="B571" s="107"/>
      <c r="L571" s="107"/>
      <c r="V571" s="107"/>
      <c r="AF571" s="107"/>
      <c r="AG571" s="107"/>
      <c r="AP571" s="107"/>
      <c r="AQ571" s="107"/>
      <c r="AZ571" s="107"/>
      <c r="BJ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63"/>
      <c r="B572" s="107"/>
      <c r="L572" s="107"/>
      <c r="V572" s="107"/>
      <c r="AF572" s="107"/>
      <c r="AG572" s="107"/>
      <c r="AP572" s="107"/>
      <c r="AQ572" s="107"/>
      <c r="AZ572" s="107"/>
      <c r="BJ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63"/>
      <c r="B573" s="107"/>
      <c r="L573" s="107"/>
      <c r="V573" s="107"/>
      <c r="AF573" s="107"/>
      <c r="AG573" s="107"/>
      <c r="AP573" s="107"/>
      <c r="AQ573" s="107"/>
      <c r="AZ573" s="107"/>
      <c r="BJ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63"/>
      <c r="B574" s="107"/>
      <c r="L574" s="107"/>
      <c r="V574" s="107"/>
      <c r="AF574" s="107"/>
      <c r="AG574" s="107"/>
      <c r="AP574" s="107"/>
      <c r="AQ574" s="107"/>
      <c r="AZ574" s="107"/>
      <c r="BJ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63"/>
      <c r="B575" s="107"/>
      <c r="L575" s="107"/>
      <c r="V575" s="107"/>
      <c r="AF575" s="107"/>
      <c r="AG575" s="107"/>
      <c r="AP575" s="107"/>
      <c r="AQ575" s="107"/>
      <c r="AZ575" s="107"/>
      <c r="BJ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63"/>
      <c r="B576" s="107"/>
      <c r="L576" s="107"/>
      <c r="V576" s="107"/>
      <c r="AF576" s="107"/>
      <c r="AG576" s="107"/>
      <c r="AP576" s="107"/>
      <c r="AQ576" s="107"/>
      <c r="AZ576" s="107"/>
      <c r="BJ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63"/>
      <c r="B577" s="107"/>
      <c r="L577" s="107"/>
      <c r="V577" s="107"/>
      <c r="AF577" s="107"/>
      <c r="AG577" s="107"/>
      <c r="AP577" s="107"/>
      <c r="AQ577" s="107"/>
      <c r="AZ577" s="107"/>
      <c r="BJ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63"/>
      <c r="B578" s="107"/>
      <c r="L578" s="107"/>
      <c r="V578" s="107"/>
      <c r="AF578" s="107"/>
      <c r="AG578" s="107"/>
      <c r="AP578" s="107"/>
      <c r="AQ578" s="107"/>
      <c r="AZ578" s="107"/>
      <c r="BJ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63"/>
      <c r="B579" s="107"/>
      <c r="L579" s="107"/>
      <c r="V579" s="107"/>
      <c r="AF579" s="107"/>
      <c r="AG579" s="107"/>
      <c r="AP579" s="107"/>
      <c r="AQ579" s="107"/>
      <c r="AZ579" s="107"/>
      <c r="BJ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63"/>
      <c r="B580" s="107"/>
      <c r="L580" s="107"/>
      <c r="V580" s="107"/>
      <c r="AF580" s="107"/>
      <c r="AG580" s="107"/>
      <c r="AP580" s="107"/>
      <c r="AQ580" s="107"/>
      <c r="AZ580" s="107"/>
      <c r="BJ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63"/>
      <c r="B581" s="107"/>
      <c r="L581" s="107"/>
      <c r="V581" s="107"/>
      <c r="AF581" s="107"/>
      <c r="AG581" s="107"/>
      <c r="AP581" s="107"/>
      <c r="AQ581" s="107"/>
      <c r="AZ581" s="107"/>
      <c r="BJ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63"/>
      <c r="B582" s="107"/>
      <c r="L582" s="107"/>
      <c r="V582" s="107"/>
      <c r="AF582" s="107"/>
      <c r="AG582" s="107"/>
      <c r="AP582" s="107"/>
      <c r="AQ582" s="107"/>
      <c r="AZ582" s="107"/>
      <c r="BJ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63"/>
      <c r="B583" s="107"/>
      <c r="L583" s="107"/>
      <c r="V583" s="107"/>
      <c r="AF583" s="107"/>
      <c r="AG583" s="107"/>
      <c r="AP583" s="107"/>
      <c r="AQ583" s="107"/>
      <c r="AZ583" s="107"/>
      <c r="BJ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63"/>
      <c r="B584" s="107"/>
      <c r="L584" s="107"/>
      <c r="V584" s="107"/>
      <c r="AF584" s="107"/>
      <c r="AG584" s="107"/>
      <c r="AP584" s="107"/>
      <c r="AQ584" s="107"/>
      <c r="AZ584" s="107"/>
      <c r="BJ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63"/>
      <c r="B585" s="107"/>
      <c r="L585" s="107"/>
      <c r="V585" s="107"/>
      <c r="AF585" s="107"/>
      <c r="AG585" s="107"/>
      <c r="AP585" s="107"/>
      <c r="AQ585" s="107"/>
      <c r="AZ585" s="107"/>
      <c r="BJ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63"/>
      <c r="B586" s="107"/>
      <c r="L586" s="107"/>
      <c r="V586" s="107"/>
      <c r="AF586" s="107"/>
      <c r="AG586" s="107"/>
      <c r="AP586" s="107"/>
      <c r="AQ586" s="107"/>
      <c r="AZ586" s="107"/>
      <c r="BJ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63"/>
      <c r="B587" s="107"/>
      <c r="L587" s="107"/>
      <c r="V587" s="107"/>
      <c r="AF587" s="107"/>
      <c r="AG587" s="107"/>
      <c r="AP587" s="107"/>
      <c r="AQ587" s="107"/>
      <c r="AZ587" s="107"/>
      <c r="BJ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63"/>
      <c r="B588" s="107"/>
      <c r="L588" s="107"/>
      <c r="V588" s="107"/>
      <c r="AF588" s="107"/>
      <c r="AG588" s="107"/>
      <c r="AP588" s="107"/>
      <c r="AQ588" s="107"/>
      <c r="AZ588" s="107"/>
      <c r="BJ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63"/>
      <c r="B589" s="107"/>
      <c r="L589" s="107"/>
      <c r="V589" s="107"/>
      <c r="AF589" s="107"/>
      <c r="AG589" s="107"/>
      <c r="AP589" s="107"/>
      <c r="AQ589" s="107"/>
      <c r="AZ589" s="107"/>
      <c r="BJ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63"/>
      <c r="B590" s="107"/>
      <c r="L590" s="107"/>
      <c r="V590" s="107"/>
      <c r="AF590" s="107"/>
      <c r="AG590" s="107"/>
      <c r="AP590" s="107"/>
      <c r="AQ590" s="107"/>
      <c r="AZ590" s="107"/>
      <c r="BJ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63"/>
      <c r="B591" s="107"/>
      <c r="L591" s="107"/>
      <c r="V591" s="107"/>
      <c r="AF591" s="107"/>
      <c r="AG591" s="107"/>
      <c r="AP591" s="107"/>
      <c r="AQ591" s="107"/>
      <c r="AZ591" s="107"/>
      <c r="BJ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63"/>
      <c r="B592" s="107"/>
      <c r="L592" s="107"/>
      <c r="V592" s="107"/>
      <c r="AF592" s="107"/>
      <c r="AG592" s="107"/>
      <c r="AP592" s="107"/>
      <c r="AQ592" s="107"/>
      <c r="AZ592" s="107"/>
      <c r="BJ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63"/>
      <c r="B593" s="107"/>
      <c r="L593" s="107"/>
      <c r="V593" s="107"/>
      <c r="AF593" s="107"/>
      <c r="AG593" s="107"/>
      <c r="AP593" s="107"/>
      <c r="AQ593" s="107"/>
      <c r="AZ593" s="107"/>
      <c r="BJ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63"/>
      <c r="B594" s="107"/>
      <c r="L594" s="107"/>
      <c r="V594" s="107"/>
      <c r="AF594" s="107"/>
      <c r="AG594" s="107"/>
      <c r="AP594" s="107"/>
      <c r="AQ594" s="107"/>
      <c r="AZ594" s="107"/>
      <c r="BJ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63"/>
      <c r="B595" s="107"/>
      <c r="L595" s="107"/>
      <c r="V595" s="107"/>
      <c r="AF595" s="107"/>
      <c r="AG595" s="107"/>
      <c r="AP595" s="107"/>
      <c r="AQ595" s="107"/>
      <c r="AZ595" s="107"/>
      <c r="BJ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63"/>
      <c r="B596" s="107"/>
      <c r="L596" s="107"/>
      <c r="V596" s="107"/>
      <c r="AF596" s="107"/>
      <c r="AG596" s="107"/>
      <c r="AP596" s="107"/>
      <c r="AQ596" s="107"/>
      <c r="AZ596" s="107"/>
      <c r="BJ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63"/>
      <c r="B597" s="107"/>
      <c r="L597" s="107"/>
      <c r="V597" s="107"/>
      <c r="AF597" s="107"/>
      <c r="AG597" s="107"/>
      <c r="AP597" s="107"/>
      <c r="AQ597" s="107"/>
      <c r="AZ597" s="107"/>
      <c r="BJ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63"/>
      <c r="B598" s="107"/>
      <c r="L598" s="107"/>
      <c r="V598" s="107"/>
      <c r="AF598" s="107"/>
      <c r="AG598" s="107"/>
      <c r="AP598" s="107"/>
      <c r="AQ598" s="107"/>
      <c r="AZ598" s="107"/>
      <c r="BJ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63"/>
      <c r="B599" s="107"/>
      <c r="L599" s="107"/>
      <c r="V599" s="107"/>
      <c r="AF599" s="107"/>
      <c r="AG599" s="107"/>
      <c r="AP599" s="107"/>
      <c r="AQ599" s="107"/>
      <c r="AZ599" s="107"/>
      <c r="BJ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63"/>
      <c r="B600" s="107"/>
      <c r="L600" s="107"/>
      <c r="V600" s="107"/>
      <c r="AF600" s="107"/>
      <c r="AG600" s="107"/>
      <c r="AP600" s="107"/>
      <c r="AQ600" s="107"/>
      <c r="AZ600" s="107"/>
      <c r="BJ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63"/>
      <c r="B601" s="107"/>
      <c r="L601" s="107"/>
      <c r="V601" s="107"/>
      <c r="AF601" s="107"/>
      <c r="AG601" s="107"/>
      <c r="AP601" s="107"/>
      <c r="AQ601" s="107"/>
      <c r="AZ601" s="107"/>
      <c r="BJ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63"/>
      <c r="B602" s="107"/>
      <c r="L602" s="107"/>
      <c r="V602" s="107"/>
      <c r="AF602" s="107"/>
      <c r="AG602" s="107"/>
      <c r="AP602" s="107"/>
      <c r="AQ602" s="107"/>
      <c r="AZ602" s="107"/>
      <c r="BJ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63"/>
      <c r="B603" s="107"/>
      <c r="L603" s="107"/>
      <c r="V603" s="107"/>
      <c r="AF603" s="107"/>
      <c r="AG603" s="107"/>
      <c r="AP603" s="107"/>
      <c r="AQ603" s="107"/>
      <c r="AZ603" s="107"/>
      <c r="BJ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63"/>
      <c r="B604" s="107"/>
      <c r="L604" s="107"/>
      <c r="V604" s="107"/>
      <c r="AF604" s="107"/>
      <c r="AG604" s="107"/>
      <c r="AP604" s="107"/>
      <c r="AQ604" s="107"/>
      <c r="AZ604" s="107"/>
      <c r="BJ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63"/>
      <c r="B605" s="107"/>
      <c r="L605" s="107"/>
      <c r="V605" s="107"/>
      <c r="AF605" s="107"/>
      <c r="AG605" s="107"/>
      <c r="AP605" s="107"/>
      <c r="AQ605" s="107"/>
      <c r="AZ605" s="107"/>
      <c r="BJ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63"/>
      <c r="B606" s="107"/>
      <c r="L606" s="107"/>
      <c r="V606" s="107"/>
      <c r="AF606" s="107"/>
      <c r="AG606" s="107"/>
      <c r="AP606" s="107"/>
      <c r="AQ606" s="107"/>
      <c r="AZ606" s="107"/>
      <c r="BJ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63"/>
      <c r="B607" s="107"/>
      <c r="L607" s="107"/>
      <c r="V607" s="107"/>
      <c r="AF607" s="107"/>
      <c r="AG607" s="107"/>
      <c r="AP607" s="107"/>
      <c r="AQ607" s="107"/>
      <c r="AZ607" s="107"/>
      <c r="BJ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63"/>
      <c r="B608" s="107"/>
      <c r="L608" s="107"/>
      <c r="V608" s="107"/>
      <c r="AF608" s="107"/>
      <c r="AG608" s="107"/>
      <c r="AP608" s="107"/>
      <c r="AQ608" s="107"/>
      <c r="AZ608" s="107"/>
      <c r="BJ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63"/>
      <c r="B609" s="107"/>
      <c r="L609" s="107"/>
      <c r="V609" s="107"/>
      <c r="AF609" s="107"/>
      <c r="AG609" s="107"/>
      <c r="AP609" s="107"/>
      <c r="AQ609" s="107"/>
      <c r="AZ609" s="107"/>
      <c r="BJ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63"/>
      <c r="B610" s="107"/>
      <c r="L610" s="107"/>
      <c r="V610" s="107"/>
      <c r="AF610" s="107"/>
      <c r="AG610" s="107"/>
      <c r="AP610" s="107"/>
      <c r="AQ610" s="107"/>
      <c r="AZ610" s="107"/>
      <c r="BJ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63"/>
      <c r="B611" s="107"/>
      <c r="L611" s="107"/>
      <c r="V611" s="107"/>
      <c r="AF611" s="107"/>
      <c r="AG611" s="107"/>
      <c r="AP611" s="107"/>
      <c r="AQ611" s="107"/>
      <c r="AZ611" s="107"/>
      <c r="BJ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63"/>
      <c r="B612" s="107"/>
      <c r="L612" s="107"/>
      <c r="V612" s="107"/>
      <c r="AF612" s="107"/>
      <c r="AG612" s="107"/>
      <c r="AP612" s="107"/>
      <c r="AQ612" s="107"/>
      <c r="AZ612" s="107"/>
      <c r="BJ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63"/>
      <c r="B613" s="107"/>
      <c r="L613" s="107"/>
      <c r="V613" s="107"/>
      <c r="AF613" s="107"/>
      <c r="AG613" s="107"/>
      <c r="AP613" s="107"/>
      <c r="AQ613" s="107"/>
      <c r="AZ613" s="107"/>
      <c r="BJ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63"/>
      <c r="B614" s="107"/>
      <c r="L614" s="107"/>
      <c r="V614" s="107"/>
      <c r="AF614" s="107"/>
      <c r="AG614" s="107"/>
      <c r="AP614" s="107"/>
      <c r="AQ614" s="107"/>
      <c r="AZ614" s="107"/>
      <c r="BJ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63"/>
      <c r="B615" s="107"/>
      <c r="L615" s="107"/>
      <c r="V615" s="107"/>
      <c r="AF615" s="107"/>
      <c r="AG615" s="107"/>
      <c r="AP615" s="107"/>
      <c r="AQ615" s="107"/>
      <c r="AZ615" s="107"/>
      <c r="BJ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63"/>
      <c r="B616" s="107"/>
      <c r="L616" s="107"/>
      <c r="V616" s="107"/>
      <c r="AF616" s="107"/>
      <c r="AG616" s="107"/>
      <c r="AP616" s="107"/>
      <c r="AQ616" s="107"/>
      <c r="AZ616" s="107"/>
      <c r="BJ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63"/>
      <c r="B617" s="107"/>
      <c r="L617" s="107"/>
      <c r="V617" s="107"/>
      <c r="AF617" s="107"/>
      <c r="AG617" s="107"/>
      <c r="AP617" s="107"/>
      <c r="AQ617" s="107"/>
      <c r="AZ617" s="107"/>
      <c r="BJ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63"/>
      <c r="B618" s="107"/>
      <c r="L618" s="107"/>
      <c r="V618" s="107"/>
      <c r="AF618" s="107"/>
      <c r="AG618" s="107"/>
      <c r="AP618" s="107"/>
      <c r="AQ618" s="107"/>
      <c r="AZ618" s="107"/>
      <c r="BJ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63"/>
      <c r="B619" s="107"/>
      <c r="L619" s="107"/>
      <c r="V619" s="107"/>
      <c r="AF619" s="107"/>
      <c r="AG619" s="107"/>
      <c r="AP619" s="107"/>
      <c r="AQ619" s="107"/>
      <c r="AZ619" s="107"/>
      <c r="BJ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63"/>
      <c r="B620" s="107"/>
      <c r="L620" s="107"/>
      <c r="V620" s="107"/>
      <c r="AF620" s="107"/>
      <c r="AG620" s="107"/>
      <c r="AP620" s="107"/>
      <c r="AQ620" s="107"/>
      <c r="AZ620" s="107"/>
      <c r="BJ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63"/>
      <c r="B621" s="107"/>
      <c r="L621" s="107"/>
      <c r="V621" s="107"/>
      <c r="AF621" s="107"/>
      <c r="AG621" s="107"/>
      <c r="AP621" s="107"/>
      <c r="AQ621" s="107"/>
      <c r="AZ621" s="107"/>
      <c r="BJ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63"/>
      <c r="B622" s="107"/>
      <c r="L622" s="107"/>
      <c r="V622" s="107"/>
      <c r="AF622" s="107"/>
      <c r="AG622" s="107"/>
      <c r="AP622" s="107"/>
      <c r="AQ622" s="107"/>
      <c r="AZ622" s="107"/>
      <c r="BJ622" s="107"/>
      <c r="BT622" s="107"/>
      <c r="CD622" s="107"/>
      <c r="CN622" s="107"/>
      <c r="CX622" s="107"/>
      <c r="DH622" s="107"/>
      <c r="DR622" s="107"/>
      <c r="EB622" s="107"/>
      <c r="EL622" s="107"/>
      <c r="EV622" s="107"/>
      <c r="FF622" s="107"/>
      <c r="FP622" s="107"/>
      <c r="FZ622" s="107"/>
      <c r="GJ622" s="107"/>
      <c r="GT622" s="107"/>
      <c r="HD622" s="107"/>
    </row>
  </sheetData>
  <mergeCells count="6">
    <mergeCell ref="A2:A3"/>
    <mergeCell ref="AQ10:AW10"/>
    <mergeCell ref="C10:I10"/>
    <mergeCell ref="AG10:AM10"/>
    <mergeCell ref="M10:S10"/>
    <mergeCell ref="W10:AC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Albania</v>
      </c>
      <c r="C2" s="92"/>
      <c r="D2" s="93"/>
      <c r="E2" s="93"/>
      <c r="F2" s="93"/>
      <c r="G2" s="94"/>
    </row>
    <row xmlns:x14ac="http://schemas.microsoft.com/office/spreadsheetml/2009/9/ac" r="3" x14ac:dyDescent="0.2">
      <c r="B3" s="551" t="s">
        <v>180</v>
      </c>
      <c r="C3" s="551"/>
      <c r="D3" s="551"/>
      <c r="E3" s="551"/>
      <c r="F3" s="551"/>
      <c r="G3" s="552"/>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58">
        <v>2000</v>
      </c>
      <c r="C5" s="902">
        <v>969307</v>
      </c>
      <c r="D5" s="903">
        <v>41.740997314453125</v>
      </c>
      <c r="E5" s="904">
        <v>185513</v>
      </c>
      <c r="F5" s="905">
        <v>259563</v>
      </c>
      <c r="G5" s="906">
        <v>524231</v>
      </c>
    </row>
    <row xmlns:x14ac="http://schemas.microsoft.com/office/spreadsheetml/2009/9/ac" r="6" x14ac:dyDescent="0.2">
      <c r="B6" s="764">
        <v>2001</v>
      </c>
      <c r="C6" s="907">
        <v>950662</v>
      </c>
      <c r="D6" s="908">
        <v>42.43499755859375</v>
      </c>
      <c r="E6" s="909">
        <v>176616</v>
      </c>
      <c r="F6" s="910">
        <v>252156</v>
      </c>
      <c r="G6" s="911">
        <v>521890</v>
      </c>
    </row>
    <row xmlns:x14ac="http://schemas.microsoft.com/office/spreadsheetml/2009/9/ac" r="7" x14ac:dyDescent="0.2">
      <c r="B7" s="770">
        <v>2002</v>
      </c>
      <c r="C7" s="912">
        <v>928541</v>
      </c>
      <c r="D7" s="913">
        <v>43.500999450683594</v>
      </c>
      <c r="E7" s="914">
        <v>166933</v>
      </c>
      <c r="F7" s="915">
        <v>244736</v>
      </c>
      <c r="G7" s="916">
        <v>516872</v>
      </c>
    </row>
    <row xmlns:x14ac="http://schemas.microsoft.com/office/spreadsheetml/2009/9/ac" r="8" x14ac:dyDescent="0.2">
      <c r="B8" s="776">
        <v>2003</v>
      </c>
      <c r="C8" s="917">
        <v>903714</v>
      </c>
      <c r="D8" s="918">
        <v>44.573001861572266</v>
      </c>
      <c r="E8" s="919">
        <v>157652</v>
      </c>
      <c r="F8" s="920">
        <v>235696</v>
      </c>
      <c r="G8" s="921">
        <v>510366</v>
      </c>
    </row>
    <row xmlns:x14ac="http://schemas.microsoft.com/office/spreadsheetml/2009/9/ac" r="9" x14ac:dyDescent="0.2">
      <c r="B9" s="782">
        <v>2004</v>
      </c>
      <c r="C9" s="922">
        <v>877068</v>
      </c>
      <c r="D9" s="923">
        <v>45.6510009765625</v>
      </c>
      <c r="E9" s="924">
        <v>149151</v>
      </c>
      <c r="F9" s="925">
        <v>225524</v>
      </c>
      <c r="G9" s="926">
        <v>502393</v>
      </c>
    </row>
    <row xmlns:x14ac="http://schemas.microsoft.com/office/spreadsheetml/2009/9/ac" r="10" x14ac:dyDescent="0.2">
      <c r="B10" s="788">
        <v>2005</v>
      </c>
      <c r="C10" s="927">
        <v>847648</v>
      </c>
      <c r="D10" s="928">
        <v>46.731002807617188</v>
      </c>
      <c r="E10" s="929">
        <v>140401</v>
      </c>
      <c r="F10" s="930">
        <v>213771</v>
      </c>
      <c r="G10" s="931">
        <v>493476</v>
      </c>
    </row>
    <row xmlns:x14ac="http://schemas.microsoft.com/office/spreadsheetml/2009/9/ac" r="11" x14ac:dyDescent="0.2">
      <c r="B11" s="794">
        <v>2006</v>
      </c>
      <c r="C11" s="932">
        <v>817351</v>
      </c>
      <c r="D11" s="933">
        <v>47.81500244140625</v>
      </c>
      <c r="E11" s="934">
        <v>131918</v>
      </c>
      <c r="F11" s="935">
        <v>202377</v>
      </c>
      <c r="G11" s="936">
        <v>483056</v>
      </c>
    </row>
    <row xmlns:x14ac="http://schemas.microsoft.com/office/spreadsheetml/2009/9/ac" r="12" x14ac:dyDescent="0.2">
      <c r="B12" s="800">
        <v>2007</v>
      </c>
      <c r="C12" s="937">
        <v>786620</v>
      </c>
      <c r="D12" s="938">
        <v>48.902000427246094</v>
      </c>
      <c r="E12" s="939">
        <v>124433</v>
      </c>
      <c r="F12" s="940">
        <v>191208</v>
      </c>
      <c r="G12" s="941">
        <v>470979</v>
      </c>
    </row>
    <row xmlns:x14ac="http://schemas.microsoft.com/office/spreadsheetml/2009/9/ac" r="13" x14ac:dyDescent="0.2">
      <c r="B13" s="806">
        <v>2008</v>
      </c>
      <c r="C13" s="942">
        <v>755189</v>
      </c>
      <c r="D13" s="943">
        <v>49.991001129150391</v>
      </c>
      <c r="E13" s="944">
        <v>118603</v>
      </c>
      <c r="F13" s="945">
        <v>180202</v>
      </c>
      <c r="G13" s="946">
        <v>456384</v>
      </c>
    </row>
    <row xmlns:x14ac="http://schemas.microsoft.com/office/spreadsheetml/2009/9/ac" r="14" x14ac:dyDescent="0.2">
      <c r="B14" s="812">
        <v>2009</v>
      </c>
      <c r="C14" s="947">
        <v>723675</v>
      </c>
      <c r="D14" s="948">
        <v>51.076000213623047</v>
      </c>
      <c r="E14" s="949">
        <v>112598</v>
      </c>
      <c r="F14" s="950">
        <v>218459</v>
      </c>
      <c r="G14" s="951">
        <v>392618</v>
      </c>
    </row>
    <row xmlns:x14ac="http://schemas.microsoft.com/office/spreadsheetml/2009/9/ac" r="15" x14ac:dyDescent="0.2">
      <c r="B15" s="818">
        <v>2010</v>
      </c>
      <c r="C15" s="952">
        <v>693013</v>
      </c>
      <c r="D15" s="953">
        <v>52.162998199462891</v>
      </c>
      <c r="E15" s="954">
        <v>107055</v>
      </c>
      <c r="F15" s="955">
        <v>207182</v>
      </c>
      <c r="G15" s="956">
        <v>378776</v>
      </c>
    </row>
    <row xmlns:x14ac="http://schemas.microsoft.com/office/spreadsheetml/2009/9/ac" r="16" x14ac:dyDescent="0.2">
      <c r="B16" s="824">
        <v>2011</v>
      </c>
      <c r="C16" s="957">
        <v>663275</v>
      </c>
      <c r="D16" s="958">
        <v>53.246997833251953</v>
      </c>
      <c r="E16" s="959">
        <v>102275</v>
      </c>
      <c r="F16" s="960">
        <v>196526</v>
      </c>
      <c r="G16" s="961">
        <v>364474</v>
      </c>
    </row>
    <row xmlns:x14ac="http://schemas.microsoft.com/office/spreadsheetml/2009/9/ac" r="17" x14ac:dyDescent="0.2">
      <c r="B17" s="830">
        <v>2012</v>
      </c>
      <c r="C17" s="962">
        <v>636314</v>
      </c>
      <c r="D17" s="963">
        <v>54.329998016357422</v>
      </c>
      <c r="E17" s="964">
        <v>99191</v>
      </c>
      <c r="F17" s="965">
        <v>186804</v>
      </c>
      <c r="G17" s="966">
        <v>350319</v>
      </c>
    </row>
    <row xmlns:x14ac="http://schemas.microsoft.com/office/spreadsheetml/2009/9/ac" r="18" x14ac:dyDescent="0.2">
      <c r="B18" s="836">
        <v>2013</v>
      </c>
      <c r="C18" s="967">
        <v>610927</v>
      </c>
      <c r="D18" s="968">
        <v>55.387001037597656</v>
      </c>
      <c r="E18" s="969">
        <v>97829</v>
      </c>
      <c r="F18" s="970">
        <v>179301</v>
      </c>
      <c r="G18" s="971">
        <v>333797</v>
      </c>
    </row>
    <row xmlns:x14ac="http://schemas.microsoft.com/office/spreadsheetml/2009/9/ac" r="19" x14ac:dyDescent="0.2">
      <c r="B19" s="842">
        <v>2014</v>
      </c>
      <c r="C19" s="972">
        <v>588801</v>
      </c>
      <c r="D19" s="973">
        <v>56.423004150390625</v>
      </c>
      <c r="E19" s="974">
        <v>97595</v>
      </c>
      <c r="F19" s="975">
        <v>171619</v>
      </c>
      <c r="G19" s="976">
        <v>319587</v>
      </c>
    </row>
    <row xmlns:x14ac="http://schemas.microsoft.com/office/spreadsheetml/2009/9/ac" r="20" x14ac:dyDescent="0.2">
      <c r="B20" s="848">
        <v>2015</v>
      </c>
      <c r="C20" s="977">
        <v>569436</v>
      </c>
      <c r="D20" s="978">
        <v>57.433998107910156</v>
      </c>
      <c r="E20" s="979">
        <v>97532</v>
      </c>
      <c r="F20" s="980">
        <v>166254</v>
      </c>
      <c r="G20" s="981">
        <v>305650</v>
      </c>
    </row>
    <row xmlns:x14ac="http://schemas.microsoft.com/office/spreadsheetml/2009/9/ac" r="21" x14ac:dyDescent="0.2">
      <c r="B21" s="854">
        <v>2016</v>
      </c>
      <c r="C21" s="982">
        <v>553923</v>
      </c>
      <c r="D21" s="983">
        <v>58.420997619628906</v>
      </c>
      <c r="E21" s="984">
        <v>98423</v>
      </c>
      <c r="F21" s="985">
        <v>161831</v>
      </c>
      <c r="G21" s="986">
        <v>293669</v>
      </c>
    </row>
    <row xmlns:x14ac="http://schemas.microsoft.com/office/spreadsheetml/2009/9/ac" r="22" x14ac:dyDescent="0.2">
      <c r="B22" s="860">
        <v>2017</v>
      </c>
      <c r="C22" s="987">
        <v>541066</v>
      </c>
      <c r="D22" s="988">
        <v>59.382999420166016</v>
      </c>
      <c r="E22" s="989">
        <v>99384</v>
      </c>
      <c r="F22" s="990">
        <v>159353</v>
      </c>
      <c r="G22" s="991">
        <v>282329</v>
      </c>
    </row>
    <row xmlns:x14ac="http://schemas.microsoft.com/office/spreadsheetml/2009/9/ac" r="23" x14ac:dyDescent="0.2">
      <c r="B23" s="866">
        <v>2018</v>
      </c>
      <c r="C23" s="992">
        <v>528339</v>
      </c>
      <c r="D23" s="993">
        <v>60.319000244140625</v>
      </c>
      <c r="E23" s="994">
        <v>99993</v>
      </c>
      <c r="F23" s="995">
        <v>159083</v>
      </c>
      <c r="G23" s="996">
        <v>269263</v>
      </c>
    </row>
    <row xmlns:x14ac="http://schemas.microsoft.com/office/spreadsheetml/2009/9/ac" r="24" x14ac:dyDescent="0.2">
      <c r="B24" s="872">
        <v>2019</v>
      </c>
      <c r="C24" s="997">
        <v>516237</v>
      </c>
      <c r="D24" s="998">
        <v>61.22900390625</v>
      </c>
      <c r="E24" s="999">
        <v>98019</v>
      </c>
      <c r="F24" s="1000">
        <v>160199</v>
      </c>
      <c r="G24" s="1001">
        <v>258019</v>
      </c>
    </row>
    <row xmlns:x14ac="http://schemas.microsoft.com/office/spreadsheetml/2009/9/ac" r="25" x14ac:dyDescent="0.2">
      <c r="B25" s="878">
        <v>2020</v>
      </c>
      <c r="C25" s="1002">
        <v>507486</v>
      </c>
      <c r="D25" s="1003">
        <v>62.11199951171875</v>
      </c>
      <c r="E25" s="1004">
        <v>94409</v>
      </c>
      <c r="F25" s="1005">
        <v>161181</v>
      </c>
      <c r="G25" s="1006">
        <v>251896</v>
      </c>
    </row>
    <row xmlns:x14ac="http://schemas.microsoft.com/office/spreadsheetml/2009/9/ac" r="26" x14ac:dyDescent="0.2">
      <c r="B26" s="884">
        <v>2021</v>
      </c>
      <c r="C26" s="1007">
        <v>495835</v>
      </c>
      <c r="D26" s="1008">
        <v>62.968997955322266</v>
      </c>
      <c r="E26" s="1009">
        <v>89887</v>
      </c>
      <c r="F26" s="1010">
        <v>162418</v>
      </c>
      <c r="G26" s="1011">
        <v>243530</v>
      </c>
    </row>
    <row xmlns:x14ac="http://schemas.microsoft.com/office/spreadsheetml/2009/9/ac" r="27" x14ac:dyDescent="0.2">
      <c r="B27" s="890">
        <v>2022</v>
      </c>
      <c r="C27" s="891">
        <v>485128</v>
      </c>
      <c r="D27" s="892">
        <v>63.798999786376953</v>
      </c>
      <c r="E27" s="893">
        <v>86228</v>
      </c>
      <c r="F27" s="894">
        <v>161223</v>
      </c>
      <c r="G27" s="895">
        <v>237677</v>
      </c>
    </row>
    <row xmlns:x14ac="http://schemas.microsoft.com/office/spreadsheetml/2009/9/ac" r="28" x14ac:dyDescent="0.2">
      <c r="B28" s="896">
        <v>2023</v>
      </c>
      <c r="C28" s="1012">
        <v>408739</v>
      </c>
      <c r="D28" s="898">
        <v>64.603004455566406</v>
      </c>
      <c r="E28" s="1013">
        <v>70685</v>
      </c>
      <c r="F28" s="1014">
        <v>139772</v>
      </c>
      <c r="G28" s="1015">
        <v>198282</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81"/>
      <c r="D35" s="178"/>
      <c r="E35" s="182"/>
      <c r="F35" s="179"/>
      <c r="G35" s="180"/>
    </row>
    <row xmlns:x14ac="http://schemas.microsoft.com/office/spreadsheetml/2009/9/ac" r="36" ht="14.25" x14ac:dyDescent="0.2">
      <c r="B36" s="99" t="s">
        <v>182</v>
      </c>
      <c r="G36" s="97"/>
    </row>
    <row xmlns:x14ac="http://schemas.microsoft.com/office/spreadsheetml/2009/9/ac" r="37" ht="14.25" x14ac:dyDescent="0.2">
      <c r="B37" s="99" t="s">
        <v>207</v>
      </c>
    </row>
    <row xmlns:x14ac="http://schemas.microsoft.com/office/spreadsheetml/2009/9/ac" r="38" ht="14.25" x14ac:dyDescent="0.2">
      <c r="B38" s="99" t="s">
        <v>240</v>
      </c>
    </row>
    <row xmlns:x14ac="http://schemas.microsoft.com/office/spreadsheetml/2009/9/ac" r="39" x14ac:dyDescent="0.2">
      <c r="B39" s="1017" t="s">
        <v>210</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4E028-0C8A-4EC2-8521-6104E0CEFC2E}">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4" customWidth="true"/>
  </cols>
  <sheetData>
    <row xmlns:x14ac="http://schemas.microsoft.com/office/spreadsheetml/2009/9/ac" r="2" ht="33" customHeight="true" x14ac:dyDescent="0.25">
      <c r="B2" s="553" t="s">
        <v>218</v>
      </c>
      <c r="C2" s="553"/>
    </row>
    <row xmlns:x14ac="http://schemas.microsoft.com/office/spreadsheetml/2009/9/ac" r="3" ht="6" customHeight="true" x14ac:dyDescent="0.25">
      <c r="B3" s="353"/>
    </row>
    <row xmlns:x14ac="http://schemas.microsoft.com/office/spreadsheetml/2009/9/ac" r="4" ht="30" customHeight="true" x14ac:dyDescent="0.25">
      <c r="B4" s="355" t="s">
        <v>219</v>
      </c>
      <c r="C4" s="356" t="s">
        <v>220</v>
      </c>
    </row>
    <row xmlns:x14ac="http://schemas.microsoft.com/office/spreadsheetml/2009/9/ac" r="5" ht="30" customHeight="true" x14ac:dyDescent="0.25">
      <c r="B5" s="355" t="s">
        <v>48</v>
      </c>
      <c r="C5" s="356" t="s">
        <v>221</v>
      </c>
    </row>
    <row xmlns:x14ac="http://schemas.microsoft.com/office/spreadsheetml/2009/9/ac" r="6" ht="30" customHeight="true" x14ac:dyDescent="0.25">
      <c r="B6" s="355" t="s">
        <v>222</v>
      </c>
      <c r="C6" s="356" t="s">
        <v>223</v>
      </c>
    </row>
    <row xmlns:x14ac="http://schemas.microsoft.com/office/spreadsheetml/2009/9/ac" r="7" ht="30" customHeight="true" x14ac:dyDescent="0.25">
      <c r="B7" s="355" t="s">
        <v>224</v>
      </c>
      <c r="C7" s="356" t="s">
        <v>225</v>
      </c>
    </row>
    <row xmlns:x14ac="http://schemas.microsoft.com/office/spreadsheetml/2009/9/ac" r="8" ht="30" customHeight="true" x14ac:dyDescent="0.25">
      <c r="B8" s="355" t="s">
        <v>145</v>
      </c>
      <c r="C8" s="356" t="s">
        <v>226</v>
      </c>
    </row>
    <row xmlns:x14ac="http://schemas.microsoft.com/office/spreadsheetml/2009/9/ac" r="9" ht="30" customHeight="true" x14ac:dyDescent="0.25">
      <c r="B9" s="355" t="s">
        <v>227</v>
      </c>
      <c r="C9" s="356" t="s">
        <v>228</v>
      </c>
    </row>
    <row xmlns:x14ac="http://schemas.microsoft.com/office/spreadsheetml/2009/9/ac" r="10" ht="30" customHeight="true" x14ac:dyDescent="0.25">
      <c r="B10" s="355" t="s">
        <v>149</v>
      </c>
      <c r="C10" s="356" t="s">
        <v>229</v>
      </c>
    </row>
    <row xmlns:x14ac="http://schemas.microsoft.com/office/spreadsheetml/2009/9/ac" r="11" s="359" customFormat="true" ht="6.75" customHeight="true" x14ac:dyDescent="0.25">
      <c r="B11" s="357"/>
      <c r="C11" s="358"/>
    </row>
    <row xmlns:x14ac="http://schemas.microsoft.com/office/spreadsheetml/2009/9/ac" r="12" s="361" customFormat="true" ht="11.25" x14ac:dyDescent="0.2">
      <c r="B12" s="360" t="s">
        <v>230</v>
      </c>
    </row>
    <row xmlns:x14ac="http://schemas.microsoft.com/office/spreadsheetml/2009/9/ac" r="13" x14ac:dyDescent="0.25">
      <c r="B13" s="360" t="s">
        <v>235</v>
      </c>
    </row>
    <row xmlns:x14ac="http://schemas.microsoft.com/office/spreadsheetml/2009/9/ac" r="14" x14ac:dyDescent="0.25">
      <c r="B14" s="362" t="s">
        <v>231</v>
      </c>
    </row>
    <row xmlns:x14ac="http://schemas.microsoft.com/office/spreadsheetml/2009/9/ac" r="15" ht="76.5" customHeight="true" x14ac:dyDescent="0.25">
      <c r="B15" s="554" t="s">
        <v>232</v>
      </c>
      <c r="C15" s="554"/>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D7F5D-C2FF-4834-9CEB-2BD7C0FCCE77}">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6" customWidth="true"/>
    <col min="2" max="2" width="12.375" style="556" customWidth="true"/>
    <col min="3" max="8" width="9" style="556" customWidth="true"/>
    <col min="9" max="9" width="12.375" style="556" customWidth="true"/>
    <col min="10" max="15" width="9" style="556" customWidth="true"/>
    <col min="16" max="16" width="12.375" style="556" customWidth="true"/>
    <col min="17" max="22" width="9" style="556" customWidth="true"/>
    <col min="23" max="38" width="9" style="556"/>
    <col min="39" max="16384" width="9" style="564"/>
  </cols>
  <sheetData>
    <row xmlns:x14ac="http://schemas.microsoft.com/office/spreadsheetml/2009/9/ac" r="1" s="556" customFormat="true" x14ac:dyDescent="0.2">
      <c r="A1" s="555" t="s">
        <v>151</v>
      </c>
      <c r="B1" s="555"/>
      <c r="C1" s="555"/>
      <c r="D1" s="555"/>
      <c r="E1" s="555"/>
      <c r="F1" s="555"/>
      <c r="G1" s="555"/>
      <c r="H1" s="555"/>
      <c r="I1" s="555"/>
      <c r="J1" s="555"/>
      <c r="K1" s="555"/>
      <c r="L1" s="555"/>
      <c r="M1" s="555"/>
      <c r="N1" s="555"/>
      <c r="O1" s="555"/>
      <c r="P1" s="555"/>
      <c r="Q1" s="555"/>
      <c r="R1" s="555"/>
      <c r="S1" s="555"/>
      <c r="T1" s="555"/>
      <c r="U1" s="555"/>
      <c r="V1" s="555"/>
    </row>
    <row xmlns:x14ac="http://schemas.microsoft.com/office/spreadsheetml/2009/9/ac" r="2" s="556" customFormat="true" x14ac:dyDescent="0.2">
      <c r="A2" s="555"/>
      <c r="B2" s="555"/>
      <c r="C2" s="555"/>
      <c r="D2" s="555"/>
      <c r="E2" s="555"/>
      <c r="F2" s="555"/>
      <c r="G2" s="555"/>
      <c r="H2" s="555"/>
      <c r="I2" s="555"/>
      <c r="J2" s="555"/>
      <c r="K2" s="555"/>
      <c r="L2" s="555"/>
      <c r="M2" s="555"/>
      <c r="N2" s="555"/>
      <c r="O2" s="555"/>
      <c r="P2" s="555"/>
      <c r="Q2" s="555"/>
      <c r="R2" s="555"/>
      <c r="S2" s="555"/>
      <c r="T2" s="555"/>
      <c r="U2" s="555"/>
      <c r="V2" s="555"/>
    </row>
    <row xmlns:x14ac="http://schemas.microsoft.com/office/spreadsheetml/2009/9/ac" r="3" s="556" customFormat="true" ht="18" x14ac:dyDescent="0.2">
      <c r="A3" s="557"/>
      <c r="B3" s="557"/>
      <c r="C3" s="557"/>
      <c r="D3" s="557"/>
      <c r="E3" s="557"/>
      <c r="F3" s="557"/>
      <c r="G3" s="557"/>
      <c r="H3" s="557"/>
      <c r="I3" s="557"/>
      <c r="J3" s="557"/>
      <c r="K3" s="557"/>
      <c r="L3" s="557"/>
      <c r="M3" s="557"/>
      <c r="N3" s="557"/>
      <c r="O3" s="557"/>
      <c r="P3" s="557"/>
      <c r="Q3" s="557"/>
      <c r="R3" s="557"/>
      <c r="S3" s="557"/>
      <c r="T3" s="557"/>
      <c r="U3" s="557"/>
      <c r="V3" s="557"/>
    </row>
    <row xmlns:x14ac="http://schemas.microsoft.com/office/spreadsheetml/2009/9/ac" r="4" ht="15.75" x14ac:dyDescent="0.25">
      <c r="B4" s="558" t="s">
        <v>13</v>
      </c>
      <c r="E4" s="559"/>
      <c r="I4" s="560" t="s">
        <v>14</v>
      </c>
      <c r="P4" s="561" t="s">
        <v>15</v>
      </c>
    </row>
    <row xmlns:x14ac="http://schemas.microsoft.com/office/spreadsheetml/2009/9/ac" r="6" x14ac:dyDescent="0.2">
      <c r="G6" s="562"/>
      <c r="H6" s="562"/>
      <c r="I6" s="562"/>
      <c r="K6" s="562"/>
      <c r="L6" s="562"/>
    </row>
    <row xmlns:x14ac="http://schemas.microsoft.com/office/spreadsheetml/2009/9/ac" r="7" ht="15.75" x14ac:dyDescent="0.2">
      <c r="G7" s="562"/>
      <c r="H7" s="562"/>
      <c r="I7" s="562"/>
      <c r="K7" s="563"/>
      <c r="L7" s="562"/>
    </row>
    <row xmlns:x14ac="http://schemas.microsoft.com/office/spreadsheetml/2009/9/ac" r="8" x14ac:dyDescent="0.2">
      <c r="G8" s="562"/>
      <c r="H8" s="562"/>
      <c r="I8" s="562"/>
      <c r="K8" s="562"/>
      <c r="L8" s="562"/>
    </row>
    <row xmlns:x14ac="http://schemas.microsoft.com/office/spreadsheetml/2009/9/ac" r="9" x14ac:dyDescent="0.2">
      <c r="G9" s="562"/>
      <c r="H9" s="562"/>
      <c r="I9" s="562"/>
      <c r="K9" s="562"/>
      <c r="L9" s="562"/>
    </row>
    <row xmlns:x14ac="http://schemas.microsoft.com/office/spreadsheetml/2009/9/ac" r="10" x14ac:dyDescent="0.2">
      <c r="G10" s="562"/>
      <c r="H10" s="562"/>
      <c r="I10" s="562"/>
      <c r="K10" s="562"/>
      <c r="L10" s="562"/>
    </row>
    <row xmlns:x14ac="http://schemas.microsoft.com/office/spreadsheetml/2009/9/ac" r="11" x14ac:dyDescent="0.2">
      <c r="G11" s="562"/>
      <c r="H11" s="562"/>
      <c r="I11" s="562"/>
      <c r="K11" s="562"/>
      <c r="L11" s="562"/>
    </row>
    <row xmlns:x14ac="http://schemas.microsoft.com/office/spreadsheetml/2009/9/ac" r="12" x14ac:dyDescent="0.2">
      <c r="G12" s="562"/>
      <c r="H12" s="562"/>
      <c r="I12" s="562"/>
      <c r="K12" s="562"/>
      <c r="L12" s="562"/>
    </row>
    <row xmlns:x14ac="http://schemas.microsoft.com/office/spreadsheetml/2009/9/ac" r="13" x14ac:dyDescent="0.2">
      <c r="G13" s="562"/>
      <c r="H13" s="562"/>
      <c r="I13" s="562"/>
      <c r="K13" s="562"/>
      <c r="L13" s="562"/>
    </row>
    <row xmlns:x14ac="http://schemas.microsoft.com/office/spreadsheetml/2009/9/ac" r="14" x14ac:dyDescent="0.2">
      <c r="G14" s="562"/>
      <c r="H14" s="562"/>
      <c r="I14" s="562"/>
      <c r="K14" s="562"/>
      <c r="L14" s="562"/>
    </row>
    <row xmlns:x14ac="http://schemas.microsoft.com/office/spreadsheetml/2009/9/ac" r="15" x14ac:dyDescent="0.2">
      <c r="G15" s="562"/>
      <c r="H15" s="562"/>
      <c r="I15" s="562"/>
      <c r="K15" s="562"/>
      <c r="L15" s="562"/>
    </row>
    <row xmlns:x14ac="http://schemas.microsoft.com/office/spreadsheetml/2009/9/ac" r="16" x14ac:dyDescent="0.2">
      <c r="G16" s="562"/>
      <c r="H16" s="562"/>
      <c r="I16" s="562"/>
      <c r="K16" s="562"/>
      <c r="L16" s="562"/>
    </row>
    <row xmlns:x14ac="http://schemas.microsoft.com/office/spreadsheetml/2009/9/ac" r="17" x14ac:dyDescent="0.2">
      <c r="G17" s="562"/>
      <c r="H17" s="562"/>
      <c r="I17" s="562"/>
      <c r="K17" s="562"/>
      <c r="L17" s="562"/>
    </row>
    <row xmlns:x14ac="http://schemas.microsoft.com/office/spreadsheetml/2009/9/ac" r="18" x14ac:dyDescent="0.2">
      <c r="G18" s="562"/>
      <c r="H18" s="562"/>
      <c r="I18" s="562"/>
      <c r="K18" s="562"/>
      <c r="L18" s="562"/>
    </row>
    <row xmlns:x14ac="http://schemas.microsoft.com/office/spreadsheetml/2009/9/ac" r="19" x14ac:dyDescent="0.2">
      <c r="G19" s="562"/>
      <c r="H19" s="562"/>
      <c r="I19" s="562"/>
      <c r="K19" s="562"/>
      <c r="L19" s="562"/>
    </row>
    <row xmlns:x14ac="http://schemas.microsoft.com/office/spreadsheetml/2009/9/ac" r="20" x14ac:dyDescent="0.2">
      <c r="G20" s="562"/>
      <c r="H20" s="562"/>
      <c r="I20" s="562"/>
      <c r="K20" s="562"/>
      <c r="L20" s="562"/>
    </row>
    <row xmlns:x14ac="http://schemas.microsoft.com/office/spreadsheetml/2009/9/ac" r="21" x14ac:dyDescent="0.2">
      <c r="G21" s="562"/>
      <c r="H21" s="562"/>
      <c r="I21" s="562"/>
      <c r="K21" s="562"/>
      <c r="L21" s="562"/>
    </row>
    <row xmlns:x14ac="http://schemas.microsoft.com/office/spreadsheetml/2009/9/ac" r="23" x14ac:dyDescent="0.2">
      <c r="B23" s="565"/>
    </row>
    <row xmlns:x14ac="http://schemas.microsoft.com/office/spreadsheetml/2009/9/ac" r="25" x14ac:dyDescent="0.2">
      <c r="B25" s="566"/>
      <c r="C25" s="566" t="str">
        <f>+IF(OR((C28="National*"),(D28="Urban*"),(E28="Rural*"),(F28="Pre-primary*"),(G28="Primary*"),(H28="Secondary^"),(C28="National*^"),(D28="Urban*^"),(E28="Rural*^"),(F28="Pre-primary*^"),(G28="Primary*^"),(H28="Secondary*^")),"*No basic service estimate available","")</f>
        <v>*No basic service estimate available</v>
      </c>
      <c r="J25" s="566" t="str">
        <f>+IF(OR((J28="National*"),(K28="Urban*"),(L28="Rural*"),(M28="Pre-primary*"),(N28="Primary*"),(O28="Secondary^"),(J28="National*^"),(K28="Urban*^"),(L28="Rural*^"),(M28="Pre-primary*^"),(N28="Primary*^"),(O28="Secondary*^")),"*No basic service estimate available","")</f>
        <v>*No basic service estimate available</v>
      </c>
      <c r="Q25" s="566"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5"/>
      <c r="C26" s="566" t="str">
        <f>+IF(OR((C28="National*^"),(D28="Urban*^"),(E28="Rural*^"),(F28="Pre-primary*^"),(G28="Primary*^"),(H28="Secondary*^")),"^Facilities that cannot be classified as improved or unimproved are treated as limited","")</f>
        <v/>
      </c>
      <c r="J26" s="566" t="str">
        <f>+IF(OR((J28="National*^"),(K28="Urban*^"),(L28="Rural*^"),(M28="Pre-primary*^"),(N28="Primary*^"),(O28="Secondary*^")),"^Facilities that cannot be classified as improved or unimproved are treated as limited","")</f>
        <v/>
      </c>
      <c r="Q26" s="566" t="str">
        <f>+IF(OR((Q28="National*^"),(R28="Urban*^"),(S28="Rural*^"),(T28="Pre-primary*^"),(U28="Primary*^"),(V28="Secondary*^")),"^Facilities that cannot be classified as having water or not are treated as limited","")</f>
        <v/>
      </c>
    </row>
    <row xmlns:x14ac="http://schemas.microsoft.com/office/spreadsheetml/2009/9/ac" r="27" x14ac:dyDescent="0.2">
      <c r="B27" s="567" t="str">
        <f>+Introduction!C7</f>
        <v>Albania</v>
      </c>
      <c r="C27" s="568" t="s">
        <v>201</v>
      </c>
      <c r="D27" s="568"/>
      <c r="E27" s="568"/>
      <c r="F27" s="568"/>
      <c r="G27" s="568"/>
      <c r="H27" s="568"/>
      <c r="I27" s="569" t="str">
        <f>+B27</f>
        <v>Albania</v>
      </c>
      <c r="J27" s="570" t="s">
        <v>14</v>
      </c>
      <c r="K27" s="571"/>
      <c r="L27" s="571"/>
      <c r="M27" s="571"/>
      <c r="N27" s="571"/>
      <c r="O27" s="571"/>
      <c r="P27" s="572" t="str">
        <f>+B27</f>
        <v>Albania</v>
      </c>
      <c r="Q27" s="573" t="s">
        <v>15</v>
      </c>
      <c r="R27" s="573"/>
      <c r="S27" s="573"/>
      <c r="T27" s="573"/>
      <c r="U27" s="573"/>
      <c r="V27" s="574"/>
      <c r="AM27" s="556"/>
      <c r="AN27" s="556"/>
      <c r="AO27" s="556"/>
      <c r="AP27" s="556"/>
      <c r="AQ27" s="556"/>
      <c r="AR27" s="556"/>
      <c r="AS27" s="556"/>
      <c r="AT27" s="556"/>
      <c r="AU27" s="556"/>
    </row>
    <row xmlns:x14ac="http://schemas.microsoft.com/office/spreadsheetml/2009/9/ac" r="28" x14ac:dyDescent="0.2">
      <c r="B28" s="575"/>
      <c r="C28" s="576" t="str">
        <f>IF(AND(C30=0.0000000001,C31=0.0000000001,C32=0.0000000001), "National*",IF(AND(C30=0.0000000001,ISNUMBER(C32)),"National*", "National"))</f>
        <v>National</v>
      </c>
      <c r="D28" s="577" t="str">
        <f>IF(AND(D30=0.0000000001,D31=0.0000000001,D32=0.0000000001), "Urban*",IF(AND(D30=0.0000000001,ISNUMBER(D32)),"Urban*", "Urban"))</f>
        <v>Urban*</v>
      </c>
      <c r="E28" s="577" t="str">
        <f>IF(AND(E30=0.0000000001,E31=0.0000000001,E32=0.0000000001), "Rural*",IF(AND(E30=0.0000000001,ISNUMBER(E32)),"Rural*", "Rural"))</f>
        <v>Rural*</v>
      </c>
      <c r="F28" s="577" t="str">
        <f>IF(AND(F30=0.0000000001,F31=0.0000000001,F32=0.0000000001), "Pre-primary*",IF(AND(F30=0.0000000001,ISNUMBER(F32)),"Pre-primary*", "Pre-primary"))</f>
        <v>Pre-primary*</v>
      </c>
      <c r="G28" s="577" t="str">
        <f>IF(AND(G30=0.0000000001,G31=0.0000000001,G32=0.0000000001), "Primary*",IF(AND(G30=0.0000000001,ISNUMBER(G32)),"Primary*", "Primary"))</f>
        <v>Primary</v>
      </c>
      <c r="H28" s="577" t="str">
        <f>IF(AND(H30=0.0000000001,H31=0.0000000001,H32=0.0000000001), "Secondary*",IF(AND(H30=0.0000000001,ISNUMBER(H32)),"Secondary*", "Secondary"))</f>
        <v>Secondary</v>
      </c>
      <c r="I28" s="575"/>
      <c r="J28" s="578" t="str">
        <f>IF(AND(J30=0.0000000001,J31=0.0000000001,J32=0.0000000001), "National*",IF(AND(J30=0.0000000001,ISNUMBER(J32)),"National*", "National"))</f>
        <v>National</v>
      </c>
      <c r="K28" s="577" t="str">
        <f>IF(AND(K30=0.0000000001,K31=0.0000000001,K32=0.0000000001), "Urban*",IF(AND(K30=0.0000000001,ISNUMBER(K32)),"Urban*", "Urban"))</f>
        <v>Urban*</v>
      </c>
      <c r="L28" s="577" t="str">
        <f>IF(AND(L30=0.0000000001,L31=0.0000000001,L32=0.0000000001), "Rural*",IF(AND(L30=0.0000000001,ISNUMBER(L32)),"Rural*", "Rural"))</f>
        <v>Rural*</v>
      </c>
      <c r="M28" s="577" t="str">
        <f>IF(AND(M30=0.0000000001,M31=0.0000000001,M32=0.0000000001), "Pre-primary*",IF(AND(M30=0.0000000001,ISNUMBER(M32)),"Pre-primary*", "Pre-primary"))</f>
        <v>Pre-primary*</v>
      </c>
      <c r="N28" s="577" t="str">
        <f>IF(AND(N30=0.0000000001,N31=0.0000000001,N32=0.0000000001), "Primary*",IF(AND(N30=0.0000000001,ISNUMBER(N32)),"Primary*", "Primary"))</f>
        <v>Primary</v>
      </c>
      <c r="O28" s="577" t="str">
        <f>IF(AND(O30=0.0000000001,O31=0.0000000001,O32=0.0000000001), "Secondary*",IF(AND(O30=0.0000000001,ISNUMBER(O32)),"Secondary*", "Secondary"))</f>
        <v>Secondary</v>
      </c>
      <c r="P28" s="579"/>
      <c r="Q28" s="580" t="str">
        <f>IF(AND(Q30=0.0000000001,Q31=0.0000000001,Q32=0.0000000001), "National*",IF(AND(Q30=0.0000000001,ISNUMBER(Q32)),"National*", "National"))</f>
        <v>National</v>
      </c>
      <c r="R28" s="577" t="str">
        <f>IF(AND(R30=0.0000000001,R31=0.0000000001,R32=0.0000000001), "Urban*",IF(AND(R30=0.0000000001,ISNUMBER(R32)),"Urban*", "Urban"))</f>
        <v>Urban*</v>
      </c>
      <c r="S28" s="577" t="str">
        <f>IF(AND(S30=0.0000000001,S31=0.0000000001,S32=0.0000000001), "Rural*",IF(AND(S30=0.0000000001,ISNUMBER(S32)),"Rural*", "Rural"))</f>
        <v>Rural*</v>
      </c>
      <c r="T28" s="577" t="str">
        <f>IF(AND(T30=0.0000000001,T31=0.0000000001,T32=0.0000000001), "Pre-primary*",IF(AND(T30=0.0000000001,ISNUMBER(T32)),"Pre-primary*", "Pre-primary"))</f>
        <v>Pre-primary*</v>
      </c>
      <c r="U28" s="577" t="str">
        <f>IF(AND(U30=0.0000000001,U31=0.0000000001,U32=0.0000000001), "Primary*",IF(AND(U30=0.0000000001,ISNUMBER(U32)),"Primary*", "Primary"))</f>
        <v>Primary</v>
      </c>
      <c r="V28" s="581" t="str">
        <f>IF(AND(V30=0.0000000001,V31=0.0000000001,V32=0.0000000001), "Secondary*",IF(AND(V30=0.0000000001,ISNUMBER(V32)),"Secondary*", "Secondary"))</f>
        <v>Secondary</v>
      </c>
      <c r="AM28" s="556"/>
      <c r="AN28" s="556"/>
      <c r="AO28" s="556"/>
      <c r="AP28" s="556"/>
      <c r="AQ28" s="556"/>
      <c r="AR28" s="556"/>
      <c r="AS28" s="556"/>
      <c r="AT28" s="556"/>
      <c r="AU28" s="556"/>
    </row>
    <row xmlns:x14ac="http://schemas.microsoft.com/office/spreadsheetml/2009/9/ac" r="29" ht="15.75" thickBot="true" x14ac:dyDescent="0.25">
      <c r="B29" s="575"/>
      <c r="C29" s="582">
        <f>IF(ISNUMBER(Regressions!B4), Regressions!B4, "-")</f>
        <v>2023</v>
      </c>
      <c r="D29" s="583">
        <f>C29</f>
        <v>2023</v>
      </c>
      <c r="E29" s="583">
        <f>D29</f>
        <v>2023</v>
      </c>
      <c r="F29" s="583">
        <f>E29</f>
        <v>2023</v>
      </c>
      <c r="G29" s="583">
        <f>F29</f>
        <v>2023</v>
      </c>
      <c r="H29" s="583">
        <f>F29</f>
        <v>2023</v>
      </c>
      <c r="I29" s="575"/>
      <c r="J29" s="584">
        <f>IF(ISNUMBER(Regressions!K4), Regressions!K4, "-")</f>
        <v>2023</v>
      </c>
      <c r="K29" s="585">
        <f>J29</f>
        <v>2023</v>
      </c>
      <c r="L29" s="585">
        <f>K29</f>
        <v>2023</v>
      </c>
      <c r="M29" s="585">
        <f>L29</f>
        <v>2023</v>
      </c>
      <c r="N29" s="585">
        <f>M29</f>
        <v>2023</v>
      </c>
      <c r="O29" s="585">
        <f>M29</f>
        <v>2023</v>
      </c>
      <c r="P29" s="579"/>
      <c r="Q29" s="586">
        <f>IF(ISNUMBER(Regressions!T4), Regressions!T4, "-")</f>
        <v>2023</v>
      </c>
      <c r="R29" s="587">
        <f>Q29</f>
        <v>2023</v>
      </c>
      <c r="S29" s="587">
        <f>R29</f>
        <v>2023</v>
      </c>
      <c r="T29" s="587">
        <f>S29</f>
        <v>2023</v>
      </c>
      <c r="U29" s="587">
        <f>T29</f>
        <v>2023</v>
      </c>
      <c r="V29" s="588">
        <f>T29</f>
        <v>2023</v>
      </c>
      <c r="AM29" s="556"/>
      <c r="AN29" s="556"/>
      <c r="AO29" s="556"/>
      <c r="AP29" s="556"/>
      <c r="AQ29" s="556"/>
      <c r="AR29" s="556"/>
      <c r="AS29" s="556"/>
      <c r="AT29" s="556"/>
      <c r="AU29" s="556"/>
    </row>
    <row xmlns:x14ac="http://schemas.microsoft.com/office/spreadsheetml/2009/9/ac" r="30" x14ac:dyDescent="0.2">
      <c r="B30" s="589" t="s">
        <v>154</v>
      </c>
      <c r="C30" s="590">
        <f>IF(ISNUMBER(Regressions!C4), Regressions!C4, 0.0000000001)</f>
        <v>81.911180569999999</v>
      </c>
      <c r="D30" s="590">
        <f>IF(ISNUMBER(Regressions!D4), Regressions!D4, 0.0000000001)</f>
        <v>1E-10</v>
      </c>
      <c r="E30" s="590">
        <f>IF(ISNUMBER(Regressions!E4), Regressions!E4, 0.0000000001)</f>
        <v>1E-10</v>
      </c>
      <c r="F30" s="590">
        <f>IF(ISNUMBER(Regressions!F4), Regressions!F4, 0.0000000001)</f>
        <v>1E-10</v>
      </c>
      <c r="G30" s="590">
        <f>IF(ISNUMBER(Regressions!G4), Regressions!G4, 0.0000000001)</f>
        <v>73.841123999999994</v>
      </c>
      <c r="H30" s="590">
        <f>IF(ISNUMBER(Regressions!H4), Regressions!H4, 0.0000000001)</f>
        <v>72.43036395</v>
      </c>
      <c r="I30" s="591" t="s">
        <v>154</v>
      </c>
      <c r="J30" s="590">
        <f>IF(ISNUMBER(Regressions!L4), Regressions!L4,0.0000000001)</f>
        <v>87.983015100000003</v>
      </c>
      <c r="K30" s="590">
        <f>IF(ISNUMBER(Regressions!M4), Regressions!M4,0.0000000001)</f>
        <v>1E-10</v>
      </c>
      <c r="L30" s="590">
        <f>IF(ISNUMBER(Regressions!N4), Regressions!N4,0.0000000001)</f>
        <v>1E-10</v>
      </c>
      <c r="M30" s="590">
        <f>IF(ISNUMBER(Regressions!O4), Regressions!O4,0.0000000001)</f>
        <v>1E-10</v>
      </c>
      <c r="N30" s="590">
        <f>IF(ISNUMBER(Regressions!P4), Regressions!P4,0.0000000001)</f>
        <v>79.932649999999995</v>
      </c>
      <c r="O30" s="590">
        <f>IF(ISNUMBER(Regressions!Q4), Regressions!Q4,0.0000000001)</f>
        <v>96.311599920000006</v>
      </c>
      <c r="P30" s="592" t="s">
        <v>154</v>
      </c>
      <c r="Q30" s="590">
        <f>IF(ISNUMBER(Regressions!U4), Regressions!U4,0.0000000001)</f>
        <v>87.296935090000005</v>
      </c>
      <c r="R30" s="590">
        <f>IF(ISNUMBER(Regressions!V4), Regressions!V4,0.0000000001)</f>
        <v>1E-10</v>
      </c>
      <c r="S30" s="590">
        <f>IF(ISNUMBER(Regressions!W4), Regressions!W4,0.0000000001)</f>
        <v>1E-10</v>
      </c>
      <c r="T30" s="590">
        <f>IF(ISNUMBER(Regressions!X4), Regressions!X4,0.0000000001)</f>
        <v>1E-10</v>
      </c>
      <c r="U30" s="590">
        <f>IF(ISNUMBER(Regressions!Y4), Regressions!Y4,0.0000000001)</f>
        <v>76.575455000000005</v>
      </c>
      <c r="V30" s="593">
        <f>IF(ISNUMBER(Regressions!Z4), Regressions!Z4,0.0000000001)</f>
        <v>100</v>
      </c>
      <c r="AM30" s="556"/>
      <c r="AN30" s="556"/>
      <c r="AO30" s="556"/>
      <c r="AP30" s="556"/>
      <c r="AQ30" s="556"/>
      <c r="AR30" s="556"/>
      <c r="AS30" s="556"/>
      <c r="AT30" s="556"/>
      <c r="AU30" s="556"/>
    </row>
    <row xmlns:x14ac="http://schemas.microsoft.com/office/spreadsheetml/2009/9/ac" r="31" x14ac:dyDescent="0.2">
      <c r="B31" s="594" t="s">
        <v>155</v>
      </c>
      <c r="C31" s="590">
        <f>IF(ISNUMBER(Regressions!C5), Regressions!C5, 0.0000000001)</f>
        <v>1E-10</v>
      </c>
      <c r="D31" s="590">
        <f>IF(ISNUMBER(Regressions!D5), Regressions!D5, 0.0000000001)</f>
        <v>1E-10</v>
      </c>
      <c r="E31" s="590">
        <f>IF(ISNUMBER(Regressions!E5), Regressions!E5, 0.0000000001)</f>
        <v>1E-10</v>
      </c>
      <c r="F31" s="590">
        <f>IF(ISNUMBER(Regressions!F5), Regressions!F5, 0.0000000001)</f>
        <v>1E-10</v>
      </c>
      <c r="G31" s="590">
        <f>IF(ISNUMBER(Regressions!G5), Regressions!G5, 0.0000000001)</f>
        <v>1E-10</v>
      </c>
      <c r="H31" s="590">
        <f>IF(ISNUMBER(Regressions!H5), Regressions!H5, 0.0000000001)</f>
        <v>1E-10</v>
      </c>
      <c r="I31" s="595" t="s">
        <v>155</v>
      </c>
      <c r="J31" s="590">
        <f>IF(ISNUMBER(Regressions!L5), Regressions!L5,0.0000000001)</f>
        <v>1E-10</v>
      </c>
      <c r="K31" s="590">
        <f>IF(ISNUMBER(Regressions!M5), Regressions!M5,0.0000000001)</f>
        <v>1E-10</v>
      </c>
      <c r="L31" s="590">
        <f>IF(ISNUMBER(Regressions!N5), Regressions!N5,0.0000000001)</f>
        <v>1E-10</v>
      </c>
      <c r="M31" s="590">
        <f>IF(ISNUMBER(Regressions!O5), Regressions!O5,0.0000000001)</f>
        <v>1E-10</v>
      </c>
      <c r="N31" s="590">
        <f>IF(ISNUMBER(Regressions!P5), Regressions!P5,0.0000000001)</f>
        <v>1E-10</v>
      </c>
      <c r="O31" s="590">
        <f>IF(ISNUMBER(Regressions!Q5), Regressions!Q5,0.0000000001)</f>
        <v>1E-10</v>
      </c>
      <c r="P31" s="596" t="s">
        <v>155</v>
      </c>
      <c r="Q31" s="590">
        <f>IF(ISNUMBER(Regressions!U5), Regressions!U5,0.0000000001)</f>
        <v>1E-10</v>
      </c>
      <c r="R31" s="590">
        <f>IF(ISNUMBER(Regressions!V5), Regressions!V5,0.0000000001)</f>
        <v>1E-10</v>
      </c>
      <c r="S31" s="590">
        <f>IF(ISNUMBER(Regressions!W5), Regressions!W5,0.0000000001)</f>
        <v>1E-10</v>
      </c>
      <c r="T31" s="590">
        <f>IF(ISNUMBER(Regressions!X5), Regressions!X5,0.0000000001)</f>
        <v>1E-10</v>
      </c>
      <c r="U31" s="590">
        <f>IF(ISNUMBER(Regressions!Y5), Regressions!Y5,0.0000000001)</f>
        <v>1E-10</v>
      </c>
      <c r="V31" s="593">
        <f>IF(ISNUMBER(Regressions!Z5), Regressions!Z5,0.0000000001)</f>
        <v>1E-10</v>
      </c>
      <c r="AM31" s="556"/>
      <c r="AN31" s="556"/>
      <c r="AO31" s="556"/>
      <c r="AP31" s="556"/>
      <c r="AQ31" s="556"/>
      <c r="AR31" s="556"/>
      <c r="AS31" s="556"/>
      <c r="AT31" s="556"/>
      <c r="AU31" s="556"/>
    </row>
    <row xmlns:x14ac="http://schemas.microsoft.com/office/spreadsheetml/2009/9/ac" r="32" x14ac:dyDescent="0.2">
      <c r="B32" s="594" t="s">
        <v>153</v>
      </c>
      <c r="C32" s="590">
        <f>IF(ISNUMBER(Regressions!C6), Regressions!C6, 0.0000000001)</f>
        <v>1E-10</v>
      </c>
      <c r="D32" s="590">
        <f>IF(ISNUMBER(Regressions!D6), Regressions!D6, 0.0000000001)</f>
        <v>1E-10</v>
      </c>
      <c r="E32" s="590">
        <f>IF(ISNUMBER(Regressions!E6), Regressions!E6, 0.0000000001)</f>
        <v>1E-10</v>
      </c>
      <c r="F32" s="590">
        <f>IF(ISNUMBER(Regressions!F6), Regressions!F6, 0.0000000001)</f>
        <v>1E-10</v>
      </c>
      <c r="G32" s="590">
        <f>IF(ISNUMBER(Regressions!G6), Regressions!G6, 0.0000000001)</f>
        <v>1E-10</v>
      </c>
      <c r="H32" s="590">
        <f>IF(ISNUMBER(Regressions!H6), Regressions!H6, 0.0000000001)</f>
        <v>1E-10</v>
      </c>
      <c r="I32" s="597" t="s">
        <v>153</v>
      </c>
      <c r="J32" s="590">
        <f>IF(ISNUMBER(Regressions!L6), Regressions!L6,0.0000000001)</f>
        <v>1E-10</v>
      </c>
      <c r="K32" s="590">
        <f>IF(ISNUMBER(Regressions!M6), Regressions!M6,0.0000000001)</f>
        <v>1E-10</v>
      </c>
      <c r="L32" s="590">
        <f>IF(ISNUMBER(Regressions!N6), Regressions!N6,0.0000000001)</f>
        <v>1E-10</v>
      </c>
      <c r="M32" s="590">
        <f>IF(ISNUMBER(Regressions!O6), Regressions!O6,0.0000000001)</f>
        <v>1E-10</v>
      </c>
      <c r="N32" s="590">
        <f>IF(ISNUMBER(Regressions!P6), Regressions!P6,0.0000000001)</f>
        <v>1E-10</v>
      </c>
      <c r="O32" s="590">
        <f>IF(ISNUMBER(Regressions!Q6), Regressions!Q6,0.0000000001)</f>
        <v>1E-10</v>
      </c>
      <c r="P32" s="598" t="s">
        <v>153</v>
      </c>
      <c r="Q32" s="590">
        <f>IF(ISNUMBER(Regressions!U6), Regressions!U6,0.0000000001)</f>
        <v>1E-10</v>
      </c>
      <c r="R32" s="590">
        <f>IF(ISNUMBER(Regressions!V6), Regressions!V6,0.0000000001)</f>
        <v>1E-10</v>
      </c>
      <c r="S32" s="590">
        <f>IF(ISNUMBER(Regressions!W6), Regressions!W6,0.0000000001)</f>
        <v>1E-10</v>
      </c>
      <c r="T32" s="590">
        <f>IF(ISNUMBER(Regressions!X6), Regressions!X6,0.0000000001)</f>
        <v>1E-10</v>
      </c>
      <c r="U32" s="590">
        <f>IF(ISNUMBER(Regressions!Y6), Regressions!Y6,0.0000000001)</f>
        <v>1E-10</v>
      </c>
      <c r="V32" s="593">
        <f>IF(ISNUMBER(Regressions!Z6), Regressions!Z6,0.0000000001)</f>
        <v>1E-10</v>
      </c>
      <c r="AM32" s="556"/>
      <c r="AN32" s="556"/>
      <c r="AO32" s="556"/>
      <c r="AP32" s="556"/>
      <c r="AQ32" s="556"/>
      <c r="AR32" s="556"/>
      <c r="AS32" s="556"/>
      <c r="AT32" s="556"/>
      <c r="AU32" s="556"/>
    </row>
    <row xmlns:x14ac="http://schemas.microsoft.com/office/spreadsheetml/2009/9/ac" r="33" ht="15.75" thickBot="true" x14ac:dyDescent="0.25">
      <c r="B33" s="599" t="s">
        <v>202</v>
      </c>
      <c r="C33" s="600">
        <f>IF(ISNUMBER(Regressions!C7), Regressions!C7, 0.0000000001)</f>
        <v>18.088819430000001</v>
      </c>
      <c r="D33" s="600">
        <f>IF(ISNUMBER(Regressions!D7), Regressions!D7, 0.0000000001)</f>
        <v>100</v>
      </c>
      <c r="E33" s="600">
        <f>IF(ISNUMBER(Regressions!E7), Regressions!E7, 0.0000000001)</f>
        <v>100</v>
      </c>
      <c r="F33" s="600">
        <f>IF(ISNUMBER(Regressions!F7), Regressions!F7, 0.0000000001)</f>
        <v>100</v>
      </c>
      <c r="G33" s="600">
        <f>IF(ISNUMBER(Regressions!G7), Regressions!G7, 0.0000000001)</f>
        <v>26.158875999999999</v>
      </c>
      <c r="H33" s="600">
        <f>IF(ISNUMBER(Regressions!H7), Regressions!H7, 0.0000000001)</f>
        <v>27.56963605</v>
      </c>
      <c r="I33" s="601" t="s">
        <v>202</v>
      </c>
      <c r="J33" s="602">
        <f>IF(ISNUMBER(Regressions!L7), Regressions!L7,0.0000000001)</f>
        <v>12.016984900000001</v>
      </c>
      <c r="K33" s="600">
        <f>IF(ISNUMBER(Regressions!M7), Regressions!M7,0.0000000001)</f>
        <v>100</v>
      </c>
      <c r="L33" s="600">
        <f>IF(ISNUMBER(Regressions!N7), Regressions!N7,0.0000000001)</f>
        <v>100</v>
      </c>
      <c r="M33" s="600">
        <f>IF(ISNUMBER(Regressions!O7), Regressions!O7,0.0000000001)</f>
        <v>100</v>
      </c>
      <c r="N33" s="600">
        <f>IF(ISNUMBER(Regressions!P7), Regressions!P7,0.0000000001)</f>
        <v>20.067350000000001</v>
      </c>
      <c r="O33" s="600">
        <f>IF(ISNUMBER(Regressions!Q7), Regressions!Q7,0.0000000001)</f>
        <v>3.6884000810000002</v>
      </c>
      <c r="P33" s="603" t="s">
        <v>202</v>
      </c>
      <c r="Q33" s="602">
        <f>IF(ISNUMBER(Regressions!U7), Regressions!U7,0.0000000001)</f>
        <v>12.70306491</v>
      </c>
      <c r="R33" s="602">
        <f>IF(ISNUMBER(Regressions!V7), Regressions!V7,0.0000000001)</f>
        <v>100</v>
      </c>
      <c r="S33" s="600">
        <f>IF(ISNUMBER(Regressions!W7), Regressions!W7,0.0000000001)</f>
        <v>100</v>
      </c>
      <c r="T33" s="600">
        <f>IF(ISNUMBER(Regressions!X7), Regressions!X7,0.0000000001)</f>
        <v>100</v>
      </c>
      <c r="U33" s="600">
        <f>IF(ISNUMBER(Regressions!Y7), Regressions!Y7,0.0000000001)</f>
        <v>23.424544999999998</v>
      </c>
      <c r="V33" s="604">
        <f>IF(ISNUMBER(Regressions!Z7), Regressions!Z7,0.0000000001)</f>
        <v>0</v>
      </c>
    </row>
    <row xmlns:x14ac="http://schemas.microsoft.com/office/spreadsheetml/2009/9/ac" r="34" x14ac:dyDescent="0.2">
      <c r="B34" s="605" t="s">
        <v>238</v>
      </c>
    </row>
    <row xmlns:x14ac="http://schemas.microsoft.com/office/spreadsheetml/2009/9/ac" r="35" ht="6" customHeight="true" x14ac:dyDescent="0.2"/>
    <row xmlns:x14ac="http://schemas.microsoft.com/office/spreadsheetml/2009/9/ac" r="36" s="556" customFormat="true" ht="50.1" customHeight="true" x14ac:dyDescent="0.2">
      <c r="B36" s="606" t="s">
        <v>34</v>
      </c>
      <c r="C36" s="607" t="s">
        <v>243</v>
      </c>
      <c r="D36" s="607"/>
      <c r="E36" s="607"/>
      <c r="F36" s="607"/>
      <c r="G36" s="607"/>
      <c r="H36" s="607"/>
      <c r="I36" s="606" t="s">
        <v>34</v>
      </c>
      <c r="J36" s="608" t="s">
        <v>244</v>
      </c>
      <c r="K36" s="609"/>
      <c r="L36" s="609"/>
      <c r="M36" s="609"/>
      <c r="N36" s="609"/>
      <c r="O36" s="609"/>
      <c r="P36" s="606" t="s">
        <v>34</v>
      </c>
      <c r="Q36" s="610" t="s">
        <v>245</v>
      </c>
      <c r="R36" s="610"/>
      <c r="S36" s="610"/>
      <c r="T36" s="610"/>
      <c r="U36" s="610"/>
      <c r="V36" s="610"/>
    </row>
    <row xmlns:x14ac="http://schemas.microsoft.com/office/spreadsheetml/2009/9/ac" r="37" ht="50.1" customHeight="true" x14ac:dyDescent="0.2">
      <c r="B37" s="606" t="s">
        <v>35</v>
      </c>
      <c r="C37" s="611" t="s">
        <v>246</v>
      </c>
      <c r="D37" s="611"/>
      <c r="E37" s="611"/>
      <c r="F37" s="611"/>
      <c r="G37" s="611"/>
      <c r="H37" s="611"/>
      <c r="I37" s="606" t="s">
        <v>35</v>
      </c>
      <c r="J37" s="611" t="s">
        <v>247</v>
      </c>
      <c r="K37" s="611"/>
      <c r="L37" s="611"/>
      <c r="M37" s="611"/>
      <c r="N37" s="611"/>
      <c r="O37" s="611"/>
      <c r="P37" s="606" t="s">
        <v>35</v>
      </c>
      <c r="Q37" s="611" t="s">
        <v>248</v>
      </c>
      <c r="R37" s="611"/>
      <c r="S37" s="611"/>
      <c r="T37" s="611"/>
      <c r="U37" s="611"/>
      <c r="V37" s="611"/>
    </row>
    <row xmlns:x14ac="http://schemas.microsoft.com/office/spreadsheetml/2009/9/ac" r="38" ht="50.1" customHeight="true" x14ac:dyDescent="0.2">
      <c r="B38" s="606" t="s">
        <v>36</v>
      </c>
      <c r="C38" s="612" t="s">
        <v>249</v>
      </c>
      <c r="D38" s="612"/>
      <c r="E38" s="612"/>
      <c r="F38" s="612"/>
      <c r="G38" s="612"/>
      <c r="H38" s="612"/>
      <c r="I38" s="606" t="s">
        <v>36</v>
      </c>
      <c r="J38" s="612" t="s">
        <v>250</v>
      </c>
      <c r="K38" s="612"/>
      <c r="L38" s="612"/>
      <c r="M38" s="612"/>
      <c r="N38" s="612"/>
      <c r="O38" s="612"/>
      <c r="P38" s="606" t="s">
        <v>36</v>
      </c>
      <c r="Q38" s="612" t="s">
        <v>251</v>
      </c>
      <c r="R38" s="612"/>
      <c r="S38" s="612"/>
      <c r="T38" s="612"/>
      <c r="U38" s="612"/>
      <c r="V38" s="612"/>
    </row>
    <row xmlns:x14ac="http://schemas.microsoft.com/office/spreadsheetml/2009/9/ac" r="39" ht="50.1" customHeight="true" x14ac:dyDescent="0.2">
      <c r="B39" s="606" t="s">
        <v>202</v>
      </c>
      <c r="C39" s="613" t="s">
        <v>252</v>
      </c>
      <c r="D39" s="613"/>
      <c r="E39" s="613"/>
      <c r="F39" s="613"/>
      <c r="G39" s="613"/>
      <c r="H39" s="613"/>
      <c r="I39" s="606" t="s">
        <v>202</v>
      </c>
      <c r="J39" s="613" t="s">
        <v>252</v>
      </c>
      <c r="K39" s="613"/>
      <c r="L39" s="613"/>
      <c r="M39" s="613"/>
      <c r="N39" s="613"/>
      <c r="O39" s="613"/>
      <c r="P39" s="606" t="s">
        <v>202</v>
      </c>
      <c r="Q39" s="613" t="s">
        <v>252</v>
      </c>
      <c r="R39" s="613"/>
      <c r="S39" s="613"/>
      <c r="T39" s="613"/>
      <c r="U39" s="613"/>
      <c r="V39" s="613"/>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238</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238</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238</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183</v>
      </c>
      <c r="G5" s="114" t="s">
        <v>136</v>
      </c>
      <c r="H5" s="115" t="s">
        <v>43</v>
      </c>
      <c r="I5" s="116" t="s">
        <v>184</v>
      </c>
      <c r="J5" s="114" t="s">
        <v>137</v>
      </c>
      <c r="K5" s="115" t="s">
        <v>44</v>
      </c>
      <c r="L5" s="116" t="s">
        <v>185</v>
      </c>
      <c r="M5" s="114" t="s">
        <v>138</v>
      </c>
      <c r="N5" s="115" t="s">
        <v>86</v>
      </c>
      <c r="O5" s="116" t="s">
        <v>186</v>
      </c>
      <c r="P5" s="114" t="s">
        <v>139</v>
      </c>
      <c r="Q5" s="115" t="s">
        <v>87</v>
      </c>
      <c r="R5" s="116" t="s">
        <v>187</v>
      </c>
      <c r="S5" s="114" t="s">
        <v>140</v>
      </c>
      <c r="T5" s="115" t="s">
        <v>88</v>
      </c>
      <c r="U5" s="117" t="s">
        <v>188</v>
      </c>
      <c r="V5" s="118" t="s">
        <v>129</v>
      </c>
      <c r="W5" s="119" t="s">
        <v>45</v>
      </c>
      <c r="X5" s="120" t="s">
        <v>65</v>
      </c>
      <c r="Y5" s="120" t="s">
        <v>66</v>
      </c>
      <c r="Z5" s="121" t="s">
        <v>189</v>
      </c>
      <c r="AA5" s="118" t="s">
        <v>130</v>
      </c>
      <c r="AB5" s="119" t="s">
        <v>46</v>
      </c>
      <c r="AC5" s="120" t="s">
        <v>67</v>
      </c>
      <c r="AD5" s="120" t="s">
        <v>68</v>
      </c>
      <c r="AE5" s="121" t="s">
        <v>190</v>
      </c>
      <c r="AF5" s="118" t="s">
        <v>131</v>
      </c>
      <c r="AG5" s="119" t="s">
        <v>47</v>
      </c>
      <c r="AH5" s="120" t="s">
        <v>69</v>
      </c>
      <c r="AI5" s="120" t="s">
        <v>70</v>
      </c>
      <c r="AJ5" s="121" t="s">
        <v>191</v>
      </c>
      <c r="AK5" s="118" t="s">
        <v>132</v>
      </c>
      <c r="AL5" s="119" t="s">
        <v>71</v>
      </c>
      <c r="AM5" s="120" t="s">
        <v>72</v>
      </c>
      <c r="AN5" s="120" t="s">
        <v>73</v>
      </c>
      <c r="AO5" s="121" t="s">
        <v>192</v>
      </c>
      <c r="AP5" s="118" t="s">
        <v>133</v>
      </c>
      <c r="AQ5" s="119" t="s">
        <v>74</v>
      </c>
      <c r="AR5" s="120" t="s">
        <v>75</v>
      </c>
      <c r="AS5" s="120" t="s">
        <v>76</v>
      </c>
      <c r="AT5" s="121" t="s">
        <v>193</v>
      </c>
      <c r="AU5" s="118" t="s">
        <v>134</v>
      </c>
      <c r="AV5" s="119" t="s">
        <v>77</v>
      </c>
      <c r="AW5" s="120" t="s">
        <v>78</v>
      </c>
      <c r="AX5" s="120" t="s">
        <v>79</v>
      </c>
      <c r="AY5" s="122" t="s">
        <v>194</v>
      </c>
      <c r="AZ5" s="123" t="s">
        <v>80</v>
      </c>
      <c r="BA5" s="124" t="s">
        <v>114</v>
      </c>
      <c r="BB5" s="125" t="s">
        <v>195</v>
      </c>
      <c r="BC5" s="123" t="s">
        <v>85</v>
      </c>
      <c r="BD5" s="124" t="s">
        <v>115</v>
      </c>
      <c r="BE5" s="125" t="s">
        <v>196</v>
      </c>
      <c r="BF5" s="123" t="s">
        <v>84</v>
      </c>
      <c r="BG5" s="124" t="s">
        <v>116</v>
      </c>
      <c r="BH5" s="125" t="s">
        <v>197</v>
      </c>
      <c r="BI5" s="123" t="s">
        <v>83</v>
      </c>
      <c r="BJ5" s="124" t="s">
        <v>117</v>
      </c>
      <c r="BK5" s="125" t="s">
        <v>198</v>
      </c>
      <c r="BL5" s="123" t="s">
        <v>82</v>
      </c>
      <c r="BM5" s="124" t="s">
        <v>118</v>
      </c>
      <c r="BN5" s="125" t="s">
        <v>199</v>
      </c>
      <c r="BO5" s="123" t="s">
        <v>81</v>
      </c>
      <c r="BP5" s="124" t="s">
        <v>119</v>
      </c>
      <c r="BQ5" s="125" t="s">
        <v>200</v>
      </c>
    </row>
    <row xmlns:x14ac="http://schemas.microsoft.com/office/spreadsheetml/2009/9/ac" r="6" x14ac:dyDescent="0.2">
      <c r="A6" s="319" t="str">
        <f>+RIGHT('Data Summary'!A6,LEN('Data Summary'!A6)-9)</f>
        <v>UIS</v>
      </c>
      <c r="B6" s="32" t="str">
        <f>+IF(ISTEXT('Data Summary'!B6),'Data Summary'!B6,"")</f>
        <v>Other</v>
      </c>
      <c r="C6" s="318">
        <f>+VALUE('Data Summary'!C6)</f>
        <v>2017</v>
      </c>
      <c r="D6" s="85" t="e">
        <f>+IF(AND(ISNUMBER('Water Data'!D4),'Data Summary'!BS6="Yes"),100-'Water Data'!D4,NA())</f>
        <v>#N/A</v>
      </c>
      <c r="E6" s="85" t="e">
        <f>+IF(AND(ISNUMBER('Water Data'!D6),'Data Summary'!BT6="Yes"),'Water Data'!D6,NA())</f>
        <v>#N/A</v>
      </c>
      <c r="F6" s="85">
        <f>+IF(AND(ISNUMBER('Water Data'!D9),'Data Summary'!BU6="Yes"),'Water Data'!D9,NA())</f>
        <v>56.7</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t="e">
        <f>+IF(AND(ISNUMBER('Water Data'!H4),'Data Summary'!CE6="Yes"),100-'Water Data'!H4,NA())</f>
        <v>#N/A</v>
      </c>
      <c r="Q6" s="85" t="e">
        <f>+IF(AND(ISNUMBER('Water Data'!H6),'Data Summary'!CF6="Yes"),'Water Data'!H6,NA())</f>
        <v>#N/A</v>
      </c>
      <c r="R6" s="85">
        <f>+IF(AND(ISNUMBER('Water Data'!H9),'Data Summary'!CG6="Yes"),'Water Data'!H9,NA())</f>
        <v>56.7</v>
      </c>
      <c r="S6" s="85" t="e">
        <f>+IF(AND(ISNUMBER('Water Data'!I4),'Data Summary'!CH6="Yes"),100-'Water Data'!I4,NA())</f>
        <v>#N/A</v>
      </c>
      <c r="T6" s="85" t="e">
        <f>+IF(AND(ISNUMBER('Water Data'!I6),'Data Summary'!CI6="Yes"),'Water Data'!I6,NA())</f>
        <v>#N/A</v>
      </c>
      <c r="U6" s="85" t="e">
        <f>+IF(AND(ISNUMBER('Water Data'!I9),'Data Summary'!CJ6="Yes"),'Water Data'!I9,NA())</f>
        <v>#N/A</v>
      </c>
      <c r="V6" s="86" t="e">
        <f>+IF(AND(ISNUMBER('Sanitation Data'!D4),'Data Summary'!CK6="Yes"),100-'Sanitation Data'!D4,NA())</f>
        <v>#N/A</v>
      </c>
      <c r="W6" s="86" t="e">
        <f>+IF(AND(ISNUMBER('Sanitation Data'!D6),'Data Summary'!CL6="Yes"),'Sanitation Data'!D6,NA())</f>
        <v>#N/A</v>
      </c>
      <c r="X6" s="86" t="e">
        <f>+IF(AND(ISNUMBER('Sanitation Data'!D10),'Data Summary'!CM6="Yes"),'Sanitation Data'!D10,NA())</f>
        <v>#N/A</v>
      </c>
      <c r="Y6" s="86" t="e">
        <f>+IF(AND(ISNUMBER('Sanitation Data'!D11),'Data Summary'!CN6="Yes"),'Sanitation Data'!D11,NA())</f>
        <v>#N/A</v>
      </c>
      <c r="Z6" s="86" t="e">
        <f>+IF(AND(ISNUMBER('Sanitation Data'!D12),'Data Summary'!CO6="Yes"),'Sanitation Data'!D12,NA())</f>
        <v>#N/A</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t="e">
        <f>+IF(AND(ISNUMBER('Sanitation Data'!H4),'Data Summary'!DE6="Yes"),100-'Sanitation Data'!H4,NA())</f>
        <v>#N/A</v>
      </c>
      <c r="AQ6" s="86" t="e">
        <f>+IF(AND(ISNUMBER('Sanitation Data'!H6),'Data Summary'!DF6="Yes"),'Sanitation Data'!H6,NA())</f>
        <v>#N/A</v>
      </c>
      <c r="AR6" s="86" t="e">
        <f>+IF(AND(ISNUMBER('Sanitation Data'!H10),'Data Summary'!DG6="Yes"),'Sanitation Data'!H10,NA())</f>
        <v>#N/A</v>
      </c>
      <c r="AS6" s="86" t="e">
        <f>+IF(AND(ISNUMBER('Sanitation Data'!H11),'Data Summary'!DH6="Yes"),'Sanitation Data'!H11,NA())</f>
        <v>#N/A</v>
      </c>
      <c r="AT6" s="86" t="e">
        <f>+IF(AND(ISNUMBER('Sanitation Data'!H12),'Data Summary'!DI6="Yes"),'Sanitation Data'!H12,NA())</f>
        <v>#N/A</v>
      </c>
      <c r="AU6" s="86" t="e">
        <f>+IF(AND(ISNUMBER('Sanitation Data'!I4),'Data Summary'!DJ6="Yes"),100-'Sanitation Data'!I4,NA())</f>
        <v>#N/A</v>
      </c>
      <c r="AV6" s="86" t="e">
        <f>+IF(AND(ISNUMBER('Sanitation Data'!I6),'Data Summary'!DK6="Yes"),'Sanitation Data'!I6,NA())</f>
        <v>#N/A</v>
      </c>
      <c r="AW6" s="86" t="e">
        <f>+IF(AND(ISNUMBER('Sanitation Data'!I10),'Data Summary'!DL6="Yes"),'Sanitation Data'!I10,NA())</f>
        <v>#N/A</v>
      </c>
      <c r="AX6" s="86" t="e">
        <f>+IF(AND(ISNUMBER('Sanitation Data'!I11),'Data Summary'!DM6="Yes"),'Sanitation Data'!I11,NA())</f>
        <v>#N/A</v>
      </c>
      <c r="AY6" s="86">
        <f>+IF(AND(ISNUMBER('Sanitation Data'!I12),'Data Summary'!DN6="Yes"),'Sanitation Data'!I12,NA())</f>
        <v>82.9</v>
      </c>
      <c r="AZ6" s="87" t="e">
        <f>+IF(AND(ISNUMBER('Hygiene Data'!D5),'Data Summary'!DO6="Yes"),'Hygiene Data'!D5,NA())</f>
        <v>#N/A</v>
      </c>
      <c r="BA6" s="87" t="e">
        <f>+IF(AND(ISNUMBER('Hygiene Data'!D7),'Data Summary'!DP6="Yes"),'Hygiene Data'!D7,NA())</f>
        <v>#N/A</v>
      </c>
      <c r="BB6" s="87" t="e">
        <f>+IF(AND(ISNUMBER('Hygiene Data'!D9),'Data Summary'!DQ6="Yes"),'Hygiene Data'!D9,NA())</f>
        <v>#N/A</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t="e">
        <f>+IF(AND(ISNUMBER('Hygiene Data'!H5),'Data Summary'!EA6="Yes"),'Hygiene Data'!H5,NA())</f>
        <v>#N/A</v>
      </c>
      <c r="BM6" s="87" t="e">
        <f>+IF(AND(ISNUMBER('Hygiene Data'!H7),'Data Summary'!EB6="Yes"),'Hygiene Data'!H7,NA())</f>
        <v>#N/A</v>
      </c>
      <c r="BN6" s="87" t="e">
        <f>+IF(AND(ISNUMBER('Hygiene Data'!H9),'Data Summary'!EC6="Yes"),'Hygiene Data'!H9,NA())</f>
        <v>#N/A</v>
      </c>
      <c r="BO6" s="87" t="e">
        <f>+IF(AND(ISNUMBER('Hygiene Data'!I5),'Data Summary'!ED6="Yes"),'Hygiene Data'!I5,NA())</f>
        <v>#N/A</v>
      </c>
      <c r="BP6" s="87" t="e">
        <f>+IF(AND(ISNUMBER('Hygiene Data'!I7),'Data Summary'!EE6="Yes"),'Hygiene Data'!I7,NA())</f>
        <v>#N/A</v>
      </c>
      <c r="BQ6" s="87">
        <f>+IF(AND(ISNUMBER('Hygiene Data'!I9),'Data Summary'!EF6="Yes"),'Hygiene Data'!I9,NA())</f>
        <v>80</v>
      </c>
    </row>
    <row xmlns:x14ac="http://schemas.microsoft.com/office/spreadsheetml/2009/9/ac" r="7" x14ac:dyDescent="0.2">
      <c r="A7" s="319" t="str">
        <f ca="true">+RIGHT('Data Summary'!A7,LEN('Data Summary'!A7)-9)</f>
        <v>UIS</v>
      </c>
      <c r="B7" s="32" t="str">
        <f ca="true">+IF(ISTEXT('Data Summary'!B7),'Data Summary'!B7,"")</f>
        <v>Other</v>
      </c>
      <c r="C7" s="318">
        <f ca="true">+VALUE('Data Summary'!C7)</f>
        <v>2018</v>
      </c>
      <c r="D7" s="85" t="e">
        <f ca="true">+IF(AND(ISNUMBER(OFFSET('Water Data'!$D$4,0,10*ROW('Water Data'!D1))),'Data Summary'!BS7="Yes"),100-OFFSET('Water Data'!$D$4,0,10*ROW('Water Data'!D1)),NA())</f>
        <v>#N/A</v>
      </c>
      <c r="E7" s="85" t="e">
        <f ca="true">+IF(AND(ISNUMBER(OFFSET('Water Data'!$D$6,0,10*ROW('Water Data'!D1))),'Data Summary'!BT7="Yes"),OFFSET('Water Data'!$D$6,0,10*ROW('Water Data'!D1)),NA())</f>
        <v>#N/A</v>
      </c>
      <c r="F7" s="85">
        <f ca="true">+IF(AND(ISNUMBER(OFFSET('Water Data'!$D$9,0,10*ROW('Water Data'!D1))),'Data Summary'!BU7="Yes"),OFFSET('Water Data'!$D$9,0,10*ROW('Water Data'!D1)),NA())</f>
        <v>62.175969189980833</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t="e">
        <f ca="true">+IF(AND(ISNUMBER(OFFSET('Water Data'!$H$4,0,10*ROW('Water Data'!H1))),'Data Summary'!CE7="Yes"),100-OFFSET('Water Data'!$H$4,0,10*ROW('Water Data'!H1)),NA())</f>
        <v>#N/A</v>
      </c>
      <c r="Q7" s="85" t="e">
        <f ca="true">+IF(AND(ISNUMBER(OFFSET('Water Data'!$H$6,0,10*ROW('Water Data'!H1))),'Data Summary'!CF7="Yes"),OFFSET('Water Data'!$H$6,0,10*ROW('Water Data'!H1)),NA())</f>
        <v>#N/A</v>
      </c>
      <c r="R7" s="85">
        <f ca="true">+IF(AND(ISNUMBER(OFFSET('Water Data'!$H$9,0,10*ROW('Water Data'!H1))),'Data Summary'!CG7="Yes"),OFFSET('Water Data'!$H$9,0,10*ROW('Water Data'!H1)),NA())</f>
        <v>54.987470000000002</v>
      </c>
      <c r="S7" s="85" t="e">
        <f ca="true">+IF(AND(ISNUMBER(OFFSET('Water Data'!$I$4,0,10*ROW('Water Data'!I1))),'Data Summary'!CH7="Yes"),100-OFFSET('Water Data'!$I$4,0,10*ROW('Water Data'!I1)),NA())</f>
        <v>#N/A</v>
      </c>
      <c r="T7" s="85" t="e">
        <f ca="true">+IF(AND(ISNUMBER(OFFSET('Water Data'!$I$6,0,10*ROW('Water Data'!I1))),'Data Summary'!CI7="Yes"),OFFSET('Water Data'!$I$6,0,10*ROW('Water Data'!I1)),NA())</f>
        <v>#N/A</v>
      </c>
      <c r="U7" s="85">
        <f ca="true">+IF(AND(ISNUMBER(OFFSET('Water Data'!$I$9,0,10*ROW('Water Data'!I1))),'Data Summary'!CJ7="Yes"),OFFSET('Water Data'!$I$9,0,10*ROW('Water Data'!I1)),NA())</f>
        <v>66.250466693523478</v>
      </c>
      <c r="V7" s="86" t="e">
        <f ca="true">+IF(AND(ISNUMBER(OFFSET('Sanitation Data'!$D$4,0,10*ROW('Sanitation Data'!D1))),'Data Summary'!CK7="Yes"),100-OFFSET('Sanitation Data'!$D$4,0,10*ROW('Sanitation Data'!D1)),NA())</f>
        <v>#N/A</v>
      </c>
      <c r="W7" s="86" t="e">
        <f ca="true">+IF(AND(ISNUMBER(OFFSET('Sanitation Data'!$D$6,0,10*ROW('Sanitation Data'!D1))),'Data Summary'!CL7="Yes"),OFFSET('Sanitation Data'!$D$6,0,10*ROW('Sanitation Data'!D1)),NA())</f>
        <v>#N/A</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89.199059126800378</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t="e">
        <f ca="true">+IF(AND(ISNUMBER(OFFSET('Sanitation Data'!$H$4,0,10*ROW('Sanitation Data'!H1))),'Data Summary'!DE7="Yes"),100-OFFSET('Sanitation Data'!$H$4,0,10*ROW('Sanitation Data'!H1)),NA())</f>
        <v>#N/A</v>
      </c>
      <c r="AQ7" s="86" t="e">
        <f ca="true">+IF(AND(ISNUMBER(OFFSET('Sanitation Data'!$H$6,0,10*ROW('Sanitation Data'!H1))),'Data Summary'!DF7="Yes"),OFFSET('Sanitation Data'!$H$6,0,10*ROW('Sanitation Data'!H1)),NA())</f>
        <v>#N/A</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82.756889999999999</v>
      </c>
      <c r="AU7" s="86" t="e">
        <f ca="true">+IF(AND(ISNUMBER(OFFSET('Sanitation Data'!$I$4,0,10*ROW('Sanitation Data'!I1))),'Data Summary'!DJ7="Yes"),100-OFFSET('Sanitation Data'!$I$4,0,10*ROW('Sanitation Data'!I1)),NA())</f>
        <v>#N/A</v>
      </c>
      <c r="AV7" s="86" t="e">
        <f ca="true">+IF(AND(ISNUMBER(OFFSET('Sanitation Data'!$I$6,0,10*ROW('Sanitation Data'!I1))),'Data Summary'!DK7="Yes"),OFFSET('Sanitation Data'!$I$6,0,10*ROW('Sanitation Data'!I1)),NA())</f>
        <v>#N/A</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92.850530919567973</v>
      </c>
      <c r="AZ7" s="87" t="e">
        <f ca="true">+IF(AND(ISNUMBER(OFFSET('Hygiene Data'!$D$5,0,10*ROW('Hygiene Data'!D1))),'Data Summary'!DO7="Yes"),OFFSET('Hygiene Data'!$D$5,0,10*ROW('Hygiene Data'!D1)),NA())</f>
        <v>#N/A</v>
      </c>
      <c r="BA7" s="87" t="e">
        <f ca="true">+IF(AND(ISNUMBER(OFFSET('Hygiene Data'!$D$7,0,10*ROW('Hygiene Data'!D1))),'Data Summary'!DP7="Yes"),OFFSET('Hygiene Data'!$D$7,0,10*ROW('Hygiene Data'!D1)),NA())</f>
        <v>#N/A</v>
      </c>
      <c r="BB7" s="87">
        <f ca="true">+IF(AND(ISNUMBER(OFFSET('Hygiene Data'!$D$9,0,10*ROW('Hygiene Data'!D1))),'Data Summary'!DQ7="Yes"),OFFSET('Hygiene Data'!$D$9,0,10*ROW('Hygiene Data'!D1)),NA())</f>
        <v>81.70549015741878</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t="e">
        <f ca="true">+IF(AND(ISNUMBER(OFFSET('Hygiene Data'!$H$5,0,10*ROW('Hygiene Data'!H1))),'Data Summary'!EA7="Yes"),OFFSET('Hygiene Data'!$H$5,0,10*ROW('Hygiene Data'!H1)),NA())</f>
        <v>#N/A</v>
      </c>
      <c r="BM7" s="87" t="e">
        <f ca="true">+IF(AND(ISNUMBER(OFFSET('Hygiene Data'!$H$7,0,10*ROW('Hygiene Data'!H1))),'Data Summary'!EB7="Yes"),OFFSET('Hygiene Data'!$H$7,0,10*ROW('Hygiene Data'!H1)),NA())</f>
        <v>#N/A</v>
      </c>
      <c r="BN7" s="87">
        <f ca="true">+IF(AND(ISNUMBER(OFFSET('Hygiene Data'!$H$9,0,10*ROW('Hygiene Data'!H1))),'Data Summary'!EC7="Yes"),OFFSET('Hygiene Data'!$H$9,0,10*ROW('Hygiene Data'!H1)),NA())</f>
        <v>71.027569999999997</v>
      </c>
      <c r="BO7" s="87" t="e">
        <f ca="true">+IF(AND(ISNUMBER(OFFSET('Hygiene Data'!$I$5,0,10*ROW('Hygiene Data'!I1))),'Data Summary'!ED7="Yes"),OFFSET('Hygiene Data'!$I$5,0,10*ROW('Hygiene Data'!I1)),NA())</f>
        <v>#N/A</v>
      </c>
      <c r="BP7" s="87" t="e">
        <f ca="true">+IF(AND(ISNUMBER(OFFSET('Hygiene Data'!$I$7,0,10*ROW('Hygiene Data'!I1))),'Data Summary'!EE7="Yes"),OFFSET('Hygiene Data'!$I$7,0,10*ROW('Hygiene Data'!I1)),NA())</f>
        <v>#N/A</v>
      </c>
      <c r="BQ7" s="87">
        <f ca="true">+IF(AND(ISNUMBER(OFFSET('Hygiene Data'!$I$9,0,10*ROW('Hygiene Data'!I1))),'Data Summary'!EF7="Yes"),OFFSET('Hygiene Data'!$I$9,0,10*ROW('Hygiene Data'!I1)),NA())</f>
        <v>87.757818727625718</v>
      </c>
    </row>
    <row xmlns:x14ac="http://schemas.microsoft.com/office/spreadsheetml/2009/9/ac" r="8" x14ac:dyDescent="0.2">
      <c r="A8" s="319" t="str">
        <f ca="true">+RIGHT('Data Summary'!A8,LEN('Data Summary'!A8)-9)</f>
        <v>UIS</v>
      </c>
      <c r="B8" s="32" t="str">
        <f ca="true">+IF(ISTEXT('Data Summary'!B8),'Data Summary'!B8,"")</f>
        <v>Other</v>
      </c>
      <c r="C8" s="318">
        <f ca="true">+VALUE('Data Summary'!C8)</f>
        <v>2019</v>
      </c>
      <c r="D8" s="85" t="e">
        <f ca="true">+IF(AND(ISNUMBER(OFFSET('Water Data'!$D$4,0,10*ROW('Water Data'!D2))),'Data Summary'!BS8="Yes"),100-OFFSET('Water Data'!$D$4,0,10*ROW('Water Data'!D2)),NA())</f>
        <v>#N/A</v>
      </c>
      <c r="E8" s="85" t="e">
        <f ca="true">+IF(AND(ISNUMBER(OFFSET('Water Data'!$D$6,0,10*ROW('Water Data'!D2))),'Data Summary'!BT8="Yes"),OFFSET('Water Data'!$D$6,0,10*ROW('Water Data'!D2)),NA())</f>
        <v>#N/A</v>
      </c>
      <c r="F8" s="85">
        <f ca="true">+IF(AND(ISNUMBER(OFFSET('Water Data'!$D$9,0,10*ROW('Water Data'!D2))),'Data Summary'!BU8="Yes"),OFFSET('Water Data'!$D$9,0,10*ROW('Water Data'!D2)),NA())</f>
        <v>63.631196102697473</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t="e">
        <f ca="true">+IF(AND(ISNUMBER(OFFSET('Water Data'!$H$4,0,10*ROW('Water Data'!H2))),'Data Summary'!CE8="Yes"),100-OFFSET('Water Data'!$H$4,0,10*ROW('Water Data'!H2)),NA())</f>
        <v>#N/A</v>
      </c>
      <c r="Q8" s="85" t="e">
        <f ca="true">+IF(AND(ISNUMBER(OFFSET('Water Data'!$H$6,0,10*ROW('Water Data'!H2))),'Data Summary'!CF8="Yes"),OFFSET('Water Data'!$H$6,0,10*ROW('Water Data'!H2)),NA())</f>
        <v>#N/A</v>
      </c>
      <c r="R8" s="85">
        <f ca="true">+IF(AND(ISNUMBER(OFFSET('Water Data'!$H$9,0,10*ROW('Water Data'!H2))),'Data Summary'!CG8="Yes"),OFFSET('Water Data'!$H$9,0,10*ROW('Water Data'!H2)),NA())</f>
        <v>53.360770000000002</v>
      </c>
      <c r="S8" s="85" t="e">
        <f ca="true">+IF(AND(ISNUMBER(OFFSET('Water Data'!$I$4,0,10*ROW('Water Data'!I2))),'Data Summary'!CH8="Yes"),100-OFFSET('Water Data'!$I$4,0,10*ROW('Water Data'!I2)),NA())</f>
        <v>#N/A</v>
      </c>
      <c r="T8" s="85" t="e">
        <f ca="true">+IF(AND(ISNUMBER(OFFSET('Water Data'!$I$6,0,10*ROW('Water Data'!I2))),'Data Summary'!CI8="Yes"),OFFSET('Water Data'!$I$6,0,10*ROW('Water Data'!I2)),NA())</f>
        <v>#N/A</v>
      </c>
      <c r="U8" s="85">
        <f ca="true">+IF(AND(ISNUMBER(OFFSET('Water Data'!$I$9,0,10*ROW('Water Data'!I2))),'Data Summary'!CJ8="Yes"),OFFSET('Water Data'!$I$9,0,10*ROW('Water Data'!I2)),NA())</f>
        <v>69.711403986647056</v>
      </c>
      <c r="V8" s="86" t="e">
        <f ca="true">+IF(AND(ISNUMBER(OFFSET('Sanitation Data'!$D$4,0,10*ROW('Sanitation Data'!D2))),'Data Summary'!CK8="Yes"),100-OFFSET('Sanitation Data'!$D$4,0,10*ROW('Sanitation Data'!D2)),NA())</f>
        <v>#N/A</v>
      </c>
      <c r="W8" s="86" t="e">
        <f ca="true">+IF(AND(ISNUMBER(OFFSET('Sanitation Data'!$D$6,0,10*ROW('Sanitation Data'!D2))),'Data Summary'!CL8="Yes"),OFFSET('Sanitation Data'!$D$6,0,10*ROW('Sanitation Data'!D2)),NA())</f>
        <v>#N/A</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85.551099214456485</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t="e">
        <f ca="true">+IF(AND(ISNUMBER(OFFSET('Sanitation Data'!$H$4,0,10*ROW('Sanitation Data'!H2))),'Data Summary'!DE8="Yes"),100-OFFSET('Sanitation Data'!$H$4,0,10*ROW('Sanitation Data'!H2)),NA())</f>
        <v>#N/A</v>
      </c>
      <c r="AQ8" s="86" t="e">
        <f ca="true">+IF(AND(ISNUMBER(OFFSET('Sanitation Data'!$H$6,0,10*ROW('Sanitation Data'!H2))),'Data Summary'!DF8="Yes"),OFFSET('Sanitation Data'!$H$6,0,10*ROW('Sanitation Data'!H2)),NA())</f>
        <v>#N/A</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73.799729999999997</v>
      </c>
      <c r="AU8" s="86" t="e">
        <f ca="true">+IF(AND(ISNUMBER(OFFSET('Sanitation Data'!$I$4,0,10*ROW('Sanitation Data'!I2))),'Data Summary'!DJ8="Yes"),100-OFFSET('Sanitation Data'!$I$4,0,10*ROW('Sanitation Data'!I2)),NA())</f>
        <v>#N/A</v>
      </c>
      <c r="AV8" s="86" t="e">
        <f ca="true">+IF(AND(ISNUMBER(OFFSET('Sanitation Data'!$I$6,0,10*ROW('Sanitation Data'!I2))),'Data Summary'!DK8="Yes"),OFFSET('Sanitation Data'!$I$6,0,10*ROW('Sanitation Data'!I2)),NA())</f>
        <v>#N/A</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92.508042093990454</v>
      </c>
      <c r="AZ8" s="87" t="e">
        <f ca="true">+IF(AND(ISNUMBER(OFFSET('Hygiene Data'!$D$5,0,10*ROW('Hygiene Data'!D2))),'Data Summary'!DO8="Yes"),OFFSET('Hygiene Data'!$D$5,0,10*ROW('Hygiene Data'!D2)),NA())</f>
        <v>#N/A</v>
      </c>
      <c r="BA8" s="87" t="e">
        <f ca="true">+IF(AND(ISNUMBER(OFFSET('Hygiene Data'!$D$7,0,10*ROW('Hygiene Data'!D2))),'Data Summary'!DP8="Yes"),OFFSET('Hygiene Data'!$D$7,0,10*ROW('Hygiene Data'!D2)),NA())</f>
        <v>#N/A</v>
      </c>
      <c r="BB8" s="87">
        <f ca="true">+IF(AND(ISNUMBER(OFFSET('Hygiene Data'!$D$9,0,10*ROW('Hygiene Data'!D2))),'Data Summary'!DQ8="Yes"),OFFSET('Hygiene Data'!$D$9,0,10*ROW('Hygiene Data'!D2)),NA())</f>
        <v>80.357972067127719</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t="e">
        <f ca="true">+IF(AND(ISNUMBER(OFFSET('Hygiene Data'!$H$5,0,10*ROW('Hygiene Data'!H2))),'Data Summary'!EA8="Yes"),OFFSET('Hygiene Data'!$H$5,0,10*ROW('Hygiene Data'!H2)),NA())</f>
        <v>#N/A</v>
      </c>
      <c r="BM8" s="87" t="e">
        <f ca="true">+IF(AND(ISNUMBER(OFFSET('Hygiene Data'!$H$7,0,10*ROW('Hygiene Data'!H2))),'Data Summary'!EB8="Yes"),OFFSET('Hygiene Data'!$H$7,0,10*ROW('Hygiene Data'!H2)),NA())</f>
        <v>#N/A</v>
      </c>
      <c r="BN8" s="87">
        <f ca="true">+IF(AND(ISNUMBER(OFFSET('Hygiene Data'!$H$9,0,10*ROW('Hygiene Data'!H2))),'Data Summary'!EC8="Yes"),OFFSET('Hygiene Data'!$H$9,0,10*ROW('Hygiene Data'!H2)),NA())</f>
        <v>63.328760000000003</v>
      </c>
      <c r="BO8" s="87" t="e">
        <f ca="true">+IF(AND(ISNUMBER(OFFSET('Hygiene Data'!$I$5,0,10*ROW('Hygiene Data'!I2))),'Data Summary'!ED8="Yes"),OFFSET('Hygiene Data'!$I$5,0,10*ROW('Hygiene Data'!I2)),NA())</f>
        <v>#N/A</v>
      </c>
      <c r="BP8" s="87" t="e">
        <f ca="true">+IF(AND(ISNUMBER(OFFSET('Hygiene Data'!$I$7,0,10*ROW('Hygiene Data'!I2))),'Data Summary'!EE8="Yes"),OFFSET('Hygiene Data'!$I$7,0,10*ROW('Hygiene Data'!I2)),NA())</f>
        <v>#N/A</v>
      </c>
      <c r="BQ8" s="87">
        <f ca="true">+IF(AND(ISNUMBER(OFFSET('Hygiene Data'!$I$9,0,10*ROW('Hygiene Data'!I2))),'Data Summary'!EF8="Yes"),OFFSET('Hygiene Data'!$I$9,0,10*ROW('Hygiene Data'!I2)),NA())</f>
        <v>90.439457336838657</v>
      </c>
    </row>
    <row xmlns:x14ac="http://schemas.microsoft.com/office/spreadsheetml/2009/9/ac" r="9" x14ac:dyDescent="0.2">
      <c r="A9" s="319" t="str">
        <f ca="true">+RIGHT('Data Summary'!A9,LEN('Data Summary'!A9)-9)</f>
        <v>UIS</v>
      </c>
      <c r="B9" s="32" t="str">
        <f ca="true">+IF(ISTEXT('Data Summary'!B9),'Data Summary'!B9,"")</f>
        <v>Other</v>
      </c>
      <c r="C9" s="318">
        <f ca="true">+VALUE('Data Summary'!C9)</f>
        <v>2020</v>
      </c>
      <c r="D9" s="85" t="e">
        <f ca="true">+IF(AND(ISNUMBER(OFFSET('Water Data'!$D$4,0,10*ROW('Water Data'!D3))),'Data Summary'!BS9="Yes"),100-OFFSET('Water Data'!$D$4,0,10*ROW('Water Data'!D3)),NA())</f>
        <v>#N/A</v>
      </c>
      <c r="E9" s="85" t="e">
        <f ca="true">+IF(AND(ISNUMBER(OFFSET('Water Data'!$D$6,0,10*ROW('Water Data'!D3))),'Data Summary'!BT9="Yes"),OFFSET('Water Data'!$D$6,0,10*ROW('Water Data'!D3)),NA())</f>
        <v>#N/A</v>
      </c>
      <c r="F9" s="85">
        <f ca="true">+IF(AND(ISNUMBER(OFFSET('Water Data'!$D$9,0,10*ROW('Water Data'!D3))),'Data Summary'!BU9="Yes"),OFFSET('Water Data'!$D$9,0,10*ROW('Water Data'!D3)),NA())</f>
        <v>74.434294170681525</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t="e">
        <f ca="true">+IF(AND(ISNUMBER(OFFSET('Water Data'!$H$4,0,10*ROW('Water Data'!H3))),'Data Summary'!CE9="Yes"),100-OFFSET('Water Data'!$H$4,0,10*ROW('Water Data'!H3)),NA())</f>
        <v>#N/A</v>
      </c>
      <c r="Q9" s="85" t="e">
        <f ca="true">+IF(AND(ISNUMBER(OFFSET('Water Data'!$H$6,0,10*ROW('Water Data'!H3))),'Data Summary'!CF9="Yes"),OFFSET('Water Data'!$H$6,0,10*ROW('Water Data'!H3)),NA())</f>
        <v>#N/A</v>
      </c>
      <c r="R9" s="85">
        <f ca="true">+IF(AND(ISNUMBER(OFFSET('Water Data'!$H$9,0,10*ROW('Water Data'!H3))),'Data Summary'!CG9="Yes"),OFFSET('Water Data'!$H$9,0,10*ROW('Water Data'!H3)),NA())</f>
        <v>59.727440000000001</v>
      </c>
      <c r="S9" s="85" t="e">
        <f ca="true">+IF(AND(ISNUMBER(OFFSET('Water Data'!$I$4,0,10*ROW('Water Data'!I3))),'Data Summary'!CH9="Yes"),100-OFFSET('Water Data'!$I$4,0,10*ROW('Water Data'!I3)),NA())</f>
        <v>#N/A</v>
      </c>
      <c r="T9" s="85" t="e">
        <f ca="true">+IF(AND(ISNUMBER(OFFSET('Water Data'!$I$6,0,10*ROW('Water Data'!I3))),'Data Summary'!CI9="Yes"),OFFSET('Water Data'!$I$6,0,10*ROW('Water Data'!I3)),NA())</f>
        <v>#N/A</v>
      </c>
      <c r="U9" s="85">
        <f ca="true">+IF(AND(ISNUMBER(OFFSET('Water Data'!$I$9,0,10*ROW('Water Data'!I3))),'Data Summary'!CJ9="Yes"),OFFSET('Water Data'!$I$9,0,10*ROW('Water Data'!I3)),NA())</f>
        <v>83.702649395418362</v>
      </c>
      <c r="V9" s="86" t="e">
        <f ca="true">+IF(AND(ISNUMBER(OFFSET('Sanitation Data'!$D$4,0,10*ROW('Sanitation Data'!D3))),'Data Summary'!CK9="Yes"),100-OFFSET('Sanitation Data'!$D$4,0,10*ROW('Sanitation Data'!D3)),NA())</f>
        <v>#N/A</v>
      </c>
      <c r="W9" s="86" t="e">
        <f ca="true">+IF(AND(ISNUMBER(OFFSET('Sanitation Data'!$D$6,0,10*ROW('Sanitation Data'!D3))),'Data Summary'!CL9="Yes"),OFFSET('Sanitation Data'!$D$6,0,10*ROW('Sanitation Data'!D3)),NA())</f>
        <v>#N/A</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92.787941177571625</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t="e">
        <f ca="true">+IF(AND(ISNUMBER(OFFSET('Sanitation Data'!$H$4,0,10*ROW('Sanitation Data'!H3))),'Data Summary'!DE9="Yes"),100-OFFSET('Sanitation Data'!$H$4,0,10*ROW('Sanitation Data'!H3)),NA())</f>
        <v>#N/A</v>
      </c>
      <c r="AQ9" s="86" t="e">
        <f ca="true">+IF(AND(ISNUMBER(OFFSET('Sanitation Data'!$H$6,0,10*ROW('Sanitation Data'!H3))),'Data Summary'!DF9="Yes"),OFFSET('Sanitation Data'!$H$6,0,10*ROW('Sanitation Data'!H3)),NA())</f>
        <v>#N/A</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81.343980000000002</v>
      </c>
      <c r="AU9" s="86" t="e">
        <f ca="true">+IF(AND(ISNUMBER(OFFSET('Sanitation Data'!$I$4,0,10*ROW('Sanitation Data'!I3))),'Data Summary'!DJ9="Yes"),100-OFFSET('Sanitation Data'!$I$4,0,10*ROW('Sanitation Data'!I3)),NA())</f>
        <v>#N/A</v>
      </c>
      <c r="AV9" s="86" t="e">
        <f ca="true">+IF(AND(ISNUMBER(OFFSET('Sanitation Data'!$I$6,0,10*ROW('Sanitation Data'!I3))),'Data Summary'!DK9="Yes"),OFFSET('Sanitation Data'!$I$6,0,10*ROW('Sanitation Data'!I3)),NA())</f>
        <v>#N/A</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t="e">
        <f ca="true">+IF(AND(ISNUMBER(OFFSET('Hygiene Data'!$D$5,0,10*ROW('Hygiene Data'!D3))),'Data Summary'!DO9="Yes"),OFFSET('Hygiene Data'!$D$5,0,10*ROW('Hygiene Data'!D3)),NA())</f>
        <v>#N/A</v>
      </c>
      <c r="BA9" s="87" t="e">
        <f ca="true">+IF(AND(ISNUMBER(OFFSET('Hygiene Data'!$D$7,0,10*ROW('Hygiene Data'!D3))),'Data Summary'!DP9="Yes"),OFFSET('Hygiene Data'!$D$7,0,10*ROW('Hygiene Data'!D3)),NA())</f>
        <v>#N/A</v>
      </c>
      <c r="BB9" s="87">
        <f ca="true">+IF(AND(ISNUMBER(OFFSET('Hygiene Data'!$D$9,0,10*ROW('Hygiene Data'!D3))),'Data Summary'!DQ9="Yes"),OFFSET('Hygiene Data'!$D$9,0,10*ROW('Hygiene Data'!D3)),NA())</f>
        <v>89.154665552759624</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t="e">
        <f ca="true">+IF(AND(ISNUMBER(OFFSET('Hygiene Data'!$H$5,0,10*ROW('Hygiene Data'!H3))),'Data Summary'!EA9="Yes"),OFFSET('Hygiene Data'!$H$5,0,10*ROW('Hygiene Data'!H3)),NA())</f>
        <v>#N/A</v>
      </c>
      <c r="BM9" s="87" t="e">
        <f ca="true">+IF(AND(ISNUMBER(OFFSET('Hygiene Data'!$H$7,0,10*ROW('Hygiene Data'!H3))),'Data Summary'!EB9="Yes"),OFFSET('Hygiene Data'!$H$7,0,10*ROW('Hygiene Data'!H3)),NA())</f>
        <v>#N/A</v>
      </c>
      <c r="BN9" s="87">
        <f ca="true">+IF(AND(ISNUMBER(OFFSET('Hygiene Data'!$H$9,0,10*ROW('Hygiene Data'!H3))),'Data Summary'!EC9="Yes"),OFFSET('Hygiene Data'!$H$9,0,10*ROW('Hygiene Data'!H3)),NA())</f>
        <v>71.945490000000007</v>
      </c>
      <c r="BO9" s="87" t="e">
        <f ca="true">+IF(AND(ISNUMBER(OFFSET('Hygiene Data'!$I$5,0,10*ROW('Hygiene Data'!I3))),'Data Summary'!ED9="Yes"),OFFSET('Hygiene Data'!$I$5,0,10*ROW('Hygiene Data'!I3)),NA())</f>
        <v>#N/A</v>
      </c>
      <c r="BP9" s="87" t="e">
        <f ca="true">+IF(AND(ISNUMBER(OFFSET('Hygiene Data'!$I$7,0,10*ROW('Hygiene Data'!I3))),'Data Summary'!EE9="Yes"),OFFSET('Hygiene Data'!$I$7,0,10*ROW('Hygiene Data'!I3)),NA())</f>
        <v>#N/A</v>
      </c>
      <c r="BQ9" s="87">
        <f ca="true">+IF(AND(ISNUMBER(OFFSET('Hygiene Data'!$I$9,0,10*ROW('Hygiene Data'!I3))),'Data Summary'!EF9="Yes"),OFFSET('Hygiene Data'!$I$9,0,10*ROW('Hygiene Data'!I3)),NA())</f>
        <v>100</v>
      </c>
    </row>
    <row xmlns:x14ac="http://schemas.microsoft.com/office/spreadsheetml/2009/9/ac" r="10" x14ac:dyDescent="0.2">
      <c r="A10" s="319" t="str">
        <f ca="true">+RIGHT('Data Summary'!A10,LEN('Data Summary'!A10)-9)</f>
        <v>UIS</v>
      </c>
      <c r="B10" s="32" t="str">
        <f ca="true">+IF(ISTEXT('Data Summary'!B10),'Data Summary'!B10,"")</f>
        <v>Other</v>
      </c>
      <c r="C10" s="318">
        <f ca="true">+VALUE('Data Summary'!C10)</f>
        <v>2021</v>
      </c>
      <c r="D10" s="85" t="e">
        <f ca="true">+IF(AND(ISNUMBER(OFFSET('Water Data'!$D$4,0,10*ROW('Water Data'!D4))),'Data Summary'!BS10="Yes"),100-OFFSET('Water Data'!$D$4,0,10*ROW('Water Data'!D4)),NA())</f>
        <v>#N/A</v>
      </c>
      <c r="E10" s="85" t="e">
        <f ca="true">+IF(AND(ISNUMBER(OFFSET('Water Data'!$D$6,0,10*ROW('Water Data'!D4))),'Data Summary'!BT10="Yes"),OFFSET('Water Data'!$D$6,0,10*ROW('Water Data'!D4)),NA())</f>
        <v>#N/A</v>
      </c>
      <c r="F10" s="85">
        <f ca="true">+IF(AND(ISNUMBER(OFFSET('Water Data'!$D$9,0,10*ROW('Water Data'!D4))),'Data Summary'!BU10="Yes"),OFFSET('Water Data'!$D$9,0,10*ROW('Water Data'!D4)),NA())</f>
        <v>70.979558688554903</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t="e">
        <f ca="true">+IF(AND(ISNUMBER(OFFSET('Water Data'!$H$4,0,10*ROW('Water Data'!H4))),'Data Summary'!CE10="Yes"),100-OFFSET('Water Data'!$H$4,0,10*ROW('Water Data'!H4)),NA())</f>
        <v>#N/A</v>
      </c>
      <c r="Q10" s="85" t="e">
        <f ca="true">+IF(AND(ISNUMBER(OFFSET('Water Data'!$H$6,0,10*ROW('Water Data'!H4))),'Data Summary'!CF10="Yes"),OFFSET('Water Data'!$H$6,0,10*ROW('Water Data'!H4)),NA())</f>
        <v>#N/A</v>
      </c>
      <c r="R10" s="85">
        <f ca="true">+IF(AND(ISNUMBER(OFFSET('Water Data'!$H$9,0,10*ROW('Water Data'!H4))),'Data Summary'!CG10="Yes"),OFFSET('Water Data'!$H$9,0,10*ROW('Water Data'!H4)),NA())</f>
        <v>72.349999999999994</v>
      </c>
      <c r="S10" s="85" t="e">
        <f ca="true">+IF(AND(ISNUMBER(OFFSET('Water Data'!$I$4,0,10*ROW('Water Data'!I4))),'Data Summary'!CH10="Yes"),100-OFFSET('Water Data'!$I$4,0,10*ROW('Water Data'!I4)),NA())</f>
        <v>#N/A</v>
      </c>
      <c r="T10" s="85" t="e">
        <f ca="true">+IF(AND(ISNUMBER(OFFSET('Water Data'!$I$6,0,10*ROW('Water Data'!I4))),'Data Summary'!CI10="Yes"),OFFSET('Water Data'!$I$6,0,10*ROW('Water Data'!I4)),NA())</f>
        <v>#N/A</v>
      </c>
      <c r="U10" s="85">
        <f ca="true">+IF(AND(ISNUMBER(OFFSET('Water Data'!$I$9,0,10*ROW('Water Data'!I4))),'Data Summary'!CJ10="Yes"),OFFSET('Water Data'!$I$9,0,10*ROW('Water Data'!I4)),NA())</f>
        <v>70.056935739454545</v>
      </c>
      <c r="V10" s="86" t="e">
        <f ca="true">+IF(AND(ISNUMBER(OFFSET('Sanitation Data'!$D$4,0,10*ROW('Sanitation Data'!D4))),'Data Summary'!CK10="Yes"),100-OFFSET('Sanitation Data'!$D$4,0,10*ROW('Sanitation Data'!D4)),NA())</f>
        <v>#N/A</v>
      </c>
      <c r="W10" s="86" t="e">
        <f ca="true">+IF(AND(ISNUMBER(OFFSET('Sanitation Data'!$D$6,0,10*ROW('Sanitation Data'!D4))),'Data Summary'!CL10="Yes"),OFFSET('Sanitation Data'!$D$6,0,10*ROW('Sanitation Data'!D4)),NA())</f>
        <v>#N/A</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84.393960896207687</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t="e">
        <f ca="true">+IF(AND(ISNUMBER(OFFSET('Sanitation Data'!$H$4,0,10*ROW('Sanitation Data'!H4))),'Data Summary'!DE10="Yes"),100-OFFSET('Sanitation Data'!$H$4,0,10*ROW('Sanitation Data'!H4)),NA())</f>
        <v>#N/A</v>
      </c>
      <c r="AQ10" s="86" t="e">
        <f ca="true">+IF(AND(ISNUMBER(OFFSET('Sanitation Data'!$H$6,0,10*ROW('Sanitation Data'!H4))),'Data Summary'!DF10="Yes"),OFFSET('Sanitation Data'!$H$6,0,10*ROW('Sanitation Data'!H4)),NA())</f>
        <v>#N/A</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81.83</v>
      </c>
      <c r="AU10" s="86" t="e">
        <f ca="true">+IF(AND(ISNUMBER(OFFSET('Sanitation Data'!$I$4,0,10*ROW('Sanitation Data'!I4))),'Data Summary'!DJ10="Yes"),100-OFFSET('Sanitation Data'!$I$4,0,10*ROW('Sanitation Data'!I4)),NA())</f>
        <v>#N/A</v>
      </c>
      <c r="AV10" s="86" t="e">
        <f ca="true">+IF(AND(ISNUMBER(OFFSET('Sanitation Data'!$I$6,0,10*ROW('Sanitation Data'!I4))),'Data Summary'!DK10="Yes"),OFFSET('Sanitation Data'!$I$6,0,10*ROW('Sanitation Data'!I4)),NA())</f>
        <v>#N/A</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86.120097684176216</v>
      </c>
      <c r="AZ10" s="87" t="e">
        <f ca="true">+IF(AND(ISNUMBER(OFFSET('Hygiene Data'!$D$5,0,10*ROW('Hygiene Data'!D4))),'Data Summary'!DO10="Yes"),OFFSET('Hygiene Data'!$D$5,0,10*ROW('Hygiene Data'!D4)),NA())</f>
        <v>#N/A</v>
      </c>
      <c r="BA10" s="87" t="e">
        <f ca="true">+IF(AND(ISNUMBER(OFFSET('Hygiene Data'!$D$7,0,10*ROW('Hygiene Data'!D4))),'Data Summary'!DP10="Yes"),OFFSET('Hygiene Data'!$D$7,0,10*ROW('Hygiene Data'!D4)),NA())</f>
        <v>#N/A</v>
      </c>
      <c r="BB10" s="87">
        <f ca="true">+IF(AND(ISNUMBER(OFFSET('Hygiene Data'!$D$9,0,10*ROW('Hygiene Data'!D4))),'Data Summary'!DQ10="Yes"),OFFSET('Hygiene Data'!$D$9,0,10*ROW('Hygiene Data'!D4)),NA())</f>
        <v>97.969612565215584</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t="e">
        <f ca="true">+IF(AND(ISNUMBER(OFFSET('Hygiene Data'!$H$5,0,10*ROW('Hygiene Data'!H4))),'Data Summary'!EA10="Yes"),OFFSET('Hygiene Data'!$H$5,0,10*ROW('Hygiene Data'!H4)),NA())</f>
        <v>#N/A</v>
      </c>
      <c r="BM10" s="87" t="e">
        <f ca="true">+IF(AND(ISNUMBER(OFFSET('Hygiene Data'!$H$7,0,10*ROW('Hygiene Data'!H4))),'Data Summary'!EB10="Yes"),OFFSET('Hygiene Data'!$H$7,0,10*ROW('Hygiene Data'!H4)),NA())</f>
        <v>#N/A</v>
      </c>
      <c r="BN10" s="87">
        <f ca="true">+IF(AND(ISNUMBER(OFFSET('Hygiene Data'!$H$9,0,10*ROW('Hygiene Data'!H4))),'Data Summary'!EC10="Yes"),OFFSET('Hygiene Data'!$H$9,0,10*ROW('Hygiene Data'!H4)),NA())</f>
        <v>100</v>
      </c>
      <c r="BO10" s="87" t="e">
        <f ca="true">+IF(AND(ISNUMBER(OFFSET('Hygiene Data'!$I$5,0,10*ROW('Hygiene Data'!I4))),'Data Summary'!ED10="Yes"),OFFSET('Hygiene Data'!$I$5,0,10*ROW('Hygiene Data'!I4)),NA())</f>
        <v>#N/A</v>
      </c>
      <c r="BP10" s="87" t="e">
        <f ca="true">+IF(AND(ISNUMBER(OFFSET('Hygiene Data'!$I$7,0,10*ROW('Hygiene Data'!I4))),'Data Summary'!EE10="Yes"),OFFSET('Hygiene Data'!$I$7,0,10*ROW('Hygiene Data'!I4)),NA())</f>
        <v>#N/A</v>
      </c>
      <c r="BQ10" s="87">
        <f ca="true">+IF(AND(ISNUMBER(OFFSET('Hygiene Data'!$I$9,0,10*ROW('Hygiene Data'!I4))),'Data Summary'!EF10="Yes"),OFFSET('Hygiene Data'!$I$9,0,10*ROW('Hygiene Data'!I4)),NA())</f>
        <v>96.602693728741059</v>
      </c>
    </row>
    <row xmlns:x14ac="http://schemas.microsoft.com/office/spreadsheetml/2009/9/ac" r="11" x14ac:dyDescent="0.2">
      <c r="A11" s="319" t="e">
        <f ca="true">+RIGHT('Data Summary'!A11,LEN('Data Summary'!A11)-9)</f>
        <v>#VALUE!</v>
      </c>
      <c r="B11" s="32" t="str">
        <f ca="true">+IF(ISTEXT('Data Summary'!B11),'Data Summary'!B11,"")</f>
        <v/>
      </c>
      <c r="C11" s="318"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19" t="e">
        <f ca="true">+RIGHT('Data Summary'!A12,LEN('Data Summary'!A12)-9)</f>
        <v>#VALUE!</v>
      </c>
      <c r="B12" s="32" t="str">
        <f ca="true">+IF(ISTEXT('Data Summary'!B12),'Data Summary'!B12,"")</f>
        <v/>
      </c>
      <c r="C12" s="318"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7"/>
      <c r="I1" s="537"/>
      <c r="J1" s="537"/>
      <c r="K1" s="537"/>
      <c r="L1" s="537"/>
      <c r="M1" s="537"/>
      <c r="N1" s="537"/>
      <c r="O1" s="537"/>
      <c r="P1" s="537"/>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81.911180569999999</v>
      </c>
      <c r="D4" s="9"/>
      <c r="E4" s="9"/>
      <c r="F4" s="9"/>
      <c r="G4" s="9">
        <v>73.841123999999994</v>
      </c>
      <c r="H4" s="9">
        <v>72.43036395</v>
      </c>
      <c r="I4" s="149"/>
      <c r="J4" s="147" t="s">
        <v>34</v>
      </c>
      <c r="K4" s="9">
        <v>2023</v>
      </c>
      <c r="L4" s="9">
        <v>87.983015100000003</v>
      </c>
      <c r="M4" s="9"/>
      <c r="N4" s="9"/>
      <c r="O4" s="9"/>
      <c r="P4" s="9">
        <v>79.932649999999995</v>
      </c>
      <c r="Q4" s="9">
        <v>96.311599920000006</v>
      </c>
      <c r="R4" s="146"/>
      <c r="S4" s="147" t="s">
        <v>34</v>
      </c>
      <c r="T4" s="9">
        <v>2023</v>
      </c>
      <c r="U4" s="9">
        <v>87.296935090000005</v>
      </c>
      <c r="V4" s="9"/>
      <c r="W4" s="9"/>
      <c r="X4" s="9"/>
      <c r="Y4" s="9">
        <v>76.575455000000005</v>
      </c>
      <c r="Z4" s="9">
        <v>100</v>
      </c>
      <c r="AA4" s="146"/>
      <c r="AB4" s="146"/>
      <c r="AC4" s="146"/>
      <c r="AD4" s="146"/>
      <c r="AE4" s="146"/>
      <c r="AF4" s="146"/>
      <c r="AG4" s="146"/>
    </row>
    <row xmlns:x14ac="http://schemas.microsoft.com/office/spreadsheetml/2009/9/ac" r="5" ht="15.75" x14ac:dyDescent="0.25">
      <c r="A5" s="147" t="s">
        <v>35</v>
      </c>
      <c r="B5" s="9">
        <v>2023</v>
      </c>
      <c r="C5" s="9"/>
      <c r="D5" s="9"/>
      <c r="E5" s="9"/>
      <c r="F5" s="9"/>
      <c r="G5" s="9"/>
      <c r="H5" s="9"/>
      <c r="I5" s="149"/>
      <c r="J5" s="147" t="s">
        <v>35</v>
      </c>
      <c r="K5" s="9">
        <v>2023</v>
      </c>
      <c r="L5" s="9"/>
      <c r="M5" s="9"/>
      <c r="N5" s="9"/>
      <c r="O5" s="9"/>
      <c r="P5" s="9"/>
      <c r="Q5" s="9"/>
      <c r="R5" s="146"/>
      <c r="S5" s="147" t="s">
        <v>35</v>
      </c>
      <c r="T5" s="9">
        <v>2023</v>
      </c>
      <c r="U5" s="9"/>
      <c r="V5" s="9"/>
      <c r="W5" s="9"/>
      <c r="X5" s="9"/>
      <c r="Y5" s="9"/>
      <c r="Z5" s="9"/>
      <c r="AA5" s="146"/>
      <c r="AB5" s="146"/>
      <c r="AC5" s="146"/>
      <c r="AD5" s="146"/>
      <c r="AE5" s="146"/>
      <c r="AF5" s="146"/>
      <c r="AG5" s="146"/>
    </row>
    <row xmlns:x14ac="http://schemas.microsoft.com/office/spreadsheetml/2009/9/ac" r="6" s="142" customFormat="true" ht="15.75" x14ac:dyDescent="0.25">
      <c r="A6" s="147" t="s">
        <v>36</v>
      </c>
      <c r="B6" s="9">
        <v>2023</v>
      </c>
      <c r="C6" s="9"/>
      <c r="D6" s="9"/>
      <c r="E6" s="9"/>
      <c r="F6" s="9"/>
      <c r="G6" s="9"/>
      <c r="H6" s="9"/>
      <c r="I6" s="149"/>
      <c r="J6" s="147" t="s">
        <v>36</v>
      </c>
      <c r="K6" s="9">
        <v>2023</v>
      </c>
      <c r="L6" s="9"/>
      <c r="M6" s="9"/>
      <c r="N6" s="9"/>
      <c r="O6" s="9"/>
      <c r="P6" s="9"/>
      <c r="Q6" s="9"/>
      <c r="R6" s="145"/>
      <c r="S6" s="147" t="s">
        <v>36</v>
      </c>
      <c r="T6" s="9">
        <v>2023</v>
      </c>
      <c r="U6" s="9"/>
      <c r="V6" s="9"/>
      <c r="W6" s="9"/>
      <c r="X6" s="9"/>
      <c r="Y6" s="9"/>
      <c r="Z6" s="9"/>
      <c r="AA6" s="146"/>
      <c r="AB6" s="146"/>
      <c r="AC6" s="146"/>
      <c r="AD6" s="146"/>
      <c r="AE6" s="146"/>
      <c r="AF6" s="146"/>
      <c r="AG6" s="146"/>
    </row>
    <row xmlns:x14ac="http://schemas.microsoft.com/office/spreadsheetml/2009/9/ac" r="7" s="142" customFormat="true" ht="15.75" x14ac:dyDescent="0.25">
      <c r="A7" s="151" t="s">
        <v>206</v>
      </c>
      <c r="B7" s="9">
        <v>2023</v>
      </c>
      <c r="C7" s="9">
        <v>18.088819430000001</v>
      </c>
      <c r="D7" s="9">
        <v>100</v>
      </c>
      <c r="E7" s="9">
        <v>100</v>
      </c>
      <c r="F7" s="9">
        <v>100</v>
      </c>
      <c r="G7" s="9">
        <v>26.158875999999999</v>
      </c>
      <c r="H7" s="9">
        <v>27.56963605</v>
      </c>
      <c r="I7" s="146"/>
      <c r="J7" s="151" t="s">
        <v>206</v>
      </c>
      <c r="K7" s="9">
        <v>2023</v>
      </c>
      <c r="L7" s="9">
        <v>12.016984900000001</v>
      </c>
      <c r="M7" s="9">
        <v>100</v>
      </c>
      <c r="N7" s="9">
        <v>100</v>
      </c>
      <c r="O7" s="9">
        <v>100</v>
      </c>
      <c r="P7" s="9">
        <v>20.067350000000001</v>
      </c>
      <c r="Q7" s="9">
        <v>3.6884000810000002</v>
      </c>
      <c r="R7" s="146"/>
      <c r="S7" s="151" t="s">
        <v>206</v>
      </c>
      <c r="T7" s="9">
        <v>2023</v>
      </c>
      <c r="U7" s="9">
        <v>12.70306491</v>
      </c>
      <c r="V7" s="9">
        <v>100</v>
      </c>
      <c r="W7" s="9">
        <v>100</v>
      </c>
      <c r="X7" s="9">
        <v>100</v>
      </c>
      <c r="Y7" s="9">
        <v>23.424544999999998</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203</v>
      </c>
      <c r="K13" s="162" t="s">
        <v>166</v>
      </c>
      <c r="L13" s="162" t="s">
        <v>94</v>
      </c>
      <c r="M13" s="162" t="s">
        <v>95</v>
      </c>
      <c r="N13" s="162" t="s">
        <v>96</v>
      </c>
      <c r="O13" s="164" t="s">
        <v>97</v>
      </c>
      <c r="P13" s="164" t="s">
        <v>204</v>
      </c>
      <c r="Q13" s="162" t="s">
        <v>123</v>
      </c>
      <c r="R13" s="162" t="s">
        <v>157</v>
      </c>
      <c r="S13" s="165" t="s">
        <v>98</v>
      </c>
      <c r="T13" s="166" t="s">
        <v>99</v>
      </c>
      <c r="U13" s="166" t="s">
        <v>100</v>
      </c>
      <c r="V13" s="166" t="s">
        <v>205</v>
      </c>
    </row>
    <row xmlns:x14ac="http://schemas.microsoft.com/office/spreadsheetml/2009/9/ac" r="14" s="169" customFormat="true" ht="12" x14ac:dyDescent="0.2">
      <c r="A14" s="167" t="s">
        <v>209</v>
      </c>
      <c r="B14" s="9">
        <v>2000</v>
      </c>
      <c r="C14" s="168" t="s">
        <v>7</v>
      </c>
      <c r="D14" s="9">
        <v>969307</v>
      </c>
      <c r="E14" s="9"/>
      <c r="F14" s="9"/>
      <c r="G14" s="9"/>
      <c r="H14" s="9"/>
      <c r="I14" s="9"/>
      <c r="J14" s="9">
        <v>100</v>
      </c>
      <c r="K14" s="9"/>
      <c r="L14" s="9"/>
      <c r="M14" s="9"/>
      <c r="N14" s="9"/>
      <c r="O14" s="9"/>
      <c r="P14" s="9">
        <v>100</v>
      </c>
      <c r="Q14" s="9"/>
      <c r="R14" s="9"/>
      <c r="S14" s="9"/>
      <c r="T14" s="9"/>
      <c r="U14" s="9"/>
      <c r="V14" s="9">
        <v>100</v>
      </c>
    </row>
    <row xmlns:x14ac="http://schemas.microsoft.com/office/spreadsheetml/2009/9/ac" r="15" s="169" customFormat="true" ht="12" x14ac:dyDescent="0.2">
      <c r="A15" s="167" t="s">
        <v>209</v>
      </c>
      <c r="B15" s="9">
        <v>2001</v>
      </c>
      <c r="C15" s="168" t="s">
        <v>7</v>
      </c>
      <c r="D15" s="9">
        <v>950662</v>
      </c>
      <c r="E15" s="9"/>
      <c r="F15" s="9"/>
      <c r="G15" s="9"/>
      <c r="H15" s="9"/>
      <c r="I15" s="9"/>
      <c r="J15" s="9">
        <v>100</v>
      </c>
      <c r="K15" s="9"/>
      <c r="L15" s="9"/>
      <c r="M15" s="9"/>
      <c r="N15" s="9"/>
      <c r="O15" s="9"/>
      <c r="P15" s="9">
        <v>100</v>
      </c>
      <c r="Q15" s="9"/>
      <c r="R15" s="9"/>
      <c r="S15" s="9"/>
      <c r="T15" s="9"/>
      <c r="U15" s="9"/>
      <c r="V15" s="9">
        <v>100</v>
      </c>
    </row>
    <row xmlns:x14ac="http://schemas.microsoft.com/office/spreadsheetml/2009/9/ac" r="16" s="169" customFormat="true" ht="12" x14ac:dyDescent="0.2">
      <c r="A16" s="167" t="s">
        <v>209</v>
      </c>
      <c r="B16" s="9">
        <v>2002</v>
      </c>
      <c r="C16" s="168" t="s">
        <v>7</v>
      </c>
      <c r="D16" s="9">
        <v>928541</v>
      </c>
      <c r="E16" s="9"/>
      <c r="F16" s="9"/>
      <c r="G16" s="9"/>
      <c r="H16" s="9"/>
      <c r="I16" s="9"/>
      <c r="J16" s="9">
        <v>100</v>
      </c>
      <c r="K16" s="9"/>
      <c r="L16" s="9"/>
      <c r="M16" s="9"/>
      <c r="N16" s="9"/>
      <c r="O16" s="9"/>
      <c r="P16" s="9">
        <v>100</v>
      </c>
      <c r="Q16" s="9"/>
      <c r="R16" s="9"/>
      <c r="S16" s="9"/>
      <c r="T16" s="9"/>
      <c r="U16" s="9"/>
      <c r="V16" s="9">
        <v>100</v>
      </c>
    </row>
    <row xmlns:x14ac="http://schemas.microsoft.com/office/spreadsheetml/2009/9/ac" r="17" s="169" customFormat="true" ht="12" x14ac:dyDescent="0.2">
      <c r="A17" s="167" t="s">
        <v>209</v>
      </c>
      <c r="B17" s="9">
        <v>2003</v>
      </c>
      <c r="C17" s="168" t="s">
        <v>7</v>
      </c>
      <c r="D17" s="9">
        <v>903714</v>
      </c>
      <c r="E17" s="9"/>
      <c r="F17" s="9"/>
      <c r="G17" s="9"/>
      <c r="H17" s="9"/>
      <c r="I17" s="9"/>
      <c r="J17" s="9">
        <v>100</v>
      </c>
      <c r="K17" s="9"/>
      <c r="L17" s="9"/>
      <c r="M17" s="9"/>
      <c r="N17" s="9"/>
      <c r="O17" s="9"/>
      <c r="P17" s="9">
        <v>100</v>
      </c>
      <c r="Q17" s="9"/>
      <c r="R17" s="9"/>
      <c r="S17" s="9"/>
      <c r="T17" s="9"/>
      <c r="U17" s="9"/>
      <c r="V17" s="9">
        <v>100</v>
      </c>
    </row>
    <row xmlns:x14ac="http://schemas.microsoft.com/office/spreadsheetml/2009/9/ac" r="18" s="169" customFormat="true" ht="12" x14ac:dyDescent="0.2">
      <c r="A18" s="167" t="s">
        <v>209</v>
      </c>
      <c r="B18" s="9">
        <v>2004</v>
      </c>
      <c r="C18" s="168" t="s">
        <v>7</v>
      </c>
      <c r="D18" s="9">
        <v>877068</v>
      </c>
      <c r="E18" s="9"/>
      <c r="F18" s="9"/>
      <c r="G18" s="9"/>
      <c r="H18" s="9"/>
      <c r="I18" s="9"/>
      <c r="J18" s="9">
        <v>100</v>
      </c>
      <c r="K18" s="9"/>
      <c r="L18" s="9"/>
      <c r="M18" s="9"/>
      <c r="N18" s="9"/>
      <c r="O18" s="9"/>
      <c r="P18" s="9">
        <v>100</v>
      </c>
      <c r="Q18" s="9"/>
      <c r="R18" s="9"/>
      <c r="S18" s="9"/>
      <c r="T18" s="9"/>
      <c r="U18" s="9"/>
      <c r="V18" s="9">
        <v>100</v>
      </c>
    </row>
    <row xmlns:x14ac="http://schemas.microsoft.com/office/spreadsheetml/2009/9/ac" r="19" s="169" customFormat="true" ht="12" x14ac:dyDescent="0.2">
      <c r="A19" s="167" t="s">
        <v>209</v>
      </c>
      <c r="B19" s="9">
        <v>2005</v>
      </c>
      <c r="C19" s="168" t="s">
        <v>7</v>
      </c>
      <c r="D19" s="9">
        <v>847648</v>
      </c>
      <c r="E19" s="9"/>
      <c r="F19" s="9"/>
      <c r="G19" s="9"/>
      <c r="H19" s="9"/>
      <c r="I19" s="9"/>
      <c r="J19" s="9">
        <v>100</v>
      </c>
      <c r="K19" s="9"/>
      <c r="L19" s="9"/>
      <c r="M19" s="9"/>
      <c r="N19" s="9"/>
      <c r="O19" s="9"/>
      <c r="P19" s="9">
        <v>100</v>
      </c>
      <c r="Q19" s="9"/>
      <c r="R19" s="9"/>
      <c r="S19" s="9"/>
      <c r="T19" s="9"/>
      <c r="U19" s="9"/>
      <c r="V19" s="9">
        <v>100</v>
      </c>
    </row>
    <row xmlns:x14ac="http://schemas.microsoft.com/office/spreadsheetml/2009/9/ac" r="20" s="169" customFormat="true" ht="12" x14ac:dyDescent="0.2">
      <c r="A20" s="167" t="s">
        <v>209</v>
      </c>
      <c r="B20" s="9">
        <v>2006</v>
      </c>
      <c r="C20" s="168" t="s">
        <v>7</v>
      </c>
      <c r="D20" s="9">
        <v>817351</v>
      </c>
      <c r="E20" s="9"/>
      <c r="F20" s="9"/>
      <c r="G20" s="9"/>
      <c r="H20" s="9"/>
      <c r="I20" s="9"/>
      <c r="J20" s="9">
        <v>100</v>
      </c>
      <c r="K20" s="9"/>
      <c r="L20" s="9"/>
      <c r="M20" s="9"/>
      <c r="N20" s="9"/>
      <c r="O20" s="9"/>
      <c r="P20" s="9">
        <v>100</v>
      </c>
      <c r="Q20" s="9"/>
      <c r="R20" s="9"/>
      <c r="S20" s="9"/>
      <c r="T20" s="9"/>
      <c r="U20" s="9"/>
      <c r="V20" s="9">
        <v>100</v>
      </c>
    </row>
    <row xmlns:x14ac="http://schemas.microsoft.com/office/spreadsheetml/2009/9/ac" r="21" s="169" customFormat="true" ht="12" x14ac:dyDescent="0.2">
      <c r="A21" s="167" t="s">
        <v>209</v>
      </c>
      <c r="B21" s="9">
        <v>2007</v>
      </c>
      <c r="C21" s="168" t="s">
        <v>7</v>
      </c>
      <c r="D21" s="9">
        <v>786620</v>
      </c>
      <c r="E21" s="9"/>
      <c r="F21" s="9"/>
      <c r="G21" s="9"/>
      <c r="H21" s="9"/>
      <c r="I21" s="9"/>
      <c r="J21" s="9">
        <v>100</v>
      </c>
      <c r="K21" s="9"/>
      <c r="L21" s="9"/>
      <c r="M21" s="9"/>
      <c r="N21" s="9"/>
      <c r="O21" s="9"/>
      <c r="P21" s="9">
        <v>100</v>
      </c>
      <c r="Q21" s="9"/>
      <c r="R21" s="9"/>
      <c r="S21" s="9"/>
      <c r="T21" s="9"/>
      <c r="U21" s="9"/>
      <c r="V21" s="9">
        <v>100</v>
      </c>
    </row>
    <row xmlns:x14ac="http://schemas.microsoft.com/office/spreadsheetml/2009/9/ac" r="22" s="169" customFormat="true" ht="12" x14ac:dyDescent="0.2">
      <c r="A22" s="167" t="s">
        <v>209</v>
      </c>
      <c r="B22" s="9">
        <v>2008</v>
      </c>
      <c r="C22" s="168" t="s">
        <v>7</v>
      </c>
      <c r="D22" s="9">
        <v>755189</v>
      </c>
      <c r="E22" s="9"/>
      <c r="F22" s="9"/>
      <c r="G22" s="9"/>
      <c r="H22" s="9"/>
      <c r="I22" s="9"/>
      <c r="J22" s="9">
        <v>100</v>
      </c>
      <c r="K22" s="9"/>
      <c r="L22" s="9"/>
      <c r="M22" s="9"/>
      <c r="N22" s="9"/>
      <c r="O22" s="9"/>
      <c r="P22" s="9">
        <v>100</v>
      </c>
      <c r="Q22" s="9"/>
      <c r="R22" s="9"/>
      <c r="S22" s="9"/>
      <c r="T22" s="9"/>
      <c r="U22" s="9"/>
      <c r="V22" s="9">
        <v>100</v>
      </c>
    </row>
    <row xmlns:x14ac="http://schemas.microsoft.com/office/spreadsheetml/2009/9/ac" r="23" s="169" customFormat="true" ht="12" x14ac:dyDescent="0.2">
      <c r="A23" s="167" t="s">
        <v>209</v>
      </c>
      <c r="B23" s="9">
        <v>2009</v>
      </c>
      <c r="C23" s="168" t="s">
        <v>7</v>
      </c>
      <c r="D23" s="9">
        <v>723675</v>
      </c>
      <c r="E23" s="9"/>
      <c r="F23" s="9"/>
      <c r="G23" s="9"/>
      <c r="H23" s="9"/>
      <c r="I23" s="9"/>
      <c r="J23" s="9">
        <v>100</v>
      </c>
      <c r="K23" s="9"/>
      <c r="L23" s="9"/>
      <c r="M23" s="9"/>
      <c r="N23" s="9"/>
      <c r="O23" s="9"/>
      <c r="P23" s="9">
        <v>100</v>
      </c>
      <c r="Q23" s="9"/>
      <c r="R23" s="9"/>
      <c r="S23" s="9"/>
      <c r="T23" s="9"/>
      <c r="U23" s="9"/>
      <c r="V23" s="9">
        <v>100</v>
      </c>
    </row>
    <row xmlns:x14ac="http://schemas.microsoft.com/office/spreadsheetml/2009/9/ac" r="24" s="169" customFormat="true" ht="12" x14ac:dyDescent="0.2">
      <c r="A24" s="167" t="s">
        <v>209</v>
      </c>
      <c r="B24" s="9">
        <v>2010</v>
      </c>
      <c r="C24" s="168" t="s">
        <v>7</v>
      </c>
      <c r="D24" s="9">
        <v>693013</v>
      </c>
      <c r="E24" s="9"/>
      <c r="F24" s="9"/>
      <c r="G24" s="9"/>
      <c r="H24" s="9"/>
      <c r="I24" s="9"/>
      <c r="J24" s="9">
        <v>100</v>
      </c>
      <c r="K24" s="9"/>
      <c r="L24" s="9"/>
      <c r="M24" s="9"/>
      <c r="N24" s="9"/>
      <c r="O24" s="9"/>
      <c r="P24" s="9">
        <v>100</v>
      </c>
      <c r="Q24" s="9"/>
      <c r="R24" s="9"/>
      <c r="S24" s="9"/>
      <c r="T24" s="9"/>
      <c r="U24" s="9"/>
      <c r="V24" s="9">
        <v>100</v>
      </c>
    </row>
    <row xmlns:x14ac="http://schemas.microsoft.com/office/spreadsheetml/2009/9/ac" r="25" s="169" customFormat="true" ht="12" x14ac:dyDescent="0.2">
      <c r="A25" s="167" t="s">
        <v>209</v>
      </c>
      <c r="B25" s="9">
        <v>2011</v>
      </c>
      <c r="C25" s="168" t="s">
        <v>7</v>
      </c>
      <c r="D25" s="9">
        <v>663275</v>
      </c>
      <c r="E25" s="9"/>
      <c r="F25" s="9"/>
      <c r="G25" s="9">
        <v>49.257226687258481</v>
      </c>
      <c r="H25" s="9"/>
      <c r="I25" s="9"/>
      <c r="J25" s="9">
        <v>50.742773312741519</v>
      </c>
      <c r="K25" s="9"/>
      <c r="L25" s="9"/>
      <c r="M25" s="9"/>
      <c r="N25" s="9"/>
      <c r="O25" s="9"/>
      <c r="P25" s="9">
        <v>100</v>
      </c>
      <c r="Q25" s="9"/>
      <c r="R25" s="9"/>
      <c r="S25" s="9"/>
      <c r="T25" s="9"/>
      <c r="U25" s="9"/>
      <c r="V25" s="9">
        <v>100</v>
      </c>
    </row>
    <row xmlns:x14ac="http://schemas.microsoft.com/office/spreadsheetml/2009/9/ac" r="26" s="169" customFormat="true" ht="12" x14ac:dyDescent="0.2">
      <c r="A26" s="167" t="s">
        <v>209</v>
      </c>
      <c r="B26" s="9">
        <v>2012</v>
      </c>
      <c r="C26" s="168" t="s">
        <v>7</v>
      </c>
      <c r="D26" s="9">
        <v>636314</v>
      </c>
      <c r="E26" s="9"/>
      <c r="F26" s="9"/>
      <c r="G26" s="9">
        <v>49.257226687258481</v>
      </c>
      <c r="H26" s="9"/>
      <c r="I26" s="9"/>
      <c r="J26" s="9">
        <v>50.742773312741519</v>
      </c>
      <c r="K26" s="9"/>
      <c r="L26" s="9"/>
      <c r="M26" s="9">
        <v>87.983015103759044</v>
      </c>
      <c r="N26" s="9"/>
      <c r="O26" s="9"/>
      <c r="P26" s="9">
        <v>12.01698489624096</v>
      </c>
      <c r="Q26" s="9"/>
      <c r="R26" s="9"/>
      <c r="S26" s="9">
        <v>87.296935085630423</v>
      </c>
      <c r="T26" s="9"/>
      <c r="U26" s="9"/>
      <c r="V26" s="9">
        <v>12.70306491436958</v>
      </c>
    </row>
    <row xmlns:x14ac="http://schemas.microsoft.com/office/spreadsheetml/2009/9/ac" r="27" s="169" customFormat="true" ht="12" x14ac:dyDescent="0.2">
      <c r="A27" s="167" t="s">
        <v>209</v>
      </c>
      <c r="B27" s="9">
        <v>2013</v>
      </c>
      <c r="C27" s="168" t="s">
        <v>7</v>
      </c>
      <c r="D27" s="9">
        <v>610927</v>
      </c>
      <c r="E27" s="9"/>
      <c r="F27" s="9"/>
      <c r="G27" s="9">
        <v>49.257226687258481</v>
      </c>
      <c r="H27" s="9"/>
      <c r="I27" s="9"/>
      <c r="J27" s="9">
        <v>50.742773312741519</v>
      </c>
      <c r="K27" s="9"/>
      <c r="L27" s="9"/>
      <c r="M27" s="9">
        <v>87.983015103759044</v>
      </c>
      <c r="N27" s="9"/>
      <c r="O27" s="9"/>
      <c r="P27" s="9">
        <v>12.01698489624096</v>
      </c>
      <c r="Q27" s="9"/>
      <c r="R27" s="9"/>
      <c r="S27" s="9">
        <v>87.296935085630423</v>
      </c>
      <c r="T27" s="9"/>
      <c r="U27" s="9"/>
      <c r="V27" s="9">
        <v>12.70306491436958</v>
      </c>
    </row>
    <row xmlns:x14ac="http://schemas.microsoft.com/office/spreadsheetml/2009/9/ac" r="28" s="169" customFormat="true" ht="12" x14ac:dyDescent="0.2">
      <c r="A28" s="167" t="s">
        <v>209</v>
      </c>
      <c r="B28" s="9">
        <v>2014</v>
      </c>
      <c r="C28" s="168" t="s">
        <v>7</v>
      </c>
      <c r="D28" s="9">
        <v>588801</v>
      </c>
      <c r="E28" s="9"/>
      <c r="F28" s="9"/>
      <c r="G28" s="9">
        <v>49.257226687258481</v>
      </c>
      <c r="H28" s="9"/>
      <c r="I28" s="9"/>
      <c r="J28" s="9">
        <v>50.742773312741519</v>
      </c>
      <c r="K28" s="9"/>
      <c r="L28" s="9"/>
      <c r="M28" s="9">
        <v>87.983015103759044</v>
      </c>
      <c r="N28" s="9"/>
      <c r="O28" s="9"/>
      <c r="P28" s="9">
        <v>12.01698489624096</v>
      </c>
      <c r="Q28" s="9"/>
      <c r="R28" s="9"/>
      <c r="S28" s="9">
        <v>87.296935085630423</v>
      </c>
      <c r="T28" s="9"/>
      <c r="U28" s="9"/>
      <c r="V28" s="9">
        <v>12.70306491436958</v>
      </c>
    </row>
    <row xmlns:x14ac="http://schemas.microsoft.com/office/spreadsheetml/2009/9/ac" r="29" s="169" customFormat="true" ht="12" x14ac:dyDescent="0.2">
      <c r="A29" s="167" t="s">
        <v>209</v>
      </c>
      <c r="B29" s="9">
        <v>2015</v>
      </c>
      <c r="C29" s="168" t="s">
        <v>7</v>
      </c>
      <c r="D29" s="9">
        <v>569436</v>
      </c>
      <c r="E29" s="9"/>
      <c r="F29" s="9"/>
      <c r="G29" s="9">
        <v>49.257226687258481</v>
      </c>
      <c r="H29" s="9"/>
      <c r="I29" s="9"/>
      <c r="J29" s="9">
        <v>50.742773312741519</v>
      </c>
      <c r="K29" s="9"/>
      <c r="L29" s="9"/>
      <c r="M29" s="9">
        <v>87.983015103759044</v>
      </c>
      <c r="N29" s="9"/>
      <c r="O29" s="9"/>
      <c r="P29" s="9">
        <v>12.01698489624096</v>
      </c>
      <c r="Q29" s="9"/>
      <c r="R29" s="9"/>
      <c r="S29" s="9">
        <v>87.296935085630423</v>
      </c>
      <c r="T29" s="9"/>
      <c r="U29" s="9"/>
      <c r="V29" s="9">
        <v>12.70306491436958</v>
      </c>
    </row>
    <row xmlns:x14ac="http://schemas.microsoft.com/office/spreadsheetml/2009/9/ac" r="30" s="169" customFormat="true" ht="12" x14ac:dyDescent="0.2">
      <c r="A30" s="167" t="s">
        <v>209</v>
      </c>
      <c r="B30" s="9">
        <v>2016</v>
      </c>
      <c r="C30" s="168" t="s">
        <v>7</v>
      </c>
      <c r="D30" s="9">
        <v>553923</v>
      </c>
      <c r="E30" s="9"/>
      <c r="F30" s="9"/>
      <c r="G30" s="9">
        <v>53.338970923038687</v>
      </c>
      <c r="H30" s="9"/>
      <c r="I30" s="9"/>
      <c r="J30" s="9">
        <v>46.661029076961313</v>
      </c>
      <c r="K30" s="9"/>
      <c r="L30" s="9"/>
      <c r="M30" s="9">
        <v>87.983015103759044</v>
      </c>
      <c r="N30" s="9"/>
      <c r="O30" s="9"/>
      <c r="P30" s="9">
        <v>12.01698489624096</v>
      </c>
      <c r="Q30" s="9"/>
      <c r="R30" s="9"/>
      <c r="S30" s="9">
        <v>87.296935085630423</v>
      </c>
      <c r="T30" s="9"/>
      <c r="U30" s="9"/>
      <c r="V30" s="9">
        <v>12.70306491436958</v>
      </c>
    </row>
    <row xmlns:x14ac="http://schemas.microsoft.com/office/spreadsheetml/2009/9/ac" r="31" s="169" customFormat="true" ht="12" x14ac:dyDescent="0.2">
      <c r="A31" s="167" t="s">
        <v>209</v>
      </c>
      <c r="B31" s="9">
        <v>2017</v>
      </c>
      <c r="C31" s="168" t="s">
        <v>7</v>
      </c>
      <c r="D31" s="9">
        <v>541066</v>
      </c>
      <c r="E31" s="9"/>
      <c r="F31" s="9"/>
      <c r="G31" s="9">
        <v>57.420715158820713</v>
      </c>
      <c r="H31" s="9"/>
      <c r="I31" s="9"/>
      <c r="J31" s="9">
        <v>42.579284841179287</v>
      </c>
      <c r="K31" s="9"/>
      <c r="L31" s="9"/>
      <c r="M31" s="9">
        <v>87.983015103759044</v>
      </c>
      <c r="N31" s="9"/>
      <c r="O31" s="9"/>
      <c r="P31" s="9">
        <v>12.01698489624096</v>
      </c>
      <c r="Q31" s="9"/>
      <c r="R31" s="9"/>
      <c r="S31" s="9">
        <v>87.296935085630423</v>
      </c>
      <c r="T31" s="9"/>
      <c r="U31" s="9"/>
      <c r="V31" s="9">
        <v>12.70306491436958</v>
      </c>
    </row>
    <row xmlns:x14ac="http://schemas.microsoft.com/office/spreadsheetml/2009/9/ac" r="32" s="169" customFormat="true" ht="12" x14ac:dyDescent="0.2">
      <c r="A32" s="167" t="s">
        <v>209</v>
      </c>
      <c r="B32" s="9">
        <v>2018</v>
      </c>
      <c r="C32" s="168" t="s">
        <v>7</v>
      </c>
      <c r="D32" s="9">
        <v>528339</v>
      </c>
      <c r="E32" s="9"/>
      <c r="F32" s="9"/>
      <c r="G32" s="9">
        <v>61.502459394600919</v>
      </c>
      <c r="H32" s="9"/>
      <c r="I32" s="9"/>
      <c r="J32" s="9">
        <v>38.497540605399081</v>
      </c>
      <c r="K32" s="9"/>
      <c r="L32" s="9"/>
      <c r="M32" s="9">
        <v>87.983015103759044</v>
      </c>
      <c r="N32" s="9"/>
      <c r="O32" s="9"/>
      <c r="P32" s="9">
        <v>12.01698489624096</v>
      </c>
      <c r="Q32" s="9"/>
      <c r="R32" s="9"/>
      <c r="S32" s="9">
        <v>87.296935085630423</v>
      </c>
      <c r="T32" s="9"/>
      <c r="U32" s="9"/>
      <c r="V32" s="9">
        <v>12.70306491436958</v>
      </c>
    </row>
    <row xmlns:x14ac="http://schemas.microsoft.com/office/spreadsheetml/2009/9/ac" r="33" s="169" customFormat="true" ht="12" x14ac:dyDescent="0.2">
      <c r="A33" s="167" t="s">
        <v>209</v>
      </c>
      <c r="B33" s="9">
        <v>2019</v>
      </c>
      <c r="C33" s="168" t="s">
        <v>7</v>
      </c>
      <c r="D33" s="9">
        <v>516237</v>
      </c>
      <c r="E33" s="9"/>
      <c r="F33" s="9"/>
      <c r="G33" s="9">
        <v>65.584203630382945</v>
      </c>
      <c r="H33" s="9"/>
      <c r="I33" s="9"/>
      <c r="J33" s="9">
        <v>34.415796369617063</v>
      </c>
      <c r="K33" s="9"/>
      <c r="L33" s="9"/>
      <c r="M33" s="9">
        <v>87.983015103759044</v>
      </c>
      <c r="N33" s="9"/>
      <c r="O33" s="9"/>
      <c r="P33" s="9">
        <v>12.01698489624096</v>
      </c>
      <c r="Q33" s="9"/>
      <c r="R33" s="9"/>
      <c r="S33" s="9">
        <v>87.296935085630423</v>
      </c>
      <c r="T33" s="9"/>
      <c r="U33" s="9"/>
      <c r="V33" s="9">
        <v>12.70306491436958</v>
      </c>
    </row>
    <row xmlns:x14ac="http://schemas.microsoft.com/office/spreadsheetml/2009/9/ac" r="34" s="169" customFormat="true" ht="12" x14ac:dyDescent="0.2">
      <c r="A34" s="167" t="s">
        <v>209</v>
      </c>
      <c r="B34" s="9">
        <v>2020</v>
      </c>
      <c r="C34" s="168" t="s">
        <v>7</v>
      </c>
      <c r="D34" s="9">
        <v>507486</v>
      </c>
      <c r="E34" s="9"/>
      <c r="F34" s="9"/>
      <c r="G34" s="9">
        <v>69.665947866163151</v>
      </c>
      <c r="H34" s="9"/>
      <c r="I34" s="9"/>
      <c r="J34" s="9">
        <v>30.334052133836849</v>
      </c>
      <c r="K34" s="9"/>
      <c r="L34" s="9"/>
      <c r="M34" s="9">
        <v>87.983015103759044</v>
      </c>
      <c r="N34" s="9"/>
      <c r="O34" s="9"/>
      <c r="P34" s="9">
        <v>12.01698489624096</v>
      </c>
      <c r="Q34" s="9"/>
      <c r="R34" s="9"/>
      <c r="S34" s="9">
        <v>87.296935085630423</v>
      </c>
      <c r="T34" s="9"/>
      <c r="U34" s="9"/>
      <c r="V34" s="9">
        <v>12.70306491436958</v>
      </c>
    </row>
    <row xmlns:x14ac="http://schemas.microsoft.com/office/spreadsheetml/2009/9/ac" r="35" s="169" customFormat="true" ht="12" x14ac:dyDescent="0.2">
      <c r="A35" s="167" t="s">
        <v>209</v>
      </c>
      <c r="B35" s="9">
        <v>2021</v>
      </c>
      <c r="C35" s="168" t="s">
        <v>7</v>
      </c>
      <c r="D35" s="9">
        <v>495835</v>
      </c>
      <c r="E35" s="9"/>
      <c r="F35" s="9"/>
      <c r="G35" s="9">
        <v>73.747692101943358</v>
      </c>
      <c r="H35" s="9"/>
      <c r="I35" s="9"/>
      <c r="J35" s="9">
        <v>26.252307898056639</v>
      </c>
      <c r="K35" s="9"/>
      <c r="L35" s="9"/>
      <c r="M35" s="9">
        <v>87.983015103759044</v>
      </c>
      <c r="N35" s="9"/>
      <c r="O35" s="9"/>
      <c r="P35" s="9">
        <v>12.01698489624096</v>
      </c>
      <c r="Q35" s="9"/>
      <c r="R35" s="9"/>
      <c r="S35" s="9">
        <v>87.296935085630423</v>
      </c>
      <c r="T35" s="9"/>
      <c r="U35" s="9"/>
      <c r="V35" s="9">
        <v>12.70306491436958</v>
      </c>
    </row>
    <row xmlns:x14ac="http://schemas.microsoft.com/office/spreadsheetml/2009/9/ac" r="36" s="169" customFormat="true" ht="12" x14ac:dyDescent="0.2">
      <c r="A36" s="167" t="s">
        <v>209</v>
      </c>
      <c r="B36" s="9">
        <v>2022</v>
      </c>
      <c r="C36" s="168" t="s">
        <v>7</v>
      </c>
      <c r="D36" s="9">
        <v>485128</v>
      </c>
      <c r="E36" s="9"/>
      <c r="F36" s="9"/>
      <c r="G36" s="9">
        <v>77.829436337725383</v>
      </c>
      <c r="H36" s="9"/>
      <c r="I36" s="9"/>
      <c r="J36" s="9">
        <v>22.17056366227462</v>
      </c>
      <c r="K36" s="9"/>
      <c r="L36" s="9"/>
      <c r="M36" s="9">
        <v>87.983015103759044</v>
      </c>
      <c r="N36" s="9"/>
      <c r="O36" s="9"/>
      <c r="P36" s="9">
        <v>12.01698489624096</v>
      </c>
      <c r="Q36" s="9"/>
      <c r="R36" s="9"/>
      <c r="S36" s="9">
        <v>87.296935085630423</v>
      </c>
      <c r="T36" s="9"/>
      <c r="U36" s="9"/>
      <c r="V36" s="9">
        <v>12.70306491436958</v>
      </c>
    </row>
    <row xmlns:x14ac="http://schemas.microsoft.com/office/spreadsheetml/2009/9/ac" r="37" s="169" customFormat="true" ht="12" x14ac:dyDescent="0.2">
      <c r="A37" s="167" t="s">
        <v>209</v>
      </c>
      <c r="B37" s="9">
        <v>2023</v>
      </c>
      <c r="C37" s="168" t="s">
        <v>7</v>
      </c>
      <c r="D37" s="9">
        <v>408739</v>
      </c>
      <c r="E37" s="9"/>
      <c r="F37" s="9"/>
      <c r="G37" s="9">
        <v>81.91118057350559</v>
      </c>
      <c r="H37" s="9"/>
      <c r="I37" s="9"/>
      <c r="J37" s="9">
        <v>18.08881942649441</v>
      </c>
      <c r="K37" s="9"/>
      <c r="L37" s="9"/>
      <c r="M37" s="9">
        <v>87.983015103759044</v>
      </c>
      <c r="N37" s="9"/>
      <c r="O37" s="9"/>
      <c r="P37" s="9">
        <v>12.01698489624096</v>
      </c>
      <c r="Q37" s="9"/>
      <c r="R37" s="9"/>
      <c r="S37" s="9">
        <v>87.296935085630423</v>
      </c>
      <c r="T37" s="9"/>
      <c r="U37" s="9"/>
      <c r="V37" s="9">
        <v>12.70306491436958</v>
      </c>
    </row>
    <row xmlns:x14ac="http://schemas.microsoft.com/office/spreadsheetml/2009/9/ac" r="38" s="169" customFormat="true" ht="12" x14ac:dyDescent="0.2">
      <c r="A38" s="167" t="s">
        <v>209</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209</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209</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209</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209</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209</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209</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209</v>
      </c>
      <c r="B45" s="9">
        <v>2000</v>
      </c>
      <c r="C45" s="168" t="s">
        <v>1</v>
      </c>
      <c r="D45" s="9">
        <v>404598.44581493369</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209</v>
      </c>
      <c r="B46" s="9">
        <v>2001</v>
      </c>
      <c r="C46" s="168" t="s">
        <v>1</v>
      </c>
      <c r="D46" s="9">
        <v>403413.4327553559</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209</v>
      </c>
      <c r="B47" s="9">
        <v>2002</v>
      </c>
      <c r="C47" s="168" t="s">
        <v>1</v>
      </c>
      <c r="D47" s="9">
        <v>403924.6153093719</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209</v>
      </c>
      <c r="B48" s="9">
        <v>2003</v>
      </c>
      <c r="C48" s="168" t="s">
        <v>1</v>
      </c>
      <c r="D48" s="9">
        <v>402812.4580432892</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209</v>
      </c>
      <c r="B49" s="9">
        <v>2004</v>
      </c>
      <c r="C49" s="168" t="s">
        <v>1</v>
      </c>
      <c r="D49" s="9">
        <v>400390.32124511717</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209</v>
      </c>
      <c r="B50" s="9">
        <v>2005</v>
      </c>
      <c r="C50" s="168" t="s">
        <v>1</v>
      </c>
      <c r="D50" s="9">
        <v>396114.37834350578</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209</v>
      </c>
      <c r="B51" s="9">
        <v>2006</v>
      </c>
      <c r="C51" s="168" t="s">
        <v>1</v>
      </c>
      <c r="D51" s="9">
        <v>390816.36942539213</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209</v>
      </c>
      <c r="B52" s="9">
        <v>2007</v>
      </c>
      <c r="C52" s="168" t="s">
        <v>1</v>
      </c>
      <c r="D52" s="9">
        <v>384672.91576080321</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209</v>
      </c>
      <c r="B53" s="9">
        <v>2008</v>
      </c>
      <c r="C53" s="168" t="s">
        <v>1</v>
      </c>
      <c r="D53" s="9">
        <v>377526.54151721962</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209</v>
      </c>
      <c r="B54" s="9">
        <v>2009</v>
      </c>
      <c r="C54" s="168" t="s">
        <v>1</v>
      </c>
      <c r="D54" s="9">
        <v>369624.24454593658</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209</v>
      </c>
      <c r="B55" s="9">
        <v>2010</v>
      </c>
      <c r="C55" s="168" t="s">
        <v>1</v>
      </c>
      <c r="D55" s="9">
        <v>361496.35871204379</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209</v>
      </c>
      <c r="B56" s="9">
        <v>2011</v>
      </c>
      <c r="C56" s="168" t="s">
        <v>1</v>
      </c>
      <c r="D56" s="9">
        <v>353174.05018043518</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209</v>
      </c>
      <c r="B57" s="9">
        <v>2012</v>
      </c>
      <c r="C57" s="168" t="s">
        <v>1</v>
      </c>
      <c r="D57" s="9">
        <v>345709.4078512573</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209</v>
      </c>
      <c r="B58" s="9">
        <v>2013</v>
      </c>
      <c r="C58" s="168" t="s">
        <v>1</v>
      </c>
      <c r="D58" s="9">
        <v>338374.14382896433</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209</v>
      </c>
      <c r="B59" s="9">
        <v>2014</v>
      </c>
      <c r="C59" s="168" t="s">
        <v>1</v>
      </c>
      <c r="D59" s="9">
        <v>332219.19020656589</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209</v>
      </c>
      <c r="B60" s="9">
        <v>2015</v>
      </c>
      <c r="C60" s="168" t="s">
        <v>1</v>
      </c>
      <c r="D60" s="9">
        <v>327049.86146575928</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209</v>
      </c>
      <c r="B61" s="9">
        <v>2016</v>
      </c>
      <c r="C61" s="168" t="s">
        <v>1</v>
      </c>
      <c r="D61" s="9">
        <v>323607.36377506249</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209</v>
      </c>
      <c r="B62" s="9">
        <v>2017</v>
      </c>
      <c r="C62" s="168" t="s">
        <v>1</v>
      </c>
      <c r="D62" s="9">
        <v>321301.21964271553</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209</v>
      </c>
      <c r="B63" s="9">
        <v>2018</v>
      </c>
      <c r="C63" s="168" t="s">
        <v>1</v>
      </c>
      <c r="D63" s="9">
        <v>318688.80269989022</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209</v>
      </c>
      <c r="B64" s="9">
        <v>2019</v>
      </c>
      <c r="C64" s="168" t="s">
        <v>1</v>
      </c>
      <c r="D64" s="9">
        <v>316086.7532026291</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209</v>
      </c>
      <c r="B65" s="9">
        <v>2020</v>
      </c>
      <c r="C65" s="168" t="s">
        <v>1</v>
      </c>
      <c r="D65" s="9">
        <v>315209.70184204099</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209</v>
      </c>
      <c r="B66" s="9">
        <v>2021</v>
      </c>
      <c r="C66" s="168" t="s">
        <v>1</v>
      </c>
      <c r="D66" s="9">
        <v>312222.34992637631</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209</v>
      </c>
      <c r="B67" s="9">
        <v>2022</v>
      </c>
      <c r="C67" s="168" t="s">
        <v>1</v>
      </c>
      <c r="D67" s="9">
        <v>309506.81168365479</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209</v>
      </c>
      <c r="B68" s="9">
        <v>2023</v>
      </c>
      <c r="C68" s="168" t="s">
        <v>1</v>
      </c>
      <c r="D68" s="9">
        <v>264057.64319732669</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209</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209</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209</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209</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209</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209</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209</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209</v>
      </c>
      <c r="B76" s="9">
        <v>2000</v>
      </c>
      <c r="C76" s="168" t="s">
        <v>2</v>
      </c>
      <c r="D76" s="9">
        <v>564708.55418506626</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209</v>
      </c>
      <c r="B77" s="9">
        <v>2001</v>
      </c>
      <c r="C77" s="168" t="s">
        <v>2</v>
      </c>
      <c r="D77" s="9">
        <v>547248.56724464404</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209</v>
      </c>
      <c r="B78" s="9">
        <v>2002</v>
      </c>
      <c r="C78" s="168" t="s">
        <v>2</v>
      </c>
      <c r="D78" s="9">
        <v>524616.38469062815</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209</v>
      </c>
      <c r="B79" s="9">
        <v>2003</v>
      </c>
      <c r="C79" s="168" t="s">
        <v>2</v>
      </c>
      <c r="D79" s="9">
        <v>500901.5419567108</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209</v>
      </c>
      <c r="B80" s="9">
        <v>2004</v>
      </c>
      <c r="C80" s="168" t="s">
        <v>2</v>
      </c>
      <c r="D80" s="9">
        <v>476677.67875488289</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209</v>
      </c>
      <c r="B81" s="9">
        <v>2005</v>
      </c>
      <c r="C81" s="168" t="s">
        <v>2</v>
      </c>
      <c r="D81" s="9">
        <v>451533.6216564941</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209</v>
      </c>
      <c r="B82" s="9">
        <v>2006</v>
      </c>
      <c r="C82" s="168" t="s">
        <v>2</v>
      </c>
      <c r="D82" s="9">
        <v>426534.63057460787</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209</v>
      </c>
      <c r="B83" s="9">
        <v>2007</v>
      </c>
      <c r="C83" s="168" t="s">
        <v>2</v>
      </c>
      <c r="D83" s="9">
        <v>401947.08423919679</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209</v>
      </c>
      <c r="B84" s="9">
        <v>2008</v>
      </c>
      <c r="C84" s="168" t="s">
        <v>2</v>
      </c>
      <c r="D84" s="9">
        <v>377662.45848278038</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209</v>
      </c>
      <c r="B85" s="9">
        <v>2009</v>
      </c>
      <c r="C85" s="168" t="s">
        <v>2</v>
      </c>
      <c r="D85" s="9">
        <v>354050.75545406342</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209</v>
      </c>
      <c r="B86" s="9">
        <v>2010</v>
      </c>
      <c r="C86" s="168" t="s">
        <v>2</v>
      </c>
      <c r="D86" s="9">
        <v>331516.64128795633</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209</v>
      </c>
      <c r="B87" s="9">
        <v>2011</v>
      </c>
      <c r="C87" s="168" t="s">
        <v>2</v>
      </c>
      <c r="D87" s="9">
        <v>310100.94981956482</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209</v>
      </c>
      <c r="B88" s="9">
        <v>2012</v>
      </c>
      <c r="C88" s="168" t="s">
        <v>2</v>
      </c>
      <c r="D88" s="9">
        <v>290604.5921487427</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209</v>
      </c>
      <c r="B89" s="9">
        <v>2013</v>
      </c>
      <c r="C89" s="168" t="s">
        <v>2</v>
      </c>
      <c r="D89" s="9">
        <v>272552.85617103567</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209</v>
      </c>
      <c r="B90" s="9">
        <v>2014</v>
      </c>
      <c r="C90" s="168" t="s">
        <v>2</v>
      </c>
      <c r="D90" s="9">
        <v>256581.80979343419</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209</v>
      </c>
      <c r="B91" s="9">
        <v>2015</v>
      </c>
      <c r="C91" s="168" t="s">
        <v>2</v>
      </c>
      <c r="D91" s="9">
        <v>242386.13853424069</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209</v>
      </c>
      <c r="B92" s="9">
        <v>2016</v>
      </c>
      <c r="C92" s="168" t="s">
        <v>2</v>
      </c>
      <c r="D92" s="9">
        <v>230315.63622493751</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209</v>
      </c>
      <c r="B93" s="9">
        <v>2017</v>
      </c>
      <c r="C93" s="168" t="s">
        <v>2</v>
      </c>
      <c r="D93" s="9">
        <v>219764.7803572845</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209</v>
      </c>
      <c r="B94" s="9">
        <v>2018</v>
      </c>
      <c r="C94" s="168" t="s">
        <v>2</v>
      </c>
      <c r="D94" s="9">
        <v>209650.19730010981</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209</v>
      </c>
      <c r="B95" s="9">
        <v>2019</v>
      </c>
      <c r="C95" s="168" t="s">
        <v>2</v>
      </c>
      <c r="D95" s="9">
        <v>200150.24679737099</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209</v>
      </c>
      <c r="B96" s="9">
        <v>2020</v>
      </c>
      <c r="C96" s="168" t="s">
        <v>2</v>
      </c>
      <c r="D96" s="9">
        <v>192276.29815795901</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209</v>
      </c>
      <c r="B97" s="9">
        <v>2021</v>
      </c>
      <c r="C97" s="168" t="s">
        <v>2</v>
      </c>
      <c r="D97" s="9">
        <v>183612.6500736236</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209</v>
      </c>
      <c r="B98" s="9">
        <v>2022</v>
      </c>
      <c r="C98" s="168" t="s">
        <v>2</v>
      </c>
      <c r="D98" s="9">
        <v>175621.18831634519</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209</v>
      </c>
      <c r="B99" s="9">
        <v>2023</v>
      </c>
      <c r="C99" s="168" t="s">
        <v>2</v>
      </c>
      <c r="D99" s="9">
        <v>144681.35680267331</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209</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209</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209</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209</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209</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209</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209</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209</v>
      </c>
      <c r="B107" s="9">
        <v>2000</v>
      </c>
      <c r="C107" s="168" t="s">
        <v>16</v>
      </c>
      <c r="D107" s="9">
        <v>185513</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209</v>
      </c>
      <c r="B108" s="9">
        <v>2001</v>
      </c>
      <c r="C108" s="168" t="s">
        <v>16</v>
      </c>
      <c r="D108" s="9">
        <v>176616</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209</v>
      </c>
      <c r="B109" s="9">
        <v>2002</v>
      </c>
      <c r="C109" s="168" t="s">
        <v>16</v>
      </c>
      <c r="D109" s="9">
        <v>166933</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209</v>
      </c>
      <c r="B110" s="9">
        <v>2003</v>
      </c>
      <c r="C110" s="170" t="s">
        <v>16</v>
      </c>
      <c r="D110" s="9">
        <v>157652</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209</v>
      </c>
      <c r="B111" s="9">
        <v>2004</v>
      </c>
      <c r="C111" s="170" t="s">
        <v>16</v>
      </c>
      <c r="D111" s="9">
        <v>149151</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209</v>
      </c>
      <c r="B112" s="9">
        <v>2005</v>
      </c>
      <c r="C112" s="170" t="s">
        <v>16</v>
      </c>
      <c r="D112" s="9">
        <v>140401</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209</v>
      </c>
      <c r="B113" s="9">
        <v>2006</v>
      </c>
      <c r="C113" s="170" t="s">
        <v>16</v>
      </c>
      <c r="D113" s="9">
        <v>131918</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209</v>
      </c>
      <c r="B114" s="9">
        <v>2007</v>
      </c>
      <c r="C114" s="170" t="s">
        <v>16</v>
      </c>
      <c r="D114" s="9">
        <v>124433</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209</v>
      </c>
      <c r="B115" s="9">
        <v>2008</v>
      </c>
      <c r="C115" s="170" t="s">
        <v>16</v>
      </c>
      <c r="D115" s="9">
        <v>118603</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209</v>
      </c>
      <c r="B116" s="9">
        <v>2009</v>
      </c>
      <c r="C116" s="172" t="s">
        <v>16</v>
      </c>
      <c r="D116" s="9">
        <v>112598</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209</v>
      </c>
      <c r="B117" s="9">
        <v>2010</v>
      </c>
      <c r="C117" s="172" t="s">
        <v>16</v>
      </c>
      <c r="D117" s="9">
        <v>107055</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209</v>
      </c>
      <c r="B118" s="9">
        <v>2011</v>
      </c>
      <c r="C118" s="172" t="s">
        <v>16</v>
      </c>
      <c r="D118" s="9">
        <v>102275</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209</v>
      </c>
      <c r="B119" s="9">
        <v>2012</v>
      </c>
      <c r="C119" s="172" t="s">
        <v>16</v>
      </c>
      <c r="D119" s="9">
        <v>99191</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209</v>
      </c>
      <c r="B120" s="9">
        <v>2013</v>
      </c>
      <c r="C120" s="172" t="s">
        <v>16</v>
      </c>
      <c r="D120" s="9">
        <v>97829</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209</v>
      </c>
      <c r="B121" s="9">
        <v>2014</v>
      </c>
      <c r="C121" s="172" t="s">
        <v>16</v>
      </c>
      <c r="D121" s="9">
        <v>97595</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209</v>
      </c>
      <c r="B122" s="9">
        <v>2015</v>
      </c>
      <c r="C122" s="172" t="s">
        <v>16</v>
      </c>
      <c r="D122" s="9">
        <v>97532</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209</v>
      </c>
      <c r="B123" s="9">
        <v>2016</v>
      </c>
      <c r="C123" s="172" t="s">
        <v>16</v>
      </c>
      <c r="D123" s="9">
        <v>98423</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209</v>
      </c>
      <c r="B124" s="9">
        <v>2017</v>
      </c>
      <c r="C124" s="172" t="s">
        <v>16</v>
      </c>
      <c r="D124" s="9">
        <v>99384</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209</v>
      </c>
      <c r="B125" s="9">
        <v>2018</v>
      </c>
      <c r="C125" s="172" t="s">
        <v>16</v>
      </c>
      <c r="D125" s="9">
        <v>99993</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209</v>
      </c>
      <c r="B126" s="9">
        <v>2019</v>
      </c>
      <c r="C126" s="172" t="s">
        <v>16</v>
      </c>
      <c r="D126" s="9">
        <v>98019</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209</v>
      </c>
      <c r="B127" s="9">
        <v>2020</v>
      </c>
      <c r="C127" s="172" t="s">
        <v>16</v>
      </c>
      <c r="D127" s="9">
        <v>94409</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209</v>
      </c>
      <c r="B128" s="9">
        <v>2021</v>
      </c>
      <c r="C128" s="172" t="s">
        <v>16</v>
      </c>
      <c r="D128" s="9">
        <v>89887</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209</v>
      </c>
      <c r="B129" s="9">
        <v>2022</v>
      </c>
      <c r="C129" s="172" t="s">
        <v>16</v>
      </c>
      <c r="D129" s="9">
        <v>86228</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209</v>
      </c>
      <c r="B130" s="9">
        <v>2023</v>
      </c>
      <c r="C130" s="172" t="s">
        <v>16</v>
      </c>
      <c r="D130" s="9">
        <v>70685</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209</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209</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209</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209</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209</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209</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209</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209</v>
      </c>
      <c r="B138" s="9">
        <v>2000</v>
      </c>
      <c r="C138" s="172" t="s">
        <v>17</v>
      </c>
      <c r="D138" s="9">
        <v>259563</v>
      </c>
      <c r="E138" s="9"/>
      <c r="F138" s="9"/>
      <c r="G138" s="9"/>
      <c r="H138" s="9"/>
      <c r="I138" s="9"/>
      <c r="J138" s="9">
        <v>100</v>
      </c>
      <c r="K138" s="9"/>
      <c r="L138" s="9"/>
      <c r="M138" s="9"/>
      <c r="N138" s="9"/>
      <c r="O138" s="9"/>
      <c r="P138" s="9">
        <v>100</v>
      </c>
      <c r="Q138" s="9"/>
      <c r="R138" s="9"/>
      <c r="S138" s="9"/>
      <c r="T138" s="9"/>
      <c r="U138" s="9"/>
      <c r="V138" s="9">
        <v>100</v>
      </c>
      <c r="W138" s="172"/>
      <c r="X138" s="172"/>
      <c r="Y138" s="172"/>
      <c r="Z138" s="172"/>
      <c r="AA138" s="172"/>
      <c r="AB138" s="172"/>
      <c r="AC138" s="172"/>
      <c r="AD138" s="172"/>
    </row>
    <row xmlns:x14ac="http://schemas.microsoft.com/office/spreadsheetml/2009/9/ac" r="139" s="169" customFormat="true" ht="12" x14ac:dyDescent="0.2">
      <c r="A139" s="172" t="s">
        <v>209</v>
      </c>
      <c r="B139" s="9">
        <v>2001</v>
      </c>
      <c r="C139" s="172" t="s">
        <v>17</v>
      </c>
      <c r="D139" s="9">
        <v>252156</v>
      </c>
      <c r="E139" s="9"/>
      <c r="F139" s="9"/>
      <c r="G139" s="9"/>
      <c r="H139" s="9"/>
      <c r="I139" s="9"/>
      <c r="J139" s="9">
        <v>100</v>
      </c>
      <c r="K139" s="9"/>
      <c r="L139" s="9"/>
      <c r="M139" s="9"/>
      <c r="N139" s="9"/>
      <c r="O139" s="9"/>
      <c r="P139" s="9">
        <v>100</v>
      </c>
      <c r="Q139" s="9"/>
      <c r="R139" s="9"/>
      <c r="S139" s="9"/>
      <c r="T139" s="9"/>
      <c r="U139" s="9"/>
      <c r="V139" s="9">
        <v>100</v>
      </c>
      <c r="W139" s="172"/>
      <c r="X139" s="172"/>
      <c r="Y139" s="172"/>
      <c r="Z139" s="172"/>
      <c r="AA139" s="172"/>
      <c r="AB139" s="172"/>
      <c r="AC139" s="172"/>
      <c r="AD139" s="172"/>
    </row>
    <row xmlns:x14ac="http://schemas.microsoft.com/office/spreadsheetml/2009/9/ac" r="140" s="169" customFormat="true" ht="12" x14ac:dyDescent="0.2">
      <c r="A140" s="172" t="s">
        <v>209</v>
      </c>
      <c r="B140" s="9">
        <v>2002</v>
      </c>
      <c r="C140" s="172" t="s">
        <v>17</v>
      </c>
      <c r="D140" s="9">
        <v>244736</v>
      </c>
      <c r="E140" s="9"/>
      <c r="F140" s="9"/>
      <c r="G140" s="9"/>
      <c r="H140" s="9"/>
      <c r="I140" s="9"/>
      <c r="J140" s="9">
        <v>100</v>
      </c>
      <c r="K140" s="9"/>
      <c r="L140" s="9"/>
      <c r="M140" s="9"/>
      <c r="N140" s="9"/>
      <c r="O140" s="9"/>
      <c r="P140" s="9">
        <v>100</v>
      </c>
      <c r="Q140" s="9"/>
      <c r="R140" s="9"/>
      <c r="S140" s="9"/>
      <c r="T140" s="9"/>
      <c r="U140" s="9"/>
      <c r="V140" s="9">
        <v>100</v>
      </c>
      <c r="W140" s="172"/>
      <c r="X140" s="172"/>
      <c r="Y140" s="172"/>
      <c r="Z140" s="172"/>
      <c r="AA140" s="172"/>
      <c r="AB140" s="172"/>
      <c r="AC140" s="172"/>
      <c r="AD140" s="172"/>
    </row>
    <row xmlns:x14ac="http://schemas.microsoft.com/office/spreadsheetml/2009/9/ac" r="141" s="169" customFormat="true" ht="12" x14ac:dyDescent="0.2">
      <c r="A141" s="172" t="s">
        <v>209</v>
      </c>
      <c r="B141" s="9">
        <v>2003</v>
      </c>
      <c r="C141" s="172" t="s">
        <v>17</v>
      </c>
      <c r="D141" s="9">
        <v>235696</v>
      </c>
      <c r="E141" s="9"/>
      <c r="F141" s="9"/>
      <c r="G141" s="9"/>
      <c r="H141" s="9"/>
      <c r="I141" s="9"/>
      <c r="J141" s="9">
        <v>100</v>
      </c>
      <c r="K141" s="9"/>
      <c r="L141" s="9"/>
      <c r="M141" s="9"/>
      <c r="N141" s="9"/>
      <c r="O141" s="9"/>
      <c r="P141" s="9">
        <v>100</v>
      </c>
      <c r="Q141" s="9"/>
      <c r="R141" s="9"/>
      <c r="S141" s="9"/>
      <c r="T141" s="9"/>
      <c r="U141" s="9"/>
      <c r="V141" s="9">
        <v>100</v>
      </c>
      <c r="W141" s="172"/>
      <c r="X141" s="172"/>
      <c r="Y141" s="172"/>
      <c r="Z141" s="172"/>
      <c r="AA141" s="172"/>
      <c r="AB141" s="172"/>
      <c r="AC141" s="172"/>
      <c r="AD141" s="172"/>
    </row>
    <row xmlns:x14ac="http://schemas.microsoft.com/office/spreadsheetml/2009/9/ac" r="142" s="169" customFormat="true" ht="12" x14ac:dyDescent="0.2">
      <c r="A142" s="172" t="s">
        <v>209</v>
      </c>
      <c r="B142" s="9">
        <v>2004</v>
      </c>
      <c r="C142" s="172" t="s">
        <v>17</v>
      </c>
      <c r="D142" s="9">
        <v>225524</v>
      </c>
      <c r="E142" s="9"/>
      <c r="F142" s="9"/>
      <c r="G142" s="9"/>
      <c r="H142" s="9"/>
      <c r="I142" s="9"/>
      <c r="J142" s="9">
        <v>100</v>
      </c>
      <c r="K142" s="9"/>
      <c r="L142" s="9"/>
      <c r="M142" s="9"/>
      <c r="N142" s="9"/>
      <c r="O142" s="9"/>
      <c r="P142" s="9">
        <v>100</v>
      </c>
      <c r="Q142" s="9"/>
      <c r="R142" s="9"/>
      <c r="S142" s="9"/>
      <c r="T142" s="9"/>
      <c r="U142" s="9"/>
      <c r="V142" s="9">
        <v>100</v>
      </c>
      <c r="W142" s="172"/>
      <c r="X142" s="172"/>
      <c r="Y142" s="172"/>
      <c r="Z142" s="172"/>
      <c r="AA142" s="172"/>
      <c r="AB142" s="172"/>
      <c r="AC142" s="172"/>
      <c r="AD142" s="172"/>
    </row>
    <row xmlns:x14ac="http://schemas.microsoft.com/office/spreadsheetml/2009/9/ac" r="143" s="169" customFormat="true" ht="12" x14ac:dyDescent="0.2">
      <c r="A143" s="172" t="s">
        <v>209</v>
      </c>
      <c r="B143" s="9">
        <v>2005</v>
      </c>
      <c r="C143" s="172" t="s">
        <v>17</v>
      </c>
      <c r="D143" s="9">
        <v>213771</v>
      </c>
      <c r="E143" s="9"/>
      <c r="F143" s="9"/>
      <c r="G143" s="9"/>
      <c r="H143" s="9"/>
      <c r="I143" s="9"/>
      <c r="J143" s="9">
        <v>100</v>
      </c>
      <c r="K143" s="9"/>
      <c r="L143" s="9"/>
      <c r="M143" s="9"/>
      <c r="N143" s="9"/>
      <c r="O143" s="9"/>
      <c r="P143" s="9">
        <v>100</v>
      </c>
      <c r="Q143" s="9"/>
      <c r="R143" s="9"/>
      <c r="S143" s="9"/>
      <c r="T143" s="9"/>
      <c r="U143" s="9"/>
      <c r="V143" s="9">
        <v>100</v>
      </c>
      <c r="W143" s="172"/>
      <c r="X143" s="172"/>
      <c r="Y143" s="172"/>
      <c r="Z143" s="172"/>
      <c r="AA143" s="172"/>
      <c r="AB143" s="172"/>
      <c r="AC143" s="172"/>
      <c r="AD143" s="172"/>
    </row>
    <row xmlns:x14ac="http://schemas.microsoft.com/office/spreadsheetml/2009/9/ac" r="144" s="169" customFormat="true" ht="12" x14ac:dyDescent="0.2">
      <c r="A144" s="172" t="s">
        <v>209</v>
      </c>
      <c r="B144" s="9">
        <v>2006</v>
      </c>
      <c r="C144" s="172" t="s">
        <v>17</v>
      </c>
      <c r="D144" s="9">
        <v>202377</v>
      </c>
      <c r="E144" s="9"/>
      <c r="F144" s="9"/>
      <c r="G144" s="9"/>
      <c r="H144" s="9"/>
      <c r="I144" s="9"/>
      <c r="J144" s="9">
        <v>100</v>
      </c>
      <c r="K144" s="9"/>
      <c r="L144" s="9"/>
      <c r="M144" s="9"/>
      <c r="N144" s="9"/>
      <c r="O144" s="9"/>
      <c r="P144" s="9">
        <v>100</v>
      </c>
      <c r="Q144" s="9"/>
      <c r="R144" s="9"/>
      <c r="S144" s="9"/>
      <c r="T144" s="9"/>
      <c r="U144" s="9"/>
      <c r="V144" s="9">
        <v>100</v>
      </c>
      <c r="W144" s="172"/>
      <c r="X144" s="172"/>
      <c r="Y144" s="172"/>
      <c r="Z144" s="172"/>
      <c r="AA144" s="172"/>
      <c r="AB144" s="172"/>
      <c r="AC144" s="172"/>
      <c r="AD144" s="172"/>
    </row>
    <row xmlns:x14ac="http://schemas.microsoft.com/office/spreadsheetml/2009/9/ac" r="145" s="169" customFormat="true" ht="12" x14ac:dyDescent="0.2">
      <c r="A145" s="172" t="s">
        <v>209</v>
      </c>
      <c r="B145" s="9">
        <v>2007</v>
      </c>
      <c r="C145" s="172" t="s">
        <v>17</v>
      </c>
      <c r="D145" s="9">
        <v>191208</v>
      </c>
      <c r="E145" s="9"/>
      <c r="F145" s="9"/>
      <c r="G145" s="9"/>
      <c r="H145" s="9"/>
      <c r="I145" s="9"/>
      <c r="J145" s="9">
        <v>100</v>
      </c>
      <c r="K145" s="9"/>
      <c r="L145" s="9"/>
      <c r="M145" s="9"/>
      <c r="N145" s="9"/>
      <c r="O145" s="9"/>
      <c r="P145" s="9">
        <v>100</v>
      </c>
      <c r="Q145" s="9"/>
      <c r="R145" s="9"/>
      <c r="S145" s="9"/>
      <c r="T145" s="9"/>
      <c r="U145" s="9"/>
      <c r="V145" s="9">
        <v>100</v>
      </c>
      <c r="W145" s="172"/>
      <c r="X145" s="172"/>
      <c r="Y145" s="172"/>
      <c r="Z145" s="172"/>
      <c r="AA145" s="172"/>
      <c r="AB145" s="172"/>
      <c r="AC145" s="172"/>
      <c r="AD145" s="172"/>
    </row>
    <row xmlns:x14ac="http://schemas.microsoft.com/office/spreadsheetml/2009/9/ac" r="146" s="169" customFormat="true" ht="12" x14ac:dyDescent="0.2">
      <c r="A146" s="172" t="s">
        <v>209</v>
      </c>
      <c r="B146" s="9">
        <v>2008</v>
      </c>
      <c r="C146" s="172" t="s">
        <v>17</v>
      </c>
      <c r="D146" s="9">
        <v>180202</v>
      </c>
      <c r="E146" s="9"/>
      <c r="F146" s="9"/>
      <c r="G146" s="9"/>
      <c r="H146" s="9"/>
      <c r="I146" s="9"/>
      <c r="J146" s="9">
        <v>100</v>
      </c>
      <c r="K146" s="9"/>
      <c r="L146" s="9"/>
      <c r="M146" s="9"/>
      <c r="N146" s="9"/>
      <c r="O146" s="9"/>
      <c r="P146" s="9">
        <v>100</v>
      </c>
      <c r="Q146" s="9"/>
      <c r="R146" s="9"/>
      <c r="S146" s="9"/>
      <c r="T146" s="9"/>
      <c r="U146" s="9"/>
      <c r="V146" s="9">
        <v>100</v>
      </c>
      <c r="W146" s="172"/>
      <c r="X146" s="172"/>
      <c r="Y146" s="172"/>
      <c r="Z146" s="172"/>
      <c r="AA146" s="172"/>
      <c r="AB146" s="172"/>
      <c r="AC146" s="172"/>
      <c r="AD146" s="172"/>
    </row>
    <row xmlns:x14ac="http://schemas.microsoft.com/office/spreadsheetml/2009/9/ac" r="147" s="169" customFormat="true" ht="12" x14ac:dyDescent="0.2">
      <c r="A147" s="172" t="s">
        <v>209</v>
      </c>
      <c r="B147" s="9">
        <v>2009</v>
      </c>
      <c r="C147" s="172" t="s">
        <v>17</v>
      </c>
      <c r="D147" s="9">
        <v>218459</v>
      </c>
      <c r="E147" s="9"/>
      <c r="F147" s="9"/>
      <c r="G147" s="9"/>
      <c r="H147" s="9"/>
      <c r="I147" s="9"/>
      <c r="J147" s="9">
        <v>100</v>
      </c>
      <c r="K147" s="9"/>
      <c r="L147" s="9"/>
      <c r="M147" s="9"/>
      <c r="N147" s="9"/>
      <c r="O147" s="9"/>
      <c r="P147" s="9">
        <v>100</v>
      </c>
      <c r="Q147" s="9"/>
      <c r="R147" s="9"/>
      <c r="S147" s="9"/>
      <c r="T147" s="9"/>
      <c r="U147" s="9"/>
      <c r="V147" s="9">
        <v>100</v>
      </c>
      <c r="W147" s="172"/>
      <c r="X147" s="172"/>
      <c r="Y147" s="172"/>
      <c r="Z147" s="172"/>
      <c r="AA147" s="172"/>
      <c r="AB147" s="172"/>
      <c r="AC147" s="172"/>
      <c r="AD147" s="172"/>
    </row>
    <row xmlns:x14ac="http://schemas.microsoft.com/office/spreadsheetml/2009/9/ac" r="148" s="169" customFormat="true" ht="12" x14ac:dyDescent="0.2">
      <c r="A148" s="172" t="s">
        <v>209</v>
      </c>
      <c r="B148" s="9">
        <v>2010</v>
      </c>
      <c r="C148" s="172" t="s">
        <v>17</v>
      </c>
      <c r="D148" s="9">
        <v>207182</v>
      </c>
      <c r="E148" s="9"/>
      <c r="F148" s="9"/>
      <c r="G148" s="9"/>
      <c r="H148" s="9"/>
      <c r="I148" s="9"/>
      <c r="J148" s="9">
        <v>100</v>
      </c>
      <c r="K148" s="9"/>
      <c r="L148" s="9"/>
      <c r="M148" s="9"/>
      <c r="N148" s="9"/>
      <c r="O148" s="9"/>
      <c r="P148" s="9">
        <v>100</v>
      </c>
      <c r="Q148" s="9"/>
      <c r="R148" s="9"/>
      <c r="S148" s="9"/>
      <c r="T148" s="9"/>
      <c r="U148" s="9"/>
      <c r="V148" s="9">
        <v>100</v>
      </c>
      <c r="W148" s="172"/>
      <c r="X148" s="172"/>
      <c r="Y148" s="172"/>
      <c r="Z148" s="172"/>
      <c r="AA148" s="172"/>
      <c r="AB148" s="172"/>
      <c r="AC148" s="172"/>
      <c r="AD148" s="172"/>
    </row>
    <row xmlns:x14ac="http://schemas.microsoft.com/office/spreadsheetml/2009/9/ac" r="149" s="169" customFormat="true" ht="12" x14ac:dyDescent="0.2">
      <c r="A149" s="172" t="s">
        <v>209</v>
      </c>
      <c r="B149" s="9">
        <v>2011</v>
      </c>
      <c r="C149" s="172" t="s">
        <v>17</v>
      </c>
      <c r="D149" s="9">
        <v>196526</v>
      </c>
      <c r="E149" s="9"/>
      <c r="F149" s="9"/>
      <c r="G149" s="9">
        <v>45.009148000000103</v>
      </c>
      <c r="H149" s="9"/>
      <c r="I149" s="9"/>
      <c r="J149" s="9">
        <v>54.990851999999897</v>
      </c>
      <c r="K149" s="9"/>
      <c r="L149" s="9"/>
      <c r="M149" s="9"/>
      <c r="N149" s="9"/>
      <c r="O149" s="9"/>
      <c r="P149" s="9">
        <v>100</v>
      </c>
      <c r="Q149" s="9"/>
      <c r="R149" s="9"/>
      <c r="S149" s="9"/>
      <c r="T149" s="9"/>
      <c r="U149" s="9"/>
      <c r="V149" s="9">
        <v>100</v>
      </c>
      <c r="W149" s="172"/>
      <c r="X149" s="172"/>
      <c r="Y149" s="172"/>
      <c r="Z149" s="172"/>
      <c r="AA149" s="172"/>
      <c r="AB149" s="172"/>
      <c r="AC149" s="172"/>
      <c r="AD149" s="172"/>
    </row>
    <row xmlns:x14ac="http://schemas.microsoft.com/office/spreadsheetml/2009/9/ac" r="150" s="169" customFormat="true" ht="12" x14ac:dyDescent="0.2">
      <c r="A150" s="172" t="s">
        <v>209</v>
      </c>
      <c r="B150" s="9">
        <v>2012</v>
      </c>
      <c r="C150" s="172" t="s">
        <v>17</v>
      </c>
      <c r="D150" s="9">
        <v>186804</v>
      </c>
      <c r="E150" s="9"/>
      <c r="F150" s="9"/>
      <c r="G150" s="9">
        <v>45.009148000000103</v>
      </c>
      <c r="H150" s="9"/>
      <c r="I150" s="9"/>
      <c r="J150" s="9">
        <v>54.990851999999897</v>
      </c>
      <c r="K150" s="9"/>
      <c r="L150" s="9"/>
      <c r="M150" s="9">
        <v>79.932649999999995</v>
      </c>
      <c r="N150" s="9"/>
      <c r="O150" s="9"/>
      <c r="P150" s="9">
        <v>20.067350000000001</v>
      </c>
      <c r="Q150" s="9"/>
      <c r="R150" s="9"/>
      <c r="S150" s="9">
        <v>76.575455000000005</v>
      </c>
      <c r="T150" s="9"/>
      <c r="U150" s="9"/>
      <c r="V150" s="9">
        <v>23.424544999999991</v>
      </c>
      <c r="W150" s="172"/>
      <c r="X150" s="172"/>
      <c r="Y150" s="172"/>
      <c r="Z150" s="172"/>
      <c r="AA150" s="172"/>
      <c r="AB150" s="172"/>
      <c r="AC150" s="172"/>
      <c r="AD150" s="172"/>
    </row>
    <row xmlns:x14ac="http://schemas.microsoft.com/office/spreadsheetml/2009/9/ac" r="151" s="169" customFormat="true" ht="12" x14ac:dyDescent="0.2">
      <c r="A151" s="172" t="s">
        <v>209</v>
      </c>
      <c r="B151" s="9">
        <v>2013</v>
      </c>
      <c r="C151" s="172" t="s">
        <v>17</v>
      </c>
      <c r="D151" s="9">
        <v>179301</v>
      </c>
      <c r="E151" s="9"/>
      <c r="F151" s="9"/>
      <c r="G151" s="9">
        <v>45.009148000000103</v>
      </c>
      <c r="H151" s="9"/>
      <c r="I151" s="9"/>
      <c r="J151" s="9">
        <v>54.990851999999897</v>
      </c>
      <c r="K151" s="9"/>
      <c r="L151" s="9"/>
      <c r="M151" s="9">
        <v>79.932649999999995</v>
      </c>
      <c r="N151" s="9"/>
      <c r="O151" s="9"/>
      <c r="P151" s="9">
        <v>20.067350000000001</v>
      </c>
      <c r="Q151" s="9"/>
      <c r="R151" s="9"/>
      <c r="S151" s="9">
        <v>76.575455000000005</v>
      </c>
      <c r="T151" s="9"/>
      <c r="U151" s="9"/>
      <c r="V151" s="9">
        <v>23.424544999999991</v>
      </c>
      <c r="W151" s="172"/>
      <c r="X151" s="172"/>
      <c r="Y151" s="172"/>
      <c r="Z151" s="172"/>
      <c r="AA151" s="172"/>
      <c r="AB151" s="172"/>
      <c r="AC151" s="172"/>
      <c r="AD151" s="172"/>
    </row>
    <row xmlns:x14ac="http://schemas.microsoft.com/office/spreadsheetml/2009/9/ac" r="152" s="169" customFormat="true" ht="12" x14ac:dyDescent="0.2">
      <c r="A152" s="172" t="s">
        <v>209</v>
      </c>
      <c r="B152" s="9">
        <v>2014</v>
      </c>
      <c r="C152" s="172" t="s">
        <v>17</v>
      </c>
      <c r="D152" s="9">
        <v>171619</v>
      </c>
      <c r="E152" s="9"/>
      <c r="F152" s="9"/>
      <c r="G152" s="9">
        <v>45.009148000000103</v>
      </c>
      <c r="H152" s="9"/>
      <c r="I152" s="9"/>
      <c r="J152" s="9">
        <v>54.990851999999897</v>
      </c>
      <c r="K152" s="9"/>
      <c r="L152" s="9"/>
      <c r="M152" s="9">
        <v>79.932649999999995</v>
      </c>
      <c r="N152" s="9"/>
      <c r="O152" s="9"/>
      <c r="P152" s="9">
        <v>20.067350000000001</v>
      </c>
      <c r="Q152" s="9"/>
      <c r="R152" s="9"/>
      <c r="S152" s="9">
        <v>76.575455000000005</v>
      </c>
      <c r="T152" s="9"/>
      <c r="U152" s="9"/>
      <c r="V152" s="9">
        <v>23.424544999999991</v>
      </c>
      <c r="W152" s="172"/>
      <c r="X152" s="172"/>
      <c r="Y152" s="172"/>
      <c r="Z152" s="172"/>
      <c r="AA152" s="172"/>
      <c r="AB152" s="172"/>
      <c r="AC152" s="172"/>
      <c r="AD152" s="172"/>
    </row>
    <row xmlns:x14ac="http://schemas.microsoft.com/office/spreadsheetml/2009/9/ac" r="153" s="169" customFormat="true" ht="12" x14ac:dyDescent="0.2">
      <c r="A153" s="172" t="s">
        <v>209</v>
      </c>
      <c r="B153" s="9">
        <v>2015</v>
      </c>
      <c r="C153" s="172" t="s">
        <v>17</v>
      </c>
      <c r="D153" s="9">
        <v>166254</v>
      </c>
      <c r="E153" s="9"/>
      <c r="F153" s="9"/>
      <c r="G153" s="9">
        <v>45.009148000000103</v>
      </c>
      <c r="H153" s="9"/>
      <c r="I153" s="9"/>
      <c r="J153" s="9">
        <v>54.990851999999897</v>
      </c>
      <c r="K153" s="9"/>
      <c r="L153" s="9"/>
      <c r="M153" s="9">
        <v>79.932649999999995</v>
      </c>
      <c r="N153" s="9"/>
      <c r="O153" s="9"/>
      <c r="P153" s="9">
        <v>20.067350000000001</v>
      </c>
      <c r="Q153" s="9"/>
      <c r="R153" s="9"/>
      <c r="S153" s="9">
        <v>76.575455000000005</v>
      </c>
      <c r="T153" s="9"/>
      <c r="U153" s="9"/>
      <c r="V153" s="9">
        <v>23.424544999999991</v>
      </c>
      <c r="W153" s="172"/>
      <c r="X153" s="172"/>
      <c r="Y153" s="172"/>
      <c r="Z153" s="172"/>
      <c r="AA153" s="172"/>
      <c r="AB153" s="172"/>
      <c r="AC153" s="172"/>
      <c r="AD153" s="172"/>
    </row>
    <row xmlns:x14ac="http://schemas.microsoft.com/office/spreadsheetml/2009/9/ac" r="154" s="169" customFormat="true" ht="12" x14ac:dyDescent="0.2">
      <c r="A154" s="172" t="s">
        <v>209</v>
      </c>
      <c r="B154" s="9">
        <v>2016</v>
      </c>
      <c r="C154" s="172" t="s">
        <v>17</v>
      </c>
      <c r="D154" s="9">
        <v>161831</v>
      </c>
      <c r="E154" s="9"/>
      <c r="F154" s="9"/>
      <c r="G154" s="9">
        <v>48.613145000000259</v>
      </c>
      <c r="H154" s="9"/>
      <c r="I154" s="9"/>
      <c r="J154" s="9">
        <v>51.386854999999741</v>
      </c>
      <c r="K154" s="9"/>
      <c r="L154" s="9"/>
      <c r="M154" s="9">
        <v>79.932649999999995</v>
      </c>
      <c r="N154" s="9"/>
      <c r="O154" s="9"/>
      <c r="P154" s="9">
        <v>20.067350000000001</v>
      </c>
      <c r="Q154" s="9"/>
      <c r="R154" s="9"/>
      <c r="S154" s="9">
        <v>76.575455000000005</v>
      </c>
      <c r="T154" s="9"/>
      <c r="U154" s="9"/>
      <c r="V154" s="9">
        <v>23.424544999999991</v>
      </c>
      <c r="W154" s="172"/>
      <c r="X154" s="172"/>
      <c r="Y154" s="172"/>
      <c r="Z154" s="172"/>
      <c r="AA154" s="172"/>
      <c r="AB154" s="172"/>
      <c r="AC154" s="172"/>
      <c r="AD154" s="172"/>
    </row>
    <row xmlns:x14ac="http://schemas.microsoft.com/office/spreadsheetml/2009/9/ac" r="155" s="169" customFormat="true" ht="12" x14ac:dyDescent="0.2">
      <c r="A155" s="172" t="s">
        <v>209</v>
      </c>
      <c r="B155" s="9">
        <v>2017</v>
      </c>
      <c r="C155" s="172" t="s">
        <v>17</v>
      </c>
      <c r="D155" s="9">
        <v>159353</v>
      </c>
      <c r="E155" s="9"/>
      <c r="F155" s="9"/>
      <c r="G155" s="9">
        <v>52.217142000000422</v>
      </c>
      <c r="H155" s="9"/>
      <c r="I155" s="9"/>
      <c r="J155" s="9">
        <v>47.782857999999578</v>
      </c>
      <c r="K155" s="9"/>
      <c r="L155" s="9"/>
      <c r="M155" s="9">
        <v>79.932649999999995</v>
      </c>
      <c r="N155" s="9"/>
      <c r="O155" s="9"/>
      <c r="P155" s="9">
        <v>20.067350000000001</v>
      </c>
      <c r="Q155" s="9"/>
      <c r="R155" s="9"/>
      <c r="S155" s="9">
        <v>76.575455000000005</v>
      </c>
      <c r="T155" s="9"/>
      <c r="U155" s="9"/>
      <c r="V155" s="9">
        <v>23.424544999999991</v>
      </c>
      <c r="W155" s="172"/>
      <c r="X155" s="172"/>
      <c r="Y155" s="172"/>
      <c r="Z155" s="172"/>
      <c r="AA155" s="172"/>
      <c r="AB155" s="172"/>
      <c r="AC155" s="172"/>
      <c r="AD155" s="172"/>
    </row>
    <row xmlns:x14ac="http://schemas.microsoft.com/office/spreadsheetml/2009/9/ac" r="156" s="169" customFormat="true" ht="12" x14ac:dyDescent="0.2">
      <c r="A156" s="172" t="s">
        <v>209</v>
      </c>
      <c r="B156" s="9">
        <v>2018</v>
      </c>
      <c r="C156" s="172" t="s">
        <v>17</v>
      </c>
      <c r="D156" s="9">
        <v>159083</v>
      </c>
      <c r="E156" s="9"/>
      <c r="F156" s="9"/>
      <c r="G156" s="9">
        <v>55.821138999999683</v>
      </c>
      <c r="H156" s="9"/>
      <c r="I156" s="9"/>
      <c r="J156" s="9">
        <v>44.178861000000317</v>
      </c>
      <c r="K156" s="9"/>
      <c r="L156" s="9"/>
      <c r="M156" s="9">
        <v>79.932649999999995</v>
      </c>
      <c r="N156" s="9"/>
      <c r="O156" s="9"/>
      <c r="P156" s="9">
        <v>20.067350000000001</v>
      </c>
      <c r="Q156" s="9"/>
      <c r="R156" s="9"/>
      <c r="S156" s="9">
        <v>76.575455000000005</v>
      </c>
      <c r="T156" s="9"/>
      <c r="U156" s="9"/>
      <c r="V156" s="9">
        <v>23.424544999999991</v>
      </c>
      <c r="W156" s="172"/>
      <c r="X156" s="172"/>
      <c r="Y156" s="172"/>
      <c r="Z156" s="172"/>
      <c r="AA156" s="172"/>
      <c r="AB156" s="172"/>
      <c r="AC156" s="172"/>
      <c r="AD156" s="172"/>
    </row>
    <row xmlns:x14ac="http://schemas.microsoft.com/office/spreadsheetml/2009/9/ac" r="157" s="169" customFormat="true" ht="12" x14ac:dyDescent="0.2">
      <c r="A157" s="172" t="s">
        <v>209</v>
      </c>
      <c r="B157" s="9">
        <v>2019</v>
      </c>
      <c r="C157" s="172" t="s">
        <v>17</v>
      </c>
      <c r="D157" s="9">
        <v>160199</v>
      </c>
      <c r="E157" s="9"/>
      <c r="F157" s="9"/>
      <c r="G157" s="9">
        <v>59.425135999999839</v>
      </c>
      <c r="H157" s="9"/>
      <c r="I157" s="9"/>
      <c r="J157" s="9">
        <v>40.574864000000161</v>
      </c>
      <c r="K157" s="9"/>
      <c r="L157" s="9"/>
      <c r="M157" s="9">
        <v>79.932649999999995</v>
      </c>
      <c r="N157" s="9"/>
      <c r="O157" s="9"/>
      <c r="P157" s="9">
        <v>20.067350000000001</v>
      </c>
      <c r="Q157" s="9"/>
      <c r="R157" s="9"/>
      <c r="S157" s="9">
        <v>76.575455000000005</v>
      </c>
      <c r="T157" s="9"/>
      <c r="U157" s="9"/>
      <c r="V157" s="9">
        <v>23.424544999999991</v>
      </c>
      <c r="W157" s="172"/>
      <c r="X157" s="172"/>
      <c r="Y157" s="172"/>
      <c r="Z157" s="172"/>
      <c r="AA157" s="172"/>
      <c r="AB157" s="172"/>
      <c r="AC157" s="172"/>
      <c r="AD157" s="172"/>
    </row>
    <row xmlns:x14ac="http://schemas.microsoft.com/office/spreadsheetml/2009/9/ac" r="158" s="169" customFormat="true" ht="12" x14ac:dyDescent="0.2">
      <c r="A158" s="172" t="s">
        <v>209</v>
      </c>
      <c r="B158" s="9">
        <v>2020</v>
      </c>
      <c r="C158" s="172" t="s">
        <v>17</v>
      </c>
      <c r="D158" s="9">
        <v>161181</v>
      </c>
      <c r="E158" s="9"/>
      <c r="F158" s="9"/>
      <c r="G158" s="9">
        <v>63.029133000000002</v>
      </c>
      <c r="H158" s="9"/>
      <c r="I158" s="9"/>
      <c r="J158" s="9">
        <v>36.970866999999998</v>
      </c>
      <c r="K158" s="9"/>
      <c r="L158" s="9"/>
      <c r="M158" s="9">
        <v>79.932649999999995</v>
      </c>
      <c r="N158" s="9"/>
      <c r="O158" s="9"/>
      <c r="P158" s="9">
        <v>20.067350000000001</v>
      </c>
      <c r="Q158" s="9"/>
      <c r="R158" s="9"/>
      <c r="S158" s="9">
        <v>76.575455000000005</v>
      </c>
      <c r="T158" s="9"/>
      <c r="U158" s="9"/>
      <c r="V158" s="9">
        <v>23.424544999999991</v>
      </c>
      <c r="W158" s="172"/>
      <c r="X158" s="172"/>
      <c r="Y158" s="172"/>
      <c r="Z158" s="172"/>
      <c r="AA158" s="172"/>
      <c r="AB158" s="172"/>
      <c r="AC158" s="172"/>
      <c r="AD158" s="172"/>
    </row>
    <row xmlns:x14ac="http://schemas.microsoft.com/office/spreadsheetml/2009/9/ac" r="159" s="169" customFormat="true" ht="12" x14ac:dyDescent="0.2">
      <c r="A159" s="172" t="s">
        <v>209</v>
      </c>
      <c r="B159" s="9">
        <v>2021</v>
      </c>
      <c r="C159" s="172" t="s">
        <v>17</v>
      </c>
      <c r="D159" s="9">
        <v>162418</v>
      </c>
      <c r="E159" s="9"/>
      <c r="F159" s="9"/>
      <c r="G159" s="9">
        <v>66.633130000000165</v>
      </c>
      <c r="H159" s="9"/>
      <c r="I159" s="9"/>
      <c r="J159" s="9">
        <v>33.366869999999842</v>
      </c>
      <c r="K159" s="9"/>
      <c r="L159" s="9"/>
      <c r="M159" s="9">
        <v>79.932649999999995</v>
      </c>
      <c r="N159" s="9"/>
      <c r="O159" s="9"/>
      <c r="P159" s="9">
        <v>20.067350000000001</v>
      </c>
      <c r="Q159" s="9"/>
      <c r="R159" s="9"/>
      <c r="S159" s="9">
        <v>76.575455000000005</v>
      </c>
      <c r="T159" s="9"/>
      <c r="U159" s="9"/>
      <c r="V159" s="9">
        <v>23.424544999999991</v>
      </c>
      <c r="W159" s="172"/>
      <c r="X159" s="172"/>
      <c r="Y159" s="172"/>
      <c r="Z159" s="172"/>
      <c r="AA159" s="172"/>
      <c r="AB159" s="172"/>
      <c r="AC159" s="172"/>
      <c r="AD159" s="172"/>
    </row>
    <row xmlns:x14ac="http://schemas.microsoft.com/office/spreadsheetml/2009/9/ac" r="160" s="169" customFormat="true" ht="12" x14ac:dyDescent="0.2">
      <c r="A160" s="172" t="s">
        <v>209</v>
      </c>
      <c r="B160" s="9">
        <v>2022</v>
      </c>
      <c r="C160" s="172" t="s">
        <v>17</v>
      </c>
      <c r="D160" s="9">
        <v>161223</v>
      </c>
      <c r="E160" s="9"/>
      <c r="F160" s="9"/>
      <c r="G160" s="9">
        <v>70.237127000000328</v>
      </c>
      <c r="H160" s="9"/>
      <c r="I160" s="9"/>
      <c r="J160" s="9">
        <v>29.762872999999669</v>
      </c>
      <c r="K160" s="9"/>
      <c r="L160" s="9"/>
      <c r="M160" s="9">
        <v>79.932649999999995</v>
      </c>
      <c r="N160" s="9"/>
      <c r="O160" s="9"/>
      <c r="P160" s="9">
        <v>20.067350000000001</v>
      </c>
      <c r="Q160" s="9"/>
      <c r="R160" s="9"/>
      <c r="S160" s="9">
        <v>76.575455000000005</v>
      </c>
      <c r="T160" s="9"/>
      <c r="U160" s="9"/>
      <c r="V160" s="9">
        <v>23.424544999999991</v>
      </c>
      <c r="W160" s="172"/>
      <c r="X160" s="172"/>
      <c r="Y160" s="172"/>
      <c r="Z160" s="172"/>
      <c r="AA160" s="172"/>
      <c r="AB160" s="172"/>
      <c r="AC160" s="172"/>
      <c r="AD160" s="172"/>
    </row>
    <row xmlns:x14ac="http://schemas.microsoft.com/office/spreadsheetml/2009/9/ac" r="161" s="169" customFormat="true" ht="12" x14ac:dyDescent="0.2">
      <c r="A161" s="172" t="s">
        <v>209</v>
      </c>
      <c r="B161" s="9">
        <v>2023</v>
      </c>
      <c r="C161" s="172" t="s">
        <v>17</v>
      </c>
      <c r="D161" s="9">
        <v>139772</v>
      </c>
      <c r="E161" s="9"/>
      <c r="F161" s="9"/>
      <c r="G161" s="9">
        <v>73.841124000000491</v>
      </c>
      <c r="H161" s="9"/>
      <c r="I161" s="9"/>
      <c r="J161" s="9">
        <v>26.158875999999509</v>
      </c>
      <c r="K161" s="9"/>
      <c r="L161" s="9"/>
      <c r="M161" s="9">
        <v>79.932649999999995</v>
      </c>
      <c r="N161" s="9"/>
      <c r="O161" s="9"/>
      <c r="P161" s="9">
        <v>20.067350000000001</v>
      </c>
      <c r="Q161" s="9"/>
      <c r="R161" s="9"/>
      <c r="S161" s="9">
        <v>76.575455000000005</v>
      </c>
      <c r="T161" s="9"/>
      <c r="U161" s="9"/>
      <c r="V161" s="9">
        <v>23.424544999999991</v>
      </c>
      <c r="W161" s="172"/>
      <c r="X161" s="172"/>
      <c r="Y161" s="172"/>
      <c r="Z161" s="172"/>
      <c r="AA161" s="172"/>
      <c r="AB161" s="172"/>
      <c r="AC161" s="172"/>
      <c r="AD161" s="172"/>
    </row>
    <row xmlns:x14ac="http://schemas.microsoft.com/office/spreadsheetml/2009/9/ac" r="162" s="169" customFormat="true" ht="12" x14ac:dyDescent="0.2">
      <c r="A162" s="172" t="s">
        <v>209</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209</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209</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209</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209</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209</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209</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209</v>
      </c>
      <c r="B169" s="9">
        <v>2000</v>
      </c>
      <c r="C169" s="173" t="s">
        <v>18</v>
      </c>
      <c r="D169" s="9">
        <v>524231</v>
      </c>
      <c r="E169" s="9"/>
      <c r="F169" s="9"/>
      <c r="G169" s="9"/>
      <c r="H169" s="9"/>
      <c r="I169" s="9"/>
      <c r="J169" s="9">
        <v>100</v>
      </c>
      <c r="K169" s="9"/>
      <c r="L169" s="9"/>
      <c r="M169" s="9"/>
      <c r="N169" s="9"/>
      <c r="O169" s="9"/>
      <c r="P169" s="9">
        <v>100</v>
      </c>
      <c r="Q169" s="9"/>
      <c r="R169" s="9"/>
      <c r="S169" s="9"/>
      <c r="T169" s="9"/>
      <c r="U169" s="9"/>
      <c r="V169" s="9">
        <v>100</v>
      </c>
      <c r="W169" s="173"/>
      <c r="X169" s="173"/>
      <c r="Y169" s="173"/>
      <c r="Z169" s="173"/>
      <c r="AA169" s="173"/>
      <c r="AB169" s="173"/>
    </row>
    <row xmlns:x14ac="http://schemas.microsoft.com/office/spreadsheetml/2009/9/ac" r="170" ht="15.75" x14ac:dyDescent="0.25">
      <c r="A170" s="173" t="s">
        <v>209</v>
      </c>
      <c r="B170" s="9">
        <v>2001</v>
      </c>
      <c r="C170" s="173" t="s">
        <v>18</v>
      </c>
      <c r="D170" s="9">
        <v>521890</v>
      </c>
      <c r="E170" s="9"/>
      <c r="F170" s="9"/>
      <c r="G170" s="9"/>
      <c r="H170" s="9"/>
      <c r="I170" s="9"/>
      <c r="J170" s="9">
        <v>100</v>
      </c>
      <c r="K170" s="9"/>
      <c r="L170" s="9"/>
      <c r="M170" s="9"/>
      <c r="N170" s="9"/>
      <c r="O170" s="9"/>
      <c r="P170" s="9">
        <v>100</v>
      </c>
      <c r="Q170" s="9"/>
      <c r="R170" s="9"/>
      <c r="S170" s="9"/>
      <c r="T170" s="9"/>
      <c r="U170" s="9"/>
      <c r="V170" s="9">
        <v>100</v>
      </c>
      <c r="W170" s="173"/>
      <c r="X170" s="173"/>
      <c r="Y170" s="173"/>
      <c r="Z170" s="173"/>
      <c r="AA170" s="173"/>
      <c r="AB170" s="173"/>
    </row>
    <row xmlns:x14ac="http://schemas.microsoft.com/office/spreadsheetml/2009/9/ac" r="171" ht="15.75" x14ac:dyDescent="0.25">
      <c r="A171" s="173" t="s">
        <v>209</v>
      </c>
      <c r="B171" s="9">
        <v>2002</v>
      </c>
      <c r="C171" s="173" t="s">
        <v>18</v>
      </c>
      <c r="D171" s="9">
        <v>516872</v>
      </c>
      <c r="E171" s="9"/>
      <c r="F171" s="9"/>
      <c r="G171" s="9"/>
      <c r="H171" s="9"/>
      <c r="I171" s="9"/>
      <c r="J171" s="9">
        <v>100</v>
      </c>
      <c r="K171" s="9"/>
      <c r="L171" s="9"/>
      <c r="M171" s="9"/>
      <c r="N171" s="9"/>
      <c r="O171" s="9"/>
      <c r="P171" s="9">
        <v>100</v>
      </c>
      <c r="Q171" s="9"/>
      <c r="R171" s="9"/>
      <c r="S171" s="9"/>
      <c r="T171" s="9"/>
      <c r="U171" s="9"/>
      <c r="V171" s="9">
        <v>100</v>
      </c>
      <c r="W171" s="173"/>
      <c r="X171" s="173"/>
      <c r="Y171" s="173"/>
      <c r="Z171" s="173"/>
      <c r="AA171" s="173"/>
      <c r="AB171" s="173"/>
    </row>
    <row xmlns:x14ac="http://schemas.microsoft.com/office/spreadsheetml/2009/9/ac" r="172" ht="15.75" x14ac:dyDescent="0.25">
      <c r="A172" s="173" t="s">
        <v>209</v>
      </c>
      <c r="B172" s="9">
        <v>2003</v>
      </c>
      <c r="C172" s="173" t="s">
        <v>18</v>
      </c>
      <c r="D172" s="9">
        <v>510366</v>
      </c>
      <c r="E172" s="9"/>
      <c r="F172" s="9"/>
      <c r="G172" s="9"/>
      <c r="H172" s="9"/>
      <c r="I172" s="9"/>
      <c r="J172" s="9">
        <v>100</v>
      </c>
      <c r="K172" s="9"/>
      <c r="L172" s="9"/>
      <c r="M172" s="9"/>
      <c r="N172" s="9"/>
      <c r="O172" s="9"/>
      <c r="P172" s="9">
        <v>100</v>
      </c>
      <c r="Q172" s="9"/>
      <c r="R172" s="9"/>
      <c r="S172" s="9"/>
      <c r="T172" s="9"/>
      <c r="U172" s="9"/>
      <c r="V172" s="9">
        <v>100</v>
      </c>
      <c r="W172" s="173"/>
      <c r="X172" s="173"/>
      <c r="Y172" s="173"/>
      <c r="Z172" s="173"/>
      <c r="AA172" s="173"/>
      <c r="AB172" s="173"/>
    </row>
    <row xmlns:x14ac="http://schemas.microsoft.com/office/spreadsheetml/2009/9/ac" r="173" ht="15.75" x14ac:dyDescent="0.25">
      <c r="A173" s="173" t="s">
        <v>209</v>
      </c>
      <c r="B173" s="9">
        <v>2004</v>
      </c>
      <c r="C173" s="173" t="s">
        <v>18</v>
      </c>
      <c r="D173" s="9">
        <v>502393</v>
      </c>
      <c r="E173" s="9"/>
      <c r="F173" s="9"/>
      <c r="G173" s="9"/>
      <c r="H173" s="9"/>
      <c r="I173" s="9"/>
      <c r="J173" s="9">
        <v>100</v>
      </c>
      <c r="K173" s="9"/>
      <c r="L173" s="9"/>
      <c r="M173" s="9"/>
      <c r="N173" s="9"/>
      <c r="O173" s="9"/>
      <c r="P173" s="9">
        <v>100</v>
      </c>
      <c r="Q173" s="9"/>
      <c r="R173" s="9"/>
      <c r="S173" s="9"/>
      <c r="T173" s="9"/>
      <c r="U173" s="9"/>
      <c r="V173" s="9">
        <v>100</v>
      </c>
      <c r="W173" s="173"/>
      <c r="X173" s="173"/>
      <c r="Y173" s="173"/>
      <c r="Z173" s="173"/>
      <c r="AA173" s="173"/>
      <c r="AB173" s="173"/>
    </row>
    <row xmlns:x14ac="http://schemas.microsoft.com/office/spreadsheetml/2009/9/ac" r="174" ht="15.75" x14ac:dyDescent="0.25">
      <c r="A174" s="173" t="s">
        <v>209</v>
      </c>
      <c r="B174" s="9">
        <v>2005</v>
      </c>
      <c r="C174" s="173" t="s">
        <v>18</v>
      </c>
      <c r="D174" s="9">
        <v>493476</v>
      </c>
      <c r="E174" s="9"/>
      <c r="F174" s="9"/>
      <c r="G174" s="9"/>
      <c r="H174" s="9"/>
      <c r="I174" s="9"/>
      <c r="J174" s="9">
        <v>100</v>
      </c>
      <c r="K174" s="9"/>
      <c r="L174" s="9"/>
      <c r="M174" s="9"/>
      <c r="N174" s="9"/>
      <c r="O174" s="9"/>
      <c r="P174" s="9">
        <v>100</v>
      </c>
      <c r="Q174" s="9"/>
      <c r="R174" s="9"/>
      <c r="S174" s="9"/>
      <c r="T174" s="9"/>
      <c r="U174" s="9"/>
      <c r="V174" s="9">
        <v>100</v>
      </c>
      <c r="W174" s="173"/>
      <c r="X174" s="173"/>
      <c r="Y174" s="173"/>
      <c r="Z174" s="173"/>
      <c r="AA174" s="173"/>
      <c r="AB174" s="173"/>
    </row>
    <row xmlns:x14ac="http://schemas.microsoft.com/office/spreadsheetml/2009/9/ac" r="175" ht="15.75" x14ac:dyDescent="0.25">
      <c r="A175" s="173" t="s">
        <v>209</v>
      </c>
      <c r="B175" s="9">
        <v>2006</v>
      </c>
      <c r="C175" s="173" t="s">
        <v>18</v>
      </c>
      <c r="D175" s="9">
        <v>483056</v>
      </c>
      <c r="E175" s="9"/>
      <c r="F175" s="9"/>
      <c r="G175" s="9"/>
      <c r="H175" s="9"/>
      <c r="I175" s="9"/>
      <c r="J175" s="9">
        <v>100</v>
      </c>
      <c r="K175" s="9"/>
      <c r="L175" s="9"/>
      <c r="M175" s="9"/>
      <c r="N175" s="9"/>
      <c r="O175" s="9"/>
      <c r="P175" s="9">
        <v>100</v>
      </c>
      <c r="Q175" s="9"/>
      <c r="R175" s="9"/>
      <c r="S175" s="9"/>
      <c r="T175" s="9"/>
      <c r="U175" s="9"/>
      <c r="V175" s="9">
        <v>100</v>
      </c>
      <c r="W175" s="173"/>
      <c r="X175" s="173"/>
      <c r="Y175" s="173"/>
      <c r="Z175" s="173"/>
      <c r="AA175" s="173"/>
      <c r="AB175" s="173"/>
    </row>
    <row xmlns:x14ac="http://schemas.microsoft.com/office/spreadsheetml/2009/9/ac" r="176" ht="15.75" x14ac:dyDescent="0.25">
      <c r="A176" s="173" t="s">
        <v>209</v>
      </c>
      <c r="B176" s="9">
        <v>2007</v>
      </c>
      <c r="C176" s="173" t="s">
        <v>18</v>
      </c>
      <c r="D176" s="9">
        <v>470979</v>
      </c>
      <c r="E176" s="9"/>
      <c r="F176" s="9"/>
      <c r="G176" s="9"/>
      <c r="H176" s="9"/>
      <c r="I176" s="9"/>
      <c r="J176" s="9">
        <v>100</v>
      </c>
      <c r="K176" s="9"/>
      <c r="L176" s="9"/>
      <c r="M176" s="9"/>
      <c r="N176" s="9"/>
      <c r="O176" s="9"/>
      <c r="P176" s="9">
        <v>100</v>
      </c>
      <c r="Q176" s="9"/>
      <c r="R176" s="9"/>
      <c r="S176" s="9"/>
      <c r="T176" s="9"/>
      <c r="U176" s="9"/>
      <c r="V176" s="9">
        <v>100</v>
      </c>
      <c r="W176" s="173"/>
      <c r="X176" s="173"/>
      <c r="Y176" s="173"/>
      <c r="Z176" s="173"/>
      <c r="AA176" s="173"/>
      <c r="AB176" s="173"/>
    </row>
    <row xmlns:x14ac="http://schemas.microsoft.com/office/spreadsheetml/2009/9/ac" r="177" ht="15.75" x14ac:dyDescent="0.25">
      <c r="A177" s="173" t="s">
        <v>209</v>
      </c>
      <c r="B177" s="9">
        <v>2008</v>
      </c>
      <c r="C177" s="173" t="s">
        <v>18</v>
      </c>
      <c r="D177" s="9">
        <v>456384</v>
      </c>
      <c r="E177" s="9"/>
      <c r="F177" s="9"/>
      <c r="G177" s="9"/>
      <c r="H177" s="9"/>
      <c r="I177" s="9"/>
      <c r="J177" s="9">
        <v>100</v>
      </c>
      <c r="K177" s="9"/>
      <c r="L177" s="9"/>
      <c r="M177" s="9"/>
      <c r="N177" s="9"/>
      <c r="O177" s="9"/>
      <c r="P177" s="9">
        <v>100</v>
      </c>
      <c r="Q177" s="9"/>
      <c r="R177" s="9"/>
      <c r="S177" s="9"/>
      <c r="T177" s="9"/>
      <c r="U177" s="9"/>
      <c r="V177" s="9">
        <v>100</v>
      </c>
      <c r="W177" s="173"/>
      <c r="X177" s="173"/>
      <c r="Y177" s="173"/>
      <c r="Z177" s="173"/>
      <c r="AA177" s="173"/>
      <c r="AB177" s="173"/>
    </row>
    <row xmlns:x14ac="http://schemas.microsoft.com/office/spreadsheetml/2009/9/ac" r="178" ht="15.75" x14ac:dyDescent="0.25">
      <c r="A178" s="173" t="s">
        <v>209</v>
      </c>
      <c r="B178" s="9">
        <v>2009</v>
      </c>
      <c r="C178" s="173" t="s">
        <v>18</v>
      </c>
      <c r="D178" s="9">
        <v>392618</v>
      </c>
      <c r="E178" s="9"/>
      <c r="F178" s="9"/>
      <c r="G178" s="9"/>
      <c r="H178" s="9"/>
      <c r="I178" s="9"/>
      <c r="J178" s="9">
        <v>100</v>
      </c>
      <c r="K178" s="9"/>
      <c r="L178" s="9"/>
      <c r="M178" s="9"/>
      <c r="N178" s="9"/>
      <c r="O178" s="9"/>
      <c r="P178" s="9">
        <v>100</v>
      </c>
      <c r="Q178" s="9"/>
      <c r="R178" s="9"/>
      <c r="S178" s="9"/>
      <c r="T178" s="9"/>
      <c r="U178" s="9"/>
      <c r="V178" s="9">
        <v>100</v>
      </c>
      <c r="W178" s="173"/>
      <c r="X178" s="173"/>
      <c r="Y178" s="173"/>
      <c r="Z178" s="173"/>
      <c r="AA178" s="173"/>
      <c r="AB178" s="173"/>
    </row>
    <row xmlns:x14ac="http://schemas.microsoft.com/office/spreadsheetml/2009/9/ac" r="179" ht="15.75" x14ac:dyDescent="0.25">
      <c r="A179" s="173" t="s">
        <v>209</v>
      </c>
      <c r="B179" s="9">
        <v>2010</v>
      </c>
      <c r="C179" s="173" t="s">
        <v>18</v>
      </c>
      <c r="D179" s="9">
        <v>378776</v>
      </c>
      <c r="E179" s="9"/>
      <c r="F179" s="9"/>
      <c r="G179" s="9"/>
      <c r="H179" s="9"/>
      <c r="I179" s="9"/>
      <c r="J179" s="9">
        <v>100</v>
      </c>
      <c r="K179" s="9"/>
      <c r="L179" s="9"/>
      <c r="M179" s="9"/>
      <c r="N179" s="9"/>
      <c r="O179" s="9"/>
      <c r="P179" s="9">
        <v>100</v>
      </c>
      <c r="Q179" s="9"/>
      <c r="R179" s="9"/>
      <c r="S179" s="9"/>
      <c r="T179" s="9"/>
      <c r="U179" s="9"/>
      <c r="V179" s="9">
        <v>100</v>
      </c>
      <c r="W179" s="173"/>
      <c r="X179" s="173"/>
      <c r="Y179" s="173"/>
      <c r="Z179" s="173"/>
      <c r="AA179" s="173"/>
      <c r="AB179" s="173"/>
    </row>
    <row xmlns:x14ac="http://schemas.microsoft.com/office/spreadsheetml/2009/9/ac" r="180" ht="15.75" x14ac:dyDescent="0.25">
      <c r="A180" s="173" t="s">
        <v>209</v>
      </c>
      <c r="B180" s="9">
        <v>2011</v>
      </c>
      <c r="C180" s="173" t="s">
        <v>18</v>
      </c>
      <c r="D180" s="9">
        <v>364474</v>
      </c>
      <c r="E180" s="9"/>
      <c r="F180" s="9"/>
      <c r="G180" s="9"/>
      <c r="H180" s="9"/>
      <c r="I180" s="9"/>
      <c r="J180" s="9">
        <v>100</v>
      </c>
      <c r="K180" s="9"/>
      <c r="L180" s="9"/>
      <c r="M180" s="9">
        <v>85.439868360033415</v>
      </c>
      <c r="N180" s="9"/>
      <c r="O180" s="9"/>
      <c r="P180" s="9">
        <v>14.560131639966579</v>
      </c>
      <c r="Q180" s="9"/>
      <c r="R180" s="9"/>
      <c r="S180" s="9">
        <v>72.780966466698374</v>
      </c>
      <c r="T180" s="9"/>
      <c r="U180" s="9"/>
      <c r="V180" s="9">
        <v>27.21903353330163</v>
      </c>
      <c r="W180" s="173"/>
      <c r="X180" s="173"/>
      <c r="Y180" s="173"/>
      <c r="Z180" s="173"/>
      <c r="AA180" s="173"/>
      <c r="AB180" s="173"/>
    </row>
    <row xmlns:x14ac="http://schemas.microsoft.com/office/spreadsheetml/2009/9/ac" r="181" ht="15.75" x14ac:dyDescent="0.25">
      <c r="A181" s="173" t="s">
        <v>209</v>
      </c>
      <c r="B181" s="9">
        <v>2012</v>
      </c>
      <c r="C181" s="173" t="s">
        <v>18</v>
      </c>
      <c r="D181" s="9">
        <v>350319</v>
      </c>
      <c r="E181" s="9"/>
      <c r="F181" s="9"/>
      <c r="G181" s="9">
        <v>72.43036395376086</v>
      </c>
      <c r="H181" s="9"/>
      <c r="I181" s="9"/>
      <c r="J181" s="9">
        <v>27.56963604623914</v>
      </c>
      <c r="K181" s="9"/>
      <c r="L181" s="9"/>
      <c r="M181" s="9">
        <v>85.439868360033415</v>
      </c>
      <c r="N181" s="9"/>
      <c r="O181" s="9"/>
      <c r="P181" s="9">
        <v>14.560131639966579</v>
      </c>
      <c r="Q181" s="9"/>
      <c r="R181" s="9"/>
      <c r="S181" s="9">
        <v>72.780966466698374</v>
      </c>
      <c r="T181" s="9"/>
      <c r="U181" s="9"/>
      <c r="V181" s="9">
        <v>27.21903353330163</v>
      </c>
      <c r="W181" s="173"/>
      <c r="X181" s="173"/>
      <c r="Y181" s="173"/>
      <c r="Z181" s="173"/>
      <c r="AA181" s="173"/>
      <c r="AB181" s="173"/>
    </row>
    <row xmlns:x14ac="http://schemas.microsoft.com/office/spreadsheetml/2009/9/ac" r="182" ht="15.75" x14ac:dyDescent="0.25">
      <c r="A182" s="173" t="s">
        <v>209</v>
      </c>
      <c r="B182" s="9">
        <v>2013</v>
      </c>
      <c r="C182" s="173" t="s">
        <v>18</v>
      </c>
      <c r="D182" s="9">
        <v>333797</v>
      </c>
      <c r="E182" s="9"/>
      <c r="F182" s="9"/>
      <c r="G182" s="9">
        <v>72.43036395376086</v>
      </c>
      <c r="H182" s="9"/>
      <c r="I182" s="9"/>
      <c r="J182" s="9">
        <v>27.56963604623914</v>
      </c>
      <c r="K182" s="9"/>
      <c r="L182" s="9"/>
      <c r="M182" s="9">
        <v>85.439868360033415</v>
      </c>
      <c r="N182" s="9"/>
      <c r="O182" s="9"/>
      <c r="P182" s="9">
        <v>14.560131639966579</v>
      </c>
      <c r="Q182" s="9"/>
      <c r="R182" s="9"/>
      <c r="S182" s="9">
        <v>72.780966466698374</v>
      </c>
      <c r="T182" s="9"/>
      <c r="U182" s="9"/>
      <c r="V182" s="9">
        <v>27.21903353330163</v>
      </c>
      <c r="W182" s="173"/>
      <c r="X182" s="173"/>
      <c r="Y182" s="173"/>
      <c r="Z182" s="173"/>
      <c r="AA182" s="173"/>
      <c r="AB182" s="173"/>
    </row>
    <row xmlns:x14ac="http://schemas.microsoft.com/office/spreadsheetml/2009/9/ac" r="183" ht="15.75" x14ac:dyDescent="0.25">
      <c r="A183" s="173" t="s">
        <v>209</v>
      </c>
      <c r="B183" s="9">
        <v>2014</v>
      </c>
      <c r="C183" s="173" t="s">
        <v>18</v>
      </c>
      <c r="D183" s="9">
        <v>319587</v>
      </c>
      <c r="E183" s="9"/>
      <c r="F183" s="9"/>
      <c r="G183" s="9">
        <v>72.43036395376086</v>
      </c>
      <c r="H183" s="9"/>
      <c r="I183" s="9"/>
      <c r="J183" s="9">
        <v>27.56963604623914</v>
      </c>
      <c r="K183" s="9"/>
      <c r="L183" s="9"/>
      <c r="M183" s="9">
        <v>85.439868360033415</v>
      </c>
      <c r="N183" s="9"/>
      <c r="O183" s="9"/>
      <c r="P183" s="9">
        <v>14.560131639966579</v>
      </c>
      <c r="Q183" s="9"/>
      <c r="R183" s="9"/>
      <c r="S183" s="9">
        <v>72.780966466698374</v>
      </c>
      <c r="T183" s="9"/>
      <c r="U183" s="9"/>
      <c r="V183" s="9">
        <v>27.21903353330163</v>
      </c>
      <c r="W183" s="173"/>
      <c r="X183" s="173"/>
      <c r="Y183" s="173"/>
      <c r="Z183" s="173"/>
      <c r="AA183" s="173"/>
      <c r="AB183" s="173"/>
    </row>
    <row xmlns:x14ac="http://schemas.microsoft.com/office/spreadsheetml/2009/9/ac" r="184" ht="15.75" x14ac:dyDescent="0.25">
      <c r="A184" s="173" t="s">
        <v>209</v>
      </c>
      <c r="B184" s="9">
        <v>2015</v>
      </c>
      <c r="C184" s="173" t="s">
        <v>18</v>
      </c>
      <c r="D184" s="9">
        <v>305650</v>
      </c>
      <c r="E184" s="9"/>
      <c r="F184" s="9"/>
      <c r="G184" s="9">
        <v>72.43036395376086</v>
      </c>
      <c r="H184" s="9"/>
      <c r="I184" s="9"/>
      <c r="J184" s="9">
        <v>27.56963604623914</v>
      </c>
      <c r="K184" s="9"/>
      <c r="L184" s="9"/>
      <c r="M184" s="9">
        <v>85.439868360033415</v>
      </c>
      <c r="N184" s="9"/>
      <c r="O184" s="9"/>
      <c r="P184" s="9">
        <v>14.560131639966579</v>
      </c>
      <c r="Q184" s="9"/>
      <c r="R184" s="9"/>
      <c r="S184" s="9">
        <v>72.780966466698374</v>
      </c>
      <c r="T184" s="9"/>
      <c r="U184" s="9"/>
      <c r="V184" s="9">
        <v>27.21903353330163</v>
      </c>
      <c r="W184" s="173"/>
      <c r="X184" s="173"/>
      <c r="Y184" s="173"/>
      <c r="Z184" s="173"/>
      <c r="AA184" s="173"/>
      <c r="AB184" s="173"/>
    </row>
    <row xmlns:x14ac="http://schemas.microsoft.com/office/spreadsheetml/2009/9/ac" r="185" ht="15.75" x14ac:dyDescent="0.25">
      <c r="A185" s="173" t="s">
        <v>209</v>
      </c>
      <c r="B185" s="9">
        <v>2016</v>
      </c>
      <c r="C185" s="173" t="s">
        <v>18</v>
      </c>
      <c r="D185" s="9">
        <v>293669</v>
      </c>
      <c r="E185" s="9"/>
      <c r="F185" s="9"/>
      <c r="G185" s="9">
        <v>72.43036395376086</v>
      </c>
      <c r="H185" s="9"/>
      <c r="I185" s="9"/>
      <c r="J185" s="9">
        <v>27.56963604623914</v>
      </c>
      <c r="K185" s="9"/>
      <c r="L185" s="9"/>
      <c r="M185" s="9">
        <v>86.798834804911621</v>
      </c>
      <c r="N185" s="9"/>
      <c r="O185" s="9"/>
      <c r="P185" s="9">
        <v>13.201165195088381</v>
      </c>
      <c r="Q185" s="9"/>
      <c r="R185" s="9"/>
      <c r="S185" s="9">
        <v>77.325723339683464</v>
      </c>
      <c r="T185" s="9"/>
      <c r="U185" s="9"/>
      <c r="V185" s="9">
        <v>22.67427666031654</v>
      </c>
      <c r="W185" s="173"/>
      <c r="X185" s="173"/>
      <c r="Y185" s="173"/>
      <c r="Z185" s="173"/>
      <c r="AA185" s="173"/>
      <c r="AB185" s="173"/>
    </row>
    <row xmlns:x14ac="http://schemas.microsoft.com/office/spreadsheetml/2009/9/ac" r="186" ht="15.75" x14ac:dyDescent="0.25">
      <c r="A186" s="173" t="s">
        <v>209</v>
      </c>
      <c r="B186" s="9">
        <v>2017</v>
      </c>
      <c r="C186" s="173" t="s">
        <v>18</v>
      </c>
      <c r="D186" s="9">
        <v>282329</v>
      </c>
      <c r="E186" s="9"/>
      <c r="F186" s="9"/>
      <c r="G186" s="9">
        <v>72.43036395376086</v>
      </c>
      <c r="H186" s="9"/>
      <c r="I186" s="9"/>
      <c r="J186" s="9">
        <v>27.56963604623914</v>
      </c>
      <c r="K186" s="9"/>
      <c r="L186" s="9"/>
      <c r="M186" s="9">
        <v>88.157801249790282</v>
      </c>
      <c r="N186" s="9"/>
      <c r="O186" s="9"/>
      <c r="P186" s="9">
        <v>11.84219875020972</v>
      </c>
      <c r="Q186" s="9"/>
      <c r="R186" s="9"/>
      <c r="S186" s="9">
        <v>81.870480212670373</v>
      </c>
      <c r="T186" s="9"/>
      <c r="U186" s="9"/>
      <c r="V186" s="9">
        <v>18.129519787329631</v>
      </c>
      <c r="W186" s="173"/>
      <c r="X186" s="173"/>
      <c r="Y186" s="173"/>
      <c r="Z186" s="173"/>
      <c r="AA186" s="173"/>
      <c r="AB186" s="173"/>
    </row>
    <row xmlns:x14ac="http://schemas.microsoft.com/office/spreadsheetml/2009/9/ac" r="187" ht="15.75" x14ac:dyDescent="0.25">
      <c r="A187" s="173" t="s">
        <v>209</v>
      </c>
      <c r="B187" s="9">
        <v>2018</v>
      </c>
      <c r="C187" s="173" t="s">
        <v>18</v>
      </c>
      <c r="D187" s="9">
        <v>269263</v>
      </c>
      <c r="E187" s="9"/>
      <c r="F187" s="9"/>
      <c r="G187" s="9">
        <v>72.43036395376086</v>
      </c>
      <c r="H187" s="9"/>
      <c r="I187" s="9"/>
      <c r="J187" s="9">
        <v>27.56963604623914</v>
      </c>
      <c r="K187" s="9"/>
      <c r="L187" s="9"/>
      <c r="M187" s="9">
        <v>89.516767694668488</v>
      </c>
      <c r="N187" s="9"/>
      <c r="O187" s="9"/>
      <c r="P187" s="9">
        <v>10.48323230533151</v>
      </c>
      <c r="Q187" s="9"/>
      <c r="R187" s="9"/>
      <c r="S187" s="9">
        <v>86.415237085655463</v>
      </c>
      <c r="T187" s="9"/>
      <c r="U187" s="9"/>
      <c r="V187" s="9">
        <v>13.584762914344539</v>
      </c>
      <c r="W187" s="173"/>
      <c r="X187" s="173"/>
      <c r="Y187" s="173"/>
      <c r="Z187" s="173"/>
      <c r="AA187" s="173"/>
      <c r="AB187" s="173"/>
    </row>
    <row xmlns:x14ac="http://schemas.microsoft.com/office/spreadsheetml/2009/9/ac" r="188" ht="15.75" x14ac:dyDescent="0.25">
      <c r="A188" s="173" t="s">
        <v>209</v>
      </c>
      <c r="B188" s="9">
        <v>2019</v>
      </c>
      <c r="C188" s="173" t="s">
        <v>18</v>
      </c>
      <c r="D188" s="9">
        <v>258019</v>
      </c>
      <c r="E188" s="9"/>
      <c r="F188" s="9"/>
      <c r="G188" s="9">
        <v>72.43036395376086</v>
      </c>
      <c r="H188" s="9"/>
      <c r="I188" s="9"/>
      <c r="J188" s="9">
        <v>27.56963604623914</v>
      </c>
      <c r="K188" s="9"/>
      <c r="L188" s="9"/>
      <c r="M188" s="9">
        <v>90.875734139547149</v>
      </c>
      <c r="N188" s="9"/>
      <c r="O188" s="9"/>
      <c r="P188" s="9">
        <v>9.1242658604528515</v>
      </c>
      <c r="Q188" s="9"/>
      <c r="R188" s="9"/>
      <c r="S188" s="9">
        <v>90.959993958640553</v>
      </c>
      <c r="T188" s="9"/>
      <c r="U188" s="9"/>
      <c r="V188" s="9">
        <v>9.0400060413594474</v>
      </c>
      <c r="W188" s="173"/>
      <c r="X188" s="173"/>
      <c r="Y188" s="173"/>
      <c r="Z188" s="173"/>
      <c r="AA188" s="173"/>
      <c r="AB188" s="173"/>
    </row>
    <row xmlns:x14ac="http://schemas.microsoft.com/office/spreadsheetml/2009/9/ac" r="189" ht="15.75" x14ac:dyDescent="0.25">
      <c r="A189" s="173" t="s">
        <v>209</v>
      </c>
      <c r="B189" s="9">
        <v>2020</v>
      </c>
      <c r="C189" s="173" t="s">
        <v>18</v>
      </c>
      <c r="D189" s="9">
        <v>251896</v>
      </c>
      <c r="E189" s="9"/>
      <c r="F189" s="9"/>
      <c r="G189" s="9">
        <v>72.43036395376086</v>
      </c>
      <c r="H189" s="9"/>
      <c r="I189" s="9"/>
      <c r="J189" s="9">
        <v>27.56963604623914</v>
      </c>
      <c r="K189" s="9"/>
      <c r="L189" s="9"/>
      <c r="M189" s="9">
        <v>92.234700584425354</v>
      </c>
      <c r="N189" s="9"/>
      <c r="O189" s="9"/>
      <c r="P189" s="9">
        <v>7.7652994155746464</v>
      </c>
      <c r="Q189" s="9"/>
      <c r="R189" s="9"/>
      <c r="S189" s="9">
        <v>95.504750831627462</v>
      </c>
      <c r="T189" s="9"/>
      <c r="U189" s="9"/>
      <c r="V189" s="9">
        <v>4.4952491683725384</v>
      </c>
      <c r="W189" s="173"/>
      <c r="X189" s="173"/>
      <c r="Y189" s="173"/>
      <c r="Z189" s="173"/>
      <c r="AA189" s="173"/>
      <c r="AB189" s="173"/>
    </row>
    <row xmlns:x14ac="http://schemas.microsoft.com/office/spreadsheetml/2009/9/ac" r="190" ht="15.75" x14ac:dyDescent="0.25">
      <c r="A190" s="173" t="s">
        <v>209</v>
      </c>
      <c r="B190" s="9">
        <v>2021</v>
      </c>
      <c r="C190" s="173" t="s">
        <v>18</v>
      </c>
      <c r="D190" s="9">
        <v>243530</v>
      </c>
      <c r="E190" s="9"/>
      <c r="F190" s="9"/>
      <c r="G190" s="9">
        <v>72.43036395376086</v>
      </c>
      <c r="H190" s="9"/>
      <c r="I190" s="9"/>
      <c r="J190" s="9">
        <v>27.56963604623914</v>
      </c>
      <c r="K190" s="9"/>
      <c r="L190" s="9"/>
      <c r="M190" s="9">
        <v>93.593667029304015</v>
      </c>
      <c r="N190" s="9"/>
      <c r="O190" s="9"/>
      <c r="P190" s="9">
        <v>6.4063329706959848</v>
      </c>
      <c r="Q190" s="9"/>
      <c r="R190" s="9"/>
      <c r="S190" s="9">
        <v>100</v>
      </c>
      <c r="T190" s="9"/>
      <c r="U190" s="9"/>
      <c r="V190" s="9">
        <v>0</v>
      </c>
      <c r="W190" s="173"/>
      <c r="X190" s="173"/>
      <c r="Y190" s="173"/>
      <c r="Z190" s="173"/>
      <c r="AA190" s="173"/>
      <c r="AB190" s="173"/>
    </row>
    <row xmlns:x14ac="http://schemas.microsoft.com/office/spreadsheetml/2009/9/ac" r="191" ht="15.75" x14ac:dyDescent="0.25">
      <c r="A191" s="173" t="s">
        <v>209</v>
      </c>
      <c r="B191" s="9">
        <v>2022</v>
      </c>
      <c r="C191" s="173" t="s">
        <v>18</v>
      </c>
      <c r="D191" s="9">
        <v>237677</v>
      </c>
      <c r="E191" s="9"/>
      <c r="F191" s="9"/>
      <c r="G191" s="9">
        <v>72.43036395376086</v>
      </c>
      <c r="H191" s="9"/>
      <c r="I191" s="9"/>
      <c r="J191" s="9">
        <v>27.56963604623914</v>
      </c>
      <c r="K191" s="9"/>
      <c r="L191" s="9"/>
      <c r="M191" s="9">
        <v>94.952633474182221</v>
      </c>
      <c r="N191" s="9"/>
      <c r="O191" s="9"/>
      <c r="P191" s="9">
        <v>5.0473665258177789</v>
      </c>
      <c r="Q191" s="9"/>
      <c r="R191" s="9"/>
      <c r="S191" s="9">
        <v>100</v>
      </c>
      <c r="T191" s="9"/>
      <c r="U191" s="9"/>
      <c r="V191" s="9">
        <v>0</v>
      </c>
      <c r="W191" s="173"/>
      <c r="X191" s="173"/>
      <c r="Y191" s="173"/>
      <c r="Z191" s="173"/>
      <c r="AA191" s="173"/>
      <c r="AB191" s="173"/>
    </row>
    <row xmlns:x14ac="http://schemas.microsoft.com/office/spreadsheetml/2009/9/ac" r="192" ht="15.75" x14ac:dyDescent="0.25">
      <c r="A192" s="173" t="s">
        <v>209</v>
      </c>
      <c r="B192" s="9">
        <v>2023</v>
      </c>
      <c r="C192" s="173" t="s">
        <v>18</v>
      </c>
      <c r="D192" s="9">
        <v>198282</v>
      </c>
      <c r="E192" s="9"/>
      <c r="F192" s="9"/>
      <c r="G192" s="9">
        <v>72.43036395376086</v>
      </c>
      <c r="H192" s="9"/>
      <c r="I192" s="9"/>
      <c r="J192" s="9">
        <v>27.56963604623914</v>
      </c>
      <c r="K192" s="9"/>
      <c r="L192" s="9"/>
      <c r="M192" s="9">
        <v>96.311599919060882</v>
      </c>
      <c r="N192" s="9"/>
      <c r="O192" s="9"/>
      <c r="P192" s="9">
        <v>3.6884000809391182</v>
      </c>
      <c r="Q192" s="9"/>
      <c r="R192" s="9"/>
      <c r="S192" s="9">
        <v>100</v>
      </c>
      <c r="T192" s="9"/>
      <c r="U192" s="9"/>
      <c r="V192" s="9">
        <v>0</v>
      </c>
      <c r="W192" s="173"/>
      <c r="X192" s="173"/>
      <c r="Y192" s="173"/>
      <c r="Z192" s="173"/>
      <c r="AA192" s="173"/>
      <c r="AB192" s="173"/>
    </row>
    <row xmlns:x14ac="http://schemas.microsoft.com/office/spreadsheetml/2009/9/ac" r="193" ht="15.75" x14ac:dyDescent="0.25">
      <c r="A193" s="173" t="s">
        <v>209</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209</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209</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209</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209</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209</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209</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0760E-9276-44F8-A3BC-EE2282F4EA62}">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8" t="s">
        <v>239</v>
      </c>
      <c r="B1" s="539"/>
      <c r="C1" s="539"/>
      <c r="D1" s="539"/>
      <c r="E1" s="540" t="s">
        <v>52</v>
      </c>
      <c r="F1" s="541"/>
      <c r="G1" s="541"/>
      <c r="H1" s="541"/>
      <c r="I1" s="542"/>
      <c r="J1" s="543" t="s">
        <v>10</v>
      </c>
      <c r="K1" s="543"/>
      <c r="L1" s="543"/>
      <c r="M1" s="543"/>
      <c r="N1" s="543"/>
      <c r="O1" s="544" t="s">
        <v>11</v>
      </c>
      <c r="P1" s="545"/>
      <c r="Q1" s="545"/>
      <c r="R1" s="545"/>
      <c r="S1" s="546"/>
    </row>
    <row xmlns:x14ac="http://schemas.microsoft.com/office/spreadsheetml/2009/9/ac" r="2" x14ac:dyDescent="0.2">
      <c r="A2" s="539"/>
      <c r="B2" s="539"/>
      <c r="C2" s="539"/>
      <c r="D2" s="539"/>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181</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Albania</v>
      </c>
      <c r="B4" s="321">
        <f>IF(ISBLANK(Regressions!B14), " ", Regressions!B14)</f>
        <v>2000</v>
      </c>
      <c r="C4" s="199" t="str">
        <f>IF(ISBLANK(Regressions!C14), " ", Regressions!C14)</f>
        <v>National</v>
      </c>
      <c r="D4" s="322">
        <f>IF(ISBLANK(Regressions!D14), " ", Regressions!D14)</f>
        <v>969307</v>
      </c>
      <c r="E4" s="200" t="e">
        <f>IF(ISNUMBER(Regressions!E14),ROUND(Regressions!E14, 1), NA())</f>
        <v>#N/A</v>
      </c>
      <c r="F4" s="323" t="e">
        <f>IF(ISNUMBER(Regressions!F14),ROUND(Regressions!F14, 1), NA())</f>
        <v>#N/A</v>
      </c>
      <c r="G4" s="222" t="e">
        <f>IF(ISNUMBER(Regressions!G14),ROUND(Regressions!G14, 1), NA())</f>
        <v>#N/A</v>
      </c>
      <c r="H4" s="324" t="e">
        <f>IF(ISNUMBER(Regressions!H14),ROUND(Regressions!H14, 1), NA())</f>
        <v>#N/A</v>
      </c>
      <c r="I4" s="223" t="e">
        <f>IF(ISNUMBER(Regressions!I14),ROUND(Regressions!I14, 1), NA())</f>
        <v>#N/A</v>
      </c>
      <c r="J4" s="325" t="e">
        <f>IF(ISNUMBER(Regressions!K14),ROUND(Regressions!K14, 1), NA())</f>
        <v>#N/A</v>
      </c>
      <c r="K4" s="323" t="e">
        <f>IF(ISNUMBER(Regressions!L14),ROUND(Regressions!L14, 1), NA())</f>
        <v>#N/A</v>
      </c>
      <c r="L4" s="224" t="e">
        <f>IF(ISNUMBER(Regressions!M14),ROUND(Regressions!M14, 1), NA())</f>
        <v>#N/A</v>
      </c>
      <c r="M4" s="324" t="e">
        <f>IF(ISNUMBER(Regressions!N14),ROUND(Regressions!N14, 1), NA())</f>
        <v>#N/A</v>
      </c>
      <c r="N4" s="223" t="e">
        <f>IF(ISNUMBER(Regressions!O14),ROUND(Regressions!O14, 1), NA())</f>
        <v>#N/A</v>
      </c>
      <c r="O4" s="325" t="e">
        <f>IF(ISNUMBER(Regressions!Q14),ROUND(Regressions!Q14, 1), NA())</f>
        <v>#N/A</v>
      </c>
      <c r="P4" s="323" t="e">
        <f>IF(ISNUMBER(Regressions!R14),ROUND(Regressions!R14, 1), NA())</f>
        <v>#N/A</v>
      </c>
      <c r="Q4" s="201" t="e">
        <f>IF(ISNUMBER(Regressions!S14),ROUND(Regressions!S14, 1), NA())</f>
        <v>#N/A</v>
      </c>
      <c r="R4" s="324" t="e">
        <f>IF(ISNUMBER(Regressions!T14),ROUND(Regressions!T14, 1), NA())</f>
        <v>#N/A</v>
      </c>
      <c r="S4" s="223" t="e">
        <f>IF(ISNUMBER(Regressions!U14),ROUND(Regressions!U14, 1), NA())</f>
        <v>#N/A</v>
      </c>
    </row>
    <row xmlns:x14ac="http://schemas.microsoft.com/office/spreadsheetml/2009/9/ac" r="5" x14ac:dyDescent="0.2">
      <c r="A5" s="320" t="str">
        <f>IF(ISBLANK(Regressions!A15), " ", Regressions!A15)</f>
        <v>Albania</v>
      </c>
      <c r="B5" s="321">
        <f>IF(ISBLANK(Regressions!B15), " ", Regressions!B15)</f>
        <v>2001</v>
      </c>
      <c r="C5" s="326" t="str">
        <f>IF(ISBLANK(Regressions!C15), " ", Regressions!C15)</f>
        <v>National</v>
      </c>
      <c r="D5" s="322">
        <f>IF(ISBLANK(Regressions!D15), " ", Regressions!D15)</f>
        <v>950662</v>
      </c>
      <c r="E5" s="200" t="e">
        <f>IF(ISNUMBER(Regressions!E15),ROUND(Regressions!E15, 1), NA())</f>
        <v>#N/A</v>
      </c>
      <c r="F5" s="323" t="e">
        <f>IF(ISNUMBER(Regressions!F15),ROUND(Regressions!F15, 1), NA())</f>
        <v>#N/A</v>
      </c>
      <c r="G5" s="222" t="e">
        <f>IF(ISNUMBER(Regressions!G15),ROUND(Regressions!G15, 1), NA())</f>
        <v>#N/A</v>
      </c>
      <c r="H5" s="324" t="e">
        <f>IF(ISNUMBER(Regressions!H15),ROUND(Regressions!H15, 1), NA())</f>
        <v>#N/A</v>
      </c>
      <c r="I5" s="223" t="e">
        <f>IF(ISNUMBER(Regressions!I15),ROUND(Regressions!I15, 1), NA())</f>
        <v>#N/A</v>
      </c>
      <c r="J5" s="325" t="e">
        <f>IF(ISNUMBER(Regressions!K15),ROUND(Regressions!K15, 1), NA())</f>
        <v>#N/A</v>
      </c>
      <c r="K5" s="323" t="e">
        <f>IF(ISNUMBER(Regressions!L15),ROUND(Regressions!L15, 1), NA())</f>
        <v>#N/A</v>
      </c>
      <c r="L5" s="224" t="e">
        <f>IF(ISNUMBER(Regressions!M15),ROUND(Regressions!M15, 1), NA())</f>
        <v>#N/A</v>
      </c>
      <c r="M5" s="324" t="e">
        <f>IF(ISNUMBER(Regressions!N15),ROUND(Regressions!N15, 1), NA())</f>
        <v>#N/A</v>
      </c>
      <c r="N5" s="223" t="e">
        <f>IF(ISNUMBER(Regressions!O15),ROUND(Regressions!O15, 1), NA())</f>
        <v>#N/A</v>
      </c>
      <c r="O5" s="325" t="e">
        <f>IF(ISNUMBER(Regressions!Q15),ROUND(Regressions!Q15, 1), NA())</f>
        <v>#N/A</v>
      </c>
      <c r="P5" s="323" t="e">
        <f>IF(ISNUMBER(Regressions!R15),ROUND(Regressions!R15, 1), NA())</f>
        <v>#N/A</v>
      </c>
      <c r="Q5" s="201" t="e">
        <f>IF(ISNUMBER(Regressions!S15),ROUND(Regressions!S15, 1), NA())</f>
        <v>#N/A</v>
      </c>
      <c r="R5" s="324" t="e">
        <f>IF(ISNUMBER(Regressions!T15),ROUND(Regressions!T15, 1), NA())</f>
        <v>#N/A</v>
      </c>
      <c r="S5" s="223" t="e">
        <f>IF(ISNUMBER(Regressions!U15),ROUND(Regressions!U15, 1), NA())</f>
        <v>#N/A</v>
      </c>
      <c r="T5" s="202"/>
      <c r="U5" s="202"/>
      <c r="V5" s="202"/>
      <c r="W5" s="202"/>
      <c r="X5" s="202"/>
      <c r="Y5" s="202"/>
      <c r="Z5" s="202"/>
      <c r="AA5" s="202"/>
    </row>
    <row xmlns:x14ac="http://schemas.microsoft.com/office/spreadsheetml/2009/9/ac" r="6" x14ac:dyDescent="0.2">
      <c r="A6" s="320" t="str">
        <f>IF(ISBLANK(Regressions!A16), " ", Regressions!A16)</f>
        <v>Albania</v>
      </c>
      <c r="B6" s="321">
        <f>IF(ISBLANK(Regressions!B16), " ", Regressions!B16)</f>
        <v>2002</v>
      </c>
      <c r="C6" s="326" t="str">
        <f>IF(ISBLANK(Regressions!C16), " ", Regressions!C16)</f>
        <v>National</v>
      </c>
      <c r="D6" s="322">
        <f>IF(ISBLANK(Regressions!D16), " ", Regressions!D16)</f>
        <v>928541</v>
      </c>
      <c r="E6" s="200" t="e">
        <f>IF(ISNUMBER(Regressions!E16),ROUND(Regressions!E16, 1), NA())</f>
        <v>#N/A</v>
      </c>
      <c r="F6" s="323" t="e">
        <f>IF(ISNUMBER(Regressions!F16),ROUND(Regressions!F16, 1), NA())</f>
        <v>#N/A</v>
      </c>
      <c r="G6" s="222" t="e">
        <f>IF(ISNUMBER(Regressions!G16),ROUND(Regressions!G16, 1), NA())</f>
        <v>#N/A</v>
      </c>
      <c r="H6" s="324" t="e">
        <f>IF(ISNUMBER(Regressions!H16),ROUND(Regressions!H16, 1), NA())</f>
        <v>#N/A</v>
      </c>
      <c r="I6" s="223" t="e">
        <f>IF(ISNUMBER(Regressions!I16),ROUND(Regressions!I16, 1), NA())</f>
        <v>#N/A</v>
      </c>
      <c r="J6" s="325" t="e">
        <f>IF(ISNUMBER(Regressions!K16),ROUND(Regressions!K16, 1), NA())</f>
        <v>#N/A</v>
      </c>
      <c r="K6" s="323" t="e">
        <f>IF(ISNUMBER(Regressions!L16),ROUND(Regressions!L16, 1), NA())</f>
        <v>#N/A</v>
      </c>
      <c r="L6" s="224" t="e">
        <f>IF(ISNUMBER(Regressions!M16),ROUND(Regressions!M16, 1), NA())</f>
        <v>#N/A</v>
      </c>
      <c r="M6" s="324" t="e">
        <f>IF(ISNUMBER(Regressions!N16),ROUND(Regressions!N16, 1), NA())</f>
        <v>#N/A</v>
      </c>
      <c r="N6" s="223" t="e">
        <f>IF(ISNUMBER(Regressions!O16),ROUND(Regressions!O16, 1), NA())</f>
        <v>#N/A</v>
      </c>
      <c r="O6" s="325" t="e">
        <f>IF(ISNUMBER(Regressions!Q16),ROUND(Regressions!Q16, 1), NA())</f>
        <v>#N/A</v>
      </c>
      <c r="P6" s="323" t="e">
        <f>IF(ISNUMBER(Regressions!R16),ROUND(Regressions!R16, 1), NA())</f>
        <v>#N/A</v>
      </c>
      <c r="Q6" s="201" t="e">
        <f>IF(ISNUMBER(Regressions!S16),ROUND(Regressions!S16, 1), NA())</f>
        <v>#N/A</v>
      </c>
      <c r="R6" s="324" t="e">
        <f>IF(ISNUMBER(Regressions!T16),ROUND(Regressions!T16, 1), NA())</f>
        <v>#N/A</v>
      </c>
      <c r="S6" s="223" t="e">
        <f>IF(ISNUMBER(Regressions!U16),ROUND(Regressions!U16, 1), NA())</f>
        <v>#N/A</v>
      </c>
      <c r="T6" s="202"/>
      <c r="U6" s="202"/>
      <c r="V6" s="202"/>
      <c r="W6" s="202"/>
      <c r="X6" s="202"/>
      <c r="Y6" s="202"/>
      <c r="Z6" s="202"/>
      <c r="AA6" s="202"/>
    </row>
    <row xmlns:x14ac="http://schemas.microsoft.com/office/spreadsheetml/2009/9/ac" r="7" x14ac:dyDescent="0.2">
      <c r="A7" s="320" t="str">
        <f>IF(ISBLANK(Regressions!A17), " ", Regressions!A17)</f>
        <v>Albania</v>
      </c>
      <c r="B7" s="321">
        <f>IF(ISBLANK(Regressions!B17), " ", Regressions!B17)</f>
        <v>2003</v>
      </c>
      <c r="C7" s="326" t="str">
        <f>IF(ISBLANK(Regressions!C17), " ", Regressions!C17)</f>
        <v>National</v>
      </c>
      <c r="D7" s="322">
        <f>IF(ISBLANK(Regressions!D17), " ", Regressions!D17)</f>
        <v>903714</v>
      </c>
      <c r="E7" s="200" t="e">
        <f>IF(ISNUMBER(Regressions!E17),ROUND(Regressions!E17, 1), NA())</f>
        <v>#N/A</v>
      </c>
      <c r="F7" s="323" t="e">
        <f>IF(ISNUMBER(Regressions!F17),ROUND(Regressions!F17, 1), NA())</f>
        <v>#N/A</v>
      </c>
      <c r="G7" s="222" t="e">
        <f>IF(ISNUMBER(Regressions!G17),ROUND(Regressions!G17, 1), NA())</f>
        <v>#N/A</v>
      </c>
      <c r="H7" s="324" t="e">
        <f>IF(ISNUMBER(Regressions!H17),ROUND(Regressions!H17, 1), NA())</f>
        <v>#N/A</v>
      </c>
      <c r="I7" s="223" t="e">
        <f>IF(ISNUMBER(Regressions!I17),ROUND(Regressions!I17, 1), NA())</f>
        <v>#N/A</v>
      </c>
      <c r="J7" s="325" t="e">
        <f>IF(ISNUMBER(Regressions!K17),ROUND(Regressions!K17, 1), NA())</f>
        <v>#N/A</v>
      </c>
      <c r="K7" s="323" t="e">
        <f>IF(ISNUMBER(Regressions!L17),ROUND(Regressions!L17, 1), NA())</f>
        <v>#N/A</v>
      </c>
      <c r="L7" s="224" t="e">
        <f>IF(ISNUMBER(Regressions!M17),ROUND(Regressions!M17, 1), NA())</f>
        <v>#N/A</v>
      </c>
      <c r="M7" s="324" t="e">
        <f>IF(ISNUMBER(Regressions!N17),ROUND(Regressions!N17, 1), NA())</f>
        <v>#N/A</v>
      </c>
      <c r="N7" s="223" t="e">
        <f>IF(ISNUMBER(Regressions!O17),ROUND(Regressions!O17, 1), NA())</f>
        <v>#N/A</v>
      </c>
      <c r="O7" s="325" t="e">
        <f>IF(ISNUMBER(Regressions!Q17),ROUND(Regressions!Q17, 1), NA())</f>
        <v>#N/A</v>
      </c>
      <c r="P7" s="323" t="e">
        <f>IF(ISNUMBER(Regressions!R17),ROUND(Regressions!R17, 1), NA())</f>
        <v>#N/A</v>
      </c>
      <c r="Q7" s="201" t="e">
        <f>IF(ISNUMBER(Regressions!S17),ROUND(Regressions!S17, 1), NA())</f>
        <v>#N/A</v>
      </c>
      <c r="R7" s="324" t="e">
        <f>IF(ISNUMBER(Regressions!T17),ROUND(Regressions!T17, 1), NA())</f>
        <v>#N/A</v>
      </c>
      <c r="S7" s="223" t="e">
        <f>IF(ISNUMBER(Regressions!U17),ROUND(Regressions!U17, 1), NA())</f>
        <v>#N/A</v>
      </c>
      <c r="T7" s="202"/>
      <c r="U7" s="202"/>
      <c r="V7" s="202"/>
      <c r="W7" s="202"/>
      <c r="X7" s="202"/>
      <c r="Y7" s="202"/>
      <c r="Z7" s="202"/>
      <c r="AA7" s="202"/>
    </row>
    <row xmlns:x14ac="http://schemas.microsoft.com/office/spreadsheetml/2009/9/ac" r="8" x14ac:dyDescent="0.2">
      <c r="A8" s="320" t="str">
        <f>IF(ISBLANK(Regressions!A18), " ", Regressions!A18)</f>
        <v>Albania</v>
      </c>
      <c r="B8" s="321">
        <f>IF(ISBLANK(Regressions!B18), " ", Regressions!B18)</f>
        <v>2004</v>
      </c>
      <c r="C8" s="326" t="str">
        <f>IF(ISBLANK(Regressions!C18), " ", Regressions!C18)</f>
        <v>National</v>
      </c>
      <c r="D8" s="322">
        <f>IF(ISBLANK(Regressions!D18), " ", Regressions!D18)</f>
        <v>877068</v>
      </c>
      <c r="E8" s="200" t="e">
        <f>IF(ISNUMBER(Regressions!E18),ROUND(Regressions!E18, 1), NA())</f>
        <v>#N/A</v>
      </c>
      <c r="F8" s="323" t="e">
        <f>IF(ISNUMBER(Regressions!F18),ROUND(Regressions!F18, 1), NA())</f>
        <v>#N/A</v>
      </c>
      <c r="G8" s="222" t="e">
        <f>IF(ISNUMBER(Regressions!G18),ROUND(Regressions!G18, 1), NA())</f>
        <v>#N/A</v>
      </c>
      <c r="H8" s="324" t="e">
        <f>IF(ISNUMBER(Regressions!H18),ROUND(Regressions!H18, 1), NA())</f>
        <v>#N/A</v>
      </c>
      <c r="I8" s="223" t="e">
        <f>IF(ISNUMBER(Regressions!I18),ROUND(Regressions!I18, 1), NA())</f>
        <v>#N/A</v>
      </c>
      <c r="J8" s="325" t="e">
        <f>IF(ISNUMBER(Regressions!K18),ROUND(Regressions!K18, 1), NA())</f>
        <v>#N/A</v>
      </c>
      <c r="K8" s="323" t="e">
        <f>IF(ISNUMBER(Regressions!L18),ROUND(Regressions!L18, 1), NA())</f>
        <v>#N/A</v>
      </c>
      <c r="L8" s="224" t="e">
        <f>IF(ISNUMBER(Regressions!M18),ROUND(Regressions!M18, 1), NA())</f>
        <v>#N/A</v>
      </c>
      <c r="M8" s="324" t="e">
        <f>IF(ISNUMBER(Regressions!N18),ROUND(Regressions!N18, 1), NA())</f>
        <v>#N/A</v>
      </c>
      <c r="N8" s="223" t="e">
        <f>IF(ISNUMBER(Regressions!O18),ROUND(Regressions!O18, 1), NA())</f>
        <v>#N/A</v>
      </c>
      <c r="O8" s="325" t="e">
        <f>IF(ISNUMBER(Regressions!Q18),ROUND(Regressions!Q18, 1), NA())</f>
        <v>#N/A</v>
      </c>
      <c r="P8" s="323" t="e">
        <f>IF(ISNUMBER(Regressions!R18),ROUND(Regressions!R18, 1), NA())</f>
        <v>#N/A</v>
      </c>
      <c r="Q8" s="201" t="e">
        <f>IF(ISNUMBER(Regressions!S18),ROUND(Regressions!S18, 1), NA())</f>
        <v>#N/A</v>
      </c>
      <c r="R8" s="324" t="e">
        <f>IF(ISNUMBER(Regressions!T18),ROUND(Regressions!T18, 1), NA())</f>
        <v>#N/A</v>
      </c>
      <c r="S8" s="223" t="e">
        <f>IF(ISNUMBER(Regressions!U18),ROUND(Regressions!U18, 1), NA())</f>
        <v>#N/A</v>
      </c>
      <c r="T8" s="202"/>
      <c r="U8" s="202"/>
      <c r="V8" s="202"/>
      <c r="W8" s="202"/>
      <c r="X8" s="202"/>
      <c r="Y8" s="202"/>
      <c r="Z8" s="202"/>
      <c r="AA8" s="202"/>
    </row>
    <row xmlns:x14ac="http://schemas.microsoft.com/office/spreadsheetml/2009/9/ac" r="9" x14ac:dyDescent="0.2">
      <c r="A9" s="320" t="str">
        <f>IF(ISBLANK(Regressions!A19), " ", Regressions!A19)</f>
        <v>Albania</v>
      </c>
      <c r="B9" s="321">
        <f>IF(ISBLANK(Regressions!B19), " ", Regressions!B19)</f>
        <v>2005</v>
      </c>
      <c r="C9" s="326" t="str">
        <f>IF(ISBLANK(Regressions!C19), " ", Regressions!C19)</f>
        <v>National</v>
      </c>
      <c r="D9" s="322">
        <f>IF(ISBLANK(Regressions!D19), " ", Regressions!D19)</f>
        <v>847648</v>
      </c>
      <c r="E9" s="200" t="e">
        <f>IF(ISNUMBER(Regressions!E19),ROUND(Regressions!E19, 1), NA())</f>
        <v>#N/A</v>
      </c>
      <c r="F9" s="323" t="e">
        <f>IF(ISNUMBER(Regressions!F19),ROUND(Regressions!F19, 1), NA())</f>
        <v>#N/A</v>
      </c>
      <c r="G9" s="222" t="e">
        <f>IF(ISNUMBER(Regressions!G19),ROUND(Regressions!G19, 1), NA())</f>
        <v>#N/A</v>
      </c>
      <c r="H9" s="324" t="e">
        <f>IF(ISNUMBER(Regressions!H19),ROUND(Regressions!H19, 1), NA())</f>
        <v>#N/A</v>
      </c>
      <c r="I9" s="223" t="e">
        <f>IF(ISNUMBER(Regressions!I19),ROUND(Regressions!I19, 1), NA())</f>
        <v>#N/A</v>
      </c>
      <c r="J9" s="325" t="e">
        <f>IF(ISNUMBER(Regressions!K19),ROUND(Regressions!K19, 1), NA())</f>
        <v>#N/A</v>
      </c>
      <c r="K9" s="323" t="e">
        <f>IF(ISNUMBER(Regressions!L19),ROUND(Regressions!L19, 1), NA())</f>
        <v>#N/A</v>
      </c>
      <c r="L9" s="224" t="e">
        <f>IF(ISNUMBER(Regressions!M19),ROUND(Regressions!M19, 1), NA())</f>
        <v>#N/A</v>
      </c>
      <c r="M9" s="324" t="e">
        <f>IF(ISNUMBER(Regressions!N19),ROUND(Regressions!N19, 1), NA())</f>
        <v>#N/A</v>
      </c>
      <c r="N9" s="223" t="e">
        <f>IF(ISNUMBER(Regressions!O19),ROUND(Regressions!O19, 1), NA())</f>
        <v>#N/A</v>
      </c>
      <c r="O9" s="325" t="e">
        <f>IF(ISNUMBER(Regressions!Q19),ROUND(Regressions!Q19, 1), NA())</f>
        <v>#N/A</v>
      </c>
      <c r="P9" s="323" t="e">
        <f>IF(ISNUMBER(Regressions!R19),ROUND(Regressions!R19, 1), NA())</f>
        <v>#N/A</v>
      </c>
      <c r="Q9" s="201" t="e">
        <f>IF(ISNUMBER(Regressions!S19),ROUND(Regressions!S19, 1), NA())</f>
        <v>#N/A</v>
      </c>
      <c r="R9" s="324" t="e">
        <f>IF(ISNUMBER(Regressions!T19),ROUND(Regressions!T19, 1), NA())</f>
        <v>#N/A</v>
      </c>
      <c r="S9" s="223" t="e">
        <f>IF(ISNUMBER(Regressions!U19),ROUND(Regressions!U19, 1), NA())</f>
        <v>#N/A</v>
      </c>
    </row>
    <row xmlns:x14ac="http://schemas.microsoft.com/office/spreadsheetml/2009/9/ac" r="10" x14ac:dyDescent="0.2">
      <c r="A10" s="320" t="str">
        <f>IF(ISBLANK(Regressions!A20), " ", Regressions!A20)</f>
        <v>Albania</v>
      </c>
      <c r="B10" s="321">
        <f>IF(ISBLANK(Regressions!B20), " ", Regressions!B20)</f>
        <v>2006</v>
      </c>
      <c r="C10" s="326" t="str">
        <f>IF(ISBLANK(Regressions!C20), " ", Regressions!C20)</f>
        <v>National</v>
      </c>
      <c r="D10" s="322">
        <f>IF(ISBLANK(Regressions!D20), " ", Regressions!D20)</f>
        <v>817351</v>
      </c>
      <c r="E10" s="200" t="e">
        <f>IF(ISNUMBER(Regressions!E20),ROUND(Regressions!E20, 1), NA())</f>
        <v>#N/A</v>
      </c>
      <c r="F10" s="323" t="e">
        <f>IF(ISNUMBER(Regressions!F20),ROUND(Regressions!F20, 1), NA())</f>
        <v>#N/A</v>
      </c>
      <c r="G10" s="222" t="e">
        <f>IF(ISNUMBER(Regressions!G20),ROUND(Regressions!G20, 1), NA())</f>
        <v>#N/A</v>
      </c>
      <c r="H10" s="324" t="e">
        <f>IF(ISNUMBER(Regressions!H20),ROUND(Regressions!H20, 1), NA())</f>
        <v>#N/A</v>
      </c>
      <c r="I10" s="223" t="e">
        <f>IF(ISNUMBER(Regressions!I20),ROUND(Regressions!I20, 1), NA())</f>
        <v>#N/A</v>
      </c>
      <c r="J10" s="325" t="e">
        <f>IF(ISNUMBER(Regressions!K20),ROUND(Regressions!K20, 1), NA())</f>
        <v>#N/A</v>
      </c>
      <c r="K10" s="323" t="e">
        <f>IF(ISNUMBER(Regressions!L20),ROUND(Regressions!L20, 1), NA())</f>
        <v>#N/A</v>
      </c>
      <c r="L10" s="224" t="e">
        <f>IF(ISNUMBER(Regressions!M20),ROUND(Regressions!M20, 1), NA())</f>
        <v>#N/A</v>
      </c>
      <c r="M10" s="324" t="e">
        <f>IF(ISNUMBER(Regressions!N20),ROUND(Regressions!N20, 1), NA())</f>
        <v>#N/A</v>
      </c>
      <c r="N10" s="223" t="e">
        <f>IF(ISNUMBER(Regressions!O20),ROUND(Regressions!O20, 1), NA())</f>
        <v>#N/A</v>
      </c>
      <c r="O10" s="325" t="e">
        <f>IF(ISNUMBER(Regressions!Q20),ROUND(Regressions!Q20, 1), NA())</f>
        <v>#N/A</v>
      </c>
      <c r="P10" s="323" t="e">
        <f>IF(ISNUMBER(Regressions!R20),ROUND(Regressions!R20, 1), NA())</f>
        <v>#N/A</v>
      </c>
      <c r="Q10" s="201" t="e">
        <f>IF(ISNUMBER(Regressions!S20),ROUND(Regressions!S20, 1), NA())</f>
        <v>#N/A</v>
      </c>
      <c r="R10" s="324" t="e">
        <f>IF(ISNUMBER(Regressions!T20),ROUND(Regressions!T20, 1), NA())</f>
        <v>#N/A</v>
      </c>
      <c r="S10" s="223" t="e">
        <f>IF(ISNUMBER(Regressions!U20),ROUND(Regressions!U20, 1), NA())</f>
        <v>#N/A</v>
      </c>
    </row>
    <row xmlns:x14ac="http://schemas.microsoft.com/office/spreadsheetml/2009/9/ac" r="11" x14ac:dyDescent="0.2">
      <c r="A11" s="320" t="str">
        <f>IF(ISBLANK(Regressions!A21), " ", Regressions!A21)</f>
        <v>Albania</v>
      </c>
      <c r="B11" s="321">
        <f>IF(ISBLANK(Regressions!B21), " ", Regressions!B21)</f>
        <v>2007</v>
      </c>
      <c r="C11" s="326" t="str">
        <f>IF(ISBLANK(Regressions!C21), " ", Regressions!C21)</f>
        <v>National</v>
      </c>
      <c r="D11" s="322">
        <f>IF(ISBLANK(Regressions!D21), " ", Regressions!D21)</f>
        <v>786620</v>
      </c>
      <c r="E11" s="200" t="e">
        <f>IF(ISNUMBER(Regressions!E21),ROUND(Regressions!E21, 1), NA())</f>
        <v>#N/A</v>
      </c>
      <c r="F11" s="323" t="e">
        <f>IF(ISNUMBER(Regressions!F21),ROUND(Regressions!F21, 1), NA())</f>
        <v>#N/A</v>
      </c>
      <c r="G11" s="222" t="e">
        <f>IF(ISNUMBER(Regressions!G21),ROUND(Regressions!G21, 1), NA())</f>
        <v>#N/A</v>
      </c>
      <c r="H11" s="324" t="e">
        <f>IF(ISNUMBER(Regressions!H21),ROUND(Regressions!H21, 1), NA())</f>
        <v>#N/A</v>
      </c>
      <c r="I11" s="223" t="e">
        <f>IF(ISNUMBER(Regressions!I21),ROUND(Regressions!I21, 1), NA())</f>
        <v>#N/A</v>
      </c>
      <c r="J11" s="325" t="e">
        <f>IF(ISNUMBER(Regressions!K21),ROUND(Regressions!K21, 1), NA())</f>
        <v>#N/A</v>
      </c>
      <c r="K11" s="323" t="e">
        <f>IF(ISNUMBER(Regressions!L21),ROUND(Regressions!L21, 1), NA())</f>
        <v>#N/A</v>
      </c>
      <c r="L11" s="224" t="e">
        <f>IF(ISNUMBER(Regressions!M21),ROUND(Regressions!M21, 1), NA())</f>
        <v>#N/A</v>
      </c>
      <c r="M11" s="324" t="e">
        <f>IF(ISNUMBER(Regressions!N21),ROUND(Regressions!N21, 1), NA())</f>
        <v>#N/A</v>
      </c>
      <c r="N11" s="223" t="e">
        <f>IF(ISNUMBER(Regressions!O21),ROUND(Regressions!O21, 1), NA())</f>
        <v>#N/A</v>
      </c>
      <c r="O11" s="325" t="e">
        <f>IF(ISNUMBER(Regressions!Q21),ROUND(Regressions!Q21, 1), NA())</f>
        <v>#N/A</v>
      </c>
      <c r="P11" s="323" t="e">
        <f>IF(ISNUMBER(Regressions!R21),ROUND(Regressions!R21, 1), NA())</f>
        <v>#N/A</v>
      </c>
      <c r="Q11" s="201" t="e">
        <f>IF(ISNUMBER(Regressions!S21),ROUND(Regressions!S21, 1), NA())</f>
        <v>#N/A</v>
      </c>
      <c r="R11" s="324" t="e">
        <f>IF(ISNUMBER(Regressions!T21),ROUND(Regressions!T21, 1), NA())</f>
        <v>#N/A</v>
      </c>
      <c r="S11" s="223" t="e">
        <f>IF(ISNUMBER(Regressions!U21),ROUND(Regressions!U21, 1), NA())</f>
        <v>#N/A</v>
      </c>
    </row>
    <row xmlns:x14ac="http://schemas.microsoft.com/office/spreadsheetml/2009/9/ac" r="12" x14ac:dyDescent="0.2">
      <c r="A12" s="320" t="str">
        <f>IF(ISBLANK(Regressions!A22), " ", Regressions!A22)</f>
        <v>Albania</v>
      </c>
      <c r="B12" s="321">
        <f>IF(ISBLANK(Regressions!B22), " ", Regressions!B22)</f>
        <v>2008</v>
      </c>
      <c r="C12" s="326" t="str">
        <f>IF(ISBLANK(Regressions!C22), " ", Regressions!C22)</f>
        <v>National</v>
      </c>
      <c r="D12" s="322">
        <f>IF(ISBLANK(Regressions!D22), " ", Regressions!D22)</f>
        <v>755189</v>
      </c>
      <c r="E12" s="200" t="e">
        <f>IF(ISNUMBER(Regressions!E22),ROUND(Regressions!E22, 1), NA())</f>
        <v>#N/A</v>
      </c>
      <c r="F12" s="323" t="e">
        <f>IF(ISNUMBER(Regressions!F22),ROUND(Regressions!F22, 1), NA())</f>
        <v>#N/A</v>
      </c>
      <c r="G12" s="222" t="e">
        <f>IF(ISNUMBER(Regressions!G22),ROUND(Regressions!G22, 1), NA())</f>
        <v>#N/A</v>
      </c>
      <c r="H12" s="324" t="e">
        <f>IF(ISNUMBER(Regressions!H22),ROUND(Regressions!H22, 1), NA())</f>
        <v>#N/A</v>
      </c>
      <c r="I12" s="223" t="e">
        <f>IF(ISNUMBER(Regressions!I22),ROUND(Regressions!I22, 1), NA())</f>
        <v>#N/A</v>
      </c>
      <c r="J12" s="325" t="e">
        <f>IF(ISNUMBER(Regressions!K22),ROUND(Regressions!K22, 1), NA())</f>
        <v>#N/A</v>
      </c>
      <c r="K12" s="323" t="e">
        <f>IF(ISNUMBER(Regressions!L22),ROUND(Regressions!L22, 1), NA())</f>
        <v>#N/A</v>
      </c>
      <c r="L12" s="224" t="e">
        <f>IF(ISNUMBER(Regressions!M22),ROUND(Regressions!M22, 1), NA())</f>
        <v>#N/A</v>
      </c>
      <c r="M12" s="324" t="e">
        <f>IF(ISNUMBER(Regressions!N22),ROUND(Regressions!N22, 1), NA())</f>
        <v>#N/A</v>
      </c>
      <c r="N12" s="223" t="e">
        <f>IF(ISNUMBER(Regressions!O22),ROUND(Regressions!O22, 1), NA())</f>
        <v>#N/A</v>
      </c>
      <c r="O12" s="325" t="e">
        <f>IF(ISNUMBER(Regressions!Q22),ROUND(Regressions!Q22, 1), NA())</f>
        <v>#N/A</v>
      </c>
      <c r="P12" s="323" t="e">
        <f>IF(ISNUMBER(Regressions!R22),ROUND(Regressions!R22, 1), NA())</f>
        <v>#N/A</v>
      </c>
      <c r="Q12" s="201" t="e">
        <f>IF(ISNUMBER(Regressions!S22),ROUND(Regressions!S22, 1), NA())</f>
        <v>#N/A</v>
      </c>
      <c r="R12" s="324" t="e">
        <f>IF(ISNUMBER(Regressions!T22),ROUND(Regressions!T22, 1), NA())</f>
        <v>#N/A</v>
      </c>
      <c r="S12" s="223" t="e">
        <f>IF(ISNUMBER(Regressions!U22),ROUND(Regressions!U22, 1), NA())</f>
        <v>#N/A</v>
      </c>
    </row>
    <row xmlns:x14ac="http://schemas.microsoft.com/office/spreadsheetml/2009/9/ac" r="13" x14ac:dyDescent="0.2">
      <c r="A13" s="320" t="str">
        <f>IF(ISBLANK(Regressions!A23), " ", Regressions!A23)</f>
        <v>Albania</v>
      </c>
      <c r="B13" s="321">
        <f>IF(ISBLANK(Regressions!B23), " ", Regressions!B23)</f>
        <v>2009</v>
      </c>
      <c r="C13" s="326" t="str">
        <f>IF(ISBLANK(Regressions!C23), " ", Regressions!C23)</f>
        <v>National</v>
      </c>
      <c r="D13" s="322">
        <f>IF(ISBLANK(Regressions!D23), " ", Regressions!D23)</f>
        <v>723675</v>
      </c>
      <c r="E13" s="200" t="e">
        <f>IF(ISNUMBER(Regressions!E23),ROUND(Regressions!E23, 1), NA())</f>
        <v>#N/A</v>
      </c>
      <c r="F13" s="323" t="e">
        <f>IF(ISNUMBER(Regressions!F23),ROUND(Regressions!F23, 1), NA())</f>
        <v>#N/A</v>
      </c>
      <c r="G13" s="222" t="e">
        <f>IF(ISNUMBER(Regressions!G23),ROUND(Regressions!G23, 1), NA())</f>
        <v>#N/A</v>
      </c>
      <c r="H13" s="324" t="e">
        <f>IF(ISNUMBER(Regressions!H23),ROUND(Regressions!H23, 1), NA())</f>
        <v>#N/A</v>
      </c>
      <c r="I13" s="223" t="e">
        <f>IF(ISNUMBER(Regressions!I23),ROUND(Regressions!I23, 1), NA())</f>
        <v>#N/A</v>
      </c>
      <c r="J13" s="325" t="e">
        <f>IF(ISNUMBER(Regressions!K23),ROUND(Regressions!K23, 1), NA())</f>
        <v>#N/A</v>
      </c>
      <c r="K13" s="323" t="e">
        <f>IF(ISNUMBER(Regressions!L23),ROUND(Regressions!L23, 1), NA())</f>
        <v>#N/A</v>
      </c>
      <c r="L13" s="224" t="e">
        <f>IF(ISNUMBER(Regressions!M23),ROUND(Regressions!M23, 1), NA())</f>
        <v>#N/A</v>
      </c>
      <c r="M13" s="324" t="e">
        <f>IF(ISNUMBER(Regressions!N23),ROUND(Regressions!N23, 1), NA())</f>
        <v>#N/A</v>
      </c>
      <c r="N13" s="223" t="e">
        <f>IF(ISNUMBER(Regressions!O23),ROUND(Regressions!O23, 1), NA())</f>
        <v>#N/A</v>
      </c>
      <c r="O13" s="325" t="e">
        <f>IF(ISNUMBER(Regressions!Q23),ROUND(Regressions!Q23, 1), NA())</f>
        <v>#N/A</v>
      </c>
      <c r="P13" s="323" t="e">
        <f>IF(ISNUMBER(Regressions!R23),ROUND(Regressions!R23, 1), NA())</f>
        <v>#N/A</v>
      </c>
      <c r="Q13" s="201" t="e">
        <f>IF(ISNUMBER(Regressions!S23),ROUND(Regressions!S23, 1), NA())</f>
        <v>#N/A</v>
      </c>
      <c r="R13" s="324" t="e">
        <f>IF(ISNUMBER(Regressions!T23),ROUND(Regressions!T23, 1), NA())</f>
        <v>#N/A</v>
      </c>
      <c r="S13" s="223" t="e">
        <f>IF(ISNUMBER(Regressions!U23),ROUND(Regressions!U23, 1), NA())</f>
        <v>#N/A</v>
      </c>
    </row>
    <row xmlns:x14ac="http://schemas.microsoft.com/office/spreadsheetml/2009/9/ac" r="14" x14ac:dyDescent="0.2">
      <c r="A14" s="320" t="str">
        <f>IF(ISBLANK(Regressions!A24), " ", Regressions!A24)</f>
        <v>Albania</v>
      </c>
      <c r="B14" s="321">
        <f>IF(ISBLANK(Regressions!B24), " ", Regressions!B24)</f>
        <v>2010</v>
      </c>
      <c r="C14" s="326" t="str">
        <f>IF(ISBLANK(Regressions!C24), " ", Regressions!C24)</f>
        <v>National</v>
      </c>
      <c r="D14" s="322">
        <f>IF(ISBLANK(Regressions!D24), " ", Regressions!D24)</f>
        <v>693013</v>
      </c>
      <c r="E14" s="200" t="e">
        <f>IF(ISNUMBER(Regressions!E24),ROUND(Regressions!E24, 1), NA())</f>
        <v>#N/A</v>
      </c>
      <c r="F14" s="323" t="e">
        <f>IF(ISNUMBER(Regressions!F24),ROUND(Regressions!F24, 1), NA())</f>
        <v>#N/A</v>
      </c>
      <c r="G14" s="222" t="e">
        <f>IF(ISNUMBER(Regressions!G24),ROUND(Regressions!G24, 1), NA())</f>
        <v>#N/A</v>
      </c>
      <c r="H14" s="324" t="e">
        <f>IF(ISNUMBER(Regressions!H24),ROUND(Regressions!H24, 1), NA())</f>
        <v>#N/A</v>
      </c>
      <c r="I14" s="223" t="e">
        <f>IF(ISNUMBER(Regressions!I24),ROUND(Regressions!I24, 1), NA())</f>
        <v>#N/A</v>
      </c>
      <c r="J14" s="325" t="e">
        <f>IF(ISNUMBER(Regressions!K24),ROUND(Regressions!K24, 1), NA())</f>
        <v>#N/A</v>
      </c>
      <c r="K14" s="323" t="e">
        <f>IF(ISNUMBER(Regressions!L24),ROUND(Regressions!L24, 1), NA())</f>
        <v>#N/A</v>
      </c>
      <c r="L14" s="224" t="e">
        <f>IF(ISNUMBER(Regressions!M24),ROUND(Regressions!M24, 1), NA())</f>
        <v>#N/A</v>
      </c>
      <c r="M14" s="324" t="e">
        <f>IF(ISNUMBER(Regressions!N24),ROUND(Regressions!N24, 1), NA())</f>
        <v>#N/A</v>
      </c>
      <c r="N14" s="223" t="e">
        <f>IF(ISNUMBER(Regressions!O24),ROUND(Regressions!O24, 1), NA())</f>
        <v>#N/A</v>
      </c>
      <c r="O14" s="325" t="e">
        <f>IF(ISNUMBER(Regressions!Q24),ROUND(Regressions!Q24, 1), NA())</f>
        <v>#N/A</v>
      </c>
      <c r="P14" s="323" t="e">
        <f>IF(ISNUMBER(Regressions!R24),ROUND(Regressions!R24, 1), NA())</f>
        <v>#N/A</v>
      </c>
      <c r="Q14" s="201" t="e">
        <f>IF(ISNUMBER(Regressions!S24),ROUND(Regressions!S24, 1), NA())</f>
        <v>#N/A</v>
      </c>
      <c r="R14" s="324" t="e">
        <f>IF(ISNUMBER(Regressions!T24),ROUND(Regressions!T24, 1), NA())</f>
        <v>#N/A</v>
      </c>
      <c r="S14" s="223" t="e">
        <f>IF(ISNUMBER(Regressions!U24),ROUND(Regressions!U24, 1), NA())</f>
        <v>#N/A</v>
      </c>
    </row>
    <row xmlns:x14ac="http://schemas.microsoft.com/office/spreadsheetml/2009/9/ac" r="15" x14ac:dyDescent="0.2">
      <c r="A15" s="320" t="str">
        <f>IF(ISBLANK(Regressions!A25), " ", Regressions!A25)</f>
        <v>Albania</v>
      </c>
      <c r="B15" s="321">
        <f>IF(ISBLANK(Regressions!B25), " ", Regressions!B25)</f>
        <v>2011</v>
      </c>
      <c r="C15" s="326" t="str">
        <f>IF(ISBLANK(Regressions!C25), " ", Regressions!C25)</f>
        <v>National</v>
      </c>
      <c r="D15" s="322">
        <f>IF(ISBLANK(Regressions!D25), " ", Regressions!D25)</f>
        <v>663275</v>
      </c>
      <c r="E15" s="200" t="e">
        <f>IF(ISNUMBER(Regressions!E25),ROUND(Regressions!E25, 1), NA())</f>
        <v>#N/A</v>
      </c>
      <c r="F15" s="323" t="e">
        <f>IF(ISNUMBER(Regressions!F25),ROUND(Regressions!F25, 1), NA())</f>
        <v>#N/A</v>
      </c>
      <c r="G15" s="222">
        <f>IF(ISNUMBER(Regressions!G25),ROUND(Regressions!G25, 1), NA())</f>
        <v>49.3</v>
      </c>
      <c r="H15" s="324" t="e">
        <f>IF(ISNUMBER(Regressions!H25),ROUND(Regressions!H25, 1), NA())</f>
        <v>#N/A</v>
      </c>
      <c r="I15" s="223" t="e">
        <f>IF(ISNUMBER(Regressions!I25),ROUND(Regressions!I25, 1), NA())</f>
        <v>#N/A</v>
      </c>
      <c r="J15" s="325" t="e">
        <f>IF(ISNUMBER(Regressions!K25),ROUND(Regressions!K25, 1), NA())</f>
        <v>#N/A</v>
      </c>
      <c r="K15" s="323" t="e">
        <f>IF(ISNUMBER(Regressions!L25),ROUND(Regressions!L25, 1), NA())</f>
        <v>#N/A</v>
      </c>
      <c r="L15" s="224" t="e">
        <f>IF(ISNUMBER(Regressions!M25),ROUND(Regressions!M25, 1), NA())</f>
        <v>#N/A</v>
      </c>
      <c r="M15" s="324" t="e">
        <f>IF(ISNUMBER(Regressions!N25),ROUND(Regressions!N25, 1), NA())</f>
        <v>#N/A</v>
      </c>
      <c r="N15" s="223" t="e">
        <f>IF(ISNUMBER(Regressions!O25),ROUND(Regressions!O25, 1), NA())</f>
        <v>#N/A</v>
      </c>
      <c r="O15" s="325" t="e">
        <f>IF(ISNUMBER(Regressions!Q25),ROUND(Regressions!Q25, 1), NA())</f>
        <v>#N/A</v>
      </c>
      <c r="P15" s="323" t="e">
        <f>IF(ISNUMBER(Regressions!R25),ROUND(Regressions!R25, 1), NA())</f>
        <v>#N/A</v>
      </c>
      <c r="Q15" s="201" t="e">
        <f>IF(ISNUMBER(Regressions!S25),ROUND(Regressions!S25, 1), NA())</f>
        <v>#N/A</v>
      </c>
      <c r="R15" s="324" t="e">
        <f>IF(ISNUMBER(Regressions!T25),ROUND(Regressions!T25, 1), NA())</f>
        <v>#N/A</v>
      </c>
      <c r="S15" s="223" t="e">
        <f>IF(ISNUMBER(Regressions!U25),ROUND(Regressions!U25, 1), NA())</f>
        <v>#N/A</v>
      </c>
    </row>
    <row xmlns:x14ac="http://schemas.microsoft.com/office/spreadsheetml/2009/9/ac" r="16" x14ac:dyDescent="0.2">
      <c r="A16" s="320" t="str">
        <f>IF(ISBLANK(Regressions!A26), " ", Regressions!A26)</f>
        <v>Albania</v>
      </c>
      <c r="B16" s="321">
        <f>IF(ISBLANK(Regressions!B26), " ", Regressions!B26)</f>
        <v>2012</v>
      </c>
      <c r="C16" s="326" t="str">
        <f>IF(ISBLANK(Regressions!C26), " ", Regressions!C26)</f>
        <v>National</v>
      </c>
      <c r="D16" s="322">
        <f>IF(ISBLANK(Regressions!D26), " ", Regressions!D26)</f>
        <v>636314</v>
      </c>
      <c r="E16" s="200" t="e">
        <f>IF(ISNUMBER(Regressions!E26),ROUND(Regressions!E26, 1), NA())</f>
        <v>#N/A</v>
      </c>
      <c r="F16" s="323" t="e">
        <f>IF(ISNUMBER(Regressions!F26),ROUND(Regressions!F26, 1), NA())</f>
        <v>#N/A</v>
      </c>
      <c r="G16" s="222">
        <f>IF(ISNUMBER(Regressions!G26),ROUND(Regressions!G26, 1), NA())</f>
        <v>49.3</v>
      </c>
      <c r="H16" s="324" t="e">
        <f>IF(ISNUMBER(Regressions!H26),ROUND(Regressions!H26, 1), NA())</f>
        <v>#N/A</v>
      </c>
      <c r="I16" s="223" t="e">
        <f>IF(ISNUMBER(Regressions!I26),ROUND(Regressions!I26, 1), NA())</f>
        <v>#N/A</v>
      </c>
      <c r="J16" s="325" t="e">
        <f>IF(ISNUMBER(Regressions!K26),ROUND(Regressions!K26, 1), NA())</f>
        <v>#N/A</v>
      </c>
      <c r="K16" s="323" t="e">
        <f>IF(ISNUMBER(Regressions!L26),ROUND(Regressions!L26, 1), NA())</f>
        <v>#N/A</v>
      </c>
      <c r="L16" s="224">
        <f>IF(ISNUMBER(Regressions!M26),ROUND(Regressions!M26, 1), NA())</f>
        <v>88</v>
      </c>
      <c r="M16" s="324" t="e">
        <f>IF(ISNUMBER(Regressions!N26),ROUND(Regressions!N26, 1), NA())</f>
        <v>#N/A</v>
      </c>
      <c r="N16" s="223" t="e">
        <f>IF(ISNUMBER(Regressions!O26),ROUND(Regressions!O26, 1), NA())</f>
        <v>#N/A</v>
      </c>
      <c r="O16" s="325" t="e">
        <f>IF(ISNUMBER(Regressions!Q26),ROUND(Regressions!Q26, 1), NA())</f>
        <v>#N/A</v>
      </c>
      <c r="P16" s="323" t="e">
        <f>IF(ISNUMBER(Regressions!R26),ROUND(Regressions!R26, 1), NA())</f>
        <v>#N/A</v>
      </c>
      <c r="Q16" s="201">
        <f>IF(ISNUMBER(Regressions!S26),ROUND(Regressions!S26, 1), NA())</f>
        <v>87.3</v>
      </c>
      <c r="R16" s="324" t="e">
        <f>IF(ISNUMBER(Regressions!T26),ROUND(Regressions!T26, 1), NA())</f>
        <v>#N/A</v>
      </c>
      <c r="S16" s="223" t="e">
        <f>IF(ISNUMBER(Regressions!U26),ROUND(Regressions!U26, 1), NA())</f>
        <v>#N/A</v>
      </c>
    </row>
    <row xmlns:x14ac="http://schemas.microsoft.com/office/spreadsheetml/2009/9/ac" r="17" x14ac:dyDescent="0.2">
      <c r="A17" s="320" t="str">
        <f>IF(ISBLANK(Regressions!A27), " ", Regressions!A27)</f>
        <v>Albania</v>
      </c>
      <c r="B17" s="321">
        <f>IF(ISBLANK(Regressions!B27), " ", Regressions!B27)</f>
        <v>2013</v>
      </c>
      <c r="C17" s="326" t="str">
        <f>IF(ISBLANK(Regressions!C27), " ", Regressions!C27)</f>
        <v>National</v>
      </c>
      <c r="D17" s="322">
        <f>IF(ISBLANK(Regressions!D27), " ", Regressions!D27)</f>
        <v>610927</v>
      </c>
      <c r="E17" s="200" t="e">
        <f>IF(ISNUMBER(Regressions!E27),ROUND(Regressions!E27, 1), NA())</f>
        <v>#N/A</v>
      </c>
      <c r="F17" s="323" t="e">
        <f>IF(ISNUMBER(Regressions!F27),ROUND(Regressions!F27, 1), NA())</f>
        <v>#N/A</v>
      </c>
      <c r="G17" s="222">
        <f>IF(ISNUMBER(Regressions!G27),ROUND(Regressions!G27, 1), NA())</f>
        <v>49.3</v>
      </c>
      <c r="H17" s="324" t="e">
        <f>IF(ISNUMBER(Regressions!H27),ROUND(Regressions!H27, 1), NA())</f>
        <v>#N/A</v>
      </c>
      <c r="I17" s="223" t="e">
        <f>IF(ISNUMBER(Regressions!I27),ROUND(Regressions!I27, 1), NA())</f>
        <v>#N/A</v>
      </c>
      <c r="J17" s="325" t="e">
        <f>IF(ISNUMBER(Regressions!K27),ROUND(Regressions!K27, 1), NA())</f>
        <v>#N/A</v>
      </c>
      <c r="K17" s="323" t="e">
        <f>IF(ISNUMBER(Regressions!L27),ROUND(Regressions!L27, 1), NA())</f>
        <v>#N/A</v>
      </c>
      <c r="L17" s="224">
        <f>IF(ISNUMBER(Regressions!M27),ROUND(Regressions!M27, 1), NA())</f>
        <v>88</v>
      </c>
      <c r="M17" s="324" t="e">
        <f>IF(ISNUMBER(Regressions!N27),ROUND(Regressions!N27, 1), NA())</f>
        <v>#N/A</v>
      </c>
      <c r="N17" s="223" t="e">
        <f>IF(ISNUMBER(Regressions!O27),ROUND(Regressions!O27, 1), NA())</f>
        <v>#N/A</v>
      </c>
      <c r="O17" s="325" t="e">
        <f>IF(ISNUMBER(Regressions!Q27),ROUND(Regressions!Q27, 1), NA())</f>
        <v>#N/A</v>
      </c>
      <c r="P17" s="323" t="e">
        <f>IF(ISNUMBER(Regressions!R27),ROUND(Regressions!R27, 1), NA())</f>
        <v>#N/A</v>
      </c>
      <c r="Q17" s="201">
        <f>IF(ISNUMBER(Regressions!S27),ROUND(Regressions!S27, 1), NA())</f>
        <v>87.3</v>
      </c>
      <c r="R17" s="324" t="e">
        <f>IF(ISNUMBER(Regressions!T27),ROUND(Regressions!T27, 1), NA())</f>
        <v>#N/A</v>
      </c>
      <c r="S17" s="223" t="e">
        <f>IF(ISNUMBER(Regressions!U27),ROUND(Regressions!U27, 1), NA())</f>
        <v>#N/A</v>
      </c>
    </row>
    <row xmlns:x14ac="http://schemas.microsoft.com/office/spreadsheetml/2009/9/ac" r="18" x14ac:dyDescent="0.2">
      <c r="A18" s="320" t="str">
        <f>IF(ISBLANK(Regressions!A28), " ", Regressions!A28)</f>
        <v>Albania</v>
      </c>
      <c r="B18" s="321">
        <f>IF(ISBLANK(Regressions!B28), " ", Regressions!B28)</f>
        <v>2014</v>
      </c>
      <c r="C18" s="326" t="str">
        <f>IF(ISBLANK(Regressions!C28), " ", Regressions!C28)</f>
        <v>National</v>
      </c>
      <c r="D18" s="322">
        <f>IF(ISBLANK(Regressions!D28), " ", Regressions!D28)</f>
        <v>588801</v>
      </c>
      <c r="E18" s="200" t="e">
        <f>IF(ISNUMBER(Regressions!E28),ROUND(Regressions!E28, 1), NA())</f>
        <v>#N/A</v>
      </c>
      <c r="F18" s="323" t="e">
        <f>IF(ISNUMBER(Regressions!F28),ROUND(Regressions!F28, 1), NA())</f>
        <v>#N/A</v>
      </c>
      <c r="G18" s="222">
        <f>IF(ISNUMBER(Regressions!G28),ROUND(Regressions!G28, 1), NA())</f>
        <v>49.3</v>
      </c>
      <c r="H18" s="324" t="e">
        <f>IF(ISNUMBER(Regressions!H28),ROUND(Regressions!H28, 1), NA())</f>
        <v>#N/A</v>
      </c>
      <c r="I18" s="223" t="e">
        <f>IF(ISNUMBER(Regressions!I28),ROUND(Regressions!I28, 1), NA())</f>
        <v>#N/A</v>
      </c>
      <c r="J18" s="325" t="e">
        <f>IF(ISNUMBER(Regressions!K28),ROUND(Regressions!K28, 1), NA())</f>
        <v>#N/A</v>
      </c>
      <c r="K18" s="323" t="e">
        <f>IF(ISNUMBER(Regressions!L28),ROUND(Regressions!L28, 1), NA())</f>
        <v>#N/A</v>
      </c>
      <c r="L18" s="224">
        <f>IF(ISNUMBER(Regressions!M28),ROUND(Regressions!M28, 1), NA())</f>
        <v>88</v>
      </c>
      <c r="M18" s="324" t="e">
        <f>IF(ISNUMBER(Regressions!N28),ROUND(Regressions!N28, 1), NA())</f>
        <v>#N/A</v>
      </c>
      <c r="N18" s="223" t="e">
        <f>IF(ISNUMBER(Regressions!O28),ROUND(Regressions!O28, 1), NA())</f>
        <v>#N/A</v>
      </c>
      <c r="O18" s="325" t="e">
        <f>IF(ISNUMBER(Regressions!Q28),ROUND(Regressions!Q28, 1), NA())</f>
        <v>#N/A</v>
      </c>
      <c r="P18" s="323" t="e">
        <f>IF(ISNUMBER(Regressions!R28),ROUND(Regressions!R28, 1), NA())</f>
        <v>#N/A</v>
      </c>
      <c r="Q18" s="201">
        <f>IF(ISNUMBER(Regressions!S28),ROUND(Regressions!S28, 1), NA())</f>
        <v>87.3</v>
      </c>
      <c r="R18" s="324" t="e">
        <f>IF(ISNUMBER(Regressions!T28),ROUND(Regressions!T28, 1), NA())</f>
        <v>#N/A</v>
      </c>
      <c r="S18" s="223" t="e">
        <f>IF(ISNUMBER(Regressions!U28),ROUND(Regressions!U28, 1), NA())</f>
        <v>#N/A</v>
      </c>
    </row>
    <row xmlns:x14ac="http://schemas.microsoft.com/office/spreadsheetml/2009/9/ac" r="19" x14ac:dyDescent="0.2">
      <c r="A19" s="320" t="str">
        <f>IF(ISBLANK(Regressions!A29), " ", Regressions!A29)</f>
        <v>Albania</v>
      </c>
      <c r="B19" s="321">
        <f>IF(ISBLANK(Regressions!B29), " ", Regressions!B29)</f>
        <v>2015</v>
      </c>
      <c r="C19" s="326" t="str">
        <f>IF(ISBLANK(Regressions!C29), " ", Regressions!C29)</f>
        <v>National</v>
      </c>
      <c r="D19" s="322">
        <f>IF(ISBLANK(Regressions!D29), " ", Regressions!D29)</f>
        <v>569436</v>
      </c>
      <c r="E19" s="200" t="e">
        <f>IF(ISNUMBER(Regressions!E29),ROUND(Regressions!E29, 1), NA())</f>
        <v>#N/A</v>
      </c>
      <c r="F19" s="323" t="e">
        <f>IF(ISNUMBER(Regressions!F29),ROUND(Regressions!F29, 1), NA())</f>
        <v>#N/A</v>
      </c>
      <c r="G19" s="222">
        <f>IF(ISNUMBER(Regressions!G29),ROUND(Regressions!G29, 1), NA())</f>
        <v>49.3</v>
      </c>
      <c r="H19" s="324" t="e">
        <f>IF(ISNUMBER(Regressions!H29),ROUND(Regressions!H29, 1), NA())</f>
        <v>#N/A</v>
      </c>
      <c r="I19" s="223" t="e">
        <f>IF(ISNUMBER(Regressions!I29),ROUND(Regressions!I29, 1), NA())</f>
        <v>#N/A</v>
      </c>
      <c r="J19" s="325" t="e">
        <f>IF(ISNUMBER(Regressions!K29),ROUND(Regressions!K29, 1), NA())</f>
        <v>#N/A</v>
      </c>
      <c r="K19" s="323" t="e">
        <f>IF(ISNUMBER(Regressions!L29),ROUND(Regressions!L29, 1), NA())</f>
        <v>#N/A</v>
      </c>
      <c r="L19" s="224">
        <f>IF(ISNUMBER(Regressions!M29),ROUND(Regressions!M29, 1), NA())</f>
        <v>88</v>
      </c>
      <c r="M19" s="324" t="e">
        <f>IF(ISNUMBER(Regressions!N29),ROUND(Regressions!N29, 1), NA())</f>
        <v>#N/A</v>
      </c>
      <c r="N19" s="223" t="e">
        <f>IF(ISNUMBER(Regressions!O29),ROUND(Regressions!O29, 1), NA())</f>
        <v>#N/A</v>
      </c>
      <c r="O19" s="325" t="e">
        <f>IF(ISNUMBER(Regressions!Q29),ROUND(Regressions!Q29, 1), NA())</f>
        <v>#N/A</v>
      </c>
      <c r="P19" s="323" t="e">
        <f>IF(ISNUMBER(Regressions!R29),ROUND(Regressions!R29, 1), NA())</f>
        <v>#N/A</v>
      </c>
      <c r="Q19" s="201">
        <f>IF(ISNUMBER(Regressions!S29),ROUND(Regressions!S29, 1), NA())</f>
        <v>87.3</v>
      </c>
      <c r="R19" s="324" t="e">
        <f>IF(ISNUMBER(Regressions!T29),ROUND(Regressions!T29, 1), NA())</f>
        <v>#N/A</v>
      </c>
      <c r="S19" s="223" t="e">
        <f>IF(ISNUMBER(Regressions!U29),ROUND(Regressions!U29, 1), NA())</f>
        <v>#N/A</v>
      </c>
    </row>
    <row xmlns:x14ac="http://schemas.microsoft.com/office/spreadsheetml/2009/9/ac" r="20" x14ac:dyDescent="0.2">
      <c r="A20" s="320" t="str">
        <f>IF(ISBLANK(Regressions!A30), " ", Regressions!A30)</f>
        <v>Albania</v>
      </c>
      <c r="B20" s="321">
        <f>IF(ISBLANK(Regressions!B30), " ", Regressions!B30)</f>
        <v>2016</v>
      </c>
      <c r="C20" s="326" t="str">
        <f>IF(ISBLANK(Regressions!C30), " ", Regressions!C30)</f>
        <v>National</v>
      </c>
      <c r="D20" s="322">
        <f>IF(ISBLANK(Regressions!D30), " ", Regressions!D30)</f>
        <v>553923</v>
      </c>
      <c r="E20" s="200" t="e">
        <f>IF(ISNUMBER(Regressions!E30),ROUND(Regressions!E30, 1), NA())</f>
        <v>#N/A</v>
      </c>
      <c r="F20" s="323" t="e">
        <f>IF(ISNUMBER(Regressions!F30),ROUND(Regressions!F30, 1), NA())</f>
        <v>#N/A</v>
      </c>
      <c r="G20" s="222">
        <f>IF(ISNUMBER(Regressions!G30),ROUND(Regressions!G30, 1), NA())</f>
        <v>53.3</v>
      </c>
      <c r="H20" s="324" t="e">
        <f>IF(ISNUMBER(Regressions!H30),ROUND(Regressions!H30, 1), NA())</f>
        <v>#N/A</v>
      </c>
      <c r="I20" s="223" t="e">
        <f>IF(ISNUMBER(Regressions!I30),ROUND(Regressions!I30, 1), NA())</f>
        <v>#N/A</v>
      </c>
      <c r="J20" s="325" t="e">
        <f>IF(ISNUMBER(Regressions!K30),ROUND(Regressions!K30, 1), NA())</f>
        <v>#N/A</v>
      </c>
      <c r="K20" s="323" t="e">
        <f>IF(ISNUMBER(Regressions!L30),ROUND(Regressions!L30, 1), NA())</f>
        <v>#N/A</v>
      </c>
      <c r="L20" s="224">
        <f>IF(ISNUMBER(Regressions!M30),ROUND(Regressions!M30, 1), NA())</f>
        <v>88</v>
      </c>
      <c r="M20" s="324" t="e">
        <f>IF(ISNUMBER(Regressions!N30),ROUND(Regressions!N30, 1), NA())</f>
        <v>#N/A</v>
      </c>
      <c r="N20" s="223" t="e">
        <f>IF(ISNUMBER(Regressions!O30),ROUND(Regressions!O30, 1), NA())</f>
        <v>#N/A</v>
      </c>
      <c r="O20" s="325" t="e">
        <f>IF(ISNUMBER(Regressions!Q30),ROUND(Regressions!Q30, 1), NA())</f>
        <v>#N/A</v>
      </c>
      <c r="P20" s="323" t="e">
        <f>IF(ISNUMBER(Regressions!R30),ROUND(Regressions!R30, 1), NA())</f>
        <v>#N/A</v>
      </c>
      <c r="Q20" s="201">
        <f>IF(ISNUMBER(Regressions!S30),ROUND(Regressions!S30, 1), NA())</f>
        <v>87.3</v>
      </c>
      <c r="R20" s="324" t="e">
        <f>IF(ISNUMBER(Regressions!T30),ROUND(Regressions!T30, 1), NA())</f>
        <v>#N/A</v>
      </c>
      <c r="S20" s="223" t="e">
        <f>IF(ISNUMBER(Regressions!U30),ROUND(Regressions!U30, 1), NA())</f>
        <v>#N/A</v>
      </c>
    </row>
    <row xmlns:x14ac="http://schemas.microsoft.com/office/spreadsheetml/2009/9/ac" r="21" x14ac:dyDescent="0.2">
      <c r="A21" s="320" t="str">
        <f>IF(ISBLANK(Regressions!A31), " ", Regressions!A31)</f>
        <v>Albania</v>
      </c>
      <c r="B21" s="321">
        <f>IF(ISBLANK(Regressions!B31), " ", Regressions!B31)</f>
        <v>2017</v>
      </c>
      <c r="C21" s="326" t="str">
        <f>IF(ISBLANK(Regressions!C31), " ", Regressions!C31)</f>
        <v>National</v>
      </c>
      <c r="D21" s="322">
        <f>IF(ISBLANK(Regressions!D31), " ", Regressions!D31)</f>
        <v>541066</v>
      </c>
      <c r="E21" s="200" t="e">
        <f>IF(ISNUMBER(Regressions!E31),ROUND(Regressions!E31, 1), NA())</f>
        <v>#N/A</v>
      </c>
      <c r="F21" s="323" t="e">
        <f>IF(ISNUMBER(Regressions!F31),ROUND(Regressions!F31, 1), NA())</f>
        <v>#N/A</v>
      </c>
      <c r="G21" s="222">
        <f>IF(ISNUMBER(Regressions!G31),ROUND(Regressions!G31, 1), NA())</f>
        <v>57.4</v>
      </c>
      <c r="H21" s="324" t="e">
        <f>IF(ISNUMBER(Regressions!H31),ROUND(Regressions!H31, 1), NA())</f>
        <v>#N/A</v>
      </c>
      <c r="I21" s="223" t="e">
        <f>IF(ISNUMBER(Regressions!I31),ROUND(Regressions!I31, 1), NA())</f>
        <v>#N/A</v>
      </c>
      <c r="J21" s="325" t="e">
        <f>IF(ISNUMBER(Regressions!K31),ROUND(Regressions!K31, 1), NA())</f>
        <v>#N/A</v>
      </c>
      <c r="K21" s="323" t="e">
        <f>IF(ISNUMBER(Regressions!L31),ROUND(Regressions!L31, 1), NA())</f>
        <v>#N/A</v>
      </c>
      <c r="L21" s="224">
        <f>IF(ISNUMBER(Regressions!M31),ROUND(Regressions!M31, 1), NA())</f>
        <v>88</v>
      </c>
      <c r="M21" s="324" t="e">
        <f>IF(ISNUMBER(Regressions!N31),ROUND(Regressions!N31, 1), NA())</f>
        <v>#N/A</v>
      </c>
      <c r="N21" s="223" t="e">
        <f>IF(ISNUMBER(Regressions!O31),ROUND(Regressions!O31, 1), NA())</f>
        <v>#N/A</v>
      </c>
      <c r="O21" s="325" t="e">
        <f>IF(ISNUMBER(Regressions!Q31),ROUND(Regressions!Q31, 1), NA())</f>
        <v>#N/A</v>
      </c>
      <c r="P21" s="323" t="e">
        <f>IF(ISNUMBER(Regressions!R31),ROUND(Regressions!R31, 1), NA())</f>
        <v>#N/A</v>
      </c>
      <c r="Q21" s="201">
        <f>IF(ISNUMBER(Regressions!S31),ROUND(Regressions!S31, 1), NA())</f>
        <v>87.3</v>
      </c>
      <c r="R21" s="324" t="e">
        <f>IF(ISNUMBER(Regressions!T31),ROUND(Regressions!T31, 1), NA())</f>
        <v>#N/A</v>
      </c>
      <c r="S21" s="223" t="e">
        <f>IF(ISNUMBER(Regressions!U31),ROUND(Regressions!U31, 1), NA())</f>
        <v>#N/A</v>
      </c>
    </row>
    <row xmlns:x14ac="http://schemas.microsoft.com/office/spreadsheetml/2009/9/ac" r="22" x14ac:dyDescent="0.2">
      <c r="A22" s="320" t="str">
        <f>IF(ISBLANK(Regressions!A32), " ", Regressions!A32)</f>
        <v>Albania</v>
      </c>
      <c r="B22" s="321">
        <f>IF(ISBLANK(Regressions!B32), " ", Regressions!B32)</f>
        <v>2018</v>
      </c>
      <c r="C22" s="326" t="str">
        <f>IF(ISBLANK(Regressions!C32), " ", Regressions!C32)</f>
        <v>National</v>
      </c>
      <c r="D22" s="322">
        <f>IF(ISBLANK(Regressions!D32), " ", Regressions!D32)</f>
        <v>528339</v>
      </c>
      <c r="E22" s="200" t="e">
        <f>IF(ISNUMBER(Regressions!E32),ROUND(Regressions!E32, 1), NA())</f>
        <v>#N/A</v>
      </c>
      <c r="F22" s="323" t="e">
        <f>IF(ISNUMBER(Regressions!F32),ROUND(Regressions!F32, 1), NA())</f>
        <v>#N/A</v>
      </c>
      <c r="G22" s="222">
        <f>IF(ISNUMBER(Regressions!G32),ROUND(Regressions!G32, 1), NA())</f>
        <v>61.5</v>
      </c>
      <c r="H22" s="324" t="e">
        <f>IF(ISNUMBER(Regressions!H32),ROUND(Regressions!H32, 1), NA())</f>
        <v>#N/A</v>
      </c>
      <c r="I22" s="223" t="e">
        <f>IF(ISNUMBER(Regressions!I32),ROUND(Regressions!I32, 1), NA())</f>
        <v>#N/A</v>
      </c>
      <c r="J22" s="325" t="e">
        <f>IF(ISNUMBER(Regressions!K32),ROUND(Regressions!K32, 1), NA())</f>
        <v>#N/A</v>
      </c>
      <c r="K22" s="323" t="e">
        <f>IF(ISNUMBER(Regressions!L32),ROUND(Regressions!L32, 1), NA())</f>
        <v>#N/A</v>
      </c>
      <c r="L22" s="224">
        <f>IF(ISNUMBER(Regressions!M32),ROUND(Regressions!M32, 1), NA())</f>
        <v>88</v>
      </c>
      <c r="M22" s="324" t="e">
        <f>IF(ISNUMBER(Regressions!N32),ROUND(Regressions!N32, 1), NA())</f>
        <v>#N/A</v>
      </c>
      <c r="N22" s="223" t="e">
        <f>IF(ISNUMBER(Regressions!O32),ROUND(Regressions!O32, 1), NA())</f>
        <v>#N/A</v>
      </c>
      <c r="O22" s="325" t="e">
        <f>IF(ISNUMBER(Regressions!Q32),ROUND(Regressions!Q32, 1), NA())</f>
        <v>#N/A</v>
      </c>
      <c r="P22" s="323" t="e">
        <f>IF(ISNUMBER(Regressions!R32),ROUND(Regressions!R32, 1), NA())</f>
        <v>#N/A</v>
      </c>
      <c r="Q22" s="201">
        <f>IF(ISNUMBER(Regressions!S32),ROUND(Regressions!S32, 1), NA())</f>
        <v>87.3</v>
      </c>
      <c r="R22" s="324" t="e">
        <f>IF(ISNUMBER(Regressions!T32),ROUND(Regressions!T32, 1), NA())</f>
        <v>#N/A</v>
      </c>
      <c r="S22" s="223" t="e">
        <f>IF(ISNUMBER(Regressions!U32),ROUND(Regressions!U32, 1), NA())</f>
        <v>#N/A</v>
      </c>
    </row>
    <row xmlns:x14ac="http://schemas.microsoft.com/office/spreadsheetml/2009/9/ac" r="23" x14ac:dyDescent="0.2">
      <c r="A23" s="320" t="str">
        <f>IF(ISBLANK(Regressions!A33), " ", Regressions!A33)</f>
        <v>Albania</v>
      </c>
      <c r="B23" s="321">
        <f>IF(ISBLANK(Regressions!B33), " ", Regressions!B33)</f>
        <v>2019</v>
      </c>
      <c r="C23" s="326" t="str">
        <f>IF(ISBLANK(Regressions!C33), " ", Regressions!C33)</f>
        <v>National</v>
      </c>
      <c r="D23" s="322">
        <f>IF(ISBLANK(Regressions!D33), " ", Regressions!D33)</f>
        <v>516237</v>
      </c>
      <c r="E23" s="200" t="e">
        <f>IF(ISNUMBER(Regressions!E33),ROUND(Regressions!E33, 1), NA())</f>
        <v>#N/A</v>
      </c>
      <c r="F23" s="323" t="e">
        <f>IF(ISNUMBER(Regressions!F33),ROUND(Regressions!F33, 1), NA())</f>
        <v>#N/A</v>
      </c>
      <c r="G23" s="222">
        <f>IF(ISNUMBER(Regressions!G33),ROUND(Regressions!G33, 1), NA())</f>
        <v>65.599999999999994</v>
      </c>
      <c r="H23" s="324" t="e">
        <f>IF(ISNUMBER(Regressions!H33),ROUND(Regressions!H33, 1), NA())</f>
        <v>#N/A</v>
      </c>
      <c r="I23" s="223" t="e">
        <f>IF(ISNUMBER(Regressions!I33),ROUND(Regressions!I33, 1), NA())</f>
        <v>#N/A</v>
      </c>
      <c r="J23" s="325" t="e">
        <f>IF(ISNUMBER(Regressions!K33),ROUND(Regressions!K33, 1), NA())</f>
        <v>#N/A</v>
      </c>
      <c r="K23" s="323" t="e">
        <f>IF(ISNUMBER(Regressions!L33),ROUND(Regressions!L33, 1), NA())</f>
        <v>#N/A</v>
      </c>
      <c r="L23" s="224">
        <f>IF(ISNUMBER(Regressions!M33),ROUND(Regressions!M33, 1), NA())</f>
        <v>88</v>
      </c>
      <c r="M23" s="324" t="e">
        <f>IF(ISNUMBER(Regressions!N33),ROUND(Regressions!N33, 1), NA())</f>
        <v>#N/A</v>
      </c>
      <c r="N23" s="223" t="e">
        <f>IF(ISNUMBER(Regressions!O33),ROUND(Regressions!O33, 1), NA())</f>
        <v>#N/A</v>
      </c>
      <c r="O23" s="325" t="e">
        <f>IF(ISNUMBER(Regressions!Q33),ROUND(Regressions!Q33, 1), NA())</f>
        <v>#N/A</v>
      </c>
      <c r="P23" s="323" t="e">
        <f>IF(ISNUMBER(Regressions!R33),ROUND(Regressions!R33, 1), NA())</f>
        <v>#N/A</v>
      </c>
      <c r="Q23" s="201">
        <f>IF(ISNUMBER(Regressions!S33),ROUND(Regressions!S33, 1), NA())</f>
        <v>87.3</v>
      </c>
      <c r="R23" s="324" t="e">
        <f>IF(ISNUMBER(Regressions!T33),ROUND(Regressions!T33, 1), NA())</f>
        <v>#N/A</v>
      </c>
      <c r="S23" s="223" t="e">
        <f>IF(ISNUMBER(Regressions!U33),ROUND(Regressions!U33, 1), NA())</f>
        <v>#N/A</v>
      </c>
    </row>
    <row xmlns:x14ac="http://schemas.microsoft.com/office/spreadsheetml/2009/9/ac" r="24" x14ac:dyDescent="0.2">
      <c r="A24" s="320" t="str">
        <f>IF(ISBLANK(Regressions!A34), " ", Regressions!A34)</f>
        <v>Albania</v>
      </c>
      <c r="B24" s="321">
        <f>IF(ISBLANK(Regressions!B34), " ", Regressions!B34)</f>
        <v>2020</v>
      </c>
      <c r="C24" s="326" t="str">
        <f>IF(ISBLANK(Regressions!C34), " ", Regressions!C34)</f>
        <v>National</v>
      </c>
      <c r="D24" s="322">
        <f>IF(ISBLANK(Regressions!D34), " ", Regressions!D34)</f>
        <v>507486</v>
      </c>
      <c r="E24" s="200" t="e">
        <f>IF(ISNUMBER(Regressions!E34),ROUND(Regressions!E34, 1), NA())</f>
        <v>#N/A</v>
      </c>
      <c r="F24" s="323" t="e">
        <f>IF(ISNUMBER(Regressions!F34),ROUND(Regressions!F34, 1), NA())</f>
        <v>#N/A</v>
      </c>
      <c r="G24" s="222">
        <f>IF(ISNUMBER(Regressions!G34),ROUND(Regressions!G34, 1), NA())</f>
        <v>69.7</v>
      </c>
      <c r="H24" s="324" t="e">
        <f>IF(ISNUMBER(Regressions!H34),ROUND(Regressions!H34, 1), NA())</f>
        <v>#N/A</v>
      </c>
      <c r="I24" s="223" t="e">
        <f>IF(ISNUMBER(Regressions!I34),ROUND(Regressions!I34, 1), NA())</f>
        <v>#N/A</v>
      </c>
      <c r="J24" s="325" t="e">
        <f>IF(ISNUMBER(Regressions!K34),ROUND(Regressions!K34, 1), NA())</f>
        <v>#N/A</v>
      </c>
      <c r="K24" s="323" t="e">
        <f>IF(ISNUMBER(Regressions!L34),ROUND(Regressions!L34, 1), NA())</f>
        <v>#N/A</v>
      </c>
      <c r="L24" s="224">
        <f>IF(ISNUMBER(Regressions!M34),ROUND(Regressions!M34, 1), NA())</f>
        <v>88</v>
      </c>
      <c r="M24" s="324" t="e">
        <f>IF(ISNUMBER(Regressions!N34),ROUND(Regressions!N34, 1), NA())</f>
        <v>#N/A</v>
      </c>
      <c r="N24" s="223" t="e">
        <f>IF(ISNUMBER(Regressions!O34),ROUND(Regressions!O34, 1), NA())</f>
        <v>#N/A</v>
      </c>
      <c r="O24" s="325" t="e">
        <f>IF(ISNUMBER(Regressions!Q34),ROUND(Regressions!Q34, 1), NA())</f>
        <v>#N/A</v>
      </c>
      <c r="P24" s="323" t="e">
        <f>IF(ISNUMBER(Regressions!R34),ROUND(Regressions!R34, 1), NA())</f>
        <v>#N/A</v>
      </c>
      <c r="Q24" s="201">
        <f>IF(ISNUMBER(Regressions!S34),ROUND(Regressions!S34, 1), NA())</f>
        <v>87.3</v>
      </c>
      <c r="R24" s="324" t="e">
        <f>IF(ISNUMBER(Regressions!T34),ROUND(Regressions!T34, 1), NA())</f>
        <v>#N/A</v>
      </c>
      <c r="S24" s="223" t="e">
        <f>IF(ISNUMBER(Regressions!U34),ROUND(Regressions!U34, 1), NA())</f>
        <v>#N/A</v>
      </c>
    </row>
    <row xmlns:x14ac="http://schemas.microsoft.com/office/spreadsheetml/2009/9/ac" r="25" x14ac:dyDescent="0.2">
      <c r="A25" s="371" t="str">
        <f>IF(ISBLANK(Regressions!A35), " ", Regressions!A35)</f>
        <v>Albania</v>
      </c>
      <c r="B25" s="372">
        <f>IF(ISBLANK(Regressions!B35), " ", Regressions!B35)</f>
        <v>2021</v>
      </c>
      <c r="C25" s="373" t="str">
        <f>IF(ISBLANK(Regressions!C35), " ", Regressions!C35)</f>
        <v>National</v>
      </c>
      <c r="D25" s="374">
        <f>IF(ISBLANK(Regressions!D35), " ", Regressions!D35)</f>
        <v>495835</v>
      </c>
      <c r="E25" s="377" t="e">
        <f>IF(ISNUMBER(Regressions!E35),ROUND(Regressions!E35, 1), NA())</f>
        <v>#N/A</v>
      </c>
      <c r="F25" s="375" t="e">
        <f>IF(ISNUMBER(Regressions!F35),ROUND(Regressions!F35, 1), NA())</f>
        <v>#N/A</v>
      </c>
      <c r="G25" s="378">
        <f>IF(ISNUMBER(Regressions!G35),ROUND(Regressions!G35, 1), NA())</f>
        <v>73.7</v>
      </c>
      <c r="H25" s="376" t="e">
        <f>IF(ISNUMBER(Regressions!H35),ROUND(Regressions!H35, 1), NA())</f>
        <v>#N/A</v>
      </c>
      <c r="I25" s="379" t="e">
        <f>IF(ISNUMBER(Regressions!I35),ROUND(Regressions!I35, 1), NA())</f>
        <v>#N/A</v>
      </c>
      <c r="J25" s="377" t="e">
        <f>IF(ISNUMBER(Regressions!K35),ROUND(Regressions!K35, 1), NA())</f>
        <v>#N/A</v>
      </c>
      <c r="K25" s="375" t="e">
        <f>IF(ISNUMBER(Regressions!L35),ROUND(Regressions!L35, 1), NA())</f>
        <v>#N/A</v>
      </c>
      <c r="L25" s="380">
        <f>IF(ISNUMBER(Regressions!M35),ROUND(Regressions!M35, 1), NA())</f>
        <v>88</v>
      </c>
      <c r="M25" s="376" t="e">
        <f>IF(ISNUMBER(Regressions!N35),ROUND(Regressions!N35, 1), NA())</f>
        <v>#N/A</v>
      </c>
      <c r="N25" s="379" t="e">
        <f>IF(ISNUMBER(Regressions!O35),ROUND(Regressions!O35, 1), NA())</f>
        <v>#N/A</v>
      </c>
      <c r="O25" s="377" t="e">
        <f>IF(ISNUMBER(Regressions!Q35),ROUND(Regressions!Q35, 1), NA())</f>
        <v>#N/A</v>
      </c>
      <c r="P25" s="375" t="e">
        <f>IF(ISNUMBER(Regressions!R35),ROUND(Regressions!R35, 1), NA())</f>
        <v>#N/A</v>
      </c>
      <c r="Q25" s="381">
        <f>IF(ISNUMBER(Regressions!S35),ROUND(Regressions!S35, 1), NA())</f>
        <v>87.3</v>
      </c>
      <c r="R25" s="376" t="e">
        <f>IF(ISNUMBER(Regressions!T35),ROUND(Regressions!T35, 1), NA())</f>
        <v>#N/A</v>
      </c>
      <c r="S25" s="379" t="e">
        <f>IF(ISNUMBER(Regressions!U35),ROUND(Regressions!U35, 1), NA())</f>
        <v>#N/A</v>
      </c>
      <c r="T25" s="370"/>
      <c r="U25" s="370"/>
      <c r="V25" s="370"/>
      <c r="W25" s="370"/>
      <c r="X25" s="370"/>
      <c r="Y25" s="370"/>
      <c r="Z25" s="370"/>
      <c r="AA25" s="370"/>
      <c r="AB25" s="370"/>
      <c r="AC25" s="370"/>
    </row>
    <row xmlns:x14ac="http://schemas.microsoft.com/office/spreadsheetml/2009/9/ac" r="26" x14ac:dyDescent="0.2">
      <c r="A26" s="320" t="str">
        <f>IF(ISBLANK(Regressions!A36), " ", Regressions!A36)</f>
        <v>Albania</v>
      </c>
      <c r="B26" s="321">
        <f>IF(ISBLANK(Regressions!B36), " ", Regressions!B36)</f>
        <v>2022</v>
      </c>
      <c r="C26" s="326" t="str">
        <f>IF(ISBLANK(Regressions!C36), " ", Regressions!C36)</f>
        <v>National</v>
      </c>
      <c r="D26" s="322">
        <f>IF(ISBLANK(Regressions!D36), " ", Regressions!D36)</f>
        <v>485128</v>
      </c>
      <c r="E26" s="200" t="e">
        <f>IF(ISNUMBER(Regressions!E36),ROUND(Regressions!E36, 1), NA())</f>
        <v>#N/A</v>
      </c>
      <c r="F26" s="323" t="e">
        <f>IF(ISNUMBER(Regressions!F36),ROUND(Regressions!F36, 1), NA())</f>
        <v>#N/A</v>
      </c>
      <c r="G26" s="222">
        <f>IF(ISNUMBER(Regressions!G36),ROUND(Regressions!G36, 1), NA())</f>
        <v>77.8</v>
      </c>
      <c r="H26" s="324" t="e">
        <f>IF(ISNUMBER(Regressions!H36),ROUND(Regressions!H36, 1), NA())</f>
        <v>#N/A</v>
      </c>
      <c r="I26" s="223" t="e">
        <f>IF(ISNUMBER(Regressions!I36),ROUND(Regressions!I36, 1), NA())</f>
        <v>#N/A</v>
      </c>
      <c r="J26" s="325" t="e">
        <f>IF(ISNUMBER(Regressions!K36),ROUND(Regressions!K36, 1), NA())</f>
        <v>#N/A</v>
      </c>
      <c r="K26" s="323" t="e">
        <f>IF(ISNUMBER(Regressions!L36),ROUND(Regressions!L36, 1), NA())</f>
        <v>#N/A</v>
      </c>
      <c r="L26" s="224">
        <f>IF(ISNUMBER(Regressions!M36),ROUND(Regressions!M36, 1), NA())</f>
        <v>88</v>
      </c>
      <c r="M26" s="324" t="e">
        <f>IF(ISNUMBER(Regressions!N36),ROUND(Regressions!N36, 1), NA())</f>
        <v>#N/A</v>
      </c>
      <c r="N26" s="223" t="e">
        <f>IF(ISNUMBER(Regressions!O36),ROUND(Regressions!O36, 1), NA())</f>
        <v>#N/A</v>
      </c>
      <c r="O26" s="325" t="e">
        <f>IF(ISNUMBER(Regressions!Q36),ROUND(Regressions!Q36, 1), NA())</f>
        <v>#N/A</v>
      </c>
      <c r="P26" s="323" t="e">
        <f>IF(ISNUMBER(Regressions!R36),ROUND(Regressions!R36, 1), NA())</f>
        <v>#N/A</v>
      </c>
      <c r="Q26" s="201">
        <f>IF(ISNUMBER(Regressions!S36),ROUND(Regressions!S36, 1), NA())</f>
        <v>87.3</v>
      </c>
      <c r="R26" s="324" t="e">
        <f>IF(ISNUMBER(Regressions!T36),ROUND(Regressions!T36, 1), NA())</f>
        <v>#N/A</v>
      </c>
      <c r="S26" s="223" t="e">
        <f>IF(ISNUMBER(Regressions!U36),ROUND(Regressions!U36, 1), NA())</f>
        <v>#N/A</v>
      </c>
    </row>
    <row xmlns:x14ac="http://schemas.microsoft.com/office/spreadsheetml/2009/9/ac" r="27" x14ac:dyDescent="0.2">
      <c r="A27" s="327" t="str">
        <f>IF(ISBLANK(Regressions!A37), " ", Regressions!A37)</f>
        <v>Albania</v>
      </c>
      <c r="B27" s="328">
        <f>IF(ISBLANK(Regressions!B37), " ", Regressions!B37)</f>
        <v>2023</v>
      </c>
      <c r="C27" s="329" t="str">
        <f>IF(ISBLANK(Regressions!C37), " ", Regressions!C37)</f>
        <v>National</v>
      </c>
      <c r="D27" s="330">
        <f>IF(ISBLANK(Regressions!D37), " ", Regressions!D37)</f>
        <v>408739</v>
      </c>
      <c r="E27" s="331" t="e">
        <f>IF(ISNUMBER(Regressions!E37),ROUND(Regressions!E37, 1), NA())</f>
        <v>#N/A</v>
      </c>
      <c r="F27" s="332" t="e">
        <f>IF(ISNUMBER(Regressions!F37),ROUND(Regressions!F37, 1), NA())</f>
        <v>#N/A</v>
      </c>
      <c r="G27" s="333">
        <f>IF(ISNUMBER(Regressions!G37),ROUND(Regressions!G37, 1), NA())</f>
        <v>81.900000000000006</v>
      </c>
      <c r="H27" s="334" t="e">
        <f>IF(ISNUMBER(Regressions!H37),ROUND(Regressions!H37, 1), NA())</f>
        <v>#N/A</v>
      </c>
      <c r="I27" s="335" t="e">
        <f>IF(ISNUMBER(Regressions!I37),ROUND(Regressions!I37, 1), NA())</f>
        <v>#N/A</v>
      </c>
      <c r="J27" s="336" t="e">
        <f>IF(ISNUMBER(Regressions!K37),ROUND(Regressions!K37, 1), NA())</f>
        <v>#N/A</v>
      </c>
      <c r="K27" s="332" t="e">
        <f>IF(ISNUMBER(Regressions!L37),ROUND(Regressions!L37, 1), NA())</f>
        <v>#N/A</v>
      </c>
      <c r="L27" s="337">
        <f>IF(ISNUMBER(Regressions!M37),ROUND(Regressions!M37, 1), NA())</f>
        <v>88</v>
      </c>
      <c r="M27" s="334" t="e">
        <f>IF(ISNUMBER(Regressions!N37),ROUND(Regressions!N37, 1), NA())</f>
        <v>#N/A</v>
      </c>
      <c r="N27" s="335" t="e">
        <f>IF(ISNUMBER(Regressions!O37),ROUND(Regressions!O37, 1), NA())</f>
        <v>#N/A</v>
      </c>
      <c r="O27" s="336" t="e">
        <f>IF(ISNUMBER(Regressions!Q37),ROUND(Regressions!Q37, 1), NA())</f>
        <v>#N/A</v>
      </c>
      <c r="P27" s="332" t="e">
        <f>IF(ISNUMBER(Regressions!R37),ROUND(Regressions!R37, 1), NA())</f>
        <v>#N/A</v>
      </c>
      <c r="Q27" s="338">
        <f>IF(ISNUMBER(Regressions!S37),ROUND(Regressions!S37, 1), NA())</f>
        <v>87.3</v>
      </c>
      <c r="R27" s="334" t="e">
        <f>IF(ISNUMBER(Regressions!T37),ROUND(Regressions!T37, 1), NA())</f>
        <v>#N/A</v>
      </c>
      <c r="S27" s="335" t="e">
        <f>IF(ISNUMBER(Regressions!U37),ROUND(Regressions!U37, 1), NA())</f>
        <v>#N/A</v>
      </c>
    </row>
    <row xmlns:x14ac="http://schemas.microsoft.com/office/spreadsheetml/2009/9/ac" r="28" hidden="true" x14ac:dyDescent="0.2">
      <c r="A28" s="320" t="str">
        <f>IF(ISBLANK(Regressions!A38), " ", Regressions!A38)</f>
        <v>Albania</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Albania</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Albania</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Albania</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Albania</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Albania</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Albania</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Albania</v>
      </c>
      <c r="B35" s="321">
        <f>IF(ISBLANK(Regressions!B45), " ", Regressions!B45)</f>
        <v>2000</v>
      </c>
      <c r="C35" s="326" t="str">
        <f>IF(ISBLANK(Regressions!C45), " ", Regressions!C45)</f>
        <v>Urban</v>
      </c>
      <c r="D35" s="322">
        <f>IF(ISBLANK(Regressions!D45), " ", Regressions!D45)</f>
        <v>404598.44581493369</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Albania</v>
      </c>
      <c r="B36" s="321">
        <f>IF(ISBLANK(Regressions!B46), " ", Regressions!B46)</f>
        <v>2001</v>
      </c>
      <c r="C36" s="326" t="str">
        <f>IF(ISBLANK(Regressions!C46), " ", Regressions!C46)</f>
        <v>Urban</v>
      </c>
      <c r="D36" s="322">
        <f>IF(ISBLANK(Regressions!D46), " ", Regressions!D46)</f>
        <v>403413.4327553559</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Albania</v>
      </c>
      <c r="B37" s="321">
        <f>IF(ISBLANK(Regressions!B47), " ", Regressions!B47)</f>
        <v>2002</v>
      </c>
      <c r="C37" s="326" t="str">
        <f>IF(ISBLANK(Regressions!C47), " ", Regressions!C47)</f>
        <v>Urban</v>
      </c>
      <c r="D37" s="322">
        <f>IF(ISBLANK(Regressions!D47), " ", Regressions!D47)</f>
        <v>403924.6153093719</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Albania</v>
      </c>
      <c r="B38" s="321">
        <f>IF(ISBLANK(Regressions!B48), " ", Regressions!B48)</f>
        <v>2003</v>
      </c>
      <c r="C38" s="326" t="str">
        <f>IF(ISBLANK(Regressions!C48), " ", Regressions!C48)</f>
        <v>Urban</v>
      </c>
      <c r="D38" s="322">
        <f>IF(ISBLANK(Regressions!D48), " ", Regressions!D48)</f>
        <v>402812.4580432892</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Albania</v>
      </c>
      <c r="B39" s="321">
        <f>IF(ISBLANK(Regressions!B49), " ", Regressions!B49)</f>
        <v>2004</v>
      </c>
      <c r="C39" s="326" t="str">
        <f>IF(ISBLANK(Regressions!C49), " ", Regressions!C49)</f>
        <v>Urban</v>
      </c>
      <c r="D39" s="322">
        <f>IF(ISBLANK(Regressions!D49), " ", Regressions!D49)</f>
        <v>400390.32124511717</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Albania</v>
      </c>
      <c r="B40" s="321">
        <f>IF(ISBLANK(Regressions!B50), " ", Regressions!B50)</f>
        <v>2005</v>
      </c>
      <c r="C40" s="326" t="str">
        <f>IF(ISBLANK(Regressions!C50), " ", Regressions!C50)</f>
        <v>Urban</v>
      </c>
      <c r="D40" s="322">
        <f>IF(ISBLANK(Regressions!D50), " ", Regressions!D50)</f>
        <v>396114.37834350578</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Albania</v>
      </c>
      <c r="B41" s="321">
        <f>IF(ISBLANK(Regressions!B51), " ", Regressions!B51)</f>
        <v>2006</v>
      </c>
      <c r="C41" s="326" t="str">
        <f>IF(ISBLANK(Regressions!C51), " ", Regressions!C51)</f>
        <v>Urban</v>
      </c>
      <c r="D41" s="322">
        <f>IF(ISBLANK(Regressions!D51), " ", Regressions!D51)</f>
        <v>390816.36942539213</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Albania</v>
      </c>
      <c r="B42" s="321">
        <f>IF(ISBLANK(Regressions!B52), " ", Regressions!B52)</f>
        <v>2007</v>
      </c>
      <c r="C42" s="326" t="str">
        <f>IF(ISBLANK(Regressions!C52), " ", Regressions!C52)</f>
        <v>Urban</v>
      </c>
      <c r="D42" s="322">
        <f>IF(ISBLANK(Regressions!D52), " ", Regressions!D52)</f>
        <v>384672.91576080321</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Albania</v>
      </c>
      <c r="B43" s="321">
        <f>IF(ISBLANK(Regressions!B53), " ", Regressions!B53)</f>
        <v>2008</v>
      </c>
      <c r="C43" s="326" t="str">
        <f>IF(ISBLANK(Regressions!C53), " ", Regressions!C53)</f>
        <v>Urban</v>
      </c>
      <c r="D43" s="322">
        <f>IF(ISBLANK(Regressions!D53), " ", Regressions!D53)</f>
        <v>377526.54151721962</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Albania</v>
      </c>
      <c r="B44" s="321">
        <f>IF(ISBLANK(Regressions!B54), " ", Regressions!B54)</f>
        <v>2009</v>
      </c>
      <c r="C44" s="326" t="str">
        <f>IF(ISBLANK(Regressions!C54), " ", Regressions!C54)</f>
        <v>Urban</v>
      </c>
      <c r="D44" s="322">
        <f>IF(ISBLANK(Regressions!D54), " ", Regressions!D54)</f>
        <v>369624.24454593658</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Albania</v>
      </c>
      <c r="B45" s="321">
        <f>IF(ISBLANK(Regressions!B55), " ", Regressions!B55)</f>
        <v>2010</v>
      </c>
      <c r="C45" s="326" t="str">
        <f>IF(ISBLANK(Regressions!C55), " ", Regressions!C55)</f>
        <v>Urban</v>
      </c>
      <c r="D45" s="322">
        <f>IF(ISBLANK(Regressions!D55), " ", Regressions!D55)</f>
        <v>361496.35871204379</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Albania</v>
      </c>
      <c r="B46" s="321">
        <f>IF(ISBLANK(Regressions!B56), " ", Regressions!B56)</f>
        <v>2011</v>
      </c>
      <c r="C46" s="326" t="str">
        <f>IF(ISBLANK(Regressions!C56), " ", Regressions!C56)</f>
        <v>Urban</v>
      </c>
      <c r="D46" s="322">
        <f>IF(ISBLANK(Regressions!D56), " ", Regressions!D56)</f>
        <v>353174.05018043518</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Albania</v>
      </c>
      <c r="B47" s="321">
        <f>IF(ISBLANK(Regressions!B57), " ", Regressions!B57)</f>
        <v>2012</v>
      </c>
      <c r="C47" s="326" t="str">
        <f>IF(ISBLANK(Regressions!C57), " ", Regressions!C57)</f>
        <v>Urban</v>
      </c>
      <c r="D47" s="322">
        <f>IF(ISBLANK(Regressions!D57), " ", Regressions!D57)</f>
        <v>345709.4078512573</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Albania</v>
      </c>
      <c r="B48" s="321">
        <f>IF(ISBLANK(Regressions!B58), " ", Regressions!B58)</f>
        <v>2013</v>
      </c>
      <c r="C48" s="326" t="str">
        <f>IF(ISBLANK(Regressions!C58), " ", Regressions!C58)</f>
        <v>Urban</v>
      </c>
      <c r="D48" s="322">
        <f>IF(ISBLANK(Regressions!D58), " ", Regressions!D58)</f>
        <v>338374.14382896433</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Albania</v>
      </c>
      <c r="B49" s="321">
        <f>IF(ISBLANK(Regressions!B59), " ", Regressions!B59)</f>
        <v>2014</v>
      </c>
      <c r="C49" s="326" t="str">
        <f>IF(ISBLANK(Regressions!C59), " ", Regressions!C59)</f>
        <v>Urban</v>
      </c>
      <c r="D49" s="322">
        <f>IF(ISBLANK(Regressions!D59), " ", Regressions!D59)</f>
        <v>332219.19020656589</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Albania</v>
      </c>
      <c r="B50" s="321">
        <f>IF(ISBLANK(Regressions!B60), " ", Regressions!B60)</f>
        <v>2015</v>
      </c>
      <c r="C50" s="326" t="str">
        <f>IF(ISBLANK(Regressions!C60), " ", Regressions!C60)</f>
        <v>Urban</v>
      </c>
      <c r="D50" s="322">
        <f>IF(ISBLANK(Regressions!D60), " ", Regressions!D60)</f>
        <v>327049.86146575928</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Albania</v>
      </c>
      <c r="B51" s="321">
        <f>IF(ISBLANK(Regressions!B61), " ", Regressions!B61)</f>
        <v>2016</v>
      </c>
      <c r="C51" s="326" t="str">
        <f>IF(ISBLANK(Regressions!C61), " ", Regressions!C61)</f>
        <v>Urban</v>
      </c>
      <c r="D51" s="322">
        <f>IF(ISBLANK(Regressions!D61), " ", Regressions!D61)</f>
        <v>323607.36377506249</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Albania</v>
      </c>
      <c r="B52" s="321">
        <f>IF(ISBLANK(Regressions!B62), " ", Regressions!B62)</f>
        <v>2017</v>
      </c>
      <c r="C52" s="326" t="str">
        <f>IF(ISBLANK(Regressions!C62), " ", Regressions!C62)</f>
        <v>Urban</v>
      </c>
      <c r="D52" s="322">
        <f>IF(ISBLANK(Regressions!D62), " ", Regressions!D62)</f>
        <v>321301.21964271553</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Albania</v>
      </c>
      <c r="B53" s="321">
        <f>IF(ISBLANK(Regressions!B63), " ", Regressions!B63)</f>
        <v>2018</v>
      </c>
      <c r="C53" s="326" t="str">
        <f>IF(ISBLANK(Regressions!C63), " ", Regressions!C63)</f>
        <v>Urban</v>
      </c>
      <c r="D53" s="322">
        <f>IF(ISBLANK(Regressions!D63), " ", Regressions!D63)</f>
        <v>318688.80269989022</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Albania</v>
      </c>
      <c r="B54" s="321">
        <f>IF(ISBLANK(Regressions!B64), " ", Regressions!B64)</f>
        <v>2019</v>
      </c>
      <c r="C54" s="326" t="str">
        <f>IF(ISBLANK(Regressions!C64), " ", Regressions!C64)</f>
        <v>Urban</v>
      </c>
      <c r="D54" s="322">
        <f>IF(ISBLANK(Regressions!D64), " ", Regressions!D64)</f>
        <v>316086.7532026291</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Albania</v>
      </c>
      <c r="B55" s="321">
        <f>IF(ISBLANK(Regressions!B65), " ", Regressions!B65)</f>
        <v>2020</v>
      </c>
      <c r="C55" s="326" t="str">
        <f>IF(ISBLANK(Regressions!C65), " ", Regressions!C65)</f>
        <v>Urban</v>
      </c>
      <c r="D55" s="322">
        <f>IF(ISBLANK(Regressions!D65), " ", Regressions!D65)</f>
        <v>315209.70184204099</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1" t="str">
        <f>IF(ISBLANK(Regressions!A66), " ", Regressions!A66)</f>
        <v>Albania</v>
      </c>
      <c r="B56" s="372">
        <f>IF(ISBLANK(Regressions!B66), " ", Regressions!B66)</f>
        <v>2021</v>
      </c>
      <c r="C56" s="373" t="str">
        <f>IF(ISBLANK(Regressions!C66), " ", Regressions!C66)</f>
        <v>Urban</v>
      </c>
      <c r="D56" s="374">
        <f>IF(ISBLANK(Regressions!D66), " ", Regressions!D66)</f>
        <v>312222.34992637631</v>
      </c>
      <c r="E56" s="377" t="e">
        <f>IF(ISNUMBER(Regressions!E66),ROUND(Regressions!E66, 1), NA())</f>
        <v>#N/A</v>
      </c>
      <c r="F56" s="375" t="e">
        <f>IF(ISNUMBER(Regressions!F66),ROUND(Regressions!F66, 1), NA())</f>
        <v>#N/A</v>
      </c>
      <c r="G56" s="378" t="e">
        <f>IF(ISNUMBER(Regressions!G66),ROUND(Regressions!G66, 1), NA())</f>
        <v>#N/A</v>
      </c>
      <c r="H56" s="376" t="e">
        <f>IF(ISNUMBER(Regressions!H66),ROUND(Regressions!H66, 1), NA())</f>
        <v>#N/A</v>
      </c>
      <c r="I56" s="379" t="e">
        <f>IF(ISNUMBER(Regressions!I66),ROUND(Regressions!I66, 1), NA())</f>
        <v>#N/A</v>
      </c>
      <c r="J56" s="377" t="e">
        <f>IF(ISNUMBER(Regressions!K66),ROUND(Regressions!K66, 1), NA())</f>
        <v>#N/A</v>
      </c>
      <c r="K56" s="375" t="e">
        <f>IF(ISNUMBER(Regressions!L66),ROUND(Regressions!L66, 1), NA())</f>
        <v>#N/A</v>
      </c>
      <c r="L56" s="380" t="e">
        <f>IF(ISNUMBER(Regressions!M66),ROUND(Regressions!M66, 1), NA())</f>
        <v>#N/A</v>
      </c>
      <c r="M56" s="376" t="e">
        <f>IF(ISNUMBER(Regressions!N66),ROUND(Regressions!N66, 1), NA())</f>
        <v>#N/A</v>
      </c>
      <c r="N56" s="379" t="e">
        <f>IF(ISNUMBER(Regressions!O66),ROUND(Regressions!O66, 1), NA())</f>
        <v>#N/A</v>
      </c>
      <c r="O56" s="377" t="e">
        <f>IF(ISNUMBER(Regressions!Q66),ROUND(Regressions!Q66, 1), NA())</f>
        <v>#N/A</v>
      </c>
      <c r="P56" s="375" t="e">
        <f>IF(ISNUMBER(Regressions!R66),ROUND(Regressions!R66, 1), NA())</f>
        <v>#N/A</v>
      </c>
      <c r="Q56" s="381" t="e">
        <f>IF(ISNUMBER(Regressions!S66),ROUND(Regressions!S66, 1), NA())</f>
        <v>#N/A</v>
      </c>
      <c r="R56" s="376" t="e">
        <f>IF(ISNUMBER(Regressions!T66),ROUND(Regressions!T66, 1), NA())</f>
        <v>#N/A</v>
      </c>
      <c r="S56" s="379" t="e">
        <f>IF(ISNUMBER(Regressions!U66),ROUND(Regressions!U66, 1), NA())</f>
        <v>#N/A</v>
      </c>
      <c r="T56" s="370"/>
      <c r="U56" s="370"/>
      <c r="V56" s="370"/>
      <c r="W56" s="370"/>
      <c r="X56" s="370"/>
      <c r="Y56" s="370"/>
      <c r="Z56" s="370"/>
      <c r="AA56" s="370"/>
      <c r="AB56" s="370"/>
      <c r="AC56" s="370"/>
    </row>
    <row xmlns:x14ac="http://schemas.microsoft.com/office/spreadsheetml/2009/9/ac" r="57" x14ac:dyDescent="0.2">
      <c r="A57" s="320" t="str">
        <f>IF(ISBLANK(Regressions!A67), " ", Regressions!A67)</f>
        <v>Albania</v>
      </c>
      <c r="B57" s="321">
        <f>IF(ISBLANK(Regressions!B67), " ", Regressions!B67)</f>
        <v>2022</v>
      </c>
      <c r="C57" s="326" t="str">
        <f>IF(ISBLANK(Regressions!C67), " ", Regressions!C67)</f>
        <v>Urban</v>
      </c>
      <c r="D57" s="322">
        <f>IF(ISBLANK(Regressions!D67), " ", Regressions!D67)</f>
        <v>309506.81168365479</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Albania</v>
      </c>
      <c r="B58" s="328">
        <f>IF(ISBLANK(Regressions!B68), " ", Regressions!B68)</f>
        <v>2023</v>
      </c>
      <c r="C58" s="329" t="str">
        <f>IF(ISBLANK(Regressions!C68), " ", Regressions!C68)</f>
        <v>Urban</v>
      </c>
      <c r="D58" s="330">
        <f>IF(ISBLANK(Regressions!D68), " ", Regressions!D68)</f>
        <v>264057.64319732669</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Albania</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Albania</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Albania</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Albania</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Albania</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Albania</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Albania</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Albania</v>
      </c>
      <c r="B66" s="321">
        <f>IF(ISBLANK(Regressions!B76), " ", Regressions!B76)</f>
        <v>2000</v>
      </c>
      <c r="C66" s="326" t="str">
        <f>IF(ISBLANK(Regressions!C76), " ", Regressions!C76)</f>
        <v>Rural</v>
      </c>
      <c r="D66" s="322">
        <f>IF(ISBLANK(Regressions!D76), " ", Regressions!D76)</f>
        <v>564708.55418506626</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Albania</v>
      </c>
      <c r="B67" s="321">
        <f>IF(ISBLANK(Regressions!B77), " ", Regressions!B77)</f>
        <v>2001</v>
      </c>
      <c r="C67" s="326" t="str">
        <f>IF(ISBLANK(Regressions!C77), " ", Regressions!C77)</f>
        <v>Rural</v>
      </c>
      <c r="D67" s="322">
        <f>IF(ISBLANK(Regressions!D77), " ", Regressions!D77)</f>
        <v>547248.56724464404</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Albania</v>
      </c>
      <c r="B68" s="321">
        <f>IF(ISBLANK(Regressions!B78), " ", Regressions!B78)</f>
        <v>2002</v>
      </c>
      <c r="C68" s="326" t="str">
        <f>IF(ISBLANK(Regressions!C78), " ", Regressions!C78)</f>
        <v>Rural</v>
      </c>
      <c r="D68" s="322">
        <f>IF(ISBLANK(Regressions!D78), " ", Regressions!D78)</f>
        <v>524616.38469062815</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Albania</v>
      </c>
      <c r="B69" s="321">
        <f>IF(ISBLANK(Regressions!B79), " ", Regressions!B79)</f>
        <v>2003</v>
      </c>
      <c r="C69" s="326" t="str">
        <f>IF(ISBLANK(Regressions!C79), " ", Regressions!C79)</f>
        <v>Rural</v>
      </c>
      <c r="D69" s="322">
        <f>IF(ISBLANK(Regressions!D79), " ", Regressions!D79)</f>
        <v>500901.5419567108</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Albania</v>
      </c>
      <c r="B70" s="321">
        <f>IF(ISBLANK(Regressions!B80), " ", Regressions!B80)</f>
        <v>2004</v>
      </c>
      <c r="C70" s="326" t="str">
        <f>IF(ISBLANK(Regressions!C80), " ", Regressions!C80)</f>
        <v>Rural</v>
      </c>
      <c r="D70" s="322">
        <f>IF(ISBLANK(Regressions!D80), " ", Regressions!D80)</f>
        <v>476677.67875488289</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Albania</v>
      </c>
      <c r="B71" s="321">
        <f>IF(ISBLANK(Regressions!B81), " ", Regressions!B81)</f>
        <v>2005</v>
      </c>
      <c r="C71" s="326" t="str">
        <f>IF(ISBLANK(Regressions!C81), " ", Regressions!C81)</f>
        <v>Rural</v>
      </c>
      <c r="D71" s="322">
        <f>IF(ISBLANK(Regressions!D81), " ", Regressions!D81)</f>
        <v>451533.6216564941</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Albania</v>
      </c>
      <c r="B72" s="321">
        <f>IF(ISBLANK(Regressions!B82), " ", Regressions!B82)</f>
        <v>2006</v>
      </c>
      <c r="C72" s="326" t="str">
        <f>IF(ISBLANK(Regressions!C82), " ", Regressions!C82)</f>
        <v>Rural</v>
      </c>
      <c r="D72" s="322">
        <f>IF(ISBLANK(Regressions!D82), " ", Regressions!D82)</f>
        <v>426534.63057460787</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Albania</v>
      </c>
      <c r="B73" s="321">
        <f>IF(ISBLANK(Regressions!B83), " ", Regressions!B83)</f>
        <v>2007</v>
      </c>
      <c r="C73" s="326" t="str">
        <f>IF(ISBLANK(Regressions!C83), " ", Regressions!C83)</f>
        <v>Rural</v>
      </c>
      <c r="D73" s="322">
        <f>IF(ISBLANK(Regressions!D83), " ", Regressions!D83)</f>
        <v>401947.08423919679</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Albania</v>
      </c>
      <c r="B74" s="321">
        <f>IF(ISBLANK(Regressions!B84), " ", Regressions!B84)</f>
        <v>2008</v>
      </c>
      <c r="C74" s="326" t="str">
        <f>IF(ISBLANK(Regressions!C84), " ", Regressions!C84)</f>
        <v>Rural</v>
      </c>
      <c r="D74" s="322">
        <f>IF(ISBLANK(Regressions!D84), " ", Regressions!D84)</f>
        <v>377662.45848278038</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Albania</v>
      </c>
      <c r="B75" s="321">
        <f>IF(ISBLANK(Regressions!B85), " ", Regressions!B85)</f>
        <v>2009</v>
      </c>
      <c r="C75" s="326" t="str">
        <f>IF(ISBLANK(Regressions!C85), " ", Regressions!C85)</f>
        <v>Rural</v>
      </c>
      <c r="D75" s="322">
        <f>IF(ISBLANK(Regressions!D85), " ", Regressions!D85)</f>
        <v>354050.75545406342</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Albania</v>
      </c>
      <c r="B76" s="321">
        <f>IF(ISBLANK(Regressions!B86), " ", Regressions!B86)</f>
        <v>2010</v>
      </c>
      <c r="C76" s="326" t="str">
        <f>IF(ISBLANK(Regressions!C86), " ", Regressions!C86)</f>
        <v>Rural</v>
      </c>
      <c r="D76" s="322">
        <f>IF(ISBLANK(Regressions!D86), " ", Regressions!D86)</f>
        <v>331516.64128795633</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Albania</v>
      </c>
      <c r="B77" s="321">
        <f>IF(ISBLANK(Regressions!B87), " ", Regressions!B87)</f>
        <v>2011</v>
      </c>
      <c r="C77" s="326" t="str">
        <f>IF(ISBLANK(Regressions!C87), " ", Regressions!C87)</f>
        <v>Rural</v>
      </c>
      <c r="D77" s="322">
        <f>IF(ISBLANK(Regressions!D87), " ", Regressions!D87)</f>
        <v>310100.94981956482</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Albania</v>
      </c>
      <c r="B78" s="321">
        <f>IF(ISBLANK(Regressions!B88), " ", Regressions!B88)</f>
        <v>2012</v>
      </c>
      <c r="C78" s="326" t="str">
        <f>IF(ISBLANK(Regressions!C88), " ", Regressions!C88)</f>
        <v>Rural</v>
      </c>
      <c r="D78" s="322">
        <f>IF(ISBLANK(Regressions!D88), " ", Regressions!D88)</f>
        <v>290604.5921487427</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Albania</v>
      </c>
      <c r="B79" s="321">
        <f>IF(ISBLANK(Regressions!B89), " ", Regressions!B89)</f>
        <v>2013</v>
      </c>
      <c r="C79" s="326" t="str">
        <f>IF(ISBLANK(Regressions!C89), " ", Regressions!C89)</f>
        <v>Rural</v>
      </c>
      <c r="D79" s="322">
        <f>IF(ISBLANK(Regressions!D89), " ", Regressions!D89)</f>
        <v>272552.85617103567</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Albania</v>
      </c>
      <c r="B80" s="321">
        <f>IF(ISBLANK(Regressions!B90), " ", Regressions!B90)</f>
        <v>2014</v>
      </c>
      <c r="C80" s="326" t="str">
        <f>IF(ISBLANK(Regressions!C90), " ", Regressions!C90)</f>
        <v>Rural</v>
      </c>
      <c r="D80" s="322">
        <f>IF(ISBLANK(Regressions!D90), " ", Regressions!D90)</f>
        <v>256581.80979343419</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Albania</v>
      </c>
      <c r="B81" s="321">
        <f>IF(ISBLANK(Regressions!B91), " ", Regressions!B91)</f>
        <v>2015</v>
      </c>
      <c r="C81" s="326" t="str">
        <f>IF(ISBLANK(Regressions!C91), " ", Regressions!C91)</f>
        <v>Rural</v>
      </c>
      <c r="D81" s="322">
        <f>IF(ISBLANK(Regressions!D91), " ", Regressions!D91)</f>
        <v>242386.13853424069</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Albania</v>
      </c>
      <c r="B82" s="321">
        <f>IF(ISBLANK(Regressions!B92), " ", Regressions!B92)</f>
        <v>2016</v>
      </c>
      <c r="C82" s="326" t="str">
        <f>IF(ISBLANK(Regressions!C92), " ", Regressions!C92)</f>
        <v>Rural</v>
      </c>
      <c r="D82" s="322">
        <f>IF(ISBLANK(Regressions!D92), " ", Regressions!D92)</f>
        <v>230315.63622493751</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Albania</v>
      </c>
      <c r="B83" s="321">
        <f>IF(ISBLANK(Regressions!B93), " ", Regressions!B93)</f>
        <v>2017</v>
      </c>
      <c r="C83" s="326" t="str">
        <f>IF(ISBLANK(Regressions!C93), " ", Regressions!C93)</f>
        <v>Rural</v>
      </c>
      <c r="D83" s="322">
        <f>IF(ISBLANK(Regressions!D93), " ", Regressions!D93)</f>
        <v>219764.7803572845</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Albania</v>
      </c>
      <c r="B84" s="321">
        <f>IF(ISBLANK(Regressions!B94), " ", Regressions!B94)</f>
        <v>2018</v>
      </c>
      <c r="C84" s="326" t="str">
        <f>IF(ISBLANK(Regressions!C94), " ", Regressions!C94)</f>
        <v>Rural</v>
      </c>
      <c r="D84" s="322">
        <f>IF(ISBLANK(Regressions!D94), " ", Regressions!D94)</f>
        <v>209650.19730010981</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Albania</v>
      </c>
      <c r="B85" s="321">
        <f>IF(ISBLANK(Regressions!B95), " ", Regressions!B95)</f>
        <v>2019</v>
      </c>
      <c r="C85" s="326" t="str">
        <f>IF(ISBLANK(Regressions!C95), " ", Regressions!C95)</f>
        <v>Rural</v>
      </c>
      <c r="D85" s="322">
        <f>IF(ISBLANK(Regressions!D95), " ", Regressions!D95)</f>
        <v>200150.24679737099</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Albania</v>
      </c>
      <c r="B86" s="321">
        <f>IF(ISBLANK(Regressions!B96), " ", Regressions!B96)</f>
        <v>2020</v>
      </c>
      <c r="C86" s="326" t="str">
        <f>IF(ISBLANK(Regressions!C96), " ", Regressions!C96)</f>
        <v>Rural</v>
      </c>
      <c r="D86" s="322">
        <f>IF(ISBLANK(Regressions!D96), " ", Regressions!D96)</f>
        <v>192276.29815795901</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1" t="str">
        <f>IF(ISBLANK(Regressions!A97), " ", Regressions!A97)</f>
        <v>Albania</v>
      </c>
      <c r="B87" s="372">
        <f>IF(ISBLANK(Regressions!B97), " ", Regressions!B97)</f>
        <v>2021</v>
      </c>
      <c r="C87" s="373" t="str">
        <f>IF(ISBLANK(Regressions!C97), " ", Regressions!C97)</f>
        <v>Rural</v>
      </c>
      <c r="D87" s="374">
        <f>IF(ISBLANK(Regressions!D97), " ", Regressions!D97)</f>
        <v>183612.6500736236</v>
      </c>
      <c r="E87" s="377" t="e">
        <f>IF(ISNUMBER(Regressions!E97),ROUND(Regressions!E97, 1), NA())</f>
        <v>#N/A</v>
      </c>
      <c r="F87" s="375" t="e">
        <f>IF(ISNUMBER(Regressions!F97),ROUND(Regressions!F97, 1), NA())</f>
        <v>#N/A</v>
      </c>
      <c r="G87" s="378" t="e">
        <f>IF(ISNUMBER(Regressions!G97),ROUND(Regressions!G97, 1), NA())</f>
        <v>#N/A</v>
      </c>
      <c r="H87" s="376" t="e">
        <f>IF(ISNUMBER(Regressions!H97),ROUND(Regressions!H97, 1), NA())</f>
        <v>#N/A</v>
      </c>
      <c r="I87" s="379" t="e">
        <f>IF(ISNUMBER(Regressions!I97),ROUND(Regressions!I97, 1), NA())</f>
        <v>#N/A</v>
      </c>
      <c r="J87" s="377" t="e">
        <f>IF(ISNUMBER(Regressions!K97),ROUND(Regressions!K97, 1), NA())</f>
        <v>#N/A</v>
      </c>
      <c r="K87" s="375" t="e">
        <f>IF(ISNUMBER(Regressions!L97),ROUND(Regressions!L97, 1), NA())</f>
        <v>#N/A</v>
      </c>
      <c r="L87" s="380" t="e">
        <f>IF(ISNUMBER(Regressions!M97),ROUND(Regressions!M97, 1), NA())</f>
        <v>#N/A</v>
      </c>
      <c r="M87" s="376" t="e">
        <f>IF(ISNUMBER(Regressions!N97),ROUND(Regressions!N97, 1), NA())</f>
        <v>#N/A</v>
      </c>
      <c r="N87" s="379" t="e">
        <f>IF(ISNUMBER(Regressions!O97),ROUND(Regressions!O97, 1), NA())</f>
        <v>#N/A</v>
      </c>
      <c r="O87" s="377" t="e">
        <f>IF(ISNUMBER(Regressions!Q97),ROUND(Regressions!Q97, 1), NA())</f>
        <v>#N/A</v>
      </c>
      <c r="P87" s="375" t="e">
        <f>IF(ISNUMBER(Regressions!R97),ROUND(Regressions!R97, 1), NA())</f>
        <v>#N/A</v>
      </c>
      <c r="Q87" s="381" t="e">
        <f>IF(ISNUMBER(Regressions!S97),ROUND(Regressions!S97, 1), NA())</f>
        <v>#N/A</v>
      </c>
      <c r="R87" s="376" t="e">
        <f>IF(ISNUMBER(Regressions!T97),ROUND(Regressions!T97, 1), NA())</f>
        <v>#N/A</v>
      </c>
      <c r="S87" s="379" t="e">
        <f>IF(ISNUMBER(Regressions!U97),ROUND(Regressions!U97, 1), NA())</f>
        <v>#N/A</v>
      </c>
      <c r="T87" s="370"/>
      <c r="U87" s="370"/>
      <c r="V87" s="370"/>
      <c r="W87" s="370"/>
      <c r="X87" s="370"/>
      <c r="Y87" s="370"/>
      <c r="Z87" s="370"/>
      <c r="AA87" s="370"/>
      <c r="AB87" s="370"/>
      <c r="AC87" s="370"/>
    </row>
    <row xmlns:x14ac="http://schemas.microsoft.com/office/spreadsheetml/2009/9/ac" r="88" x14ac:dyDescent="0.2">
      <c r="A88" s="320" t="str">
        <f>IF(ISBLANK(Regressions!A98), " ", Regressions!A98)</f>
        <v>Albania</v>
      </c>
      <c r="B88" s="321">
        <f>IF(ISBLANK(Regressions!B98), " ", Regressions!B98)</f>
        <v>2022</v>
      </c>
      <c r="C88" s="326" t="str">
        <f>IF(ISBLANK(Regressions!C98), " ", Regressions!C98)</f>
        <v>Rural</v>
      </c>
      <c r="D88" s="322">
        <f>IF(ISBLANK(Regressions!D98), " ", Regressions!D98)</f>
        <v>175621.18831634519</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Albania</v>
      </c>
      <c r="B89" s="328">
        <f>IF(ISBLANK(Regressions!B99), " ", Regressions!B99)</f>
        <v>2023</v>
      </c>
      <c r="C89" s="329" t="str">
        <f>IF(ISBLANK(Regressions!C99), " ", Regressions!C99)</f>
        <v>Rural</v>
      </c>
      <c r="D89" s="330">
        <f>IF(ISBLANK(Regressions!D99), " ", Regressions!D99)</f>
        <v>144681.35680267331</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Albania</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Albania</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Albania</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Albania</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Albania</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Albania</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Albania</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Albania</v>
      </c>
      <c r="B97" s="321">
        <f>IF(ISBLANK(Regressions!B107), " ", Regressions!B107)</f>
        <v>2000</v>
      </c>
      <c r="C97" s="326" t="str">
        <f>IF(ISBLANK(Regressions!C107), " ", Regressions!C107)</f>
        <v>Pre-primary</v>
      </c>
      <c r="D97" s="322">
        <f>IF(ISBLANK(Regressions!D107), " ", Regressions!D107)</f>
        <v>185513</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Albania</v>
      </c>
      <c r="B98" s="321">
        <f>IF(ISBLANK(Regressions!B108), " ", Regressions!B108)</f>
        <v>2001</v>
      </c>
      <c r="C98" s="326" t="str">
        <f>IF(ISBLANK(Regressions!C108), " ", Regressions!C108)</f>
        <v>Pre-primary</v>
      </c>
      <c r="D98" s="322">
        <f>IF(ISBLANK(Regressions!D108), " ", Regressions!D108)</f>
        <v>176616</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Albania</v>
      </c>
      <c r="B99" s="321">
        <f>IF(ISBLANK(Regressions!B109), " ", Regressions!B109)</f>
        <v>2002</v>
      </c>
      <c r="C99" s="326" t="str">
        <f>IF(ISBLANK(Regressions!C109), " ", Regressions!C109)</f>
        <v>Pre-primary</v>
      </c>
      <c r="D99" s="322">
        <f>IF(ISBLANK(Regressions!D109), " ", Regressions!D109)</f>
        <v>166933</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Albania</v>
      </c>
      <c r="B100" s="321">
        <f>IF(ISBLANK(Regressions!B110), " ", Regressions!B110)</f>
        <v>2003</v>
      </c>
      <c r="C100" s="326" t="str">
        <f>IF(ISBLANK(Regressions!C110), " ", Regressions!C110)</f>
        <v>Pre-primary</v>
      </c>
      <c r="D100" s="322">
        <f>IF(ISBLANK(Regressions!D110), " ", Regressions!D110)</f>
        <v>157652</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Albania</v>
      </c>
      <c r="B101" s="321">
        <f>IF(ISBLANK(Regressions!B111), " ", Regressions!B111)</f>
        <v>2004</v>
      </c>
      <c r="C101" s="326" t="str">
        <f>IF(ISBLANK(Regressions!C111), " ", Regressions!C111)</f>
        <v>Pre-primary</v>
      </c>
      <c r="D101" s="322">
        <f>IF(ISBLANK(Regressions!D111), " ", Regressions!D111)</f>
        <v>149151</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Albania</v>
      </c>
      <c r="B102" s="321">
        <f>IF(ISBLANK(Regressions!B112), " ", Regressions!B112)</f>
        <v>2005</v>
      </c>
      <c r="C102" s="326" t="str">
        <f>IF(ISBLANK(Regressions!C112), " ", Regressions!C112)</f>
        <v>Pre-primary</v>
      </c>
      <c r="D102" s="322">
        <f>IF(ISBLANK(Regressions!D112), " ", Regressions!D112)</f>
        <v>140401</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Albania</v>
      </c>
      <c r="B103" s="321">
        <f>IF(ISBLANK(Regressions!B113), " ", Regressions!B113)</f>
        <v>2006</v>
      </c>
      <c r="C103" s="326" t="str">
        <f>IF(ISBLANK(Regressions!C113), " ", Regressions!C113)</f>
        <v>Pre-primary</v>
      </c>
      <c r="D103" s="322">
        <f>IF(ISBLANK(Regressions!D113), " ", Regressions!D113)</f>
        <v>131918</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Albania</v>
      </c>
      <c r="B104" s="321">
        <f>IF(ISBLANK(Regressions!B114), " ", Regressions!B114)</f>
        <v>2007</v>
      </c>
      <c r="C104" s="326" t="str">
        <f>IF(ISBLANK(Regressions!C114), " ", Regressions!C114)</f>
        <v>Pre-primary</v>
      </c>
      <c r="D104" s="322">
        <f>IF(ISBLANK(Regressions!D114), " ", Regressions!D114)</f>
        <v>124433</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Albania</v>
      </c>
      <c r="B105" s="321">
        <f>IF(ISBLANK(Regressions!B115), " ", Regressions!B115)</f>
        <v>2008</v>
      </c>
      <c r="C105" s="326" t="str">
        <f>IF(ISBLANK(Regressions!C115), " ", Regressions!C115)</f>
        <v>Pre-primary</v>
      </c>
      <c r="D105" s="322">
        <f>IF(ISBLANK(Regressions!D115), " ", Regressions!D115)</f>
        <v>118603</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Albania</v>
      </c>
      <c r="B106" s="321">
        <f>IF(ISBLANK(Regressions!B116), " ", Regressions!B116)</f>
        <v>2009</v>
      </c>
      <c r="C106" s="326" t="str">
        <f>IF(ISBLANK(Regressions!C116), " ", Regressions!C116)</f>
        <v>Pre-primary</v>
      </c>
      <c r="D106" s="322">
        <f>IF(ISBLANK(Regressions!D116), " ", Regressions!D116)</f>
        <v>112598</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Albania</v>
      </c>
      <c r="B107" s="321">
        <f>IF(ISBLANK(Regressions!B117), " ", Regressions!B117)</f>
        <v>2010</v>
      </c>
      <c r="C107" s="326" t="str">
        <f>IF(ISBLANK(Regressions!C117), " ", Regressions!C117)</f>
        <v>Pre-primary</v>
      </c>
      <c r="D107" s="322">
        <f>IF(ISBLANK(Regressions!D117), " ", Regressions!D117)</f>
        <v>107055</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Albania</v>
      </c>
      <c r="B108" s="321">
        <f>IF(ISBLANK(Regressions!B118), " ", Regressions!B118)</f>
        <v>2011</v>
      </c>
      <c r="C108" s="326" t="str">
        <f>IF(ISBLANK(Regressions!C118), " ", Regressions!C118)</f>
        <v>Pre-primary</v>
      </c>
      <c r="D108" s="322">
        <f>IF(ISBLANK(Regressions!D118), " ", Regressions!D118)</f>
        <v>102275</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Albania</v>
      </c>
      <c r="B109" s="321">
        <f>IF(ISBLANK(Regressions!B119), " ", Regressions!B119)</f>
        <v>2012</v>
      </c>
      <c r="C109" s="326" t="str">
        <f>IF(ISBLANK(Regressions!C119), " ", Regressions!C119)</f>
        <v>Pre-primary</v>
      </c>
      <c r="D109" s="322">
        <f>IF(ISBLANK(Regressions!D119), " ", Regressions!D119)</f>
        <v>99191</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Albania</v>
      </c>
      <c r="B110" s="321">
        <f>IF(ISBLANK(Regressions!B120), " ", Regressions!B120)</f>
        <v>2013</v>
      </c>
      <c r="C110" s="326" t="str">
        <f>IF(ISBLANK(Regressions!C120), " ", Regressions!C120)</f>
        <v>Pre-primary</v>
      </c>
      <c r="D110" s="322">
        <f>IF(ISBLANK(Regressions!D120), " ", Regressions!D120)</f>
        <v>97829</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Albania</v>
      </c>
      <c r="B111" s="321">
        <f>IF(ISBLANK(Regressions!B121), " ", Regressions!B121)</f>
        <v>2014</v>
      </c>
      <c r="C111" s="326" t="str">
        <f>IF(ISBLANK(Regressions!C121), " ", Regressions!C121)</f>
        <v>Pre-primary</v>
      </c>
      <c r="D111" s="322">
        <f>IF(ISBLANK(Regressions!D121), " ", Regressions!D121)</f>
        <v>97595</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Albania</v>
      </c>
      <c r="B112" s="321">
        <f>IF(ISBLANK(Regressions!B122), " ", Regressions!B122)</f>
        <v>2015</v>
      </c>
      <c r="C112" s="326" t="str">
        <f>IF(ISBLANK(Regressions!C122), " ", Regressions!C122)</f>
        <v>Pre-primary</v>
      </c>
      <c r="D112" s="322">
        <f>IF(ISBLANK(Regressions!D122), " ", Regressions!D122)</f>
        <v>97532</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Albania</v>
      </c>
      <c r="B113" s="321">
        <f>IF(ISBLANK(Regressions!B123), " ", Regressions!B123)</f>
        <v>2016</v>
      </c>
      <c r="C113" s="326" t="str">
        <f>IF(ISBLANK(Regressions!C123), " ", Regressions!C123)</f>
        <v>Pre-primary</v>
      </c>
      <c r="D113" s="322">
        <f>IF(ISBLANK(Regressions!D123), " ", Regressions!D123)</f>
        <v>98423</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Albania</v>
      </c>
      <c r="B114" s="321">
        <f>IF(ISBLANK(Regressions!B124), " ", Regressions!B124)</f>
        <v>2017</v>
      </c>
      <c r="C114" s="326" t="str">
        <f>IF(ISBLANK(Regressions!C124), " ", Regressions!C124)</f>
        <v>Pre-primary</v>
      </c>
      <c r="D114" s="322">
        <f>IF(ISBLANK(Regressions!D124), " ", Regressions!D124)</f>
        <v>99384</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Albania</v>
      </c>
      <c r="B115" s="321">
        <f>IF(ISBLANK(Regressions!B125), " ", Regressions!B125)</f>
        <v>2018</v>
      </c>
      <c r="C115" s="326" t="str">
        <f>IF(ISBLANK(Regressions!C125), " ", Regressions!C125)</f>
        <v>Pre-primary</v>
      </c>
      <c r="D115" s="322">
        <f>IF(ISBLANK(Regressions!D125), " ", Regressions!D125)</f>
        <v>99993</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Albania</v>
      </c>
      <c r="B116" s="321">
        <f>IF(ISBLANK(Regressions!B126), " ", Regressions!B126)</f>
        <v>2019</v>
      </c>
      <c r="C116" s="326" t="str">
        <f>IF(ISBLANK(Regressions!C126), " ", Regressions!C126)</f>
        <v>Pre-primary</v>
      </c>
      <c r="D116" s="322">
        <f>IF(ISBLANK(Regressions!D126), " ", Regressions!D126)</f>
        <v>98019</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Albania</v>
      </c>
      <c r="B117" s="321">
        <f>IF(ISBLANK(Regressions!B127), " ", Regressions!B127)</f>
        <v>2020</v>
      </c>
      <c r="C117" s="326" t="str">
        <f>IF(ISBLANK(Regressions!C127), " ", Regressions!C127)</f>
        <v>Pre-primary</v>
      </c>
      <c r="D117" s="322">
        <f>IF(ISBLANK(Regressions!D127), " ", Regressions!D127)</f>
        <v>94409</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1" t="str">
        <f>IF(ISBLANK(Regressions!A128), " ", Regressions!A128)</f>
        <v>Albania</v>
      </c>
      <c r="B118" s="372">
        <f>IF(ISBLANK(Regressions!B128), " ", Regressions!B128)</f>
        <v>2021</v>
      </c>
      <c r="C118" s="373" t="str">
        <f>IF(ISBLANK(Regressions!C128), " ", Regressions!C128)</f>
        <v>Pre-primary</v>
      </c>
      <c r="D118" s="374">
        <f>IF(ISBLANK(Regressions!D128), " ", Regressions!D128)</f>
        <v>89887</v>
      </c>
      <c r="E118" s="377" t="e">
        <f>IF(ISNUMBER(Regressions!E128),ROUND(Regressions!E128, 1), NA())</f>
        <v>#N/A</v>
      </c>
      <c r="F118" s="375" t="e">
        <f>IF(ISNUMBER(Regressions!F128),ROUND(Regressions!F128, 1), NA())</f>
        <v>#N/A</v>
      </c>
      <c r="G118" s="378" t="e">
        <f>IF(ISNUMBER(Regressions!G128),ROUND(Regressions!G128, 1), NA())</f>
        <v>#N/A</v>
      </c>
      <c r="H118" s="376" t="e">
        <f>IF(ISNUMBER(Regressions!H128),ROUND(Regressions!H128, 1), NA())</f>
        <v>#N/A</v>
      </c>
      <c r="I118" s="379" t="e">
        <f>IF(ISNUMBER(Regressions!I128),ROUND(Regressions!I128, 1), NA())</f>
        <v>#N/A</v>
      </c>
      <c r="J118" s="377" t="e">
        <f>IF(ISNUMBER(Regressions!K128),ROUND(Regressions!K128, 1), NA())</f>
        <v>#N/A</v>
      </c>
      <c r="K118" s="375" t="e">
        <f>IF(ISNUMBER(Regressions!L128),ROUND(Regressions!L128, 1), NA())</f>
        <v>#N/A</v>
      </c>
      <c r="L118" s="380" t="e">
        <f>IF(ISNUMBER(Regressions!M128),ROUND(Regressions!M128, 1), NA())</f>
        <v>#N/A</v>
      </c>
      <c r="M118" s="376" t="e">
        <f>IF(ISNUMBER(Regressions!N128),ROUND(Regressions!N128, 1), NA())</f>
        <v>#N/A</v>
      </c>
      <c r="N118" s="379" t="e">
        <f>IF(ISNUMBER(Regressions!O128),ROUND(Regressions!O128, 1), NA())</f>
        <v>#N/A</v>
      </c>
      <c r="O118" s="377" t="e">
        <f>IF(ISNUMBER(Regressions!Q128),ROUND(Regressions!Q128, 1), NA())</f>
        <v>#N/A</v>
      </c>
      <c r="P118" s="375" t="e">
        <f>IF(ISNUMBER(Regressions!R128),ROUND(Regressions!R128, 1), NA())</f>
        <v>#N/A</v>
      </c>
      <c r="Q118" s="381" t="e">
        <f>IF(ISNUMBER(Regressions!S128),ROUND(Regressions!S128, 1), NA())</f>
        <v>#N/A</v>
      </c>
      <c r="R118" s="376" t="e">
        <f>IF(ISNUMBER(Regressions!T128),ROUND(Regressions!T128, 1), NA())</f>
        <v>#N/A</v>
      </c>
      <c r="S118" s="379" t="e">
        <f>IF(ISNUMBER(Regressions!U128),ROUND(Regressions!U128, 1), NA())</f>
        <v>#N/A</v>
      </c>
      <c r="T118" s="370"/>
      <c r="U118" s="370"/>
      <c r="V118" s="370"/>
      <c r="W118" s="370"/>
      <c r="X118" s="370"/>
      <c r="Y118" s="370"/>
      <c r="Z118" s="370"/>
      <c r="AA118" s="370"/>
      <c r="AB118" s="370"/>
      <c r="AC118" s="370"/>
    </row>
    <row xmlns:x14ac="http://schemas.microsoft.com/office/spreadsheetml/2009/9/ac" r="119" x14ac:dyDescent="0.2">
      <c r="A119" s="320" t="str">
        <f>IF(ISBLANK(Regressions!A129), " ", Regressions!A129)</f>
        <v>Albania</v>
      </c>
      <c r="B119" s="321">
        <f>IF(ISBLANK(Regressions!B129), " ", Regressions!B129)</f>
        <v>2022</v>
      </c>
      <c r="C119" s="326" t="str">
        <f>IF(ISBLANK(Regressions!C129), " ", Regressions!C129)</f>
        <v>Pre-primary</v>
      </c>
      <c r="D119" s="322">
        <f>IF(ISBLANK(Regressions!D129), " ", Regressions!D129)</f>
        <v>86228</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Albania</v>
      </c>
      <c r="B120" s="328">
        <f>IF(ISBLANK(Regressions!B130), " ", Regressions!B130)</f>
        <v>2023</v>
      </c>
      <c r="C120" s="329" t="str">
        <f>IF(ISBLANK(Regressions!C130), " ", Regressions!C130)</f>
        <v>Pre-primary</v>
      </c>
      <c r="D120" s="330">
        <f>IF(ISBLANK(Regressions!D130), " ", Regressions!D130)</f>
        <v>70685</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Albania</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Albania</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Albania</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Albania</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Albania</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Albania</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Albania</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Albania</v>
      </c>
      <c r="B128" s="321">
        <f>IF(ISBLANK(Regressions!B138), " ", Regressions!B138)</f>
        <v>2000</v>
      </c>
      <c r="C128" s="326" t="str">
        <f>IF(ISBLANK(Regressions!C138), " ", Regressions!C138)</f>
        <v>Primary</v>
      </c>
      <c r="D128" s="322">
        <f>IF(ISBLANK(Regressions!D138), " ", Regressions!D138)</f>
        <v>259563</v>
      </c>
      <c r="E128" s="200" t="e">
        <f>IF(ISNUMBER(Regressions!E138),ROUND(Regressions!E138, 1), NA())</f>
        <v>#N/A</v>
      </c>
      <c r="F128" s="323" t="e">
        <f>IF(ISNUMBER(Regressions!F138),ROUND(Regressions!F138, 1), NA())</f>
        <v>#N/A</v>
      </c>
      <c r="G128" s="222" t="e">
        <f>IF(ISNUMBER(Regressions!G138),ROUND(Regressions!G138, 1), NA())</f>
        <v>#N/A</v>
      </c>
      <c r="H128" s="324" t="e">
        <f>IF(ISNUMBER(Regressions!H138),ROUND(Regressions!H138, 1), NA())</f>
        <v>#N/A</v>
      </c>
      <c r="I128" s="223" t="e">
        <f>IF(ISNUMBER(Regressions!I138),ROUND(Regressions!I138, 1), NA())</f>
        <v>#N/A</v>
      </c>
      <c r="J128" s="325" t="e">
        <f>IF(ISNUMBER(Regressions!K138),ROUND(Regressions!K138, 1), NA())</f>
        <v>#N/A</v>
      </c>
      <c r="K128" s="323" t="e">
        <f>IF(ISNUMBER(Regressions!L138),ROUND(Regressions!L138, 1), NA())</f>
        <v>#N/A</v>
      </c>
      <c r="L128" s="224" t="e">
        <f>IF(ISNUMBER(Regressions!M138),ROUND(Regressions!M138, 1), NA())</f>
        <v>#N/A</v>
      </c>
      <c r="M128" s="324" t="e">
        <f>IF(ISNUMBER(Regressions!N138),ROUND(Regressions!N138, 1), NA())</f>
        <v>#N/A</v>
      </c>
      <c r="N128" s="223" t="e">
        <f>IF(ISNUMBER(Regressions!O138),ROUND(Regressions!O138, 1), NA())</f>
        <v>#N/A</v>
      </c>
      <c r="O128" s="325" t="e">
        <f>IF(ISNUMBER(Regressions!Q138),ROUND(Regressions!Q138, 1), NA())</f>
        <v>#N/A</v>
      </c>
      <c r="P128" s="323" t="e">
        <f>IF(ISNUMBER(Regressions!R138),ROUND(Regressions!R138, 1), NA())</f>
        <v>#N/A</v>
      </c>
      <c r="Q128" s="201" t="e">
        <f>IF(ISNUMBER(Regressions!S138),ROUND(Regressions!S138, 1), NA())</f>
        <v>#N/A</v>
      </c>
      <c r="R128" s="324" t="e">
        <f>IF(ISNUMBER(Regressions!T138),ROUND(Regressions!T138, 1), NA())</f>
        <v>#N/A</v>
      </c>
      <c r="S128" s="223" t="e">
        <f>IF(ISNUMBER(Regressions!U138),ROUND(Regressions!U138, 1), NA())</f>
        <v>#N/A</v>
      </c>
    </row>
    <row xmlns:x14ac="http://schemas.microsoft.com/office/spreadsheetml/2009/9/ac" r="129" x14ac:dyDescent="0.2">
      <c r="A129" s="320" t="str">
        <f>IF(ISBLANK(Regressions!A139), " ", Regressions!A139)</f>
        <v>Albania</v>
      </c>
      <c r="B129" s="321">
        <f>IF(ISBLANK(Regressions!B139), " ", Regressions!B139)</f>
        <v>2001</v>
      </c>
      <c r="C129" s="326" t="str">
        <f>IF(ISBLANK(Regressions!C139), " ", Regressions!C139)</f>
        <v>Primary</v>
      </c>
      <c r="D129" s="322">
        <f>IF(ISBLANK(Regressions!D139), " ", Regressions!D139)</f>
        <v>252156</v>
      </c>
      <c r="E129" s="200" t="e">
        <f>IF(ISNUMBER(Regressions!E139),ROUND(Regressions!E139, 1), NA())</f>
        <v>#N/A</v>
      </c>
      <c r="F129" s="323" t="e">
        <f>IF(ISNUMBER(Regressions!F139),ROUND(Regressions!F139, 1), NA())</f>
        <v>#N/A</v>
      </c>
      <c r="G129" s="222" t="e">
        <f>IF(ISNUMBER(Regressions!G139),ROUND(Regressions!G139, 1), NA())</f>
        <v>#N/A</v>
      </c>
      <c r="H129" s="324" t="e">
        <f>IF(ISNUMBER(Regressions!H139),ROUND(Regressions!H139, 1), NA())</f>
        <v>#N/A</v>
      </c>
      <c r="I129" s="223" t="e">
        <f>IF(ISNUMBER(Regressions!I139),ROUND(Regressions!I139, 1), NA())</f>
        <v>#N/A</v>
      </c>
      <c r="J129" s="325" t="e">
        <f>IF(ISNUMBER(Regressions!K139),ROUND(Regressions!K139, 1), NA())</f>
        <v>#N/A</v>
      </c>
      <c r="K129" s="323" t="e">
        <f>IF(ISNUMBER(Regressions!L139),ROUND(Regressions!L139, 1), NA())</f>
        <v>#N/A</v>
      </c>
      <c r="L129" s="224" t="e">
        <f>IF(ISNUMBER(Regressions!M139),ROUND(Regressions!M139, 1), NA())</f>
        <v>#N/A</v>
      </c>
      <c r="M129" s="324" t="e">
        <f>IF(ISNUMBER(Regressions!N139),ROUND(Regressions!N139, 1), NA())</f>
        <v>#N/A</v>
      </c>
      <c r="N129" s="223" t="e">
        <f>IF(ISNUMBER(Regressions!O139),ROUND(Regressions!O139, 1), NA())</f>
        <v>#N/A</v>
      </c>
      <c r="O129" s="325" t="e">
        <f>IF(ISNUMBER(Regressions!Q139),ROUND(Regressions!Q139, 1), NA())</f>
        <v>#N/A</v>
      </c>
      <c r="P129" s="323" t="e">
        <f>IF(ISNUMBER(Regressions!R139),ROUND(Regressions!R139, 1), NA())</f>
        <v>#N/A</v>
      </c>
      <c r="Q129" s="201" t="e">
        <f>IF(ISNUMBER(Regressions!S139),ROUND(Regressions!S139, 1), NA())</f>
        <v>#N/A</v>
      </c>
      <c r="R129" s="324" t="e">
        <f>IF(ISNUMBER(Regressions!T139),ROUND(Regressions!T139, 1), NA())</f>
        <v>#N/A</v>
      </c>
      <c r="S129" s="223" t="e">
        <f>IF(ISNUMBER(Regressions!U139),ROUND(Regressions!U139, 1), NA())</f>
        <v>#N/A</v>
      </c>
    </row>
    <row xmlns:x14ac="http://schemas.microsoft.com/office/spreadsheetml/2009/9/ac" r="130" x14ac:dyDescent="0.2">
      <c r="A130" s="320" t="str">
        <f>IF(ISBLANK(Regressions!A140), " ", Regressions!A140)</f>
        <v>Albania</v>
      </c>
      <c r="B130" s="321">
        <f>IF(ISBLANK(Regressions!B140), " ", Regressions!B140)</f>
        <v>2002</v>
      </c>
      <c r="C130" s="326" t="str">
        <f>IF(ISBLANK(Regressions!C140), " ", Regressions!C140)</f>
        <v>Primary</v>
      </c>
      <c r="D130" s="322">
        <f>IF(ISBLANK(Regressions!D140), " ", Regressions!D140)</f>
        <v>244736</v>
      </c>
      <c r="E130" s="200" t="e">
        <f>IF(ISNUMBER(Regressions!E140),ROUND(Regressions!E140, 1), NA())</f>
        <v>#N/A</v>
      </c>
      <c r="F130" s="323" t="e">
        <f>IF(ISNUMBER(Regressions!F140),ROUND(Regressions!F140, 1), NA())</f>
        <v>#N/A</v>
      </c>
      <c r="G130" s="222" t="e">
        <f>IF(ISNUMBER(Regressions!G140),ROUND(Regressions!G140, 1), NA())</f>
        <v>#N/A</v>
      </c>
      <c r="H130" s="324" t="e">
        <f>IF(ISNUMBER(Regressions!H140),ROUND(Regressions!H140, 1), NA())</f>
        <v>#N/A</v>
      </c>
      <c r="I130" s="223" t="e">
        <f>IF(ISNUMBER(Regressions!I140),ROUND(Regressions!I140, 1), NA())</f>
        <v>#N/A</v>
      </c>
      <c r="J130" s="325" t="e">
        <f>IF(ISNUMBER(Regressions!K140),ROUND(Regressions!K140, 1), NA())</f>
        <v>#N/A</v>
      </c>
      <c r="K130" s="323" t="e">
        <f>IF(ISNUMBER(Regressions!L140),ROUND(Regressions!L140, 1), NA())</f>
        <v>#N/A</v>
      </c>
      <c r="L130" s="224" t="e">
        <f>IF(ISNUMBER(Regressions!M140),ROUND(Regressions!M140, 1), NA())</f>
        <v>#N/A</v>
      </c>
      <c r="M130" s="324" t="e">
        <f>IF(ISNUMBER(Regressions!N140),ROUND(Regressions!N140, 1), NA())</f>
        <v>#N/A</v>
      </c>
      <c r="N130" s="223" t="e">
        <f>IF(ISNUMBER(Regressions!O140),ROUND(Regressions!O140, 1), NA())</f>
        <v>#N/A</v>
      </c>
      <c r="O130" s="325" t="e">
        <f>IF(ISNUMBER(Regressions!Q140),ROUND(Regressions!Q140, 1), NA())</f>
        <v>#N/A</v>
      </c>
      <c r="P130" s="323" t="e">
        <f>IF(ISNUMBER(Regressions!R140),ROUND(Regressions!R140, 1), NA())</f>
        <v>#N/A</v>
      </c>
      <c r="Q130" s="201" t="e">
        <f>IF(ISNUMBER(Regressions!S140),ROUND(Regressions!S140, 1), NA())</f>
        <v>#N/A</v>
      </c>
      <c r="R130" s="324" t="e">
        <f>IF(ISNUMBER(Regressions!T140),ROUND(Regressions!T140, 1), NA())</f>
        <v>#N/A</v>
      </c>
      <c r="S130" s="223" t="e">
        <f>IF(ISNUMBER(Regressions!U140),ROUND(Regressions!U140, 1), NA())</f>
        <v>#N/A</v>
      </c>
    </row>
    <row xmlns:x14ac="http://schemas.microsoft.com/office/spreadsheetml/2009/9/ac" r="131" x14ac:dyDescent="0.2">
      <c r="A131" s="320" t="str">
        <f>IF(ISBLANK(Regressions!A141), " ", Regressions!A141)</f>
        <v>Albania</v>
      </c>
      <c r="B131" s="321">
        <f>IF(ISBLANK(Regressions!B141), " ", Regressions!B141)</f>
        <v>2003</v>
      </c>
      <c r="C131" s="326" t="str">
        <f>IF(ISBLANK(Regressions!C141), " ", Regressions!C141)</f>
        <v>Primary</v>
      </c>
      <c r="D131" s="322">
        <f>IF(ISBLANK(Regressions!D141), " ", Regressions!D141)</f>
        <v>235696</v>
      </c>
      <c r="E131" s="200" t="e">
        <f>IF(ISNUMBER(Regressions!E141),ROUND(Regressions!E141, 1), NA())</f>
        <v>#N/A</v>
      </c>
      <c r="F131" s="323" t="e">
        <f>IF(ISNUMBER(Regressions!F141),ROUND(Regressions!F141, 1), NA())</f>
        <v>#N/A</v>
      </c>
      <c r="G131" s="222" t="e">
        <f>IF(ISNUMBER(Regressions!G141),ROUND(Regressions!G141, 1), NA())</f>
        <v>#N/A</v>
      </c>
      <c r="H131" s="324" t="e">
        <f>IF(ISNUMBER(Regressions!H141),ROUND(Regressions!H141, 1), NA())</f>
        <v>#N/A</v>
      </c>
      <c r="I131" s="223" t="e">
        <f>IF(ISNUMBER(Regressions!I141),ROUND(Regressions!I141, 1), NA())</f>
        <v>#N/A</v>
      </c>
      <c r="J131" s="325" t="e">
        <f>IF(ISNUMBER(Regressions!K141),ROUND(Regressions!K141, 1), NA())</f>
        <v>#N/A</v>
      </c>
      <c r="K131" s="323" t="e">
        <f>IF(ISNUMBER(Regressions!L141),ROUND(Regressions!L141, 1), NA())</f>
        <v>#N/A</v>
      </c>
      <c r="L131" s="224" t="e">
        <f>IF(ISNUMBER(Regressions!M141),ROUND(Regressions!M141, 1), NA())</f>
        <v>#N/A</v>
      </c>
      <c r="M131" s="324" t="e">
        <f>IF(ISNUMBER(Regressions!N141),ROUND(Regressions!N141, 1), NA())</f>
        <v>#N/A</v>
      </c>
      <c r="N131" s="223" t="e">
        <f>IF(ISNUMBER(Regressions!O141),ROUND(Regressions!O141, 1), NA())</f>
        <v>#N/A</v>
      </c>
      <c r="O131" s="325" t="e">
        <f>IF(ISNUMBER(Regressions!Q141),ROUND(Regressions!Q141, 1), NA())</f>
        <v>#N/A</v>
      </c>
      <c r="P131" s="323" t="e">
        <f>IF(ISNUMBER(Regressions!R141),ROUND(Regressions!R141, 1), NA())</f>
        <v>#N/A</v>
      </c>
      <c r="Q131" s="201" t="e">
        <f>IF(ISNUMBER(Regressions!S141),ROUND(Regressions!S141, 1), NA())</f>
        <v>#N/A</v>
      </c>
      <c r="R131" s="324" t="e">
        <f>IF(ISNUMBER(Regressions!T141),ROUND(Regressions!T141, 1), NA())</f>
        <v>#N/A</v>
      </c>
      <c r="S131" s="223" t="e">
        <f>IF(ISNUMBER(Regressions!U141),ROUND(Regressions!U141, 1), NA())</f>
        <v>#N/A</v>
      </c>
    </row>
    <row xmlns:x14ac="http://schemas.microsoft.com/office/spreadsheetml/2009/9/ac" r="132" x14ac:dyDescent="0.2">
      <c r="A132" s="320" t="str">
        <f>IF(ISBLANK(Regressions!A142), " ", Regressions!A142)</f>
        <v>Albania</v>
      </c>
      <c r="B132" s="321">
        <f>IF(ISBLANK(Regressions!B142), " ", Regressions!B142)</f>
        <v>2004</v>
      </c>
      <c r="C132" s="326" t="str">
        <f>IF(ISBLANK(Regressions!C142), " ", Regressions!C142)</f>
        <v>Primary</v>
      </c>
      <c r="D132" s="322">
        <f>IF(ISBLANK(Regressions!D142), " ", Regressions!D142)</f>
        <v>225524</v>
      </c>
      <c r="E132" s="200" t="e">
        <f>IF(ISNUMBER(Regressions!E142),ROUND(Regressions!E142, 1), NA())</f>
        <v>#N/A</v>
      </c>
      <c r="F132" s="323" t="e">
        <f>IF(ISNUMBER(Regressions!F142),ROUND(Regressions!F142, 1), NA())</f>
        <v>#N/A</v>
      </c>
      <c r="G132" s="222" t="e">
        <f>IF(ISNUMBER(Regressions!G142),ROUND(Regressions!G142, 1), NA())</f>
        <v>#N/A</v>
      </c>
      <c r="H132" s="324" t="e">
        <f>IF(ISNUMBER(Regressions!H142),ROUND(Regressions!H142, 1), NA())</f>
        <v>#N/A</v>
      </c>
      <c r="I132" s="223" t="e">
        <f>IF(ISNUMBER(Regressions!I142),ROUND(Regressions!I142, 1), NA())</f>
        <v>#N/A</v>
      </c>
      <c r="J132" s="325" t="e">
        <f>IF(ISNUMBER(Regressions!K142),ROUND(Regressions!K142, 1), NA())</f>
        <v>#N/A</v>
      </c>
      <c r="K132" s="323" t="e">
        <f>IF(ISNUMBER(Regressions!L142),ROUND(Regressions!L142, 1), NA())</f>
        <v>#N/A</v>
      </c>
      <c r="L132" s="224" t="e">
        <f>IF(ISNUMBER(Regressions!M142),ROUND(Regressions!M142, 1), NA())</f>
        <v>#N/A</v>
      </c>
      <c r="M132" s="324" t="e">
        <f>IF(ISNUMBER(Regressions!N142),ROUND(Regressions!N142, 1), NA())</f>
        <v>#N/A</v>
      </c>
      <c r="N132" s="223" t="e">
        <f>IF(ISNUMBER(Regressions!O142),ROUND(Regressions!O142, 1), NA())</f>
        <v>#N/A</v>
      </c>
      <c r="O132" s="325" t="e">
        <f>IF(ISNUMBER(Regressions!Q142),ROUND(Regressions!Q142, 1), NA())</f>
        <v>#N/A</v>
      </c>
      <c r="P132" s="323" t="e">
        <f>IF(ISNUMBER(Regressions!R142),ROUND(Regressions!R142, 1), NA())</f>
        <v>#N/A</v>
      </c>
      <c r="Q132" s="201" t="e">
        <f>IF(ISNUMBER(Regressions!S142),ROUND(Regressions!S142, 1), NA())</f>
        <v>#N/A</v>
      </c>
      <c r="R132" s="324" t="e">
        <f>IF(ISNUMBER(Regressions!T142),ROUND(Regressions!T142, 1), NA())</f>
        <v>#N/A</v>
      </c>
      <c r="S132" s="223" t="e">
        <f>IF(ISNUMBER(Regressions!U142),ROUND(Regressions!U142, 1), NA())</f>
        <v>#N/A</v>
      </c>
    </row>
    <row xmlns:x14ac="http://schemas.microsoft.com/office/spreadsheetml/2009/9/ac" r="133" x14ac:dyDescent="0.2">
      <c r="A133" s="320" t="str">
        <f>IF(ISBLANK(Regressions!A143), " ", Regressions!A143)</f>
        <v>Albania</v>
      </c>
      <c r="B133" s="321">
        <f>IF(ISBLANK(Regressions!B143), " ", Regressions!B143)</f>
        <v>2005</v>
      </c>
      <c r="C133" s="326" t="str">
        <f>IF(ISBLANK(Regressions!C143), " ", Regressions!C143)</f>
        <v>Primary</v>
      </c>
      <c r="D133" s="322">
        <f>IF(ISBLANK(Regressions!D143), " ", Regressions!D143)</f>
        <v>213771</v>
      </c>
      <c r="E133" s="200" t="e">
        <f>IF(ISNUMBER(Regressions!E143),ROUND(Regressions!E143, 1), NA())</f>
        <v>#N/A</v>
      </c>
      <c r="F133" s="323" t="e">
        <f>IF(ISNUMBER(Regressions!F143),ROUND(Regressions!F143, 1), NA())</f>
        <v>#N/A</v>
      </c>
      <c r="G133" s="222" t="e">
        <f>IF(ISNUMBER(Regressions!G143),ROUND(Regressions!G143, 1), NA())</f>
        <v>#N/A</v>
      </c>
      <c r="H133" s="324" t="e">
        <f>IF(ISNUMBER(Regressions!H143),ROUND(Regressions!H143, 1), NA())</f>
        <v>#N/A</v>
      </c>
      <c r="I133" s="223" t="e">
        <f>IF(ISNUMBER(Regressions!I143),ROUND(Regressions!I143, 1), NA())</f>
        <v>#N/A</v>
      </c>
      <c r="J133" s="325" t="e">
        <f>IF(ISNUMBER(Regressions!K143),ROUND(Regressions!K143, 1), NA())</f>
        <v>#N/A</v>
      </c>
      <c r="K133" s="323" t="e">
        <f>IF(ISNUMBER(Regressions!L143),ROUND(Regressions!L143, 1), NA())</f>
        <v>#N/A</v>
      </c>
      <c r="L133" s="224" t="e">
        <f>IF(ISNUMBER(Regressions!M143),ROUND(Regressions!M143, 1), NA())</f>
        <v>#N/A</v>
      </c>
      <c r="M133" s="324" t="e">
        <f>IF(ISNUMBER(Regressions!N143),ROUND(Regressions!N143, 1), NA())</f>
        <v>#N/A</v>
      </c>
      <c r="N133" s="223" t="e">
        <f>IF(ISNUMBER(Regressions!O143),ROUND(Regressions!O143, 1), NA())</f>
        <v>#N/A</v>
      </c>
      <c r="O133" s="325" t="e">
        <f>IF(ISNUMBER(Regressions!Q143),ROUND(Regressions!Q143, 1), NA())</f>
        <v>#N/A</v>
      </c>
      <c r="P133" s="323" t="e">
        <f>IF(ISNUMBER(Regressions!R143),ROUND(Regressions!R143, 1), NA())</f>
        <v>#N/A</v>
      </c>
      <c r="Q133" s="201" t="e">
        <f>IF(ISNUMBER(Regressions!S143),ROUND(Regressions!S143, 1), NA())</f>
        <v>#N/A</v>
      </c>
      <c r="R133" s="324" t="e">
        <f>IF(ISNUMBER(Regressions!T143),ROUND(Regressions!T143, 1), NA())</f>
        <v>#N/A</v>
      </c>
      <c r="S133" s="223" t="e">
        <f>IF(ISNUMBER(Regressions!U143),ROUND(Regressions!U143, 1), NA())</f>
        <v>#N/A</v>
      </c>
    </row>
    <row xmlns:x14ac="http://schemas.microsoft.com/office/spreadsheetml/2009/9/ac" r="134" x14ac:dyDescent="0.2">
      <c r="A134" s="320" t="str">
        <f>IF(ISBLANK(Regressions!A144), " ", Regressions!A144)</f>
        <v>Albania</v>
      </c>
      <c r="B134" s="321">
        <f>IF(ISBLANK(Regressions!B144), " ", Regressions!B144)</f>
        <v>2006</v>
      </c>
      <c r="C134" s="326" t="str">
        <f>IF(ISBLANK(Regressions!C144), " ", Regressions!C144)</f>
        <v>Primary</v>
      </c>
      <c r="D134" s="322">
        <f>IF(ISBLANK(Regressions!D144), " ", Regressions!D144)</f>
        <v>202377</v>
      </c>
      <c r="E134" s="200" t="e">
        <f>IF(ISNUMBER(Regressions!E144),ROUND(Regressions!E144, 1), NA())</f>
        <v>#N/A</v>
      </c>
      <c r="F134" s="323" t="e">
        <f>IF(ISNUMBER(Regressions!F144),ROUND(Regressions!F144, 1), NA())</f>
        <v>#N/A</v>
      </c>
      <c r="G134" s="222" t="e">
        <f>IF(ISNUMBER(Regressions!G144),ROUND(Regressions!G144, 1), NA())</f>
        <v>#N/A</v>
      </c>
      <c r="H134" s="324" t="e">
        <f>IF(ISNUMBER(Regressions!H144),ROUND(Regressions!H144, 1), NA())</f>
        <v>#N/A</v>
      </c>
      <c r="I134" s="223" t="e">
        <f>IF(ISNUMBER(Regressions!I144),ROUND(Regressions!I144, 1), NA())</f>
        <v>#N/A</v>
      </c>
      <c r="J134" s="325" t="e">
        <f>IF(ISNUMBER(Regressions!K144),ROUND(Regressions!K144, 1), NA())</f>
        <v>#N/A</v>
      </c>
      <c r="K134" s="323" t="e">
        <f>IF(ISNUMBER(Regressions!L144),ROUND(Regressions!L144, 1), NA())</f>
        <v>#N/A</v>
      </c>
      <c r="L134" s="224" t="e">
        <f>IF(ISNUMBER(Regressions!M144),ROUND(Regressions!M144, 1), NA())</f>
        <v>#N/A</v>
      </c>
      <c r="M134" s="324" t="e">
        <f>IF(ISNUMBER(Regressions!N144),ROUND(Regressions!N144, 1), NA())</f>
        <v>#N/A</v>
      </c>
      <c r="N134" s="223" t="e">
        <f>IF(ISNUMBER(Regressions!O144),ROUND(Regressions!O144, 1), NA())</f>
        <v>#N/A</v>
      </c>
      <c r="O134" s="325" t="e">
        <f>IF(ISNUMBER(Regressions!Q144),ROUND(Regressions!Q144, 1), NA())</f>
        <v>#N/A</v>
      </c>
      <c r="P134" s="323" t="e">
        <f>IF(ISNUMBER(Regressions!R144),ROUND(Regressions!R144, 1), NA())</f>
        <v>#N/A</v>
      </c>
      <c r="Q134" s="201" t="e">
        <f>IF(ISNUMBER(Regressions!S144),ROUND(Regressions!S144, 1), NA())</f>
        <v>#N/A</v>
      </c>
      <c r="R134" s="324" t="e">
        <f>IF(ISNUMBER(Regressions!T144),ROUND(Regressions!T144, 1), NA())</f>
        <v>#N/A</v>
      </c>
      <c r="S134" s="223" t="e">
        <f>IF(ISNUMBER(Regressions!U144),ROUND(Regressions!U144, 1), NA())</f>
        <v>#N/A</v>
      </c>
    </row>
    <row xmlns:x14ac="http://schemas.microsoft.com/office/spreadsheetml/2009/9/ac" r="135" x14ac:dyDescent="0.2">
      <c r="A135" s="320" t="str">
        <f>IF(ISBLANK(Regressions!A145), " ", Regressions!A145)</f>
        <v>Albania</v>
      </c>
      <c r="B135" s="321">
        <f>IF(ISBLANK(Regressions!B145), " ", Regressions!B145)</f>
        <v>2007</v>
      </c>
      <c r="C135" s="326" t="str">
        <f>IF(ISBLANK(Regressions!C145), " ", Regressions!C145)</f>
        <v>Primary</v>
      </c>
      <c r="D135" s="322">
        <f>IF(ISBLANK(Regressions!D145), " ", Regressions!D145)</f>
        <v>191208</v>
      </c>
      <c r="E135" s="200" t="e">
        <f>IF(ISNUMBER(Regressions!E145),ROUND(Regressions!E145, 1), NA())</f>
        <v>#N/A</v>
      </c>
      <c r="F135" s="323" t="e">
        <f>IF(ISNUMBER(Regressions!F145),ROUND(Regressions!F145, 1), NA())</f>
        <v>#N/A</v>
      </c>
      <c r="G135" s="222" t="e">
        <f>IF(ISNUMBER(Regressions!G145),ROUND(Regressions!G145, 1), NA())</f>
        <v>#N/A</v>
      </c>
      <c r="H135" s="324" t="e">
        <f>IF(ISNUMBER(Regressions!H145),ROUND(Regressions!H145, 1), NA())</f>
        <v>#N/A</v>
      </c>
      <c r="I135" s="223" t="e">
        <f>IF(ISNUMBER(Regressions!I145),ROUND(Regressions!I145, 1), NA())</f>
        <v>#N/A</v>
      </c>
      <c r="J135" s="325" t="e">
        <f>IF(ISNUMBER(Regressions!K145),ROUND(Regressions!K145, 1), NA())</f>
        <v>#N/A</v>
      </c>
      <c r="K135" s="323" t="e">
        <f>IF(ISNUMBER(Regressions!L145),ROUND(Regressions!L145, 1), NA())</f>
        <v>#N/A</v>
      </c>
      <c r="L135" s="224" t="e">
        <f>IF(ISNUMBER(Regressions!M145),ROUND(Regressions!M145, 1), NA())</f>
        <v>#N/A</v>
      </c>
      <c r="M135" s="324" t="e">
        <f>IF(ISNUMBER(Regressions!N145),ROUND(Regressions!N145, 1), NA())</f>
        <v>#N/A</v>
      </c>
      <c r="N135" s="223" t="e">
        <f>IF(ISNUMBER(Regressions!O145),ROUND(Regressions!O145, 1), NA())</f>
        <v>#N/A</v>
      </c>
      <c r="O135" s="325" t="e">
        <f>IF(ISNUMBER(Regressions!Q145),ROUND(Regressions!Q145, 1), NA())</f>
        <v>#N/A</v>
      </c>
      <c r="P135" s="323" t="e">
        <f>IF(ISNUMBER(Regressions!R145),ROUND(Regressions!R145, 1), NA())</f>
        <v>#N/A</v>
      </c>
      <c r="Q135" s="201" t="e">
        <f>IF(ISNUMBER(Regressions!S145),ROUND(Regressions!S145, 1), NA())</f>
        <v>#N/A</v>
      </c>
      <c r="R135" s="324" t="e">
        <f>IF(ISNUMBER(Regressions!T145),ROUND(Regressions!T145, 1), NA())</f>
        <v>#N/A</v>
      </c>
      <c r="S135" s="223" t="e">
        <f>IF(ISNUMBER(Regressions!U145),ROUND(Regressions!U145, 1), NA())</f>
        <v>#N/A</v>
      </c>
    </row>
    <row xmlns:x14ac="http://schemas.microsoft.com/office/spreadsheetml/2009/9/ac" r="136" x14ac:dyDescent="0.2">
      <c r="A136" s="320" t="str">
        <f>IF(ISBLANK(Regressions!A146), " ", Regressions!A146)</f>
        <v>Albania</v>
      </c>
      <c r="B136" s="321">
        <f>IF(ISBLANK(Regressions!B146), " ", Regressions!B146)</f>
        <v>2008</v>
      </c>
      <c r="C136" s="326" t="str">
        <f>IF(ISBLANK(Regressions!C146), " ", Regressions!C146)</f>
        <v>Primary</v>
      </c>
      <c r="D136" s="322">
        <f>IF(ISBLANK(Regressions!D146), " ", Regressions!D146)</f>
        <v>180202</v>
      </c>
      <c r="E136" s="200" t="e">
        <f>IF(ISNUMBER(Regressions!E146),ROUND(Regressions!E146, 1), NA())</f>
        <v>#N/A</v>
      </c>
      <c r="F136" s="323" t="e">
        <f>IF(ISNUMBER(Regressions!F146),ROUND(Regressions!F146, 1), NA())</f>
        <v>#N/A</v>
      </c>
      <c r="G136" s="222" t="e">
        <f>IF(ISNUMBER(Regressions!G146),ROUND(Regressions!G146, 1), NA())</f>
        <v>#N/A</v>
      </c>
      <c r="H136" s="324" t="e">
        <f>IF(ISNUMBER(Regressions!H146),ROUND(Regressions!H146, 1), NA())</f>
        <v>#N/A</v>
      </c>
      <c r="I136" s="223" t="e">
        <f>IF(ISNUMBER(Regressions!I146),ROUND(Regressions!I146, 1), NA())</f>
        <v>#N/A</v>
      </c>
      <c r="J136" s="325" t="e">
        <f>IF(ISNUMBER(Regressions!K146),ROUND(Regressions!K146, 1), NA())</f>
        <v>#N/A</v>
      </c>
      <c r="K136" s="323" t="e">
        <f>IF(ISNUMBER(Regressions!L146),ROUND(Regressions!L146, 1), NA())</f>
        <v>#N/A</v>
      </c>
      <c r="L136" s="224" t="e">
        <f>IF(ISNUMBER(Regressions!M146),ROUND(Regressions!M146, 1), NA())</f>
        <v>#N/A</v>
      </c>
      <c r="M136" s="324" t="e">
        <f>IF(ISNUMBER(Regressions!N146),ROUND(Regressions!N146, 1), NA())</f>
        <v>#N/A</v>
      </c>
      <c r="N136" s="223" t="e">
        <f>IF(ISNUMBER(Regressions!O146),ROUND(Regressions!O146, 1), NA())</f>
        <v>#N/A</v>
      </c>
      <c r="O136" s="325" t="e">
        <f>IF(ISNUMBER(Regressions!Q146),ROUND(Regressions!Q146, 1), NA())</f>
        <v>#N/A</v>
      </c>
      <c r="P136" s="323" t="e">
        <f>IF(ISNUMBER(Regressions!R146),ROUND(Regressions!R146, 1), NA())</f>
        <v>#N/A</v>
      </c>
      <c r="Q136" s="201" t="e">
        <f>IF(ISNUMBER(Regressions!S146),ROUND(Regressions!S146, 1), NA())</f>
        <v>#N/A</v>
      </c>
      <c r="R136" s="324" t="e">
        <f>IF(ISNUMBER(Regressions!T146),ROUND(Regressions!T146, 1), NA())</f>
        <v>#N/A</v>
      </c>
      <c r="S136" s="223" t="e">
        <f>IF(ISNUMBER(Regressions!U146),ROUND(Regressions!U146, 1), NA())</f>
        <v>#N/A</v>
      </c>
    </row>
    <row xmlns:x14ac="http://schemas.microsoft.com/office/spreadsheetml/2009/9/ac" r="137" x14ac:dyDescent="0.2">
      <c r="A137" s="320" t="str">
        <f>IF(ISBLANK(Regressions!A147), " ", Regressions!A147)</f>
        <v>Albania</v>
      </c>
      <c r="B137" s="321">
        <f>IF(ISBLANK(Regressions!B147), " ", Regressions!B147)</f>
        <v>2009</v>
      </c>
      <c r="C137" s="326" t="str">
        <f>IF(ISBLANK(Regressions!C147), " ", Regressions!C147)</f>
        <v>Primary</v>
      </c>
      <c r="D137" s="322">
        <f>IF(ISBLANK(Regressions!D147), " ", Regressions!D147)</f>
        <v>218459</v>
      </c>
      <c r="E137" s="200" t="e">
        <f>IF(ISNUMBER(Regressions!E147),ROUND(Regressions!E147, 1), NA())</f>
        <v>#N/A</v>
      </c>
      <c r="F137" s="323" t="e">
        <f>IF(ISNUMBER(Regressions!F147),ROUND(Regressions!F147, 1), NA())</f>
        <v>#N/A</v>
      </c>
      <c r="G137" s="222" t="e">
        <f>IF(ISNUMBER(Regressions!G147),ROUND(Regressions!G147, 1), NA())</f>
        <v>#N/A</v>
      </c>
      <c r="H137" s="324" t="e">
        <f>IF(ISNUMBER(Regressions!H147),ROUND(Regressions!H147, 1), NA())</f>
        <v>#N/A</v>
      </c>
      <c r="I137" s="223" t="e">
        <f>IF(ISNUMBER(Regressions!I147),ROUND(Regressions!I147, 1), NA())</f>
        <v>#N/A</v>
      </c>
      <c r="J137" s="325" t="e">
        <f>IF(ISNUMBER(Regressions!K147),ROUND(Regressions!K147, 1), NA())</f>
        <v>#N/A</v>
      </c>
      <c r="K137" s="323" t="e">
        <f>IF(ISNUMBER(Regressions!L147),ROUND(Regressions!L147, 1), NA())</f>
        <v>#N/A</v>
      </c>
      <c r="L137" s="224" t="e">
        <f>IF(ISNUMBER(Regressions!M147),ROUND(Regressions!M147, 1), NA())</f>
        <v>#N/A</v>
      </c>
      <c r="M137" s="324" t="e">
        <f>IF(ISNUMBER(Regressions!N147),ROUND(Regressions!N147, 1), NA())</f>
        <v>#N/A</v>
      </c>
      <c r="N137" s="223" t="e">
        <f>IF(ISNUMBER(Regressions!O147),ROUND(Regressions!O147, 1), NA())</f>
        <v>#N/A</v>
      </c>
      <c r="O137" s="325" t="e">
        <f>IF(ISNUMBER(Regressions!Q147),ROUND(Regressions!Q147, 1), NA())</f>
        <v>#N/A</v>
      </c>
      <c r="P137" s="323" t="e">
        <f>IF(ISNUMBER(Regressions!R147),ROUND(Regressions!R147, 1), NA())</f>
        <v>#N/A</v>
      </c>
      <c r="Q137" s="201" t="e">
        <f>IF(ISNUMBER(Regressions!S147),ROUND(Regressions!S147, 1), NA())</f>
        <v>#N/A</v>
      </c>
      <c r="R137" s="324" t="e">
        <f>IF(ISNUMBER(Regressions!T147),ROUND(Regressions!T147, 1), NA())</f>
        <v>#N/A</v>
      </c>
      <c r="S137" s="223" t="e">
        <f>IF(ISNUMBER(Regressions!U147),ROUND(Regressions!U147, 1), NA())</f>
        <v>#N/A</v>
      </c>
    </row>
    <row xmlns:x14ac="http://schemas.microsoft.com/office/spreadsheetml/2009/9/ac" r="138" x14ac:dyDescent="0.2">
      <c r="A138" s="320" t="str">
        <f>IF(ISBLANK(Regressions!A148), " ", Regressions!A148)</f>
        <v>Albania</v>
      </c>
      <c r="B138" s="321">
        <f>IF(ISBLANK(Regressions!B148), " ", Regressions!B148)</f>
        <v>2010</v>
      </c>
      <c r="C138" s="326" t="str">
        <f>IF(ISBLANK(Regressions!C148), " ", Regressions!C148)</f>
        <v>Primary</v>
      </c>
      <c r="D138" s="322">
        <f>IF(ISBLANK(Regressions!D148), " ", Regressions!D148)</f>
        <v>207182</v>
      </c>
      <c r="E138" s="200" t="e">
        <f>IF(ISNUMBER(Regressions!E148),ROUND(Regressions!E148, 1), NA())</f>
        <v>#N/A</v>
      </c>
      <c r="F138" s="323" t="e">
        <f>IF(ISNUMBER(Regressions!F148),ROUND(Regressions!F148, 1), NA())</f>
        <v>#N/A</v>
      </c>
      <c r="G138" s="222" t="e">
        <f>IF(ISNUMBER(Regressions!G148),ROUND(Regressions!G148, 1), NA())</f>
        <v>#N/A</v>
      </c>
      <c r="H138" s="324" t="e">
        <f>IF(ISNUMBER(Regressions!H148),ROUND(Regressions!H148, 1), NA())</f>
        <v>#N/A</v>
      </c>
      <c r="I138" s="223" t="e">
        <f>IF(ISNUMBER(Regressions!I148),ROUND(Regressions!I148, 1), NA())</f>
        <v>#N/A</v>
      </c>
      <c r="J138" s="325" t="e">
        <f>IF(ISNUMBER(Regressions!K148),ROUND(Regressions!K148, 1), NA())</f>
        <v>#N/A</v>
      </c>
      <c r="K138" s="323" t="e">
        <f>IF(ISNUMBER(Regressions!L148),ROUND(Regressions!L148, 1), NA())</f>
        <v>#N/A</v>
      </c>
      <c r="L138" s="224" t="e">
        <f>IF(ISNUMBER(Regressions!M148),ROUND(Regressions!M148, 1), NA())</f>
        <v>#N/A</v>
      </c>
      <c r="M138" s="324" t="e">
        <f>IF(ISNUMBER(Regressions!N148),ROUND(Regressions!N148, 1), NA())</f>
        <v>#N/A</v>
      </c>
      <c r="N138" s="223" t="e">
        <f>IF(ISNUMBER(Regressions!O148),ROUND(Regressions!O148, 1), NA())</f>
        <v>#N/A</v>
      </c>
      <c r="O138" s="325" t="e">
        <f>IF(ISNUMBER(Regressions!Q148),ROUND(Regressions!Q148, 1), NA())</f>
        <v>#N/A</v>
      </c>
      <c r="P138" s="323" t="e">
        <f>IF(ISNUMBER(Regressions!R148),ROUND(Regressions!R148, 1), NA())</f>
        <v>#N/A</v>
      </c>
      <c r="Q138" s="201" t="e">
        <f>IF(ISNUMBER(Regressions!S148),ROUND(Regressions!S148, 1), NA())</f>
        <v>#N/A</v>
      </c>
      <c r="R138" s="324" t="e">
        <f>IF(ISNUMBER(Regressions!T148),ROUND(Regressions!T148, 1), NA())</f>
        <v>#N/A</v>
      </c>
      <c r="S138" s="223" t="e">
        <f>IF(ISNUMBER(Regressions!U148),ROUND(Regressions!U148, 1), NA())</f>
        <v>#N/A</v>
      </c>
    </row>
    <row xmlns:x14ac="http://schemas.microsoft.com/office/spreadsheetml/2009/9/ac" r="139" x14ac:dyDescent="0.2">
      <c r="A139" s="320" t="str">
        <f>IF(ISBLANK(Regressions!A149), " ", Regressions!A149)</f>
        <v>Albania</v>
      </c>
      <c r="B139" s="321">
        <f>IF(ISBLANK(Regressions!B149), " ", Regressions!B149)</f>
        <v>2011</v>
      </c>
      <c r="C139" s="326" t="str">
        <f>IF(ISBLANK(Regressions!C149), " ", Regressions!C149)</f>
        <v>Primary</v>
      </c>
      <c r="D139" s="322">
        <f>IF(ISBLANK(Regressions!D149), " ", Regressions!D149)</f>
        <v>196526</v>
      </c>
      <c r="E139" s="200" t="e">
        <f>IF(ISNUMBER(Regressions!E149),ROUND(Regressions!E149, 1), NA())</f>
        <v>#N/A</v>
      </c>
      <c r="F139" s="323" t="e">
        <f>IF(ISNUMBER(Regressions!F149),ROUND(Regressions!F149, 1), NA())</f>
        <v>#N/A</v>
      </c>
      <c r="G139" s="222">
        <f>IF(ISNUMBER(Regressions!G149),ROUND(Regressions!G149, 1), NA())</f>
        <v>45</v>
      </c>
      <c r="H139" s="324" t="e">
        <f>IF(ISNUMBER(Regressions!H149),ROUND(Regressions!H149, 1), NA())</f>
        <v>#N/A</v>
      </c>
      <c r="I139" s="223" t="e">
        <f>IF(ISNUMBER(Regressions!I149),ROUND(Regressions!I149, 1), NA())</f>
        <v>#N/A</v>
      </c>
      <c r="J139" s="325" t="e">
        <f>IF(ISNUMBER(Regressions!K149),ROUND(Regressions!K149, 1), NA())</f>
        <v>#N/A</v>
      </c>
      <c r="K139" s="323" t="e">
        <f>IF(ISNUMBER(Regressions!L149),ROUND(Regressions!L149, 1), NA())</f>
        <v>#N/A</v>
      </c>
      <c r="L139" s="224" t="e">
        <f>IF(ISNUMBER(Regressions!M149),ROUND(Regressions!M149, 1), NA())</f>
        <v>#N/A</v>
      </c>
      <c r="M139" s="324" t="e">
        <f>IF(ISNUMBER(Regressions!N149),ROUND(Regressions!N149, 1), NA())</f>
        <v>#N/A</v>
      </c>
      <c r="N139" s="223" t="e">
        <f>IF(ISNUMBER(Regressions!O149),ROUND(Regressions!O149, 1), NA())</f>
        <v>#N/A</v>
      </c>
      <c r="O139" s="325" t="e">
        <f>IF(ISNUMBER(Regressions!Q149),ROUND(Regressions!Q149, 1), NA())</f>
        <v>#N/A</v>
      </c>
      <c r="P139" s="323" t="e">
        <f>IF(ISNUMBER(Regressions!R149),ROUND(Regressions!R149, 1), NA())</f>
        <v>#N/A</v>
      </c>
      <c r="Q139" s="201" t="e">
        <f>IF(ISNUMBER(Regressions!S149),ROUND(Regressions!S149, 1), NA())</f>
        <v>#N/A</v>
      </c>
      <c r="R139" s="324" t="e">
        <f>IF(ISNUMBER(Regressions!T149),ROUND(Regressions!T149, 1), NA())</f>
        <v>#N/A</v>
      </c>
      <c r="S139" s="223" t="e">
        <f>IF(ISNUMBER(Regressions!U149),ROUND(Regressions!U149, 1), NA())</f>
        <v>#N/A</v>
      </c>
    </row>
    <row xmlns:x14ac="http://schemas.microsoft.com/office/spreadsheetml/2009/9/ac" r="140" x14ac:dyDescent="0.2">
      <c r="A140" s="320" t="str">
        <f>IF(ISBLANK(Regressions!A150), " ", Regressions!A150)</f>
        <v>Albania</v>
      </c>
      <c r="B140" s="321">
        <f>IF(ISBLANK(Regressions!B150), " ", Regressions!B150)</f>
        <v>2012</v>
      </c>
      <c r="C140" s="326" t="str">
        <f>IF(ISBLANK(Regressions!C150), " ", Regressions!C150)</f>
        <v>Primary</v>
      </c>
      <c r="D140" s="322">
        <f>IF(ISBLANK(Regressions!D150), " ", Regressions!D150)</f>
        <v>186804</v>
      </c>
      <c r="E140" s="200" t="e">
        <f>IF(ISNUMBER(Regressions!E150),ROUND(Regressions!E150, 1), NA())</f>
        <v>#N/A</v>
      </c>
      <c r="F140" s="323" t="e">
        <f>IF(ISNUMBER(Regressions!F150),ROUND(Regressions!F150, 1), NA())</f>
        <v>#N/A</v>
      </c>
      <c r="G140" s="222">
        <f>IF(ISNUMBER(Regressions!G150),ROUND(Regressions!G150, 1), NA())</f>
        <v>45</v>
      </c>
      <c r="H140" s="324" t="e">
        <f>IF(ISNUMBER(Regressions!H150),ROUND(Regressions!H150, 1), NA())</f>
        <v>#N/A</v>
      </c>
      <c r="I140" s="223" t="e">
        <f>IF(ISNUMBER(Regressions!I150),ROUND(Regressions!I150, 1), NA())</f>
        <v>#N/A</v>
      </c>
      <c r="J140" s="325" t="e">
        <f>IF(ISNUMBER(Regressions!K150),ROUND(Regressions!K150, 1), NA())</f>
        <v>#N/A</v>
      </c>
      <c r="K140" s="323" t="e">
        <f>IF(ISNUMBER(Regressions!L150),ROUND(Regressions!L150, 1), NA())</f>
        <v>#N/A</v>
      </c>
      <c r="L140" s="224">
        <f>IF(ISNUMBER(Regressions!M150),ROUND(Regressions!M150, 1), NA())</f>
        <v>79.900000000000006</v>
      </c>
      <c r="M140" s="324" t="e">
        <f>IF(ISNUMBER(Regressions!N150),ROUND(Regressions!N150, 1), NA())</f>
        <v>#N/A</v>
      </c>
      <c r="N140" s="223" t="e">
        <f>IF(ISNUMBER(Regressions!O150),ROUND(Regressions!O150, 1), NA())</f>
        <v>#N/A</v>
      </c>
      <c r="O140" s="325" t="e">
        <f>IF(ISNUMBER(Regressions!Q150),ROUND(Regressions!Q150, 1), NA())</f>
        <v>#N/A</v>
      </c>
      <c r="P140" s="323" t="e">
        <f>IF(ISNUMBER(Regressions!R150),ROUND(Regressions!R150, 1), NA())</f>
        <v>#N/A</v>
      </c>
      <c r="Q140" s="201">
        <f>IF(ISNUMBER(Regressions!S150),ROUND(Regressions!S150, 1), NA())</f>
        <v>76.599999999999994</v>
      </c>
      <c r="R140" s="324" t="e">
        <f>IF(ISNUMBER(Regressions!T150),ROUND(Regressions!T150, 1), NA())</f>
        <v>#N/A</v>
      </c>
      <c r="S140" s="223" t="e">
        <f>IF(ISNUMBER(Regressions!U150),ROUND(Regressions!U150, 1), NA())</f>
        <v>#N/A</v>
      </c>
    </row>
    <row xmlns:x14ac="http://schemas.microsoft.com/office/spreadsheetml/2009/9/ac" r="141" x14ac:dyDescent="0.2">
      <c r="A141" s="320" t="str">
        <f>IF(ISBLANK(Regressions!A151), " ", Regressions!A151)</f>
        <v>Albania</v>
      </c>
      <c r="B141" s="321">
        <f>IF(ISBLANK(Regressions!B151), " ", Regressions!B151)</f>
        <v>2013</v>
      </c>
      <c r="C141" s="326" t="str">
        <f>IF(ISBLANK(Regressions!C151), " ", Regressions!C151)</f>
        <v>Primary</v>
      </c>
      <c r="D141" s="322">
        <f>IF(ISBLANK(Regressions!D151), " ", Regressions!D151)</f>
        <v>179301</v>
      </c>
      <c r="E141" s="200" t="e">
        <f>IF(ISNUMBER(Regressions!E151),ROUND(Regressions!E151, 1), NA())</f>
        <v>#N/A</v>
      </c>
      <c r="F141" s="323" t="e">
        <f>IF(ISNUMBER(Regressions!F151),ROUND(Regressions!F151, 1), NA())</f>
        <v>#N/A</v>
      </c>
      <c r="G141" s="222">
        <f>IF(ISNUMBER(Regressions!G151),ROUND(Regressions!G151, 1), NA())</f>
        <v>45</v>
      </c>
      <c r="H141" s="324" t="e">
        <f>IF(ISNUMBER(Regressions!H151),ROUND(Regressions!H151, 1), NA())</f>
        <v>#N/A</v>
      </c>
      <c r="I141" s="223" t="e">
        <f>IF(ISNUMBER(Regressions!I151),ROUND(Regressions!I151, 1), NA())</f>
        <v>#N/A</v>
      </c>
      <c r="J141" s="325" t="e">
        <f>IF(ISNUMBER(Regressions!K151),ROUND(Regressions!K151, 1), NA())</f>
        <v>#N/A</v>
      </c>
      <c r="K141" s="323" t="e">
        <f>IF(ISNUMBER(Regressions!L151),ROUND(Regressions!L151, 1), NA())</f>
        <v>#N/A</v>
      </c>
      <c r="L141" s="224">
        <f>IF(ISNUMBER(Regressions!M151),ROUND(Regressions!M151, 1), NA())</f>
        <v>79.900000000000006</v>
      </c>
      <c r="M141" s="324" t="e">
        <f>IF(ISNUMBER(Regressions!N151),ROUND(Regressions!N151, 1), NA())</f>
        <v>#N/A</v>
      </c>
      <c r="N141" s="223" t="e">
        <f>IF(ISNUMBER(Regressions!O151),ROUND(Regressions!O151, 1), NA())</f>
        <v>#N/A</v>
      </c>
      <c r="O141" s="325" t="e">
        <f>IF(ISNUMBER(Regressions!Q151),ROUND(Regressions!Q151, 1), NA())</f>
        <v>#N/A</v>
      </c>
      <c r="P141" s="323" t="e">
        <f>IF(ISNUMBER(Regressions!R151),ROUND(Regressions!R151, 1), NA())</f>
        <v>#N/A</v>
      </c>
      <c r="Q141" s="201">
        <f>IF(ISNUMBER(Regressions!S151),ROUND(Regressions!S151, 1), NA())</f>
        <v>76.599999999999994</v>
      </c>
      <c r="R141" s="324" t="e">
        <f>IF(ISNUMBER(Regressions!T151),ROUND(Regressions!T151, 1), NA())</f>
        <v>#N/A</v>
      </c>
      <c r="S141" s="223" t="e">
        <f>IF(ISNUMBER(Regressions!U151),ROUND(Regressions!U151, 1), NA())</f>
        <v>#N/A</v>
      </c>
    </row>
    <row xmlns:x14ac="http://schemas.microsoft.com/office/spreadsheetml/2009/9/ac" r="142" x14ac:dyDescent="0.2">
      <c r="A142" s="320" t="str">
        <f>IF(ISBLANK(Regressions!A152), " ", Regressions!A152)</f>
        <v>Albania</v>
      </c>
      <c r="B142" s="321">
        <f>IF(ISBLANK(Regressions!B152), " ", Regressions!B152)</f>
        <v>2014</v>
      </c>
      <c r="C142" s="326" t="str">
        <f>IF(ISBLANK(Regressions!C152), " ", Regressions!C152)</f>
        <v>Primary</v>
      </c>
      <c r="D142" s="322">
        <f>IF(ISBLANK(Regressions!D152), " ", Regressions!D152)</f>
        <v>171619</v>
      </c>
      <c r="E142" s="200" t="e">
        <f>IF(ISNUMBER(Regressions!E152),ROUND(Regressions!E152, 1), NA())</f>
        <v>#N/A</v>
      </c>
      <c r="F142" s="323" t="e">
        <f>IF(ISNUMBER(Regressions!F152),ROUND(Regressions!F152, 1), NA())</f>
        <v>#N/A</v>
      </c>
      <c r="G142" s="222">
        <f>IF(ISNUMBER(Regressions!G152),ROUND(Regressions!G152, 1), NA())</f>
        <v>45</v>
      </c>
      <c r="H142" s="324" t="e">
        <f>IF(ISNUMBER(Regressions!H152),ROUND(Regressions!H152, 1), NA())</f>
        <v>#N/A</v>
      </c>
      <c r="I142" s="223" t="e">
        <f>IF(ISNUMBER(Regressions!I152),ROUND(Regressions!I152, 1), NA())</f>
        <v>#N/A</v>
      </c>
      <c r="J142" s="325" t="e">
        <f>IF(ISNUMBER(Regressions!K152),ROUND(Regressions!K152, 1), NA())</f>
        <v>#N/A</v>
      </c>
      <c r="K142" s="323" t="e">
        <f>IF(ISNUMBER(Regressions!L152),ROUND(Regressions!L152, 1), NA())</f>
        <v>#N/A</v>
      </c>
      <c r="L142" s="224">
        <f>IF(ISNUMBER(Regressions!M152),ROUND(Regressions!M152, 1), NA())</f>
        <v>79.900000000000006</v>
      </c>
      <c r="M142" s="324" t="e">
        <f>IF(ISNUMBER(Regressions!N152),ROUND(Regressions!N152, 1), NA())</f>
        <v>#N/A</v>
      </c>
      <c r="N142" s="223" t="e">
        <f>IF(ISNUMBER(Regressions!O152),ROUND(Regressions!O152, 1), NA())</f>
        <v>#N/A</v>
      </c>
      <c r="O142" s="325" t="e">
        <f>IF(ISNUMBER(Regressions!Q152),ROUND(Regressions!Q152, 1), NA())</f>
        <v>#N/A</v>
      </c>
      <c r="P142" s="323" t="e">
        <f>IF(ISNUMBER(Regressions!R152),ROUND(Regressions!R152, 1), NA())</f>
        <v>#N/A</v>
      </c>
      <c r="Q142" s="201">
        <f>IF(ISNUMBER(Regressions!S152),ROUND(Regressions!S152, 1), NA())</f>
        <v>76.599999999999994</v>
      </c>
      <c r="R142" s="324" t="e">
        <f>IF(ISNUMBER(Regressions!T152),ROUND(Regressions!T152, 1), NA())</f>
        <v>#N/A</v>
      </c>
      <c r="S142" s="223" t="e">
        <f>IF(ISNUMBER(Regressions!U152),ROUND(Regressions!U152, 1), NA())</f>
        <v>#N/A</v>
      </c>
    </row>
    <row xmlns:x14ac="http://schemas.microsoft.com/office/spreadsheetml/2009/9/ac" r="143" x14ac:dyDescent="0.2">
      <c r="A143" s="320" t="str">
        <f>IF(ISBLANK(Regressions!A153), " ", Regressions!A153)</f>
        <v>Albania</v>
      </c>
      <c r="B143" s="321">
        <f>IF(ISBLANK(Regressions!B153), " ", Regressions!B153)</f>
        <v>2015</v>
      </c>
      <c r="C143" s="326" t="str">
        <f>IF(ISBLANK(Regressions!C153), " ", Regressions!C153)</f>
        <v>Primary</v>
      </c>
      <c r="D143" s="322">
        <f>IF(ISBLANK(Regressions!D153), " ", Regressions!D153)</f>
        <v>166254</v>
      </c>
      <c r="E143" s="200" t="e">
        <f>IF(ISNUMBER(Regressions!E153),ROUND(Regressions!E153, 1), NA())</f>
        <v>#N/A</v>
      </c>
      <c r="F143" s="323" t="e">
        <f>IF(ISNUMBER(Regressions!F153),ROUND(Regressions!F153, 1), NA())</f>
        <v>#N/A</v>
      </c>
      <c r="G143" s="222">
        <f>IF(ISNUMBER(Regressions!G153),ROUND(Regressions!G153, 1), NA())</f>
        <v>45</v>
      </c>
      <c r="H143" s="324" t="e">
        <f>IF(ISNUMBER(Regressions!H153),ROUND(Regressions!H153, 1), NA())</f>
        <v>#N/A</v>
      </c>
      <c r="I143" s="223" t="e">
        <f>IF(ISNUMBER(Regressions!I153),ROUND(Regressions!I153, 1), NA())</f>
        <v>#N/A</v>
      </c>
      <c r="J143" s="325" t="e">
        <f>IF(ISNUMBER(Regressions!K153),ROUND(Regressions!K153, 1), NA())</f>
        <v>#N/A</v>
      </c>
      <c r="K143" s="323" t="e">
        <f>IF(ISNUMBER(Regressions!L153),ROUND(Regressions!L153, 1), NA())</f>
        <v>#N/A</v>
      </c>
      <c r="L143" s="224">
        <f>IF(ISNUMBER(Regressions!M153),ROUND(Regressions!M153, 1), NA())</f>
        <v>79.900000000000006</v>
      </c>
      <c r="M143" s="324" t="e">
        <f>IF(ISNUMBER(Regressions!N153),ROUND(Regressions!N153, 1), NA())</f>
        <v>#N/A</v>
      </c>
      <c r="N143" s="223" t="e">
        <f>IF(ISNUMBER(Regressions!O153),ROUND(Regressions!O153, 1), NA())</f>
        <v>#N/A</v>
      </c>
      <c r="O143" s="325" t="e">
        <f>IF(ISNUMBER(Regressions!Q153),ROUND(Regressions!Q153, 1), NA())</f>
        <v>#N/A</v>
      </c>
      <c r="P143" s="323" t="e">
        <f>IF(ISNUMBER(Regressions!R153),ROUND(Regressions!R153, 1), NA())</f>
        <v>#N/A</v>
      </c>
      <c r="Q143" s="201">
        <f>IF(ISNUMBER(Regressions!S153),ROUND(Regressions!S153, 1), NA())</f>
        <v>76.599999999999994</v>
      </c>
      <c r="R143" s="324" t="e">
        <f>IF(ISNUMBER(Regressions!T153),ROUND(Regressions!T153, 1), NA())</f>
        <v>#N/A</v>
      </c>
      <c r="S143" s="223" t="e">
        <f>IF(ISNUMBER(Regressions!U153),ROUND(Regressions!U153, 1), NA())</f>
        <v>#N/A</v>
      </c>
    </row>
    <row xmlns:x14ac="http://schemas.microsoft.com/office/spreadsheetml/2009/9/ac" r="144" x14ac:dyDescent="0.2">
      <c r="A144" s="320" t="str">
        <f>IF(ISBLANK(Regressions!A154), " ", Regressions!A154)</f>
        <v>Albania</v>
      </c>
      <c r="B144" s="321">
        <f>IF(ISBLANK(Regressions!B154), " ", Regressions!B154)</f>
        <v>2016</v>
      </c>
      <c r="C144" s="326" t="str">
        <f>IF(ISBLANK(Regressions!C154), " ", Regressions!C154)</f>
        <v>Primary</v>
      </c>
      <c r="D144" s="322">
        <f>IF(ISBLANK(Regressions!D154), " ", Regressions!D154)</f>
        <v>161831</v>
      </c>
      <c r="E144" s="200" t="e">
        <f>IF(ISNUMBER(Regressions!E154),ROUND(Regressions!E154, 1), NA())</f>
        <v>#N/A</v>
      </c>
      <c r="F144" s="323" t="e">
        <f>IF(ISNUMBER(Regressions!F154),ROUND(Regressions!F154, 1), NA())</f>
        <v>#N/A</v>
      </c>
      <c r="G144" s="222">
        <f>IF(ISNUMBER(Regressions!G154),ROUND(Regressions!G154, 1), NA())</f>
        <v>48.6</v>
      </c>
      <c r="H144" s="324" t="e">
        <f>IF(ISNUMBER(Regressions!H154),ROUND(Regressions!H154, 1), NA())</f>
        <v>#N/A</v>
      </c>
      <c r="I144" s="223" t="e">
        <f>IF(ISNUMBER(Regressions!I154),ROUND(Regressions!I154, 1), NA())</f>
        <v>#N/A</v>
      </c>
      <c r="J144" s="325" t="e">
        <f>IF(ISNUMBER(Regressions!K154),ROUND(Regressions!K154, 1), NA())</f>
        <v>#N/A</v>
      </c>
      <c r="K144" s="323" t="e">
        <f>IF(ISNUMBER(Regressions!L154),ROUND(Regressions!L154, 1), NA())</f>
        <v>#N/A</v>
      </c>
      <c r="L144" s="224">
        <f>IF(ISNUMBER(Regressions!M154),ROUND(Regressions!M154, 1), NA())</f>
        <v>79.900000000000006</v>
      </c>
      <c r="M144" s="324" t="e">
        <f>IF(ISNUMBER(Regressions!N154),ROUND(Regressions!N154, 1), NA())</f>
        <v>#N/A</v>
      </c>
      <c r="N144" s="223" t="e">
        <f>IF(ISNUMBER(Regressions!O154),ROUND(Regressions!O154, 1), NA())</f>
        <v>#N/A</v>
      </c>
      <c r="O144" s="325" t="e">
        <f>IF(ISNUMBER(Regressions!Q154),ROUND(Regressions!Q154, 1), NA())</f>
        <v>#N/A</v>
      </c>
      <c r="P144" s="323" t="e">
        <f>IF(ISNUMBER(Regressions!R154),ROUND(Regressions!R154, 1), NA())</f>
        <v>#N/A</v>
      </c>
      <c r="Q144" s="201">
        <f>IF(ISNUMBER(Regressions!S154),ROUND(Regressions!S154, 1), NA())</f>
        <v>76.599999999999994</v>
      </c>
      <c r="R144" s="324" t="e">
        <f>IF(ISNUMBER(Regressions!T154),ROUND(Regressions!T154, 1), NA())</f>
        <v>#N/A</v>
      </c>
      <c r="S144" s="223" t="e">
        <f>IF(ISNUMBER(Regressions!U154),ROUND(Regressions!U154, 1), NA())</f>
        <v>#N/A</v>
      </c>
    </row>
    <row xmlns:x14ac="http://schemas.microsoft.com/office/spreadsheetml/2009/9/ac" r="145" x14ac:dyDescent="0.2">
      <c r="A145" s="320" t="str">
        <f>IF(ISBLANK(Regressions!A155), " ", Regressions!A155)</f>
        <v>Albania</v>
      </c>
      <c r="B145" s="321">
        <f>IF(ISBLANK(Regressions!B155), " ", Regressions!B155)</f>
        <v>2017</v>
      </c>
      <c r="C145" s="326" t="str">
        <f>IF(ISBLANK(Regressions!C155), " ", Regressions!C155)</f>
        <v>Primary</v>
      </c>
      <c r="D145" s="322">
        <f>IF(ISBLANK(Regressions!D155), " ", Regressions!D155)</f>
        <v>159353</v>
      </c>
      <c r="E145" s="200" t="e">
        <f>IF(ISNUMBER(Regressions!E155),ROUND(Regressions!E155, 1), NA())</f>
        <v>#N/A</v>
      </c>
      <c r="F145" s="323" t="e">
        <f>IF(ISNUMBER(Regressions!F155),ROUND(Regressions!F155, 1), NA())</f>
        <v>#N/A</v>
      </c>
      <c r="G145" s="222">
        <f>IF(ISNUMBER(Regressions!G155),ROUND(Regressions!G155, 1), NA())</f>
        <v>52.2</v>
      </c>
      <c r="H145" s="324" t="e">
        <f>IF(ISNUMBER(Regressions!H155),ROUND(Regressions!H155, 1), NA())</f>
        <v>#N/A</v>
      </c>
      <c r="I145" s="223" t="e">
        <f>IF(ISNUMBER(Regressions!I155),ROUND(Regressions!I155, 1), NA())</f>
        <v>#N/A</v>
      </c>
      <c r="J145" s="325" t="e">
        <f>IF(ISNUMBER(Regressions!K155),ROUND(Regressions!K155, 1), NA())</f>
        <v>#N/A</v>
      </c>
      <c r="K145" s="323" t="e">
        <f>IF(ISNUMBER(Regressions!L155),ROUND(Regressions!L155, 1), NA())</f>
        <v>#N/A</v>
      </c>
      <c r="L145" s="224">
        <f>IF(ISNUMBER(Regressions!M155),ROUND(Regressions!M155, 1), NA())</f>
        <v>79.900000000000006</v>
      </c>
      <c r="M145" s="324" t="e">
        <f>IF(ISNUMBER(Regressions!N155),ROUND(Regressions!N155, 1), NA())</f>
        <v>#N/A</v>
      </c>
      <c r="N145" s="223" t="e">
        <f>IF(ISNUMBER(Regressions!O155),ROUND(Regressions!O155, 1), NA())</f>
        <v>#N/A</v>
      </c>
      <c r="O145" s="325" t="e">
        <f>IF(ISNUMBER(Regressions!Q155),ROUND(Regressions!Q155, 1), NA())</f>
        <v>#N/A</v>
      </c>
      <c r="P145" s="323" t="e">
        <f>IF(ISNUMBER(Regressions!R155),ROUND(Regressions!R155, 1), NA())</f>
        <v>#N/A</v>
      </c>
      <c r="Q145" s="201">
        <f>IF(ISNUMBER(Regressions!S155),ROUND(Regressions!S155, 1), NA())</f>
        <v>76.599999999999994</v>
      </c>
      <c r="R145" s="324" t="e">
        <f>IF(ISNUMBER(Regressions!T155),ROUND(Regressions!T155, 1), NA())</f>
        <v>#N/A</v>
      </c>
      <c r="S145" s="223" t="e">
        <f>IF(ISNUMBER(Regressions!U155),ROUND(Regressions!U155, 1), NA())</f>
        <v>#N/A</v>
      </c>
    </row>
    <row xmlns:x14ac="http://schemas.microsoft.com/office/spreadsheetml/2009/9/ac" r="146" x14ac:dyDescent="0.2">
      <c r="A146" s="320" t="str">
        <f>IF(ISBLANK(Regressions!A156), " ", Regressions!A156)</f>
        <v>Albania</v>
      </c>
      <c r="B146" s="321">
        <f>IF(ISBLANK(Regressions!B156), " ", Regressions!B156)</f>
        <v>2018</v>
      </c>
      <c r="C146" s="326" t="str">
        <f>IF(ISBLANK(Regressions!C156), " ", Regressions!C156)</f>
        <v>Primary</v>
      </c>
      <c r="D146" s="322">
        <f>IF(ISBLANK(Regressions!D156), " ", Regressions!D156)</f>
        <v>159083</v>
      </c>
      <c r="E146" s="200" t="e">
        <f>IF(ISNUMBER(Regressions!E156),ROUND(Regressions!E156, 1), NA())</f>
        <v>#N/A</v>
      </c>
      <c r="F146" s="323" t="e">
        <f>IF(ISNUMBER(Regressions!F156),ROUND(Regressions!F156, 1), NA())</f>
        <v>#N/A</v>
      </c>
      <c r="G146" s="222">
        <f>IF(ISNUMBER(Regressions!G156),ROUND(Regressions!G156, 1), NA())</f>
        <v>55.8</v>
      </c>
      <c r="H146" s="324" t="e">
        <f>IF(ISNUMBER(Regressions!H156),ROUND(Regressions!H156, 1), NA())</f>
        <v>#N/A</v>
      </c>
      <c r="I146" s="223" t="e">
        <f>IF(ISNUMBER(Regressions!I156),ROUND(Regressions!I156, 1), NA())</f>
        <v>#N/A</v>
      </c>
      <c r="J146" s="325" t="e">
        <f>IF(ISNUMBER(Regressions!K156),ROUND(Regressions!K156, 1), NA())</f>
        <v>#N/A</v>
      </c>
      <c r="K146" s="323" t="e">
        <f>IF(ISNUMBER(Regressions!L156),ROUND(Regressions!L156, 1), NA())</f>
        <v>#N/A</v>
      </c>
      <c r="L146" s="224">
        <f>IF(ISNUMBER(Regressions!M156),ROUND(Regressions!M156, 1), NA())</f>
        <v>79.900000000000006</v>
      </c>
      <c r="M146" s="324" t="e">
        <f>IF(ISNUMBER(Regressions!N156),ROUND(Regressions!N156, 1), NA())</f>
        <v>#N/A</v>
      </c>
      <c r="N146" s="223" t="e">
        <f>IF(ISNUMBER(Regressions!O156),ROUND(Regressions!O156, 1), NA())</f>
        <v>#N/A</v>
      </c>
      <c r="O146" s="325" t="e">
        <f>IF(ISNUMBER(Regressions!Q156),ROUND(Regressions!Q156, 1), NA())</f>
        <v>#N/A</v>
      </c>
      <c r="P146" s="323" t="e">
        <f>IF(ISNUMBER(Regressions!R156),ROUND(Regressions!R156, 1), NA())</f>
        <v>#N/A</v>
      </c>
      <c r="Q146" s="201">
        <f>IF(ISNUMBER(Regressions!S156),ROUND(Regressions!S156, 1), NA())</f>
        <v>76.599999999999994</v>
      </c>
      <c r="R146" s="324" t="e">
        <f>IF(ISNUMBER(Regressions!T156),ROUND(Regressions!T156, 1), NA())</f>
        <v>#N/A</v>
      </c>
      <c r="S146" s="223" t="e">
        <f>IF(ISNUMBER(Regressions!U156),ROUND(Regressions!U156, 1), NA())</f>
        <v>#N/A</v>
      </c>
    </row>
    <row xmlns:x14ac="http://schemas.microsoft.com/office/spreadsheetml/2009/9/ac" r="147" x14ac:dyDescent="0.2">
      <c r="A147" s="320" t="str">
        <f>IF(ISBLANK(Regressions!A157), " ", Regressions!A157)</f>
        <v>Albania</v>
      </c>
      <c r="B147" s="321">
        <f>IF(ISBLANK(Regressions!B157), " ", Regressions!B157)</f>
        <v>2019</v>
      </c>
      <c r="C147" s="326" t="str">
        <f>IF(ISBLANK(Regressions!C157), " ", Regressions!C157)</f>
        <v>Primary</v>
      </c>
      <c r="D147" s="322">
        <f>IF(ISBLANK(Regressions!D157), " ", Regressions!D157)</f>
        <v>160199</v>
      </c>
      <c r="E147" s="200" t="e">
        <f>IF(ISNUMBER(Regressions!E157),ROUND(Regressions!E157, 1), NA())</f>
        <v>#N/A</v>
      </c>
      <c r="F147" s="323" t="e">
        <f>IF(ISNUMBER(Regressions!F157),ROUND(Regressions!F157, 1), NA())</f>
        <v>#N/A</v>
      </c>
      <c r="G147" s="222">
        <f>IF(ISNUMBER(Regressions!G157),ROUND(Regressions!G157, 1), NA())</f>
        <v>59.4</v>
      </c>
      <c r="H147" s="324" t="e">
        <f>IF(ISNUMBER(Regressions!H157),ROUND(Regressions!H157, 1), NA())</f>
        <v>#N/A</v>
      </c>
      <c r="I147" s="223" t="e">
        <f>IF(ISNUMBER(Regressions!I157),ROUND(Regressions!I157, 1), NA())</f>
        <v>#N/A</v>
      </c>
      <c r="J147" s="325" t="e">
        <f>IF(ISNUMBER(Regressions!K157),ROUND(Regressions!K157, 1), NA())</f>
        <v>#N/A</v>
      </c>
      <c r="K147" s="323" t="e">
        <f>IF(ISNUMBER(Regressions!L157),ROUND(Regressions!L157, 1), NA())</f>
        <v>#N/A</v>
      </c>
      <c r="L147" s="224">
        <f>IF(ISNUMBER(Regressions!M157),ROUND(Regressions!M157, 1), NA())</f>
        <v>79.900000000000006</v>
      </c>
      <c r="M147" s="324" t="e">
        <f>IF(ISNUMBER(Regressions!N157),ROUND(Regressions!N157, 1), NA())</f>
        <v>#N/A</v>
      </c>
      <c r="N147" s="223" t="e">
        <f>IF(ISNUMBER(Regressions!O157),ROUND(Regressions!O157, 1), NA())</f>
        <v>#N/A</v>
      </c>
      <c r="O147" s="325" t="e">
        <f>IF(ISNUMBER(Regressions!Q157),ROUND(Regressions!Q157, 1), NA())</f>
        <v>#N/A</v>
      </c>
      <c r="P147" s="323" t="e">
        <f>IF(ISNUMBER(Regressions!R157),ROUND(Regressions!R157, 1), NA())</f>
        <v>#N/A</v>
      </c>
      <c r="Q147" s="201">
        <f>IF(ISNUMBER(Regressions!S157),ROUND(Regressions!S157, 1), NA())</f>
        <v>76.599999999999994</v>
      </c>
      <c r="R147" s="324" t="e">
        <f>IF(ISNUMBER(Regressions!T157),ROUND(Regressions!T157, 1), NA())</f>
        <v>#N/A</v>
      </c>
      <c r="S147" s="223" t="e">
        <f>IF(ISNUMBER(Regressions!U157),ROUND(Regressions!U157, 1), NA())</f>
        <v>#N/A</v>
      </c>
    </row>
    <row xmlns:x14ac="http://schemas.microsoft.com/office/spreadsheetml/2009/9/ac" r="148" x14ac:dyDescent="0.2">
      <c r="A148" s="320" t="str">
        <f>IF(ISBLANK(Regressions!A158), " ", Regressions!A158)</f>
        <v>Albania</v>
      </c>
      <c r="B148" s="321">
        <f>IF(ISBLANK(Regressions!B158), " ", Regressions!B158)</f>
        <v>2020</v>
      </c>
      <c r="C148" s="326" t="str">
        <f>IF(ISBLANK(Regressions!C158), " ", Regressions!C158)</f>
        <v>Primary</v>
      </c>
      <c r="D148" s="322">
        <f>IF(ISBLANK(Regressions!D158), " ", Regressions!D158)</f>
        <v>161181</v>
      </c>
      <c r="E148" s="200" t="e">
        <f>IF(ISNUMBER(Regressions!E158),ROUND(Regressions!E158, 1), NA())</f>
        <v>#N/A</v>
      </c>
      <c r="F148" s="323" t="e">
        <f>IF(ISNUMBER(Regressions!F158),ROUND(Regressions!F158, 1), NA())</f>
        <v>#N/A</v>
      </c>
      <c r="G148" s="222">
        <f>IF(ISNUMBER(Regressions!G158),ROUND(Regressions!G158, 1), NA())</f>
        <v>63</v>
      </c>
      <c r="H148" s="324" t="e">
        <f>IF(ISNUMBER(Regressions!H158),ROUND(Regressions!H158, 1), NA())</f>
        <v>#N/A</v>
      </c>
      <c r="I148" s="223" t="e">
        <f>IF(ISNUMBER(Regressions!I158),ROUND(Regressions!I158, 1), NA())</f>
        <v>#N/A</v>
      </c>
      <c r="J148" s="325" t="e">
        <f>IF(ISNUMBER(Regressions!K158),ROUND(Regressions!K158, 1), NA())</f>
        <v>#N/A</v>
      </c>
      <c r="K148" s="323" t="e">
        <f>IF(ISNUMBER(Regressions!L158),ROUND(Regressions!L158, 1), NA())</f>
        <v>#N/A</v>
      </c>
      <c r="L148" s="224">
        <f>IF(ISNUMBER(Regressions!M158),ROUND(Regressions!M158, 1), NA())</f>
        <v>79.900000000000006</v>
      </c>
      <c r="M148" s="324" t="e">
        <f>IF(ISNUMBER(Regressions!N158),ROUND(Regressions!N158, 1), NA())</f>
        <v>#N/A</v>
      </c>
      <c r="N148" s="223" t="e">
        <f>IF(ISNUMBER(Regressions!O158),ROUND(Regressions!O158, 1), NA())</f>
        <v>#N/A</v>
      </c>
      <c r="O148" s="325" t="e">
        <f>IF(ISNUMBER(Regressions!Q158),ROUND(Regressions!Q158, 1), NA())</f>
        <v>#N/A</v>
      </c>
      <c r="P148" s="323" t="e">
        <f>IF(ISNUMBER(Regressions!R158),ROUND(Regressions!R158, 1), NA())</f>
        <v>#N/A</v>
      </c>
      <c r="Q148" s="201">
        <f>IF(ISNUMBER(Regressions!S158),ROUND(Regressions!S158, 1), NA())</f>
        <v>76.599999999999994</v>
      </c>
      <c r="R148" s="324" t="e">
        <f>IF(ISNUMBER(Regressions!T158),ROUND(Regressions!T158, 1), NA())</f>
        <v>#N/A</v>
      </c>
      <c r="S148" s="223" t="e">
        <f>IF(ISNUMBER(Regressions!U158),ROUND(Regressions!U158, 1), NA())</f>
        <v>#N/A</v>
      </c>
    </row>
    <row xmlns:x14ac="http://schemas.microsoft.com/office/spreadsheetml/2009/9/ac" r="149" x14ac:dyDescent="0.2">
      <c r="A149" s="371" t="str">
        <f>IF(ISBLANK(Regressions!A159), " ", Regressions!A159)</f>
        <v>Albania</v>
      </c>
      <c r="B149" s="372">
        <f>IF(ISBLANK(Regressions!B159), " ", Regressions!B159)</f>
        <v>2021</v>
      </c>
      <c r="C149" s="373" t="str">
        <f>IF(ISBLANK(Regressions!C159), " ", Regressions!C159)</f>
        <v>Primary</v>
      </c>
      <c r="D149" s="374">
        <f>IF(ISBLANK(Regressions!D159), " ", Regressions!D159)</f>
        <v>162418</v>
      </c>
      <c r="E149" s="377" t="e">
        <f>IF(ISNUMBER(Regressions!E159),ROUND(Regressions!E159, 1), NA())</f>
        <v>#N/A</v>
      </c>
      <c r="F149" s="375" t="e">
        <f>IF(ISNUMBER(Regressions!F159),ROUND(Regressions!F159, 1), NA())</f>
        <v>#N/A</v>
      </c>
      <c r="G149" s="378">
        <f>IF(ISNUMBER(Regressions!G159),ROUND(Regressions!G159, 1), NA())</f>
        <v>66.599999999999994</v>
      </c>
      <c r="H149" s="376" t="e">
        <f>IF(ISNUMBER(Regressions!H159),ROUND(Regressions!H159, 1), NA())</f>
        <v>#N/A</v>
      </c>
      <c r="I149" s="379" t="e">
        <f>IF(ISNUMBER(Regressions!I159),ROUND(Regressions!I159, 1), NA())</f>
        <v>#N/A</v>
      </c>
      <c r="J149" s="377" t="e">
        <f>IF(ISNUMBER(Regressions!K159),ROUND(Regressions!K159, 1), NA())</f>
        <v>#N/A</v>
      </c>
      <c r="K149" s="375" t="e">
        <f>IF(ISNUMBER(Regressions!L159),ROUND(Regressions!L159, 1), NA())</f>
        <v>#N/A</v>
      </c>
      <c r="L149" s="380">
        <f>IF(ISNUMBER(Regressions!M159),ROUND(Regressions!M159, 1), NA())</f>
        <v>79.900000000000006</v>
      </c>
      <c r="M149" s="376" t="e">
        <f>IF(ISNUMBER(Regressions!N159),ROUND(Regressions!N159, 1), NA())</f>
        <v>#N/A</v>
      </c>
      <c r="N149" s="379" t="e">
        <f>IF(ISNUMBER(Regressions!O159),ROUND(Regressions!O159, 1), NA())</f>
        <v>#N/A</v>
      </c>
      <c r="O149" s="377" t="e">
        <f>IF(ISNUMBER(Regressions!Q159),ROUND(Regressions!Q159, 1), NA())</f>
        <v>#N/A</v>
      </c>
      <c r="P149" s="375" t="e">
        <f>IF(ISNUMBER(Regressions!R159),ROUND(Regressions!R159, 1), NA())</f>
        <v>#N/A</v>
      </c>
      <c r="Q149" s="381">
        <f>IF(ISNUMBER(Regressions!S159),ROUND(Regressions!S159, 1), NA())</f>
        <v>76.599999999999994</v>
      </c>
      <c r="R149" s="376" t="e">
        <f>IF(ISNUMBER(Regressions!T159),ROUND(Regressions!T159, 1), NA())</f>
        <v>#N/A</v>
      </c>
      <c r="S149" s="379" t="e">
        <f>IF(ISNUMBER(Regressions!U159),ROUND(Regressions!U159, 1), NA())</f>
        <v>#N/A</v>
      </c>
      <c r="T149" s="370"/>
      <c r="U149" s="370"/>
      <c r="V149" s="370"/>
      <c r="W149" s="370"/>
      <c r="X149" s="370"/>
      <c r="Y149" s="370"/>
      <c r="Z149" s="370"/>
      <c r="AA149" s="370"/>
      <c r="AB149" s="370"/>
      <c r="AC149" s="370"/>
    </row>
    <row xmlns:x14ac="http://schemas.microsoft.com/office/spreadsheetml/2009/9/ac" r="150" x14ac:dyDescent="0.2">
      <c r="A150" s="320" t="str">
        <f>IF(ISBLANK(Regressions!A160), " ", Regressions!A160)</f>
        <v>Albania</v>
      </c>
      <c r="B150" s="321">
        <f>IF(ISBLANK(Regressions!B160), " ", Regressions!B160)</f>
        <v>2022</v>
      </c>
      <c r="C150" s="326" t="str">
        <f>IF(ISBLANK(Regressions!C160), " ", Regressions!C160)</f>
        <v>Primary</v>
      </c>
      <c r="D150" s="322">
        <f>IF(ISBLANK(Regressions!D160), " ", Regressions!D160)</f>
        <v>161223</v>
      </c>
      <c r="E150" s="200" t="e">
        <f>IF(ISNUMBER(Regressions!E160),ROUND(Regressions!E160, 1), NA())</f>
        <v>#N/A</v>
      </c>
      <c r="F150" s="323" t="e">
        <f>IF(ISNUMBER(Regressions!F160),ROUND(Regressions!F160, 1), NA())</f>
        <v>#N/A</v>
      </c>
      <c r="G150" s="222">
        <f>IF(ISNUMBER(Regressions!G160),ROUND(Regressions!G160, 1), NA())</f>
        <v>70.2</v>
      </c>
      <c r="H150" s="324" t="e">
        <f>IF(ISNUMBER(Regressions!H160),ROUND(Regressions!H160, 1), NA())</f>
        <v>#N/A</v>
      </c>
      <c r="I150" s="223" t="e">
        <f>IF(ISNUMBER(Regressions!I160),ROUND(Regressions!I160, 1), NA())</f>
        <v>#N/A</v>
      </c>
      <c r="J150" s="325" t="e">
        <f>IF(ISNUMBER(Regressions!K160),ROUND(Regressions!K160, 1), NA())</f>
        <v>#N/A</v>
      </c>
      <c r="K150" s="323" t="e">
        <f>IF(ISNUMBER(Regressions!L160),ROUND(Regressions!L160, 1), NA())</f>
        <v>#N/A</v>
      </c>
      <c r="L150" s="224">
        <f>IF(ISNUMBER(Regressions!M160),ROUND(Regressions!M160, 1), NA())</f>
        <v>79.900000000000006</v>
      </c>
      <c r="M150" s="324" t="e">
        <f>IF(ISNUMBER(Regressions!N160),ROUND(Regressions!N160, 1), NA())</f>
        <v>#N/A</v>
      </c>
      <c r="N150" s="223" t="e">
        <f>IF(ISNUMBER(Regressions!O160),ROUND(Regressions!O160, 1), NA())</f>
        <v>#N/A</v>
      </c>
      <c r="O150" s="325" t="e">
        <f>IF(ISNUMBER(Regressions!Q160),ROUND(Regressions!Q160, 1), NA())</f>
        <v>#N/A</v>
      </c>
      <c r="P150" s="323" t="e">
        <f>IF(ISNUMBER(Regressions!R160),ROUND(Regressions!R160, 1), NA())</f>
        <v>#N/A</v>
      </c>
      <c r="Q150" s="201">
        <f>IF(ISNUMBER(Regressions!S160),ROUND(Regressions!S160, 1), NA())</f>
        <v>76.599999999999994</v>
      </c>
      <c r="R150" s="324" t="e">
        <f>IF(ISNUMBER(Regressions!T160),ROUND(Regressions!T160, 1), NA())</f>
        <v>#N/A</v>
      </c>
      <c r="S150" s="223" t="e">
        <f>IF(ISNUMBER(Regressions!U160),ROUND(Regressions!U160, 1), NA())</f>
        <v>#N/A</v>
      </c>
    </row>
    <row xmlns:x14ac="http://schemas.microsoft.com/office/spreadsheetml/2009/9/ac" r="151" x14ac:dyDescent="0.2">
      <c r="A151" s="327" t="str">
        <f>IF(ISBLANK(Regressions!A161), " ", Regressions!A161)</f>
        <v>Albania</v>
      </c>
      <c r="B151" s="328">
        <f>IF(ISBLANK(Regressions!B161), " ", Regressions!B161)</f>
        <v>2023</v>
      </c>
      <c r="C151" s="329" t="str">
        <f>IF(ISBLANK(Regressions!C161), " ", Regressions!C161)</f>
        <v>Primary</v>
      </c>
      <c r="D151" s="330">
        <f>IF(ISBLANK(Regressions!D161), " ", Regressions!D161)</f>
        <v>139772</v>
      </c>
      <c r="E151" s="331" t="e">
        <f>IF(ISNUMBER(Regressions!E161),ROUND(Regressions!E161, 1), NA())</f>
        <v>#N/A</v>
      </c>
      <c r="F151" s="332" t="e">
        <f>IF(ISNUMBER(Regressions!F161),ROUND(Regressions!F161, 1), NA())</f>
        <v>#N/A</v>
      </c>
      <c r="G151" s="333">
        <f>IF(ISNUMBER(Regressions!G161),ROUND(Regressions!G161, 1), NA())</f>
        <v>73.8</v>
      </c>
      <c r="H151" s="334" t="e">
        <f>IF(ISNUMBER(Regressions!H161),ROUND(Regressions!H161, 1), NA())</f>
        <v>#N/A</v>
      </c>
      <c r="I151" s="335" t="e">
        <f>IF(ISNUMBER(Regressions!I161),ROUND(Regressions!I161, 1), NA())</f>
        <v>#N/A</v>
      </c>
      <c r="J151" s="336" t="e">
        <f>IF(ISNUMBER(Regressions!K161),ROUND(Regressions!K161, 1), NA())</f>
        <v>#N/A</v>
      </c>
      <c r="K151" s="332" t="e">
        <f>IF(ISNUMBER(Regressions!L161),ROUND(Regressions!L161, 1), NA())</f>
        <v>#N/A</v>
      </c>
      <c r="L151" s="337">
        <f>IF(ISNUMBER(Regressions!M161),ROUND(Regressions!M161, 1), NA())</f>
        <v>79.900000000000006</v>
      </c>
      <c r="M151" s="334" t="e">
        <f>IF(ISNUMBER(Regressions!N161),ROUND(Regressions!N161, 1), NA())</f>
        <v>#N/A</v>
      </c>
      <c r="N151" s="335" t="e">
        <f>IF(ISNUMBER(Regressions!O161),ROUND(Regressions!O161, 1), NA())</f>
        <v>#N/A</v>
      </c>
      <c r="O151" s="336" t="e">
        <f>IF(ISNUMBER(Regressions!Q161),ROUND(Regressions!Q161, 1), NA())</f>
        <v>#N/A</v>
      </c>
      <c r="P151" s="332" t="e">
        <f>IF(ISNUMBER(Regressions!R161),ROUND(Regressions!R161, 1), NA())</f>
        <v>#N/A</v>
      </c>
      <c r="Q151" s="338">
        <f>IF(ISNUMBER(Regressions!S161),ROUND(Regressions!S161, 1), NA())</f>
        <v>76.599999999999994</v>
      </c>
      <c r="R151" s="334" t="e">
        <f>IF(ISNUMBER(Regressions!T161),ROUND(Regressions!T161, 1), NA())</f>
        <v>#N/A</v>
      </c>
      <c r="S151" s="335" t="e">
        <f>IF(ISNUMBER(Regressions!U161),ROUND(Regressions!U161, 1), NA())</f>
        <v>#N/A</v>
      </c>
    </row>
    <row xmlns:x14ac="http://schemas.microsoft.com/office/spreadsheetml/2009/9/ac" r="152" hidden="true" x14ac:dyDescent="0.2">
      <c r="A152" s="320" t="str">
        <f>IF(ISBLANK(Regressions!A162), " ", Regressions!A162)</f>
        <v>Albania</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Albania</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Albania</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Albania</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Albania</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Albania</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Albania</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Albania</v>
      </c>
      <c r="B159" s="321">
        <f>IF(ISBLANK(Regressions!B169), " ", Regressions!B169)</f>
        <v>2000</v>
      </c>
      <c r="C159" s="326" t="str">
        <f>IF(ISBLANK(Regressions!C169), " ", Regressions!C169)</f>
        <v>Secondary</v>
      </c>
      <c r="D159" s="322">
        <f>IF(ISBLANK(Regressions!D169), " ", Regressions!D169)</f>
        <v>524231</v>
      </c>
      <c r="E159" s="200" t="e">
        <f>IF(ISNUMBER(Regressions!E169),ROUND(Regressions!E169, 1), NA())</f>
        <v>#N/A</v>
      </c>
      <c r="F159" s="323" t="e">
        <f>IF(ISNUMBER(Regressions!F169),ROUND(Regressions!F169, 1), NA())</f>
        <v>#N/A</v>
      </c>
      <c r="G159" s="222" t="e">
        <f>IF(ISNUMBER(Regressions!G169),ROUND(Regressions!G169, 1), NA())</f>
        <v>#N/A</v>
      </c>
      <c r="H159" s="324" t="e">
        <f>IF(ISNUMBER(Regressions!H169),ROUND(Regressions!H169, 1), NA())</f>
        <v>#N/A</v>
      </c>
      <c r="I159" s="223" t="e">
        <f>IF(ISNUMBER(Regressions!I169),ROUND(Regressions!I169, 1), NA())</f>
        <v>#N/A</v>
      </c>
      <c r="J159" s="325" t="e">
        <f>IF(ISNUMBER(Regressions!K169),ROUND(Regressions!K169, 1), NA())</f>
        <v>#N/A</v>
      </c>
      <c r="K159" s="323" t="e">
        <f>IF(ISNUMBER(Regressions!L169),ROUND(Regressions!L169, 1), NA())</f>
        <v>#N/A</v>
      </c>
      <c r="L159" s="224" t="e">
        <f>IF(ISNUMBER(Regressions!M169),ROUND(Regressions!M169, 1), NA())</f>
        <v>#N/A</v>
      </c>
      <c r="M159" s="324" t="e">
        <f>IF(ISNUMBER(Regressions!N169),ROUND(Regressions!N169, 1), NA())</f>
        <v>#N/A</v>
      </c>
      <c r="N159" s="223" t="e">
        <f>IF(ISNUMBER(Regressions!O169),ROUND(Regressions!O169, 1), NA())</f>
        <v>#N/A</v>
      </c>
      <c r="O159" s="325" t="e">
        <f>IF(ISNUMBER(Regressions!Q169),ROUND(Regressions!Q169, 1), NA())</f>
        <v>#N/A</v>
      </c>
      <c r="P159" s="323" t="e">
        <f>IF(ISNUMBER(Regressions!R169),ROUND(Regressions!R169, 1), NA())</f>
        <v>#N/A</v>
      </c>
      <c r="Q159" s="201" t="e">
        <f>IF(ISNUMBER(Regressions!S169),ROUND(Regressions!S169, 1), NA())</f>
        <v>#N/A</v>
      </c>
      <c r="R159" s="324" t="e">
        <f>IF(ISNUMBER(Regressions!T169),ROUND(Regressions!T169, 1), NA())</f>
        <v>#N/A</v>
      </c>
      <c r="S159" s="223" t="e">
        <f>IF(ISNUMBER(Regressions!U169),ROUND(Regressions!U169, 1), NA())</f>
        <v>#N/A</v>
      </c>
    </row>
    <row xmlns:x14ac="http://schemas.microsoft.com/office/spreadsheetml/2009/9/ac" r="160" x14ac:dyDescent="0.2">
      <c r="A160" s="320" t="str">
        <f>IF(ISBLANK(Regressions!A170), " ", Regressions!A170)</f>
        <v>Albania</v>
      </c>
      <c r="B160" s="321">
        <f>IF(ISBLANK(Regressions!B170), " ", Regressions!B170)</f>
        <v>2001</v>
      </c>
      <c r="C160" s="326" t="str">
        <f>IF(ISBLANK(Regressions!C170), " ", Regressions!C170)</f>
        <v>Secondary</v>
      </c>
      <c r="D160" s="322">
        <f>IF(ISBLANK(Regressions!D170), " ", Regressions!D170)</f>
        <v>521890</v>
      </c>
      <c r="E160" s="200" t="e">
        <f>IF(ISNUMBER(Regressions!E170),ROUND(Regressions!E170, 1), NA())</f>
        <v>#N/A</v>
      </c>
      <c r="F160" s="323" t="e">
        <f>IF(ISNUMBER(Regressions!F170),ROUND(Regressions!F170, 1), NA())</f>
        <v>#N/A</v>
      </c>
      <c r="G160" s="222" t="e">
        <f>IF(ISNUMBER(Regressions!G170),ROUND(Regressions!G170, 1), NA())</f>
        <v>#N/A</v>
      </c>
      <c r="H160" s="324" t="e">
        <f>IF(ISNUMBER(Regressions!H170),ROUND(Regressions!H170, 1), NA())</f>
        <v>#N/A</v>
      </c>
      <c r="I160" s="223" t="e">
        <f>IF(ISNUMBER(Regressions!I170),ROUND(Regressions!I170, 1), NA())</f>
        <v>#N/A</v>
      </c>
      <c r="J160" s="325" t="e">
        <f>IF(ISNUMBER(Regressions!K170),ROUND(Regressions!K170, 1), NA())</f>
        <v>#N/A</v>
      </c>
      <c r="K160" s="323" t="e">
        <f>IF(ISNUMBER(Regressions!L170),ROUND(Regressions!L170, 1), NA())</f>
        <v>#N/A</v>
      </c>
      <c r="L160" s="224" t="e">
        <f>IF(ISNUMBER(Regressions!M170),ROUND(Regressions!M170, 1), NA())</f>
        <v>#N/A</v>
      </c>
      <c r="M160" s="324" t="e">
        <f>IF(ISNUMBER(Regressions!N170),ROUND(Regressions!N170, 1), NA())</f>
        <v>#N/A</v>
      </c>
      <c r="N160" s="223" t="e">
        <f>IF(ISNUMBER(Regressions!O170),ROUND(Regressions!O170, 1), NA())</f>
        <v>#N/A</v>
      </c>
      <c r="O160" s="325" t="e">
        <f>IF(ISNUMBER(Regressions!Q170),ROUND(Regressions!Q170, 1), NA())</f>
        <v>#N/A</v>
      </c>
      <c r="P160" s="323" t="e">
        <f>IF(ISNUMBER(Regressions!R170),ROUND(Regressions!R170, 1), NA())</f>
        <v>#N/A</v>
      </c>
      <c r="Q160" s="201" t="e">
        <f>IF(ISNUMBER(Regressions!S170),ROUND(Regressions!S170, 1), NA())</f>
        <v>#N/A</v>
      </c>
      <c r="R160" s="324" t="e">
        <f>IF(ISNUMBER(Regressions!T170),ROUND(Regressions!T170, 1), NA())</f>
        <v>#N/A</v>
      </c>
      <c r="S160" s="223" t="e">
        <f>IF(ISNUMBER(Regressions!U170),ROUND(Regressions!U170, 1), NA())</f>
        <v>#N/A</v>
      </c>
    </row>
    <row xmlns:x14ac="http://schemas.microsoft.com/office/spreadsheetml/2009/9/ac" r="161" x14ac:dyDescent="0.2">
      <c r="A161" s="320" t="str">
        <f>IF(ISBLANK(Regressions!A171), " ", Regressions!A171)</f>
        <v>Albania</v>
      </c>
      <c r="B161" s="321">
        <f>IF(ISBLANK(Regressions!B171), " ", Regressions!B171)</f>
        <v>2002</v>
      </c>
      <c r="C161" s="326" t="str">
        <f>IF(ISBLANK(Regressions!C171), " ", Regressions!C171)</f>
        <v>Secondary</v>
      </c>
      <c r="D161" s="322">
        <f>IF(ISBLANK(Regressions!D171), " ", Regressions!D171)</f>
        <v>516872</v>
      </c>
      <c r="E161" s="200" t="e">
        <f>IF(ISNUMBER(Regressions!E171),ROUND(Regressions!E171, 1), NA())</f>
        <v>#N/A</v>
      </c>
      <c r="F161" s="323" t="e">
        <f>IF(ISNUMBER(Regressions!F171),ROUND(Regressions!F171, 1), NA())</f>
        <v>#N/A</v>
      </c>
      <c r="G161" s="222" t="e">
        <f>IF(ISNUMBER(Regressions!G171),ROUND(Regressions!G171, 1), NA())</f>
        <v>#N/A</v>
      </c>
      <c r="H161" s="324" t="e">
        <f>IF(ISNUMBER(Regressions!H171),ROUND(Regressions!H171, 1), NA())</f>
        <v>#N/A</v>
      </c>
      <c r="I161" s="223" t="e">
        <f>IF(ISNUMBER(Regressions!I171),ROUND(Regressions!I171, 1), NA())</f>
        <v>#N/A</v>
      </c>
      <c r="J161" s="325" t="e">
        <f>IF(ISNUMBER(Regressions!K171),ROUND(Regressions!K171, 1), NA())</f>
        <v>#N/A</v>
      </c>
      <c r="K161" s="323" t="e">
        <f>IF(ISNUMBER(Regressions!L171),ROUND(Regressions!L171, 1), NA())</f>
        <v>#N/A</v>
      </c>
      <c r="L161" s="224" t="e">
        <f>IF(ISNUMBER(Regressions!M171),ROUND(Regressions!M171, 1), NA())</f>
        <v>#N/A</v>
      </c>
      <c r="M161" s="324" t="e">
        <f>IF(ISNUMBER(Regressions!N171),ROUND(Regressions!N171, 1), NA())</f>
        <v>#N/A</v>
      </c>
      <c r="N161" s="223" t="e">
        <f>IF(ISNUMBER(Regressions!O171),ROUND(Regressions!O171, 1), NA())</f>
        <v>#N/A</v>
      </c>
      <c r="O161" s="325" t="e">
        <f>IF(ISNUMBER(Regressions!Q171),ROUND(Regressions!Q171, 1), NA())</f>
        <v>#N/A</v>
      </c>
      <c r="P161" s="323" t="e">
        <f>IF(ISNUMBER(Regressions!R171),ROUND(Regressions!R171, 1), NA())</f>
        <v>#N/A</v>
      </c>
      <c r="Q161" s="201" t="e">
        <f>IF(ISNUMBER(Regressions!S171),ROUND(Regressions!S171, 1), NA())</f>
        <v>#N/A</v>
      </c>
      <c r="R161" s="324" t="e">
        <f>IF(ISNUMBER(Regressions!T171),ROUND(Regressions!T171, 1), NA())</f>
        <v>#N/A</v>
      </c>
      <c r="S161" s="223" t="e">
        <f>IF(ISNUMBER(Regressions!U171),ROUND(Regressions!U171, 1), NA())</f>
        <v>#N/A</v>
      </c>
    </row>
    <row xmlns:x14ac="http://schemas.microsoft.com/office/spreadsheetml/2009/9/ac" r="162" x14ac:dyDescent="0.2">
      <c r="A162" s="320" t="str">
        <f>IF(ISBLANK(Regressions!A172), " ", Regressions!A172)</f>
        <v>Albania</v>
      </c>
      <c r="B162" s="321">
        <f>IF(ISBLANK(Regressions!B172), " ", Regressions!B172)</f>
        <v>2003</v>
      </c>
      <c r="C162" s="326" t="str">
        <f>IF(ISBLANK(Regressions!C172), " ", Regressions!C172)</f>
        <v>Secondary</v>
      </c>
      <c r="D162" s="322">
        <f>IF(ISBLANK(Regressions!D172), " ", Regressions!D172)</f>
        <v>510366</v>
      </c>
      <c r="E162" s="200" t="e">
        <f>IF(ISNUMBER(Regressions!E172),ROUND(Regressions!E172, 1), NA())</f>
        <v>#N/A</v>
      </c>
      <c r="F162" s="323" t="e">
        <f>IF(ISNUMBER(Regressions!F172),ROUND(Regressions!F172, 1), NA())</f>
        <v>#N/A</v>
      </c>
      <c r="G162" s="222" t="e">
        <f>IF(ISNUMBER(Regressions!G172),ROUND(Regressions!G172, 1), NA())</f>
        <v>#N/A</v>
      </c>
      <c r="H162" s="324" t="e">
        <f>IF(ISNUMBER(Regressions!H172),ROUND(Regressions!H172, 1), NA())</f>
        <v>#N/A</v>
      </c>
      <c r="I162" s="223" t="e">
        <f>IF(ISNUMBER(Regressions!I172),ROUND(Regressions!I172, 1), NA())</f>
        <v>#N/A</v>
      </c>
      <c r="J162" s="325" t="e">
        <f>IF(ISNUMBER(Regressions!K172),ROUND(Regressions!K172, 1), NA())</f>
        <v>#N/A</v>
      </c>
      <c r="K162" s="323" t="e">
        <f>IF(ISNUMBER(Regressions!L172),ROUND(Regressions!L172, 1), NA())</f>
        <v>#N/A</v>
      </c>
      <c r="L162" s="224" t="e">
        <f>IF(ISNUMBER(Regressions!M172),ROUND(Regressions!M172, 1), NA())</f>
        <v>#N/A</v>
      </c>
      <c r="M162" s="324" t="e">
        <f>IF(ISNUMBER(Regressions!N172),ROUND(Regressions!N172, 1), NA())</f>
        <v>#N/A</v>
      </c>
      <c r="N162" s="223" t="e">
        <f>IF(ISNUMBER(Regressions!O172),ROUND(Regressions!O172, 1), NA())</f>
        <v>#N/A</v>
      </c>
      <c r="O162" s="325" t="e">
        <f>IF(ISNUMBER(Regressions!Q172),ROUND(Regressions!Q172, 1), NA())</f>
        <v>#N/A</v>
      </c>
      <c r="P162" s="323" t="e">
        <f>IF(ISNUMBER(Regressions!R172),ROUND(Regressions!R172, 1), NA())</f>
        <v>#N/A</v>
      </c>
      <c r="Q162" s="201" t="e">
        <f>IF(ISNUMBER(Regressions!S172),ROUND(Regressions!S172, 1), NA())</f>
        <v>#N/A</v>
      </c>
      <c r="R162" s="324" t="e">
        <f>IF(ISNUMBER(Regressions!T172),ROUND(Regressions!T172, 1), NA())</f>
        <v>#N/A</v>
      </c>
      <c r="S162" s="223" t="e">
        <f>IF(ISNUMBER(Regressions!U172),ROUND(Regressions!U172, 1), NA())</f>
        <v>#N/A</v>
      </c>
    </row>
    <row xmlns:x14ac="http://schemas.microsoft.com/office/spreadsheetml/2009/9/ac" r="163" x14ac:dyDescent="0.2">
      <c r="A163" s="320" t="str">
        <f>IF(ISBLANK(Regressions!A173), " ", Regressions!A173)</f>
        <v>Albania</v>
      </c>
      <c r="B163" s="321">
        <f>IF(ISBLANK(Regressions!B173), " ", Regressions!B173)</f>
        <v>2004</v>
      </c>
      <c r="C163" s="326" t="str">
        <f>IF(ISBLANK(Regressions!C173), " ", Regressions!C173)</f>
        <v>Secondary</v>
      </c>
      <c r="D163" s="322">
        <f>IF(ISBLANK(Regressions!D173), " ", Regressions!D173)</f>
        <v>502393</v>
      </c>
      <c r="E163" s="200" t="e">
        <f>IF(ISNUMBER(Regressions!E173),ROUND(Regressions!E173, 1), NA())</f>
        <v>#N/A</v>
      </c>
      <c r="F163" s="323" t="e">
        <f>IF(ISNUMBER(Regressions!F173),ROUND(Regressions!F173, 1), NA())</f>
        <v>#N/A</v>
      </c>
      <c r="G163" s="222" t="e">
        <f>IF(ISNUMBER(Regressions!G173),ROUND(Regressions!G173, 1), NA())</f>
        <v>#N/A</v>
      </c>
      <c r="H163" s="324" t="e">
        <f>IF(ISNUMBER(Regressions!H173),ROUND(Regressions!H173, 1), NA())</f>
        <v>#N/A</v>
      </c>
      <c r="I163" s="223" t="e">
        <f>IF(ISNUMBER(Regressions!I173),ROUND(Regressions!I173, 1), NA())</f>
        <v>#N/A</v>
      </c>
      <c r="J163" s="325" t="e">
        <f>IF(ISNUMBER(Regressions!K173),ROUND(Regressions!K173, 1), NA())</f>
        <v>#N/A</v>
      </c>
      <c r="K163" s="323" t="e">
        <f>IF(ISNUMBER(Regressions!L173),ROUND(Regressions!L173, 1), NA())</f>
        <v>#N/A</v>
      </c>
      <c r="L163" s="224" t="e">
        <f>IF(ISNUMBER(Regressions!M173),ROUND(Regressions!M173, 1), NA())</f>
        <v>#N/A</v>
      </c>
      <c r="M163" s="324" t="e">
        <f>IF(ISNUMBER(Regressions!N173),ROUND(Regressions!N173, 1), NA())</f>
        <v>#N/A</v>
      </c>
      <c r="N163" s="223" t="e">
        <f>IF(ISNUMBER(Regressions!O173),ROUND(Regressions!O173, 1), NA())</f>
        <v>#N/A</v>
      </c>
      <c r="O163" s="325" t="e">
        <f>IF(ISNUMBER(Regressions!Q173),ROUND(Regressions!Q173, 1), NA())</f>
        <v>#N/A</v>
      </c>
      <c r="P163" s="323" t="e">
        <f>IF(ISNUMBER(Regressions!R173),ROUND(Regressions!R173, 1), NA())</f>
        <v>#N/A</v>
      </c>
      <c r="Q163" s="201" t="e">
        <f>IF(ISNUMBER(Regressions!S173),ROUND(Regressions!S173, 1), NA())</f>
        <v>#N/A</v>
      </c>
      <c r="R163" s="324" t="e">
        <f>IF(ISNUMBER(Regressions!T173),ROUND(Regressions!T173, 1), NA())</f>
        <v>#N/A</v>
      </c>
      <c r="S163" s="223" t="e">
        <f>IF(ISNUMBER(Regressions!U173),ROUND(Regressions!U173, 1), NA())</f>
        <v>#N/A</v>
      </c>
    </row>
    <row xmlns:x14ac="http://schemas.microsoft.com/office/spreadsheetml/2009/9/ac" r="164" x14ac:dyDescent="0.2">
      <c r="A164" s="320" t="str">
        <f>IF(ISBLANK(Regressions!A174), " ", Regressions!A174)</f>
        <v>Albania</v>
      </c>
      <c r="B164" s="321">
        <f>IF(ISBLANK(Regressions!B174), " ", Regressions!B174)</f>
        <v>2005</v>
      </c>
      <c r="C164" s="326" t="str">
        <f>IF(ISBLANK(Regressions!C174), " ", Regressions!C174)</f>
        <v>Secondary</v>
      </c>
      <c r="D164" s="322">
        <f>IF(ISBLANK(Regressions!D174), " ", Regressions!D174)</f>
        <v>493476</v>
      </c>
      <c r="E164" s="200" t="e">
        <f>IF(ISNUMBER(Regressions!E174),ROUND(Regressions!E174, 1), NA())</f>
        <v>#N/A</v>
      </c>
      <c r="F164" s="323" t="e">
        <f>IF(ISNUMBER(Regressions!F174),ROUND(Regressions!F174, 1), NA())</f>
        <v>#N/A</v>
      </c>
      <c r="G164" s="222" t="e">
        <f>IF(ISNUMBER(Regressions!G174),ROUND(Regressions!G174, 1), NA())</f>
        <v>#N/A</v>
      </c>
      <c r="H164" s="324" t="e">
        <f>IF(ISNUMBER(Regressions!H174),ROUND(Regressions!H174, 1), NA())</f>
        <v>#N/A</v>
      </c>
      <c r="I164" s="223" t="e">
        <f>IF(ISNUMBER(Regressions!I174),ROUND(Regressions!I174, 1), NA())</f>
        <v>#N/A</v>
      </c>
      <c r="J164" s="325" t="e">
        <f>IF(ISNUMBER(Regressions!K174),ROUND(Regressions!K174, 1), NA())</f>
        <v>#N/A</v>
      </c>
      <c r="K164" s="323" t="e">
        <f>IF(ISNUMBER(Regressions!L174),ROUND(Regressions!L174, 1), NA())</f>
        <v>#N/A</v>
      </c>
      <c r="L164" s="224" t="e">
        <f>IF(ISNUMBER(Regressions!M174),ROUND(Regressions!M174, 1), NA())</f>
        <v>#N/A</v>
      </c>
      <c r="M164" s="324" t="e">
        <f>IF(ISNUMBER(Regressions!N174),ROUND(Regressions!N174, 1), NA())</f>
        <v>#N/A</v>
      </c>
      <c r="N164" s="223" t="e">
        <f>IF(ISNUMBER(Regressions!O174),ROUND(Regressions!O174, 1), NA())</f>
        <v>#N/A</v>
      </c>
      <c r="O164" s="325" t="e">
        <f>IF(ISNUMBER(Regressions!Q174),ROUND(Regressions!Q174, 1), NA())</f>
        <v>#N/A</v>
      </c>
      <c r="P164" s="323" t="e">
        <f>IF(ISNUMBER(Regressions!R174),ROUND(Regressions!R174, 1), NA())</f>
        <v>#N/A</v>
      </c>
      <c r="Q164" s="201" t="e">
        <f>IF(ISNUMBER(Regressions!S174),ROUND(Regressions!S174, 1), NA())</f>
        <v>#N/A</v>
      </c>
      <c r="R164" s="324" t="e">
        <f>IF(ISNUMBER(Regressions!T174),ROUND(Regressions!T174, 1), NA())</f>
        <v>#N/A</v>
      </c>
      <c r="S164" s="223" t="e">
        <f>IF(ISNUMBER(Regressions!U174),ROUND(Regressions!U174, 1), NA())</f>
        <v>#N/A</v>
      </c>
    </row>
    <row xmlns:x14ac="http://schemas.microsoft.com/office/spreadsheetml/2009/9/ac" r="165" x14ac:dyDescent="0.2">
      <c r="A165" s="320" t="str">
        <f>IF(ISBLANK(Regressions!A175), " ", Regressions!A175)</f>
        <v>Albania</v>
      </c>
      <c r="B165" s="321">
        <f>IF(ISBLANK(Regressions!B175), " ", Regressions!B175)</f>
        <v>2006</v>
      </c>
      <c r="C165" s="326" t="str">
        <f>IF(ISBLANK(Regressions!C175), " ", Regressions!C175)</f>
        <v>Secondary</v>
      </c>
      <c r="D165" s="322">
        <f>IF(ISBLANK(Regressions!D175), " ", Regressions!D175)</f>
        <v>483056</v>
      </c>
      <c r="E165" s="200" t="e">
        <f>IF(ISNUMBER(Regressions!E175),ROUND(Regressions!E175, 1), NA())</f>
        <v>#N/A</v>
      </c>
      <c r="F165" s="323" t="e">
        <f>IF(ISNUMBER(Regressions!F175),ROUND(Regressions!F175, 1), NA())</f>
        <v>#N/A</v>
      </c>
      <c r="G165" s="222" t="e">
        <f>IF(ISNUMBER(Regressions!G175),ROUND(Regressions!G175, 1), NA())</f>
        <v>#N/A</v>
      </c>
      <c r="H165" s="324" t="e">
        <f>IF(ISNUMBER(Regressions!H175),ROUND(Regressions!H175, 1), NA())</f>
        <v>#N/A</v>
      </c>
      <c r="I165" s="223" t="e">
        <f>IF(ISNUMBER(Regressions!I175),ROUND(Regressions!I175, 1), NA())</f>
        <v>#N/A</v>
      </c>
      <c r="J165" s="325" t="e">
        <f>IF(ISNUMBER(Regressions!K175),ROUND(Regressions!K175, 1), NA())</f>
        <v>#N/A</v>
      </c>
      <c r="K165" s="323" t="e">
        <f>IF(ISNUMBER(Regressions!L175),ROUND(Regressions!L175, 1), NA())</f>
        <v>#N/A</v>
      </c>
      <c r="L165" s="224" t="e">
        <f>IF(ISNUMBER(Regressions!M175),ROUND(Regressions!M175, 1), NA())</f>
        <v>#N/A</v>
      </c>
      <c r="M165" s="324" t="e">
        <f>IF(ISNUMBER(Regressions!N175),ROUND(Regressions!N175, 1), NA())</f>
        <v>#N/A</v>
      </c>
      <c r="N165" s="223" t="e">
        <f>IF(ISNUMBER(Regressions!O175),ROUND(Regressions!O175, 1), NA())</f>
        <v>#N/A</v>
      </c>
      <c r="O165" s="325" t="e">
        <f>IF(ISNUMBER(Regressions!Q175),ROUND(Regressions!Q175, 1), NA())</f>
        <v>#N/A</v>
      </c>
      <c r="P165" s="323" t="e">
        <f>IF(ISNUMBER(Regressions!R175),ROUND(Regressions!R175, 1), NA())</f>
        <v>#N/A</v>
      </c>
      <c r="Q165" s="201" t="e">
        <f>IF(ISNUMBER(Regressions!S175),ROUND(Regressions!S175, 1), NA())</f>
        <v>#N/A</v>
      </c>
      <c r="R165" s="324" t="e">
        <f>IF(ISNUMBER(Regressions!T175),ROUND(Regressions!T175, 1), NA())</f>
        <v>#N/A</v>
      </c>
      <c r="S165" s="223" t="e">
        <f>IF(ISNUMBER(Regressions!U175),ROUND(Regressions!U175, 1), NA())</f>
        <v>#N/A</v>
      </c>
    </row>
    <row xmlns:x14ac="http://schemas.microsoft.com/office/spreadsheetml/2009/9/ac" r="166" x14ac:dyDescent="0.2">
      <c r="A166" s="320" t="str">
        <f>IF(ISBLANK(Regressions!A176), " ", Regressions!A176)</f>
        <v>Albania</v>
      </c>
      <c r="B166" s="321">
        <f>IF(ISBLANK(Regressions!B176), " ", Regressions!B176)</f>
        <v>2007</v>
      </c>
      <c r="C166" s="326" t="str">
        <f>IF(ISBLANK(Regressions!C176), " ", Regressions!C176)</f>
        <v>Secondary</v>
      </c>
      <c r="D166" s="322">
        <f>IF(ISBLANK(Regressions!D176), " ", Regressions!D176)</f>
        <v>470979</v>
      </c>
      <c r="E166" s="200" t="e">
        <f>IF(ISNUMBER(Regressions!E176),ROUND(Regressions!E176, 1), NA())</f>
        <v>#N/A</v>
      </c>
      <c r="F166" s="323" t="e">
        <f>IF(ISNUMBER(Regressions!F176),ROUND(Regressions!F176, 1), NA())</f>
        <v>#N/A</v>
      </c>
      <c r="G166" s="222" t="e">
        <f>IF(ISNUMBER(Regressions!G176),ROUND(Regressions!G176, 1), NA())</f>
        <v>#N/A</v>
      </c>
      <c r="H166" s="324" t="e">
        <f>IF(ISNUMBER(Regressions!H176),ROUND(Regressions!H176, 1), NA())</f>
        <v>#N/A</v>
      </c>
      <c r="I166" s="223" t="e">
        <f>IF(ISNUMBER(Regressions!I176),ROUND(Regressions!I176, 1), NA())</f>
        <v>#N/A</v>
      </c>
      <c r="J166" s="325" t="e">
        <f>IF(ISNUMBER(Regressions!K176),ROUND(Regressions!K176, 1), NA())</f>
        <v>#N/A</v>
      </c>
      <c r="K166" s="323" t="e">
        <f>IF(ISNUMBER(Regressions!L176),ROUND(Regressions!L176, 1), NA())</f>
        <v>#N/A</v>
      </c>
      <c r="L166" s="224" t="e">
        <f>IF(ISNUMBER(Regressions!M176),ROUND(Regressions!M176, 1), NA())</f>
        <v>#N/A</v>
      </c>
      <c r="M166" s="324" t="e">
        <f>IF(ISNUMBER(Regressions!N176),ROUND(Regressions!N176, 1), NA())</f>
        <v>#N/A</v>
      </c>
      <c r="N166" s="223" t="e">
        <f>IF(ISNUMBER(Regressions!O176),ROUND(Regressions!O176, 1), NA())</f>
        <v>#N/A</v>
      </c>
      <c r="O166" s="325" t="e">
        <f>IF(ISNUMBER(Regressions!Q176),ROUND(Regressions!Q176, 1), NA())</f>
        <v>#N/A</v>
      </c>
      <c r="P166" s="323" t="e">
        <f>IF(ISNUMBER(Regressions!R176),ROUND(Regressions!R176, 1), NA())</f>
        <v>#N/A</v>
      </c>
      <c r="Q166" s="201" t="e">
        <f>IF(ISNUMBER(Regressions!S176),ROUND(Regressions!S176, 1), NA())</f>
        <v>#N/A</v>
      </c>
      <c r="R166" s="324" t="e">
        <f>IF(ISNUMBER(Regressions!T176),ROUND(Regressions!T176, 1), NA())</f>
        <v>#N/A</v>
      </c>
      <c r="S166" s="223" t="e">
        <f>IF(ISNUMBER(Regressions!U176),ROUND(Regressions!U176, 1), NA())</f>
        <v>#N/A</v>
      </c>
    </row>
    <row xmlns:x14ac="http://schemas.microsoft.com/office/spreadsheetml/2009/9/ac" r="167" x14ac:dyDescent="0.2">
      <c r="A167" s="320" t="str">
        <f>IF(ISBLANK(Regressions!A177), " ", Regressions!A177)</f>
        <v>Albania</v>
      </c>
      <c r="B167" s="321">
        <f>IF(ISBLANK(Regressions!B177), " ", Regressions!B177)</f>
        <v>2008</v>
      </c>
      <c r="C167" s="326" t="str">
        <f>IF(ISBLANK(Regressions!C177), " ", Regressions!C177)</f>
        <v>Secondary</v>
      </c>
      <c r="D167" s="322">
        <f>IF(ISBLANK(Regressions!D177), " ", Regressions!D177)</f>
        <v>456384</v>
      </c>
      <c r="E167" s="200" t="e">
        <f>IF(ISNUMBER(Regressions!E177),ROUND(Regressions!E177, 1), NA())</f>
        <v>#N/A</v>
      </c>
      <c r="F167" s="323" t="e">
        <f>IF(ISNUMBER(Regressions!F177),ROUND(Regressions!F177, 1), NA())</f>
        <v>#N/A</v>
      </c>
      <c r="G167" s="222" t="e">
        <f>IF(ISNUMBER(Regressions!G177),ROUND(Regressions!G177, 1), NA())</f>
        <v>#N/A</v>
      </c>
      <c r="H167" s="324" t="e">
        <f>IF(ISNUMBER(Regressions!H177),ROUND(Regressions!H177, 1), NA())</f>
        <v>#N/A</v>
      </c>
      <c r="I167" s="223" t="e">
        <f>IF(ISNUMBER(Regressions!I177),ROUND(Regressions!I177, 1), NA())</f>
        <v>#N/A</v>
      </c>
      <c r="J167" s="325" t="e">
        <f>IF(ISNUMBER(Regressions!K177),ROUND(Regressions!K177, 1), NA())</f>
        <v>#N/A</v>
      </c>
      <c r="K167" s="323" t="e">
        <f>IF(ISNUMBER(Regressions!L177),ROUND(Regressions!L177, 1), NA())</f>
        <v>#N/A</v>
      </c>
      <c r="L167" s="224" t="e">
        <f>IF(ISNUMBER(Regressions!M177),ROUND(Regressions!M177, 1), NA())</f>
        <v>#N/A</v>
      </c>
      <c r="M167" s="324" t="e">
        <f>IF(ISNUMBER(Regressions!N177),ROUND(Regressions!N177, 1), NA())</f>
        <v>#N/A</v>
      </c>
      <c r="N167" s="223" t="e">
        <f>IF(ISNUMBER(Regressions!O177),ROUND(Regressions!O177, 1), NA())</f>
        <v>#N/A</v>
      </c>
      <c r="O167" s="325" t="e">
        <f>IF(ISNUMBER(Regressions!Q177),ROUND(Regressions!Q177, 1), NA())</f>
        <v>#N/A</v>
      </c>
      <c r="P167" s="323" t="e">
        <f>IF(ISNUMBER(Regressions!R177),ROUND(Regressions!R177, 1), NA())</f>
        <v>#N/A</v>
      </c>
      <c r="Q167" s="201" t="e">
        <f>IF(ISNUMBER(Regressions!S177),ROUND(Regressions!S177, 1), NA())</f>
        <v>#N/A</v>
      </c>
      <c r="R167" s="324" t="e">
        <f>IF(ISNUMBER(Regressions!T177),ROUND(Regressions!T177, 1), NA())</f>
        <v>#N/A</v>
      </c>
      <c r="S167" s="223" t="e">
        <f>IF(ISNUMBER(Regressions!U177),ROUND(Regressions!U177, 1), NA())</f>
        <v>#N/A</v>
      </c>
    </row>
    <row xmlns:x14ac="http://schemas.microsoft.com/office/spreadsheetml/2009/9/ac" r="168" x14ac:dyDescent="0.2">
      <c r="A168" s="320" t="str">
        <f>IF(ISBLANK(Regressions!A178), " ", Regressions!A178)</f>
        <v>Albania</v>
      </c>
      <c r="B168" s="321">
        <f>IF(ISBLANK(Regressions!B178), " ", Regressions!B178)</f>
        <v>2009</v>
      </c>
      <c r="C168" s="326" t="str">
        <f>IF(ISBLANK(Regressions!C178), " ", Regressions!C178)</f>
        <v>Secondary</v>
      </c>
      <c r="D168" s="322">
        <f>IF(ISBLANK(Regressions!D178), " ", Regressions!D178)</f>
        <v>392618</v>
      </c>
      <c r="E168" s="200" t="e">
        <f>IF(ISNUMBER(Regressions!E178),ROUND(Regressions!E178, 1), NA())</f>
        <v>#N/A</v>
      </c>
      <c r="F168" s="323" t="e">
        <f>IF(ISNUMBER(Regressions!F178),ROUND(Regressions!F178, 1), NA())</f>
        <v>#N/A</v>
      </c>
      <c r="G168" s="222" t="e">
        <f>IF(ISNUMBER(Regressions!G178),ROUND(Regressions!G178, 1), NA())</f>
        <v>#N/A</v>
      </c>
      <c r="H168" s="324" t="e">
        <f>IF(ISNUMBER(Regressions!H178),ROUND(Regressions!H178, 1), NA())</f>
        <v>#N/A</v>
      </c>
      <c r="I168" s="223" t="e">
        <f>IF(ISNUMBER(Regressions!I178),ROUND(Regressions!I178, 1), NA())</f>
        <v>#N/A</v>
      </c>
      <c r="J168" s="325" t="e">
        <f>IF(ISNUMBER(Regressions!K178),ROUND(Regressions!K178, 1), NA())</f>
        <v>#N/A</v>
      </c>
      <c r="K168" s="323" t="e">
        <f>IF(ISNUMBER(Regressions!L178),ROUND(Regressions!L178, 1), NA())</f>
        <v>#N/A</v>
      </c>
      <c r="L168" s="224" t="e">
        <f>IF(ISNUMBER(Regressions!M178),ROUND(Regressions!M178, 1), NA())</f>
        <v>#N/A</v>
      </c>
      <c r="M168" s="324" t="e">
        <f>IF(ISNUMBER(Regressions!N178),ROUND(Regressions!N178, 1), NA())</f>
        <v>#N/A</v>
      </c>
      <c r="N168" s="223" t="e">
        <f>IF(ISNUMBER(Regressions!O178),ROUND(Regressions!O178, 1), NA())</f>
        <v>#N/A</v>
      </c>
      <c r="O168" s="325" t="e">
        <f>IF(ISNUMBER(Regressions!Q178),ROUND(Regressions!Q178, 1), NA())</f>
        <v>#N/A</v>
      </c>
      <c r="P168" s="323" t="e">
        <f>IF(ISNUMBER(Regressions!R178),ROUND(Regressions!R178, 1), NA())</f>
        <v>#N/A</v>
      </c>
      <c r="Q168" s="201" t="e">
        <f>IF(ISNUMBER(Regressions!S178),ROUND(Regressions!S178, 1), NA())</f>
        <v>#N/A</v>
      </c>
      <c r="R168" s="324" t="e">
        <f>IF(ISNUMBER(Regressions!T178),ROUND(Regressions!T178, 1), NA())</f>
        <v>#N/A</v>
      </c>
      <c r="S168" s="223" t="e">
        <f>IF(ISNUMBER(Regressions!U178),ROUND(Regressions!U178, 1), NA())</f>
        <v>#N/A</v>
      </c>
    </row>
    <row xmlns:x14ac="http://schemas.microsoft.com/office/spreadsheetml/2009/9/ac" r="169" x14ac:dyDescent="0.2">
      <c r="A169" s="320" t="str">
        <f>IF(ISBLANK(Regressions!A179), " ", Regressions!A179)</f>
        <v>Albania</v>
      </c>
      <c r="B169" s="321">
        <f>IF(ISBLANK(Regressions!B179), " ", Regressions!B179)</f>
        <v>2010</v>
      </c>
      <c r="C169" s="326" t="str">
        <f>IF(ISBLANK(Regressions!C179), " ", Regressions!C179)</f>
        <v>Secondary</v>
      </c>
      <c r="D169" s="322">
        <f>IF(ISBLANK(Regressions!D179), " ", Regressions!D179)</f>
        <v>378776</v>
      </c>
      <c r="E169" s="200" t="e">
        <f>IF(ISNUMBER(Regressions!E179),ROUND(Regressions!E179, 1), NA())</f>
        <v>#N/A</v>
      </c>
      <c r="F169" s="323" t="e">
        <f>IF(ISNUMBER(Regressions!F179),ROUND(Regressions!F179, 1), NA())</f>
        <v>#N/A</v>
      </c>
      <c r="G169" s="222" t="e">
        <f>IF(ISNUMBER(Regressions!G179),ROUND(Regressions!G179, 1), NA())</f>
        <v>#N/A</v>
      </c>
      <c r="H169" s="324" t="e">
        <f>IF(ISNUMBER(Regressions!H179),ROUND(Regressions!H179, 1), NA())</f>
        <v>#N/A</v>
      </c>
      <c r="I169" s="223" t="e">
        <f>IF(ISNUMBER(Regressions!I179),ROUND(Regressions!I179, 1), NA())</f>
        <v>#N/A</v>
      </c>
      <c r="J169" s="325" t="e">
        <f>IF(ISNUMBER(Regressions!K179),ROUND(Regressions!K179, 1), NA())</f>
        <v>#N/A</v>
      </c>
      <c r="K169" s="323" t="e">
        <f>IF(ISNUMBER(Regressions!L179),ROUND(Regressions!L179, 1), NA())</f>
        <v>#N/A</v>
      </c>
      <c r="L169" s="224" t="e">
        <f>IF(ISNUMBER(Regressions!M179),ROUND(Regressions!M179, 1), NA())</f>
        <v>#N/A</v>
      </c>
      <c r="M169" s="324" t="e">
        <f>IF(ISNUMBER(Regressions!N179),ROUND(Regressions!N179, 1), NA())</f>
        <v>#N/A</v>
      </c>
      <c r="N169" s="223" t="e">
        <f>IF(ISNUMBER(Regressions!O179),ROUND(Regressions!O179, 1), NA())</f>
        <v>#N/A</v>
      </c>
      <c r="O169" s="325" t="e">
        <f>IF(ISNUMBER(Regressions!Q179),ROUND(Regressions!Q179, 1), NA())</f>
        <v>#N/A</v>
      </c>
      <c r="P169" s="323" t="e">
        <f>IF(ISNUMBER(Regressions!R179),ROUND(Regressions!R179, 1), NA())</f>
        <v>#N/A</v>
      </c>
      <c r="Q169" s="201" t="e">
        <f>IF(ISNUMBER(Regressions!S179),ROUND(Regressions!S179, 1), NA())</f>
        <v>#N/A</v>
      </c>
      <c r="R169" s="324" t="e">
        <f>IF(ISNUMBER(Regressions!T179),ROUND(Regressions!T179, 1), NA())</f>
        <v>#N/A</v>
      </c>
      <c r="S169" s="223" t="e">
        <f>IF(ISNUMBER(Regressions!U179),ROUND(Regressions!U179, 1), NA())</f>
        <v>#N/A</v>
      </c>
    </row>
    <row xmlns:x14ac="http://schemas.microsoft.com/office/spreadsheetml/2009/9/ac" r="170" x14ac:dyDescent="0.2">
      <c r="A170" s="320" t="str">
        <f>IF(ISBLANK(Regressions!A180), " ", Regressions!A180)</f>
        <v>Albania</v>
      </c>
      <c r="B170" s="321">
        <f>IF(ISBLANK(Regressions!B180), " ", Regressions!B180)</f>
        <v>2011</v>
      </c>
      <c r="C170" s="326" t="str">
        <f>IF(ISBLANK(Regressions!C180), " ", Regressions!C180)</f>
        <v>Secondary</v>
      </c>
      <c r="D170" s="322">
        <f>IF(ISBLANK(Regressions!D180), " ", Regressions!D180)</f>
        <v>364474</v>
      </c>
      <c r="E170" s="200" t="e">
        <f>IF(ISNUMBER(Regressions!E180),ROUND(Regressions!E180, 1), NA())</f>
        <v>#N/A</v>
      </c>
      <c r="F170" s="323" t="e">
        <f>IF(ISNUMBER(Regressions!F180),ROUND(Regressions!F180, 1), NA())</f>
        <v>#N/A</v>
      </c>
      <c r="G170" s="222" t="e">
        <f>IF(ISNUMBER(Regressions!G180),ROUND(Regressions!G180, 1), NA())</f>
        <v>#N/A</v>
      </c>
      <c r="H170" s="324" t="e">
        <f>IF(ISNUMBER(Regressions!H180),ROUND(Regressions!H180, 1), NA())</f>
        <v>#N/A</v>
      </c>
      <c r="I170" s="223" t="e">
        <f>IF(ISNUMBER(Regressions!I180),ROUND(Regressions!I180, 1), NA())</f>
        <v>#N/A</v>
      </c>
      <c r="J170" s="325" t="e">
        <f>IF(ISNUMBER(Regressions!K180),ROUND(Regressions!K180, 1), NA())</f>
        <v>#N/A</v>
      </c>
      <c r="K170" s="323" t="e">
        <f>IF(ISNUMBER(Regressions!L180),ROUND(Regressions!L180, 1), NA())</f>
        <v>#N/A</v>
      </c>
      <c r="L170" s="224">
        <f>IF(ISNUMBER(Regressions!M180),ROUND(Regressions!M180, 1), NA())</f>
        <v>85.4</v>
      </c>
      <c r="M170" s="324" t="e">
        <f>IF(ISNUMBER(Regressions!N180),ROUND(Regressions!N180, 1), NA())</f>
        <v>#N/A</v>
      </c>
      <c r="N170" s="223" t="e">
        <f>IF(ISNUMBER(Regressions!O180),ROUND(Regressions!O180, 1), NA())</f>
        <v>#N/A</v>
      </c>
      <c r="O170" s="325" t="e">
        <f>IF(ISNUMBER(Regressions!Q180),ROUND(Regressions!Q180, 1), NA())</f>
        <v>#N/A</v>
      </c>
      <c r="P170" s="323" t="e">
        <f>IF(ISNUMBER(Regressions!R180),ROUND(Regressions!R180, 1), NA())</f>
        <v>#N/A</v>
      </c>
      <c r="Q170" s="201">
        <f>IF(ISNUMBER(Regressions!S180),ROUND(Regressions!S180, 1), NA())</f>
        <v>72.8</v>
      </c>
      <c r="R170" s="324" t="e">
        <f>IF(ISNUMBER(Regressions!T180),ROUND(Regressions!T180, 1), NA())</f>
        <v>#N/A</v>
      </c>
      <c r="S170" s="223" t="e">
        <f>IF(ISNUMBER(Regressions!U180),ROUND(Regressions!U180, 1), NA())</f>
        <v>#N/A</v>
      </c>
    </row>
    <row xmlns:x14ac="http://schemas.microsoft.com/office/spreadsheetml/2009/9/ac" r="171" x14ac:dyDescent="0.2">
      <c r="A171" s="320" t="str">
        <f>IF(ISBLANK(Regressions!A181), " ", Regressions!A181)</f>
        <v>Albania</v>
      </c>
      <c r="B171" s="321">
        <f>IF(ISBLANK(Regressions!B181), " ", Regressions!B181)</f>
        <v>2012</v>
      </c>
      <c r="C171" s="326" t="str">
        <f>IF(ISBLANK(Regressions!C181), " ", Regressions!C181)</f>
        <v>Secondary</v>
      </c>
      <c r="D171" s="322">
        <f>IF(ISBLANK(Regressions!D181), " ", Regressions!D181)</f>
        <v>350319</v>
      </c>
      <c r="E171" s="200" t="e">
        <f>IF(ISNUMBER(Regressions!E181),ROUND(Regressions!E181, 1), NA())</f>
        <v>#N/A</v>
      </c>
      <c r="F171" s="323" t="e">
        <f>IF(ISNUMBER(Regressions!F181),ROUND(Regressions!F181, 1), NA())</f>
        <v>#N/A</v>
      </c>
      <c r="G171" s="222">
        <f>IF(ISNUMBER(Regressions!G181),ROUND(Regressions!G181, 1), NA())</f>
        <v>72.400000000000006</v>
      </c>
      <c r="H171" s="324" t="e">
        <f>IF(ISNUMBER(Regressions!H181),ROUND(Regressions!H181, 1), NA())</f>
        <v>#N/A</v>
      </c>
      <c r="I171" s="223" t="e">
        <f>IF(ISNUMBER(Regressions!I181),ROUND(Regressions!I181, 1), NA())</f>
        <v>#N/A</v>
      </c>
      <c r="J171" s="325" t="e">
        <f>IF(ISNUMBER(Regressions!K181),ROUND(Regressions!K181, 1), NA())</f>
        <v>#N/A</v>
      </c>
      <c r="K171" s="323" t="e">
        <f>IF(ISNUMBER(Regressions!L181),ROUND(Regressions!L181, 1), NA())</f>
        <v>#N/A</v>
      </c>
      <c r="L171" s="224">
        <f>IF(ISNUMBER(Regressions!M181),ROUND(Regressions!M181, 1), NA())</f>
        <v>85.4</v>
      </c>
      <c r="M171" s="324" t="e">
        <f>IF(ISNUMBER(Regressions!N181),ROUND(Regressions!N181, 1), NA())</f>
        <v>#N/A</v>
      </c>
      <c r="N171" s="223" t="e">
        <f>IF(ISNUMBER(Regressions!O181),ROUND(Regressions!O181, 1), NA())</f>
        <v>#N/A</v>
      </c>
      <c r="O171" s="325" t="e">
        <f>IF(ISNUMBER(Regressions!Q181),ROUND(Regressions!Q181, 1), NA())</f>
        <v>#N/A</v>
      </c>
      <c r="P171" s="323" t="e">
        <f>IF(ISNUMBER(Regressions!R181),ROUND(Regressions!R181, 1), NA())</f>
        <v>#N/A</v>
      </c>
      <c r="Q171" s="201">
        <f>IF(ISNUMBER(Regressions!S181),ROUND(Regressions!S181, 1), NA())</f>
        <v>72.8</v>
      </c>
      <c r="R171" s="324" t="e">
        <f>IF(ISNUMBER(Regressions!T181),ROUND(Regressions!T181, 1), NA())</f>
        <v>#N/A</v>
      </c>
      <c r="S171" s="223" t="e">
        <f>IF(ISNUMBER(Regressions!U181),ROUND(Regressions!U181, 1), NA())</f>
        <v>#N/A</v>
      </c>
    </row>
    <row xmlns:x14ac="http://schemas.microsoft.com/office/spreadsheetml/2009/9/ac" r="172" x14ac:dyDescent="0.2">
      <c r="A172" s="320" t="str">
        <f>IF(ISBLANK(Regressions!A182), " ", Regressions!A182)</f>
        <v>Albania</v>
      </c>
      <c r="B172" s="321">
        <f>IF(ISBLANK(Regressions!B182), " ", Regressions!B182)</f>
        <v>2013</v>
      </c>
      <c r="C172" s="326" t="str">
        <f>IF(ISBLANK(Regressions!C182), " ", Regressions!C182)</f>
        <v>Secondary</v>
      </c>
      <c r="D172" s="322">
        <f>IF(ISBLANK(Regressions!D182), " ", Regressions!D182)</f>
        <v>333797</v>
      </c>
      <c r="E172" s="200" t="e">
        <f>IF(ISNUMBER(Regressions!E182),ROUND(Regressions!E182, 1), NA())</f>
        <v>#N/A</v>
      </c>
      <c r="F172" s="323" t="e">
        <f>IF(ISNUMBER(Regressions!F182),ROUND(Regressions!F182, 1), NA())</f>
        <v>#N/A</v>
      </c>
      <c r="G172" s="222">
        <f>IF(ISNUMBER(Regressions!G182),ROUND(Regressions!G182, 1), NA())</f>
        <v>72.400000000000006</v>
      </c>
      <c r="H172" s="324" t="e">
        <f>IF(ISNUMBER(Regressions!H182),ROUND(Regressions!H182, 1), NA())</f>
        <v>#N/A</v>
      </c>
      <c r="I172" s="223" t="e">
        <f>IF(ISNUMBER(Regressions!I182),ROUND(Regressions!I182, 1), NA())</f>
        <v>#N/A</v>
      </c>
      <c r="J172" s="325" t="e">
        <f>IF(ISNUMBER(Regressions!K182),ROUND(Regressions!K182, 1), NA())</f>
        <v>#N/A</v>
      </c>
      <c r="K172" s="323" t="e">
        <f>IF(ISNUMBER(Regressions!L182),ROUND(Regressions!L182, 1), NA())</f>
        <v>#N/A</v>
      </c>
      <c r="L172" s="224">
        <f>IF(ISNUMBER(Regressions!M182),ROUND(Regressions!M182, 1), NA())</f>
        <v>85.4</v>
      </c>
      <c r="M172" s="324" t="e">
        <f>IF(ISNUMBER(Regressions!N182),ROUND(Regressions!N182, 1), NA())</f>
        <v>#N/A</v>
      </c>
      <c r="N172" s="223" t="e">
        <f>IF(ISNUMBER(Regressions!O182),ROUND(Regressions!O182, 1), NA())</f>
        <v>#N/A</v>
      </c>
      <c r="O172" s="325" t="e">
        <f>IF(ISNUMBER(Regressions!Q182),ROUND(Regressions!Q182, 1), NA())</f>
        <v>#N/A</v>
      </c>
      <c r="P172" s="323" t="e">
        <f>IF(ISNUMBER(Regressions!R182),ROUND(Regressions!R182, 1), NA())</f>
        <v>#N/A</v>
      </c>
      <c r="Q172" s="201">
        <f>IF(ISNUMBER(Regressions!S182),ROUND(Regressions!S182, 1), NA())</f>
        <v>72.8</v>
      </c>
      <c r="R172" s="324" t="e">
        <f>IF(ISNUMBER(Regressions!T182),ROUND(Regressions!T182, 1), NA())</f>
        <v>#N/A</v>
      </c>
      <c r="S172" s="223" t="e">
        <f>IF(ISNUMBER(Regressions!U182),ROUND(Regressions!U182, 1), NA())</f>
        <v>#N/A</v>
      </c>
    </row>
    <row xmlns:x14ac="http://schemas.microsoft.com/office/spreadsheetml/2009/9/ac" r="173" x14ac:dyDescent="0.2">
      <c r="A173" s="320" t="str">
        <f>IF(ISBLANK(Regressions!A183), " ", Regressions!A183)</f>
        <v>Albania</v>
      </c>
      <c r="B173" s="321">
        <f>IF(ISBLANK(Regressions!B183), " ", Regressions!B183)</f>
        <v>2014</v>
      </c>
      <c r="C173" s="326" t="str">
        <f>IF(ISBLANK(Regressions!C183), " ", Regressions!C183)</f>
        <v>Secondary</v>
      </c>
      <c r="D173" s="322">
        <f>IF(ISBLANK(Regressions!D183), " ", Regressions!D183)</f>
        <v>319587</v>
      </c>
      <c r="E173" s="200" t="e">
        <f>IF(ISNUMBER(Regressions!E183),ROUND(Regressions!E183, 1), NA())</f>
        <v>#N/A</v>
      </c>
      <c r="F173" s="323" t="e">
        <f>IF(ISNUMBER(Regressions!F183),ROUND(Regressions!F183, 1), NA())</f>
        <v>#N/A</v>
      </c>
      <c r="G173" s="222">
        <f>IF(ISNUMBER(Regressions!G183),ROUND(Regressions!G183, 1), NA())</f>
        <v>72.400000000000006</v>
      </c>
      <c r="H173" s="324" t="e">
        <f>IF(ISNUMBER(Regressions!H183),ROUND(Regressions!H183, 1), NA())</f>
        <v>#N/A</v>
      </c>
      <c r="I173" s="223" t="e">
        <f>IF(ISNUMBER(Regressions!I183),ROUND(Regressions!I183, 1), NA())</f>
        <v>#N/A</v>
      </c>
      <c r="J173" s="325" t="e">
        <f>IF(ISNUMBER(Regressions!K183),ROUND(Regressions!K183, 1), NA())</f>
        <v>#N/A</v>
      </c>
      <c r="K173" s="323" t="e">
        <f>IF(ISNUMBER(Regressions!L183),ROUND(Regressions!L183, 1), NA())</f>
        <v>#N/A</v>
      </c>
      <c r="L173" s="224">
        <f>IF(ISNUMBER(Regressions!M183),ROUND(Regressions!M183, 1), NA())</f>
        <v>85.4</v>
      </c>
      <c r="M173" s="324" t="e">
        <f>IF(ISNUMBER(Regressions!N183),ROUND(Regressions!N183, 1), NA())</f>
        <v>#N/A</v>
      </c>
      <c r="N173" s="223" t="e">
        <f>IF(ISNUMBER(Regressions!O183),ROUND(Regressions!O183, 1), NA())</f>
        <v>#N/A</v>
      </c>
      <c r="O173" s="325" t="e">
        <f>IF(ISNUMBER(Regressions!Q183),ROUND(Regressions!Q183, 1), NA())</f>
        <v>#N/A</v>
      </c>
      <c r="P173" s="323" t="e">
        <f>IF(ISNUMBER(Regressions!R183),ROUND(Regressions!R183, 1), NA())</f>
        <v>#N/A</v>
      </c>
      <c r="Q173" s="201">
        <f>IF(ISNUMBER(Regressions!S183),ROUND(Regressions!S183, 1), NA())</f>
        <v>72.8</v>
      </c>
      <c r="R173" s="324" t="e">
        <f>IF(ISNUMBER(Regressions!T183),ROUND(Regressions!T183, 1), NA())</f>
        <v>#N/A</v>
      </c>
      <c r="S173" s="223" t="e">
        <f>IF(ISNUMBER(Regressions!U183),ROUND(Regressions!U183, 1), NA())</f>
        <v>#N/A</v>
      </c>
    </row>
    <row xmlns:x14ac="http://schemas.microsoft.com/office/spreadsheetml/2009/9/ac" r="174" x14ac:dyDescent="0.2">
      <c r="A174" s="320" t="str">
        <f>IF(ISBLANK(Regressions!A184), " ", Regressions!A184)</f>
        <v>Albania</v>
      </c>
      <c r="B174" s="321">
        <f>IF(ISBLANK(Regressions!B184), " ", Regressions!B184)</f>
        <v>2015</v>
      </c>
      <c r="C174" s="326" t="str">
        <f>IF(ISBLANK(Regressions!C184), " ", Regressions!C184)</f>
        <v>Secondary</v>
      </c>
      <c r="D174" s="322">
        <f>IF(ISBLANK(Regressions!D184), " ", Regressions!D184)</f>
        <v>305650</v>
      </c>
      <c r="E174" s="200" t="e">
        <f>IF(ISNUMBER(Regressions!E184),ROUND(Regressions!E184, 1), NA())</f>
        <v>#N/A</v>
      </c>
      <c r="F174" s="323" t="e">
        <f>IF(ISNUMBER(Regressions!F184),ROUND(Regressions!F184, 1), NA())</f>
        <v>#N/A</v>
      </c>
      <c r="G174" s="222">
        <f>IF(ISNUMBER(Regressions!G184),ROUND(Regressions!G184, 1), NA())</f>
        <v>72.400000000000006</v>
      </c>
      <c r="H174" s="324" t="e">
        <f>IF(ISNUMBER(Regressions!H184),ROUND(Regressions!H184, 1), NA())</f>
        <v>#N/A</v>
      </c>
      <c r="I174" s="223" t="e">
        <f>IF(ISNUMBER(Regressions!I184),ROUND(Regressions!I184, 1), NA())</f>
        <v>#N/A</v>
      </c>
      <c r="J174" s="325" t="e">
        <f>IF(ISNUMBER(Regressions!K184),ROUND(Regressions!K184, 1), NA())</f>
        <v>#N/A</v>
      </c>
      <c r="K174" s="323" t="e">
        <f>IF(ISNUMBER(Regressions!L184),ROUND(Regressions!L184, 1), NA())</f>
        <v>#N/A</v>
      </c>
      <c r="L174" s="224">
        <f>IF(ISNUMBER(Regressions!M184),ROUND(Regressions!M184, 1), NA())</f>
        <v>85.4</v>
      </c>
      <c r="M174" s="324" t="e">
        <f>IF(ISNUMBER(Regressions!N184),ROUND(Regressions!N184, 1), NA())</f>
        <v>#N/A</v>
      </c>
      <c r="N174" s="223" t="e">
        <f>IF(ISNUMBER(Regressions!O184),ROUND(Regressions!O184, 1), NA())</f>
        <v>#N/A</v>
      </c>
      <c r="O174" s="325" t="e">
        <f>IF(ISNUMBER(Regressions!Q184),ROUND(Regressions!Q184, 1), NA())</f>
        <v>#N/A</v>
      </c>
      <c r="P174" s="323" t="e">
        <f>IF(ISNUMBER(Regressions!R184),ROUND(Regressions!R184, 1), NA())</f>
        <v>#N/A</v>
      </c>
      <c r="Q174" s="201">
        <f>IF(ISNUMBER(Regressions!S184),ROUND(Regressions!S184, 1), NA())</f>
        <v>72.8</v>
      </c>
      <c r="R174" s="324" t="e">
        <f>IF(ISNUMBER(Regressions!T184),ROUND(Regressions!T184, 1), NA())</f>
        <v>#N/A</v>
      </c>
      <c r="S174" s="223" t="e">
        <f>IF(ISNUMBER(Regressions!U184),ROUND(Regressions!U184, 1), NA())</f>
        <v>#N/A</v>
      </c>
    </row>
    <row xmlns:x14ac="http://schemas.microsoft.com/office/spreadsheetml/2009/9/ac" r="175" x14ac:dyDescent="0.2">
      <c r="A175" s="320" t="str">
        <f>IF(ISBLANK(Regressions!A185), " ", Regressions!A185)</f>
        <v>Albania</v>
      </c>
      <c r="B175" s="321">
        <f>IF(ISBLANK(Regressions!B185), " ", Regressions!B185)</f>
        <v>2016</v>
      </c>
      <c r="C175" s="326" t="str">
        <f>IF(ISBLANK(Regressions!C185), " ", Regressions!C185)</f>
        <v>Secondary</v>
      </c>
      <c r="D175" s="322">
        <f>IF(ISBLANK(Regressions!D185), " ", Regressions!D185)</f>
        <v>293669</v>
      </c>
      <c r="E175" s="200" t="e">
        <f>IF(ISNUMBER(Regressions!E185),ROUND(Regressions!E185, 1), NA())</f>
        <v>#N/A</v>
      </c>
      <c r="F175" s="323" t="e">
        <f>IF(ISNUMBER(Regressions!F185),ROUND(Regressions!F185, 1), NA())</f>
        <v>#N/A</v>
      </c>
      <c r="G175" s="222">
        <f>IF(ISNUMBER(Regressions!G185),ROUND(Regressions!G185, 1), NA())</f>
        <v>72.400000000000006</v>
      </c>
      <c r="H175" s="324" t="e">
        <f>IF(ISNUMBER(Regressions!H185),ROUND(Regressions!H185, 1), NA())</f>
        <v>#N/A</v>
      </c>
      <c r="I175" s="223" t="e">
        <f>IF(ISNUMBER(Regressions!I185),ROUND(Regressions!I185, 1), NA())</f>
        <v>#N/A</v>
      </c>
      <c r="J175" s="325" t="e">
        <f>IF(ISNUMBER(Regressions!K185),ROUND(Regressions!K185, 1), NA())</f>
        <v>#N/A</v>
      </c>
      <c r="K175" s="323" t="e">
        <f>IF(ISNUMBER(Regressions!L185),ROUND(Regressions!L185, 1), NA())</f>
        <v>#N/A</v>
      </c>
      <c r="L175" s="224">
        <f>IF(ISNUMBER(Regressions!M185),ROUND(Regressions!M185, 1), NA())</f>
        <v>86.8</v>
      </c>
      <c r="M175" s="324" t="e">
        <f>IF(ISNUMBER(Regressions!N185),ROUND(Regressions!N185, 1), NA())</f>
        <v>#N/A</v>
      </c>
      <c r="N175" s="223" t="e">
        <f>IF(ISNUMBER(Regressions!O185),ROUND(Regressions!O185, 1), NA())</f>
        <v>#N/A</v>
      </c>
      <c r="O175" s="325" t="e">
        <f>IF(ISNUMBER(Regressions!Q185),ROUND(Regressions!Q185, 1), NA())</f>
        <v>#N/A</v>
      </c>
      <c r="P175" s="323" t="e">
        <f>IF(ISNUMBER(Regressions!R185),ROUND(Regressions!R185, 1), NA())</f>
        <v>#N/A</v>
      </c>
      <c r="Q175" s="201">
        <f>IF(ISNUMBER(Regressions!S185),ROUND(Regressions!S185, 1), NA())</f>
        <v>77.3</v>
      </c>
      <c r="R175" s="324" t="e">
        <f>IF(ISNUMBER(Regressions!T185),ROUND(Regressions!T185, 1), NA())</f>
        <v>#N/A</v>
      </c>
      <c r="S175" s="223" t="e">
        <f>IF(ISNUMBER(Regressions!U185),ROUND(Regressions!U185, 1), NA())</f>
        <v>#N/A</v>
      </c>
    </row>
    <row xmlns:x14ac="http://schemas.microsoft.com/office/spreadsheetml/2009/9/ac" r="176" x14ac:dyDescent="0.2">
      <c r="A176" s="320" t="str">
        <f>IF(ISBLANK(Regressions!A186), " ", Regressions!A186)</f>
        <v>Albania</v>
      </c>
      <c r="B176" s="321">
        <f>IF(ISBLANK(Regressions!B186), " ", Regressions!B186)</f>
        <v>2017</v>
      </c>
      <c r="C176" s="326" t="str">
        <f>IF(ISBLANK(Regressions!C186), " ", Regressions!C186)</f>
        <v>Secondary</v>
      </c>
      <c r="D176" s="322">
        <f>IF(ISBLANK(Regressions!D186), " ", Regressions!D186)</f>
        <v>282329</v>
      </c>
      <c r="E176" s="200" t="e">
        <f>IF(ISNUMBER(Regressions!E186),ROUND(Regressions!E186, 1), NA())</f>
        <v>#N/A</v>
      </c>
      <c r="F176" s="323" t="e">
        <f>IF(ISNUMBER(Regressions!F186),ROUND(Regressions!F186, 1), NA())</f>
        <v>#N/A</v>
      </c>
      <c r="G176" s="222">
        <f>IF(ISNUMBER(Regressions!G186),ROUND(Regressions!G186, 1), NA())</f>
        <v>72.400000000000006</v>
      </c>
      <c r="H176" s="324" t="e">
        <f>IF(ISNUMBER(Regressions!H186),ROUND(Regressions!H186, 1), NA())</f>
        <v>#N/A</v>
      </c>
      <c r="I176" s="223" t="e">
        <f>IF(ISNUMBER(Regressions!I186),ROUND(Regressions!I186, 1), NA())</f>
        <v>#N/A</v>
      </c>
      <c r="J176" s="325" t="e">
        <f>IF(ISNUMBER(Regressions!K186),ROUND(Regressions!K186, 1), NA())</f>
        <v>#N/A</v>
      </c>
      <c r="K176" s="323" t="e">
        <f>IF(ISNUMBER(Regressions!L186),ROUND(Regressions!L186, 1), NA())</f>
        <v>#N/A</v>
      </c>
      <c r="L176" s="224">
        <f>IF(ISNUMBER(Regressions!M186),ROUND(Regressions!M186, 1), NA())</f>
        <v>88.2</v>
      </c>
      <c r="M176" s="324" t="e">
        <f>IF(ISNUMBER(Regressions!N186),ROUND(Regressions!N186, 1), NA())</f>
        <v>#N/A</v>
      </c>
      <c r="N176" s="223" t="e">
        <f>IF(ISNUMBER(Regressions!O186),ROUND(Regressions!O186, 1), NA())</f>
        <v>#N/A</v>
      </c>
      <c r="O176" s="325" t="e">
        <f>IF(ISNUMBER(Regressions!Q186),ROUND(Regressions!Q186, 1), NA())</f>
        <v>#N/A</v>
      </c>
      <c r="P176" s="323" t="e">
        <f>IF(ISNUMBER(Regressions!R186),ROUND(Regressions!R186, 1), NA())</f>
        <v>#N/A</v>
      </c>
      <c r="Q176" s="201">
        <f>IF(ISNUMBER(Regressions!S186),ROUND(Regressions!S186, 1), NA())</f>
        <v>81.900000000000006</v>
      </c>
      <c r="R176" s="324" t="e">
        <f>IF(ISNUMBER(Regressions!T186),ROUND(Regressions!T186, 1), NA())</f>
        <v>#N/A</v>
      </c>
      <c r="S176" s="223" t="e">
        <f>IF(ISNUMBER(Regressions!U186),ROUND(Regressions!U186, 1), NA())</f>
        <v>#N/A</v>
      </c>
    </row>
    <row xmlns:x14ac="http://schemas.microsoft.com/office/spreadsheetml/2009/9/ac" r="177" x14ac:dyDescent="0.2">
      <c r="A177" s="320" t="str">
        <f>IF(ISBLANK(Regressions!A187), " ", Regressions!A187)</f>
        <v>Albania</v>
      </c>
      <c r="B177" s="321">
        <f>IF(ISBLANK(Regressions!B187), " ", Regressions!B187)</f>
        <v>2018</v>
      </c>
      <c r="C177" s="326" t="str">
        <f>IF(ISBLANK(Regressions!C187), " ", Regressions!C187)</f>
        <v>Secondary</v>
      </c>
      <c r="D177" s="322">
        <f>IF(ISBLANK(Regressions!D187), " ", Regressions!D187)</f>
        <v>269263</v>
      </c>
      <c r="E177" s="200" t="e">
        <f>IF(ISNUMBER(Regressions!E187),ROUND(Regressions!E187, 1), NA())</f>
        <v>#N/A</v>
      </c>
      <c r="F177" s="323" t="e">
        <f>IF(ISNUMBER(Regressions!F187),ROUND(Regressions!F187, 1), NA())</f>
        <v>#N/A</v>
      </c>
      <c r="G177" s="222">
        <f>IF(ISNUMBER(Regressions!G187),ROUND(Regressions!G187, 1), NA())</f>
        <v>72.400000000000006</v>
      </c>
      <c r="H177" s="324" t="e">
        <f>IF(ISNUMBER(Regressions!H187),ROUND(Regressions!H187, 1), NA())</f>
        <v>#N/A</v>
      </c>
      <c r="I177" s="223" t="e">
        <f>IF(ISNUMBER(Regressions!I187),ROUND(Regressions!I187, 1), NA())</f>
        <v>#N/A</v>
      </c>
      <c r="J177" s="325" t="e">
        <f>IF(ISNUMBER(Regressions!K187),ROUND(Regressions!K187, 1), NA())</f>
        <v>#N/A</v>
      </c>
      <c r="K177" s="323" t="e">
        <f>IF(ISNUMBER(Regressions!L187),ROUND(Regressions!L187, 1), NA())</f>
        <v>#N/A</v>
      </c>
      <c r="L177" s="224">
        <f>IF(ISNUMBER(Regressions!M187),ROUND(Regressions!M187, 1), NA())</f>
        <v>89.5</v>
      </c>
      <c r="M177" s="324" t="e">
        <f>IF(ISNUMBER(Regressions!N187),ROUND(Regressions!N187, 1), NA())</f>
        <v>#N/A</v>
      </c>
      <c r="N177" s="223" t="e">
        <f>IF(ISNUMBER(Regressions!O187),ROUND(Regressions!O187, 1), NA())</f>
        <v>#N/A</v>
      </c>
      <c r="O177" s="325" t="e">
        <f>IF(ISNUMBER(Regressions!Q187),ROUND(Regressions!Q187, 1), NA())</f>
        <v>#N/A</v>
      </c>
      <c r="P177" s="323" t="e">
        <f>IF(ISNUMBER(Regressions!R187),ROUND(Regressions!R187, 1), NA())</f>
        <v>#N/A</v>
      </c>
      <c r="Q177" s="201">
        <f>IF(ISNUMBER(Regressions!S187),ROUND(Regressions!S187, 1), NA())</f>
        <v>86.4</v>
      </c>
      <c r="R177" s="324" t="e">
        <f>IF(ISNUMBER(Regressions!T187),ROUND(Regressions!T187, 1), NA())</f>
        <v>#N/A</v>
      </c>
      <c r="S177" s="223" t="e">
        <f>IF(ISNUMBER(Regressions!U187),ROUND(Regressions!U187, 1), NA())</f>
        <v>#N/A</v>
      </c>
    </row>
    <row xmlns:x14ac="http://schemas.microsoft.com/office/spreadsheetml/2009/9/ac" r="178" x14ac:dyDescent="0.2">
      <c r="A178" s="320" t="str">
        <f>IF(ISBLANK(Regressions!A188), " ", Regressions!A188)</f>
        <v>Albania</v>
      </c>
      <c r="B178" s="321">
        <f>IF(ISBLANK(Regressions!B188), " ", Regressions!B188)</f>
        <v>2019</v>
      </c>
      <c r="C178" s="326" t="str">
        <f>IF(ISBLANK(Regressions!C188), " ", Regressions!C188)</f>
        <v>Secondary</v>
      </c>
      <c r="D178" s="322">
        <f>IF(ISBLANK(Regressions!D188), " ", Regressions!D188)</f>
        <v>258019</v>
      </c>
      <c r="E178" s="200" t="e">
        <f>IF(ISNUMBER(Regressions!E188),ROUND(Regressions!E188, 1), NA())</f>
        <v>#N/A</v>
      </c>
      <c r="F178" s="323" t="e">
        <f>IF(ISNUMBER(Regressions!F188),ROUND(Regressions!F188, 1), NA())</f>
        <v>#N/A</v>
      </c>
      <c r="G178" s="222">
        <f>IF(ISNUMBER(Regressions!G188),ROUND(Regressions!G188, 1), NA())</f>
        <v>72.400000000000006</v>
      </c>
      <c r="H178" s="324" t="e">
        <f>IF(ISNUMBER(Regressions!H188),ROUND(Regressions!H188, 1), NA())</f>
        <v>#N/A</v>
      </c>
      <c r="I178" s="223" t="e">
        <f>IF(ISNUMBER(Regressions!I188),ROUND(Regressions!I188, 1), NA())</f>
        <v>#N/A</v>
      </c>
      <c r="J178" s="325" t="e">
        <f>IF(ISNUMBER(Regressions!K188),ROUND(Regressions!K188, 1), NA())</f>
        <v>#N/A</v>
      </c>
      <c r="K178" s="323" t="e">
        <f>IF(ISNUMBER(Regressions!L188),ROUND(Regressions!L188, 1), NA())</f>
        <v>#N/A</v>
      </c>
      <c r="L178" s="224">
        <f>IF(ISNUMBER(Regressions!M188),ROUND(Regressions!M188, 1), NA())</f>
        <v>90.9</v>
      </c>
      <c r="M178" s="324" t="e">
        <f>IF(ISNUMBER(Regressions!N188),ROUND(Regressions!N188, 1), NA())</f>
        <v>#N/A</v>
      </c>
      <c r="N178" s="223" t="e">
        <f>IF(ISNUMBER(Regressions!O188),ROUND(Regressions!O188, 1), NA())</f>
        <v>#N/A</v>
      </c>
      <c r="O178" s="325" t="e">
        <f>IF(ISNUMBER(Regressions!Q188),ROUND(Regressions!Q188, 1), NA())</f>
        <v>#N/A</v>
      </c>
      <c r="P178" s="323" t="e">
        <f>IF(ISNUMBER(Regressions!R188),ROUND(Regressions!R188, 1), NA())</f>
        <v>#N/A</v>
      </c>
      <c r="Q178" s="201">
        <f>IF(ISNUMBER(Regressions!S188),ROUND(Regressions!S188, 1), NA())</f>
        <v>91</v>
      </c>
      <c r="R178" s="324" t="e">
        <f>IF(ISNUMBER(Regressions!T188),ROUND(Regressions!T188, 1), NA())</f>
        <v>#N/A</v>
      </c>
      <c r="S178" s="223" t="e">
        <f>IF(ISNUMBER(Regressions!U188),ROUND(Regressions!U188, 1), NA())</f>
        <v>#N/A</v>
      </c>
    </row>
    <row xmlns:x14ac="http://schemas.microsoft.com/office/spreadsheetml/2009/9/ac" r="179" x14ac:dyDescent="0.2">
      <c r="A179" s="320" t="str">
        <f>IF(ISBLANK(Regressions!A189), " ", Regressions!A189)</f>
        <v>Albania</v>
      </c>
      <c r="B179" s="321">
        <f>IF(ISBLANK(Regressions!B189), " ", Regressions!B189)</f>
        <v>2020</v>
      </c>
      <c r="C179" s="326" t="str">
        <f>IF(ISBLANK(Regressions!C189), " ", Regressions!C189)</f>
        <v>Secondary</v>
      </c>
      <c r="D179" s="322">
        <f>IF(ISBLANK(Regressions!D189), " ", Regressions!D189)</f>
        <v>251896</v>
      </c>
      <c r="E179" s="200" t="e">
        <f>IF(ISNUMBER(Regressions!E189),ROUND(Regressions!E189, 1), NA())</f>
        <v>#N/A</v>
      </c>
      <c r="F179" s="323" t="e">
        <f>IF(ISNUMBER(Regressions!F189),ROUND(Regressions!F189, 1), NA())</f>
        <v>#N/A</v>
      </c>
      <c r="G179" s="222">
        <f>IF(ISNUMBER(Regressions!G189),ROUND(Regressions!G189, 1), NA())</f>
        <v>72.400000000000006</v>
      </c>
      <c r="H179" s="324" t="e">
        <f>IF(ISNUMBER(Regressions!H189),ROUND(Regressions!H189, 1), NA())</f>
        <v>#N/A</v>
      </c>
      <c r="I179" s="223" t="e">
        <f>IF(ISNUMBER(Regressions!I189),ROUND(Regressions!I189, 1), NA())</f>
        <v>#N/A</v>
      </c>
      <c r="J179" s="325" t="e">
        <f>IF(ISNUMBER(Regressions!K189),ROUND(Regressions!K189, 1), NA())</f>
        <v>#N/A</v>
      </c>
      <c r="K179" s="323" t="e">
        <f>IF(ISNUMBER(Regressions!L189),ROUND(Regressions!L189, 1), NA())</f>
        <v>#N/A</v>
      </c>
      <c r="L179" s="224">
        <f>IF(ISNUMBER(Regressions!M189),ROUND(Regressions!M189, 1), NA())</f>
        <v>92.2</v>
      </c>
      <c r="M179" s="324" t="e">
        <f>IF(ISNUMBER(Regressions!N189),ROUND(Regressions!N189, 1), NA())</f>
        <v>#N/A</v>
      </c>
      <c r="N179" s="223" t="e">
        <f>IF(ISNUMBER(Regressions!O189),ROUND(Regressions!O189, 1), NA())</f>
        <v>#N/A</v>
      </c>
      <c r="O179" s="325" t="e">
        <f>IF(ISNUMBER(Regressions!Q189),ROUND(Regressions!Q189, 1), NA())</f>
        <v>#N/A</v>
      </c>
      <c r="P179" s="323" t="e">
        <f>IF(ISNUMBER(Regressions!R189),ROUND(Regressions!R189, 1), NA())</f>
        <v>#N/A</v>
      </c>
      <c r="Q179" s="201">
        <f>IF(ISNUMBER(Regressions!S189),ROUND(Regressions!S189, 1), NA())</f>
        <v>95.5</v>
      </c>
      <c r="R179" s="324" t="e">
        <f>IF(ISNUMBER(Regressions!T189),ROUND(Regressions!T189, 1), NA())</f>
        <v>#N/A</v>
      </c>
      <c r="S179" s="223" t="e">
        <f>IF(ISNUMBER(Regressions!U189),ROUND(Regressions!U189, 1), NA())</f>
        <v>#N/A</v>
      </c>
    </row>
    <row xmlns:x14ac="http://schemas.microsoft.com/office/spreadsheetml/2009/9/ac" r="180" x14ac:dyDescent="0.2">
      <c r="A180" s="371" t="str">
        <f>IF(ISBLANK(Regressions!A190), " ", Regressions!A190)</f>
        <v>Albania</v>
      </c>
      <c r="B180" s="372">
        <f>IF(ISBLANK(Regressions!B190), " ", Regressions!B190)</f>
        <v>2021</v>
      </c>
      <c r="C180" s="373" t="str">
        <f>IF(ISBLANK(Regressions!C190), " ", Regressions!C190)</f>
        <v>Secondary</v>
      </c>
      <c r="D180" s="374">
        <f>IF(ISBLANK(Regressions!D190), " ", Regressions!D190)</f>
        <v>243530</v>
      </c>
      <c r="E180" s="377" t="e">
        <f>IF(ISNUMBER(Regressions!E190),ROUND(Regressions!E190, 1), NA())</f>
        <v>#N/A</v>
      </c>
      <c r="F180" s="375" t="e">
        <f>IF(ISNUMBER(Regressions!F190),ROUND(Regressions!F190, 1), NA())</f>
        <v>#N/A</v>
      </c>
      <c r="G180" s="378">
        <f>IF(ISNUMBER(Regressions!G190),ROUND(Regressions!G190, 1), NA())</f>
        <v>72.400000000000006</v>
      </c>
      <c r="H180" s="376" t="e">
        <f>IF(ISNUMBER(Regressions!H190),ROUND(Regressions!H190, 1), NA())</f>
        <v>#N/A</v>
      </c>
      <c r="I180" s="379" t="e">
        <f>IF(ISNUMBER(Regressions!I190),ROUND(Regressions!I190, 1), NA())</f>
        <v>#N/A</v>
      </c>
      <c r="J180" s="377" t="e">
        <f>IF(ISNUMBER(Regressions!K190),ROUND(Regressions!K190, 1), NA())</f>
        <v>#N/A</v>
      </c>
      <c r="K180" s="375" t="e">
        <f>IF(ISNUMBER(Regressions!L190),ROUND(Regressions!L190, 1), NA())</f>
        <v>#N/A</v>
      </c>
      <c r="L180" s="380">
        <f>IF(ISNUMBER(Regressions!M190),ROUND(Regressions!M190, 1), NA())</f>
        <v>93.6</v>
      </c>
      <c r="M180" s="376" t="e">
        <f>IF(ISNUMBER(Regressions!N190),ROUND(Regressions!N190, 1), NA())</f>
        <v>#N/A</v>
      </c>
      <c r="N180" s="379" t="e">
        <f>IF(ISNUMBER(Regressions!O190),ROUND(Regressions!O190, 1), NA())</f>
        <v>#N/A</v>
      </c>
      <c r="O180" s="377" t="e">
        <f>IF(ISNUMBER(Regressions!Q190),ROUND(Regressions!Q190, 1), NA())</f>
        <v>#N/A</v>
      </c>
      <c r="P180" s="375" t="e">
        <f>IF(ISNUMBER(Regressions!R190),ROUND(Regressions!R190, 1), NA())</f>
        <v>#N/A</v>
      </c>
      <c r="Q180" s="381">
        <f>IF(ISNUMBER(Regressions!S190),ROUND(Regressions!S190, 1), NA())</f>
        <v>100</v>
      </c>
      <c r="R180" s="376" t="e">
        <f>IF(ISNUMBER(Regressions!T190),ROUND(Regressions!T190, 1), NA())</f>
        <v>#N/A</v>
      </c>
      <c r="S180" s="379" t="e">
        <f>IF(ISNUMBER(Regressions!U190),ROUND(Regressions!U190, 1), NA())</f>
        <v>#N/A</v>
      </c>
      <c r="T180" s="370"/>
      <c r="U180" s="370"/>
      <c r="V180" s="370"/>
      <c r="W180" s="370"/>
      <c r="X180" s="370"/>
      <c r="Y180" s="370"/>
      <c r="Z180" s="370"/>
      <c r="AA180" s="370"/>
      <c r="AB180" s="370"/>
      <c r="AC180" s="370"/>
    </row>
    <row xmlns:x14ac="http://schemas.microsoft.com/office/spreadsheetml/2009/9/ac" r="181" x14ac:dyDescent="0.2">
      <c r="A181" s="320" t="str">
        <f>IF(ISBLANK(Regressions!A191), " ", Regressions!A191)</f>
        <v>Albania</v>
      </c>
      <c r="B181" s="321">
        <f>IF(ISBLANK(Regressions!B191), " ", Regressions!B191)</f>
        <v>2022</v>
      </c>
      <c r="C181" s="326" t="str">
        <f>IF(ISBLANK(Regressions!C191), " ", Regressions!C191)</f>
        <v>Secondary</v>
      </c>
      <c r="D181" s="322">
        <f>IF(ISBLANK(Regressions!D191), " ", Regressions!D191)</f>
        <v>237677</v>
      </c>
      <c r="E181" s="200" t="e">
        <f>IF(ISNUMBER(Regressions!E191),ROUND(Regressions!E191, 1), NA())</f>
        <v>#N/A</v>
      </c>
      <c r="F181" s="323" t="e">
        <f>IF(ISNUMBER(Regressions!F191),ROUND(Regressions!F191, 1), NA())</f>
        <v>#N/A</v>
      </c>
      <c r="G181" s="222">
        <f>IF(ISNUMBER(Regressions!G191),ROUND(Regressions!G191, 1), NA())</f>
        <v>72.400000000000006</v>
      </c>
      <c r="H181" s="324" t="e">
        <f>IF(ISNUMBER(Regressions!H191),ROUND(Regressions!H191, 1), NA())</f>
        <v>#N/A</v>
      </c>
      <c r="I181" s="223" t="e">
        <f>IF(ISNUMBER(Regressions!I191),ROUND(Regressions!I191, 1), NA())</f>
        <v>#N/A</v>
      </c>
      <c r="J181" s="325" t="e">
        <f>IF(ISNUMBER(Regressions!K191),ROUND(Regressions!K191, 1), NA())</f>
        <v>#N/A</v>
      </c>
      <c r="K181" s="323" t="e">
        <f>IF(ISNUMBER(Regressions!L191),ROUND(Regressions!L191, 1), NA())</f>
        <v>#N/A</v>
      </c>
      <c r="L181" s="224">
        <f>IF(ISNUMBER(Regressions!M191),ROUND(Regressions!M191, 1), NA())</f>
        <v>95</v>
      </c>
      <c r="M181" s="324" t="e">
        <f>IF(ISNUMBER(Regressions!N191),ROUND(Regressions!N191, 1), NA())</f>
        <v>#N/A</v>
      </c>
      <c r="N181" s="223" t="e">
        <f>IF(ISNUMBER(Regressions!O191),ROUND(Regressions!O191, 1), NA())</f>
        <v>#N/A</v>
      </c>
      <c r="O181" s="325" t="e">
        <f>IF(ISNUMBER(Regressions!Q191),ROUND(Regressions!Q191, 1), NA())</f>
        <v>#N/A</v>
      </c>
      <c r="P181" s="323" t="e">
        <f>IF(ISNUMBER(Regressions!R191),ROUND(Regressions!R191, 1), NA())</f>
        <v>#N/A</v>
      </c>
      <c r="Q181" s="201">
        <f>IF(ISNUMBER(Regressions!S191),ROUND(Regressions!S191, 1), NA())</f>
        <v>100</v>
      </c>
      <c r="R181" s="324" t="e">
        <f>IF(ISNUMBER(Regressions!T191),ROUND(Regressions!T191, 1), NA())</f>
        <v>#N/A</v>
      </c>
      <c r="S181" s="223" t="e">
        <f>IF(ISNUMBER(Regressions!U191),ROUND(Regressions!U191, 1), NA())</f>
        <v>#N/A</v>
      </c>
    </row>
    <row xmlns:x14ac="http://schemas.microsoft.com/office/spreadsheetml/2009/9/ac" r="182" x14ac:dyDescent="0.2">
      <c r="A182" s="327" t="str">
        <f>IF(ISBLANK(Regressions!A192), " ", Regressions!A192)</f>
        <v>Albania</v>
      </c>
      <c r="B182" s="328">
        <f>IF(ISBLANK(Regressions!B192), " ", Regressions!B192)</f>
        <v>2023</v>
      </c>
      <c r="C182" s="329" t="str">
        <f>IF(ISBLANK(Regressions!C192), " ", Regressions!C192)</f>
        <v>Secondary</v>
      </c>
      <c r="D182" s="330">
        <f>IF(ISBLANK(Regressions!D192), " ", Regressions!D192)</f>
        <v>198282</v>
      </c>
      <c r="E182" s="331" t="e">
        <f>IF(ISNUMBER(Regressions!E192),ROUND(Regressions!E192, 1), NA())</f>
        <v>#N/A</v>
      </c>
      <c r="F182" s="332" t="e">
        <f>IF(ISNUMBER(Regressions!F192),ROUND(Regressions!F192, 1), NA())</f>
        <v>#N/A</v>
      </c>
      <c r="G182" s="333">
        <f>IF(ISNUMBER(Regressions!G192),ROUND(Regressions!G192, 1), NA())</f>
        <v>72.400000000000006</v>
      </c>
      <c r="H182" s="334" t="e">
        <f>IF(ISNUMBER(Regressions!H192),ROUND(Regressions!H192, 1), NA())</f>
        <v>#N/A</v>
      </c>
      <c r="I182" s="335" t="e">
        <f>IF(ISNUMBER(Regressions!I192),ROUND(Regressions!I192, 1), NA())</f>
        <v>#N/A</v>
      </c>
      <c r="J182" s="336" t="e">
        <f>IF(ISNUMBER(Regressions!K192),ROUND(Regressions!K192, 1), NA())</f>
        <v>#N/A</v>
      </c>
      <c r="K182" s="332" t="e">
        <f>IF(ISNUMBER(Regressions!L192),ROUND(Regressions!L192, 1), NA())</f>
        <v>#N/A</v>
      </c>
      <c r="L182" s="337">
        <f>IF(ISNUMBER(Regressions!M192),ROUND(Regressions!M192, 1), NA())</f>
        <v>96.3</v>
      </c>
      <c r="M182" s="334" t="e">
        <f>IF(ISNUMBER(Regressions!N192),ROUND(Regressions!N192, 1), NA())</f>
        <v>#N/A</v>
      </c>
      <c r="N182" s="335" t="e">
        <f>IF(ISNUMBER(Regressions!O192),ROUND(Regressions!O192, 1), NA())</f>
        <v>#N/A</v>
      </c>
      <c r="O182" s="336" t="e">
        <f>IF(ISNUMBER(Regressions!Q192),ROUND(Regressions!Q192, 1), NA())</f>
        <v>#N/A</v>
      </c>
      <c r="P182" s="332" t="e">
        <f>IF(ISNUMBER(Regressions!R192),ROUND(Regressions!R192, 1), NA())</f>
        <v>#N/A</v>
      </c>
      <c r="Q182" s="338">
        <f>IF(ISNUMBER(Regressions!S192),ROUND(Regressions!S192, 1), NA())</f>
        <v>100</v>
      </c>
      <c r="R182" s="334" t="e">
        <f>IF(ISNUMBER(Regressions!T192),ROUND(Regressions!T192, 1), NA())</f>
        <v>#N/A</v>
      </c>
      <c r="S182" s="335" t="e">
        <f>IF(ISNUMBER(Regressions!U192),ROUND(Regressions!U192, 1), NA())</f>
        <v>#N/A</v>
      </c>
    </row>
    <row xmlns:x14ac="http://schemas.microsoft.com/office/spreadsheetml/2009/9/ac" r="183" hidden="true" x14ac:dyDescent="0.2">
      <c r="A183" s="320" t="str">
        <f>IF(ISBLANK(Regressions!A193), " ", Regressions!A193)</f>
        <v>Albania</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Albania</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Albania</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Albania</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Albania</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Albania</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Albania</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2"/>
      <c r="B211" s="383"/>
      <c r="C211" s="384"/>
      <c r="D211" s="370"/>
      <c r="E211" s="385"/>
      <c r="F211" s="385"/>
      <c r="G211" s="386"/>
      <c r="H211" s="385"/>
      <c r="I211" s="386"/>
      <c r="J211" s="387"/>
      <c r="K211" s="387"/>
      <c r="L211" s="385"/>
      <c r="M211" s="387"/>
      <c r="N211" s="388"/>
      <c r="O211" s="370"/>
      <c r="P211" s="370"/>
      <c r="Q211" s="370"/>
      <c r="R211" s="370"/>
      <c r="S211" s="370"/>
      <c r="T211" s="370"/>
      <c r="U211" s="370"/>
      <c r="V211" s="370"/>
      <c r="W211" s="370"/>
      <c r="X211" s="370"/>
      <c r="Y211" s="370"/>
      <c r="Z211" s="370"/>
      <c r="AA211" s="370"/>
      <c r="AB211" s="370"/>
      <c r="AC211" s="370"/>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183</v>
      </c>
      <c r="G5" s="114" t="s">
        <v>136</v>
      </c>
      <c r="H5" s="115" t="s">
        <v>43</v>
      </c>
      <c r="I5" s="116" t="s">
        <v>184</v>
      </c>
      <c r="J5" s="114" t="s">
        <v>137</v>
      </c>
      <c r="K5" s="115" t="s">
        <v>44</v>
      </c>
      <c r="L5" s="116" t="s">
        <v>185</v>
      </c>
      <c r="M5" s="114" t="s">
        <v>138</v>
      </c>
      <c r="N5" s="115" t="s">
        <v>86</v>
      </c>
      <c r="O5" s="116" t="s">
        <v>186</v>
      </c>
      <c r="P5" s="114" t="s">
        <v>139</v>
      </c>
      <c r="Q5" s="115" t="s">
        <v>87</v>
      </c>
      <c r="R5" s="116" t="s">
        <v>187</v>
      </c>
      <c r="S5" s="114" t="s">
        <v>140</v>
      </c>
      <c r="T5" s="115" t="s">
        <v>88</v>
      </c>
      <c r="U5" s="117" t="s">
        <v>188</v>
      </c>
      <c r="V5" s="118" t="s">
        <v>129</v>
      </c>
      <c r="W5" s="119" t="s">
        <v>45</v>
      </c>
      <c r="X5" s="120" t="s">
        <v>65</v>
      </c>
      <c r="Y5" s="120" t="s">
        <v>66</v>
      </c>
      <c r="Z5" s="121" t="s">
        <v>189</v>
      </c>
      <c r="AA5" s="118" t="s">
        <v>130</v>
      </c>
      <c r="AB5" s="119" t="s">
        <v>46</v>
      </c>
      <c r="AC5" s="120" t="s">
        <v>67</v>
      </c>
      <c r="AD5" s="120" t="s">
        <v>68</v>
      </c>
      <c r="AE5" s="121" t="s">
        <v>190</v>
      </c>
      <c r="AF5" s="118" t="s">
        <v>131</v>
      </c>
      <c r="AG5" s="119" t="s">
        <v>47</v>
      </c>
      <c r="AH5" s="120" t="s">
        <v>69</v>
      </c>
      <c r="AI5" s="120" t="s">
        <v>70</v>
      </c>
      <c r="AJ5" s="121" t="s">
        <v>191</v>
      </c>
      <c r="AK5" s="118" t="s">
        <v>132</v>
      </c>
      <c r="AL5" s="119" t="s">
        <v>71</v>
      </c>
      <c r="AM5" s="120" t="s">
        <v>72</v>
      </c>
      <c r="AN5" s="120" t="s">
        <v>73</v>
      </c>
      <c r="AO5" s="121" t="s">
        <v>192</v>
      </c>
      <c r="AP5" s="118" t="s">
        <v>133</v>
      </c>
      <c r="AQ5" s="119" t="s">
        <v>74</v>
      </c>
      <c r="AR5" s="120" t="s">
        <v>75</v>
      </c>
      <c r="AS5" s="120" t="s">
        <v>76</v>
      </c>
      <c r="AT5" s="121" t="s">
        <v>193</v>
      </c>
      <c r="AU5" s="118" t="s">
        <v>134</v>
      </c>
      <c r="AV5" s="119" t="s">
        <v>77</v>
      </c>
      <c r="AW5" s="120" t="s">
        <v>78</v>
      </c>
      <c r="AX5" s="120" t="s">
        <v>79</v>
      </c>
      <c r="AY5" s="122" t="s">
        <v>194</v>
      </c>
      <c r="AZ5" s="123" t="s">
        <v>80</v>
      </c>
      <c r="BA5" s="124" t="s">
        <v>114</v>
      </c>
      <c r="BB5" s="125" t="s">
        <v>195</v>
      </c>
      <c r="BC5" s="123" t="s">
        <v>85</v>
      </c>
      <c r="BD5" s="124" t="s">
        <v>115</v>
      </c>
      <c r="BE5" s="125" t="s">
        <v>196</v>
      </c>
      <c r="BF5" s="123" t="s">
        <v>84</v>
      </c>
      <c r="BG5" s="124" t="s">
        <v>116</v>
      </c>
      <c r="BH5" s="125" t="s">
        <v>197</v>
      </c>
      <c r="BI5" s="123" t="s">
        <v>83</v>
      </c>
      <c r="BJ5" s="124" t="s">
        <v>117</v>
      </c>
      <c r="BK5" s="125" t="s">
        <v>198</v>
      </c>
      <c r="BL5" s="123" t="s">
        <v>82</v>
      </c>
      <c r="BM5" s="124" t="s">
        <v>118</v>
      </c>
      <c r="BN5" s="125" t="s">
        <v>199</v>
      </c>
      <c r="BO5" s="123" t="s">
        <v>81</v>
      </c>
      <c r="BP5" s="124" t="s">
        <v>119</v>
      </c>
      <c r="BQ5" s="125" t="s">
        <v>200</v>
      </c>
    </row>
    <row xmlns:x14ac="http://schemas.microsoft.com/office/spreadsheetml/2009/9/ac" r="6" x14ac:dyDescent="0.2">
      <c r="A6" s="32" t="str">
        <f>IF('Water Data'!$B$2="","",'Water Data'!$B$2)</f>
        <v>ALB_2017_UIS</v>
      </c>
      <c r="B6" s="32" t="str">
        <f>+'Water Data'!C2</f>
        <v>Other</v>
      </c>
      <c r="C6" s="318">
        <f>+IF(ISNUMBER(VALUE(MID(A6,5,4))), VALUE(MID(A6, 5,4)),"")</f>
        <v>2017</v>
      </c>
      <c r="D6" s="85" t="e">
        <f>+IF(AND(ISTEXT('Water Data'!B2),BS6="Yes"),100-'Water Data'!D4,IF(AND(ISTEXT('Water Data'!B2),BS6="No",ISNUMBER('Water Data'!D4)),CONCATENATE("[",ROUND(100-'Water Data'!D4,0),"]"),NA()))</f>
        <v>#N/A</v>
      </c>
      <c r="E6" s="85" t="e">
        <f>+IF(AND(ISTEXT('Water Data'!B2),BT6="Yes"),'Water Data'!D6,IF(AND(ISTEXT('Water Data'!B2),BT6="No",ISNUMBER('Water Data'!D6)),CONCATENATE("[",ROUND('Water Data'!D6,0),"]"),NA()))</f>
        <v>#N/A</v>
      </c>
      <c r="F6" s="85">
        <f>+IF(AND(ISTEXT('Water Data'!B2),BU6="Yes"),'Water Data'!D9,IF(AND(ISTEXT('Water Data'!B2),BU6="No",ISNUMBER('Water Data'!D9)),CONCATENATE("[",ROUND('Water Data'!D9,0),"]"),NA()))</f>
        <v>56.7</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t="e">
        <f>+IF(AND(ISTEXT('Water Data'!B2),CE6="Yes"),100-'Water Data'!H4,IF(AND(ISTEXT('Water Data'!B2),CE6="No",ISNUMBER('Water Data'!H4)),CONCATENATE("[",ROUND(100-'Water Data'!H4,0),"]"),NA()))</f>
        <v>#N/A</v>
      </c>
      <c r="Q6" s="85" t="e">
        <f>+IF(AND(ISTEXT('Water Data'!B2),CF6="Yes"),'Water Data'!H6,IF(AND(ISTEXT('Water Data'!B2),CF6="No",ISNUMBER('Water Data'!H6)),CONCATENATE("[",ROUND('Water Data'!H6,0),"]"),NA()))</f>
        <v>#N/A</v>
      </c>
      <c r="R6" s="85">
        <f>+IF(AND(ISTEXT('Water Data'!B2),CG6="Yes"),'Water Data'!H9,IF(AND(ISTEXT('Water Data'!B2),CG6="No",ISNUMBER('Water Data'!H9)),CONCATENATE("[",ROUND('Water Data'!H9,0),"]"),NA()))</f>
        <v>56.7</v>
      </c>
      <c r="S6" s="85" t="e">
        <f>+IF(AND(ISTEXT('Water Data'!B2),CH6="Yes"),100-'Water Data'!I4,IF(AND(ISTEXT('Water Data'!B2),CH6="No",ISNUMBER('Water Data'!I4)),CONCATENATE("[",ROUND(100-'Water Data'!I4,0),"]"),NA()))</f>
        <v>#N/A</v>
      </c>
      <c r="T6" s="85" t="e">
        <f>+IF(AND(ISTEXT('Water Data'!B2),CI6="Yes"),'Water Data'!I6,IF(AND(ISTEXT('Water Data'!B2),CI6="No",ISNUMBER('Water Data'!I6)),CONCATENATE("[",ROUND('Water Data'!I6,0),"]"),NA()))</f>
        <v>#N/A</v>
      </c>
      <c r="U6" s="85" t="e">
        <f>+IF(AND(ISTEXT('Water Data'!B2),CJ6="Yes"),'Water Data'!I9,IF(AND(ISTEXT('Water Data'!B2),CJ6="No",ISNUMBER('Water Data'!I9)),CONCATENATE("[",ROUND('Water Data'!I9,0),"]"),NA()))</f>
        <v>#N/A</v>
      </c>
      <c r="V6" s="86" t="e">
        <f>+IF(AND(ISTEXT('Sanitation Data'!B2),CK6="Yes"),100-'Sanitation Data'!D4,IF(AND(ISTEXT('Sanitation Data'!B2),CK6="No",ISNUMBER('Sanitation Data'!D4)),CONCATENATE("[",ROUND(100-'Sanitation Data'!D4,0),"]"),NA()))</f>
        <v>#N/A</v>
      </c>
      <c r="W6" s="86" t="e">
        <f>+IF(AND(ISTEXT('Sanitation Data'!B2),CL6="Yes"),'Sanitation Data'!D6,IF(AND(ISTEXT('Sanitation Data'!B2),CL6="No",ISNUMBER('Sanitation Data'!D6)),CONCATENATE("[",ROUND('Sanitation Data'!D6,0),"]"),NA()))</f>
        <v>#N/A</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t="e">
        <f>+IF(AND(ISTEXT('Sanitation Data'!B2),CO6="Yes"),'Sanitation Data'!D12,IF(AND(ISTEXT('Sanitation Data'!B2),CO6="No",ISNUMBER('Sanitation Data'!D12)),CONCATENATE("[",ROUND('Sanitation Data'!D12,0),"]"),NA()))</f>
        <v>#N/A</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t="e">
        <f>+IF(AND(ISTEXT('Sanitation Data'!B2),DE6="Yes"),100-'Sanitation Data'!H4,IF(AND(ISTEXT('Sanitation Data'!B2),DE6="No",ISNUMBER('Sanitation Data'!H4)),CONCATENATE("[",ROUND(100-'Sanitation Data'!H4,0),"]"),NA()))</f>
        <v>#N/A</v>
      </c>
      <c r="AQ6" s="86" t="e">
        <f>+IF(AND(ISTEXT('Sanitation Data'!B2),DF6="Yes"),'Sanitation Data'!H6,IF(AND(ISTEXT('Sanitation Data'!B2),DF6="No",ISTEXT('Sanitation Data'!H6)),CONCATENATE("[",ROUND('Sanitation Data'!H6,0),"]"),NA()))</f>
        <v>#N/A</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t="e">
        <f>+IF(AND(ISTEXT('Sanitation Data'!B2),DI6="Yes"),'Sanitation Data'!H12,IF(AND(ISTEXT('Sanitation Data'!B2),DI6="No",ISNUMBER('Sanitation Data'!H12)),CONCATENATE("[",ROUND('Sanitation Data'!H12,0),"]"),NA()))</f>
        <v>#N/A</v>
      </c>
      <c r="AU6" s="86" t="e">
        <f>+IF(AND(ISTEXT('Sanitation Data'!B2),DJ6="Yes"),100-'Sanitation Data'!I4,IF(AND(ISTEXT('Sanitation Data'!B2),DJ6="No",ISNUMBER('Sanitation Data'!I4)),CONCATENATE("[",ROUND(100-'Sanitation Data'!I4,0),"]"),NA()))</f>
        <v>#N/A</v>
      </c>
      <c r="AV6" s="86" t="e">
        <f>+IF(AND(ISTEXT('Sanitation Data'!B2),DK6="Yes"),'Sanitation Data'!I6,IF(AND(ISTEXT('Sanitation Data'!B2),DK6="No",ISNUMBER('Sanitation Data'!I6)),CONCATENATE("[",ROUND('Sanitation Data'!I6,0),"]"),NA()))</f>
        <v>#N/A</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82.9</v>
      </c>
      <c r="AZ6" s="87" t="e">
        <f>+IF(AND(ISTEXT('Hygiene Data'!B2),DO6="Yes"),'Hygiene Data'!D5,IF(AND(ISTEXT('Hygiene Data'!B2),DO6="No",ISNUMBER('Hygiene Data'!D5)),CONCATENATE("[",ROUND('Hygiene Data'!D5,0),"]"),NA()))</f>
        <v>#N/A</v>
      </c>
      <c r="BA6" s="87" t="e">
        <f>+IF(AND(ISTEXT('Hygiene Data'!B2),DP6="Yes"),'Hygiene Data'!D7,IF(AND(ISTEXT('Hygiene Data'!B2),DP6="No",ISNUMBER('Hygiene Data'!D7)),CONCATENATE("[",ROUND('Hygiene Data'!D7,0),"]"),NA()))</f>
        <v>#N/A</v>
      </c>
      <c r="BB6" s="87" t="e">
        <f>+IF(AND(ISTEXT('Hygiene Data'!B2),DQ6="Yes"),'Hygiene Data'!D9,IF(AND(ISTEXT('Hygiene Data'!B2),DQ6="No",ISNUMBER('Hygiene Data'!D9)),CONCATENATE("[",ROUND('Hygiene Data'!D9,0),"]"),NA()))</f>
        <v>#N/A</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t="e">
        <f>+IF(AND(ISTEXT('Hygiene Data'!B2),EA6="Yes"),'Hygiene Data'!H5,IF(AND(ISTEXT('Hygiene Data'!B2),EA6="No",ISNUMBER('Hygiene Data'!H5)),CONCATENATE("[",ROUND('Hygiene Data'!H5,0),"]"),NA()))</f>
        <v>#N/A</v>
      </c>
      <c r="BM6" s="87" t="e">
        <f>+IF(AND(ISTEXT('Hygiene Data'!B2),EB6="Yes"),'Hygiene Data'!H7,IF(AND(ISTEXT('Hygiene Data'!B2),EB6="No",ISNUMBER('Hygiene Data'!H7)),CONCATENATE("[",ROUND('Hygiene Data'!H7,0),"]"),NA()))</f>
        <v>#N/A</v>
      </c>
      <c r="BN6" s="87" t="e">
        <f>+IF(AND(ISTEXT('Hygiene Data'!B2),EC6="Yes"),'Hygiene Data'!H9,IF(AND(ISTEXT('Hygiene Data'!B2),EC6="No",ISNUMBER('Hygiene Data'!H9)),CONCATENATE("[",ROUND('Hygiene Data'!H9,0),"]"),NA()))</f>
        <v>#N/A</v>
      </c>
      <c r="BO6" s="87" t="e">
        <f>+IF(AND(ISTEXT('Hygiene Data'!B2),ED6="Yes"),'Hygiene Data'!I5,IF(AND(ISTEXT('Hygiene Data'!B2),ED6="No",ISNUMBER('Hygiene Data'!I5)),CONCATENATE("[",ROUND('Hygiene Data'!I5,0),"]"),NA()))</f>
        <v>#N/A</v>
      </c>
      <c r="BP6" s="87" t="e">
        <f>+IF(AND(ISTEXT('Hygiene Data'!B2),EE6="Yes"),'Hygiene Data'!I7,IF(AND(ISTEXT('Hygiene Data'!B2),EE6="No",ISNUMBER('Hygiene Data'!I7)),CONCATENATE("[",ROUND('Hygiene Data'!I7,0),"]"),NA()))</f>
        <v>#N/A</v>
      </c>
      <c r="BQ6" s="87">
        <f>+IF(AND(ISTEXT('Hygiene Data'!B2),EF6="Yes"),'Hygiene Data'!I9,IF(AND(ISTEXT('Hygiene Data'!B2),EF6="No",ISNUMBER('Hygiene Data'!I9)),CONCATENATE("[",ROUND('Hygiene Data'!I9,0),"]"),NA()))</f>
        <v>80</v>
      </c>
      <c r="BR6" s="262"/>
      <c r="BS6" s="262">
        <f>+'Water Data'!D27</f>
        <v>0</v>
      </c>
      <c r="BT6" s="262">
        <f>+'Water Data'!D28</f>
        <v>0</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f>+'Water Data'!H27</f>
        <v>0</v>
      </c>
      <c r="CF6" s="262">
        <f>+'Water Data'!H28</f>
        <v>0</v>
      </c>
      <c r="CG6" s="262" t="str">
        <f>+'Water Data'!H29</f>
        <v>Yes</v>
      </c>
      <c r="CH6" s="262">
        <f>+'Water Data'!I27</f>
        <v>0</v>
      </c>
      <c r="CI6" s="262">
        <f>+'Water Data'!I28</f>
        <v>0</v>
      </c>
      <c r="CJ6" s="262">
        <f>+'Water Data'!I29</f>
        <v>0</v>
      </c>
      <c r="CK6" s="262">
        <f>+'Sanitation Data'!D28</f>
        <v>0</v>
      </c>
      <c r="CL6" s="262">
        <f>+'Sanitation Data'!D29</f>
        <v>0</v>
      </c>
      <c r="CM6" s="262">
        <f>+'Sanitation Data'!D30</f>
        <v>0</v>
      </c>
      <c r="CN6" s="262">
        <f>+'Sanitation Data'!D31</f>
        <v>0</v>
      </c>
      <c r="CO6" s="262">
        <f>+'Sanitation Data'!D32</f>
        <v>0</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f>+'Sanitation Data'!H28</f>
        <v>0</v>
      </c>
      <c r="DF6" s="262">
        <f>+'Sanitation Data'!H29</f>
        <v>0</v>
      </c>
      <c r="DG6" s="262">
        <f>+'Sanitation Data'!H30</f>
        <v>0</v>
      </c>
      <c r="DH6" s="262">
        <f>+'Sanitation Data'!H31</f>
        <v>0</v>
      </c>
      <c r="DI6" s="262">
        <f>+'Sanitation Data'!H32</f>
        <v>0</v>
      </c>
      <c r="DJ6" s="262">
        <f>+'Sanitation Data'!I28</f>
        <v>0</v>
      </c>
      <c r="DK6" s="262">
        <f>+'Sanitation Data'!I29</f>
        <v>0</v>
      </c>
      <c r="DL6" s="262">
        <f>+'Sanitation Data'!I30</f>
        <v>0</v>
      </c>
      <c r="DM6" s="262">
        <f>+'Sanitation Data'!I31</f>
        <v>0</v>
      </c>
      <c r="DN6" s="262" t="str">
        <f>+'Sanitation Data'!I32</f>
        <v>Yes</v>
      </c>
      <c r="DO6" s="262">
        <f>+'Hygiene Data'!D11</f>
        <v>0</v>
      </c>
      <c r="DP6" s="262">
        <f>+'Hygiene Data'!D12</f>
        <v>0</v>
      </c>
      <c r="DQ6" s="262">
        <f>+'Hygiene Data'!D13</f>
        <v>0</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f>+'Hygiene Data'!H11</f>
        <v>0</v>
      </c>
      <c r="EB6" s="262">
        <f>+'Hygiene Data'!H12</f>
        <v>0</v>
      </c>
      <c r="EC6" s="262">
        <f>+'Hygiene Data'!H13</f>
        <v>0</v>
      </c>
      <c r="ED6" s="262">
        <f>+'Hygiene Data'!I11</f>
        <v>0</v>
      </c>
      <c r="EE6" s="262">
        <f>+'Hygiene Data'!I12</f>
        <v>0</v>
      </c>
      <c r="EF6" s="262" t="str">
        <f>+'Hygiene Data'!I13</f>
        <v>Yes</v>
      </c>
    </row>
    <row xmlns:x14ac="http://schemas.microsoft.com/office/spreadsheetml/2009/9/ac" r="7" x14ac:dyDescent="0.2">
      <c r="A7" s="32" t="str">
        <f ca="true">+IF(OFFSET('Water Data'!$B$2,0,10*ROW('Water Data'!E1))="","",OFFSET('Water Data'!$B$2,0,10*ROW('Water Data'!E1)))</f>
        <v>ALB_2018_UIS</v>
      </c>
      <c r="B7" s="32" t="str">
        <f ca="true">+IF(OFFSET('Water Data'!$C$2,0,10*ROW('Water Data'!F1))="","",OFFSET('Water Data'!$C$2,0,10*ROW('Water Data'!F1)))</f>
        <v>Other</v>
      </c>
      <c r="C7" s="318">
        <f t="shared" ref="C7:C70" ca="true" si="0">+IF(ISNUMBER(VALUE(MID(A7,5,4))), VALUE(MID(A7, 5,4)),"")</f>
        <v>2018</v>
      </c>
      <c r="D7" s="85"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85"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62.175969189980833</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85"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54.987470000000002</v>
      </c>
      <c r="S7" s="85"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85"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66.250466693523478</v>
      </c>
      <c r="V7" s="86"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86"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89.199059126800378</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86"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82.756889999999999</v>
      </c>
      <c r="AU7" s="86"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86"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92.850530919567973</v>
      </c>
      <c r="AZ7" s="87"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87"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81.70549015741878</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87"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71.027569999999997</v>
      </c>
      <c r="BO7" s="87"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87"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87.757818727625718</v>
      </c>
      <c r="BR7" s="262"/>
      <c r="BS7" s="262" t="str">
        <f ca="true">+IF(OFFSET('Water Data'!$D$27,0,10*ROW('Water Data'!D1))="","",OFFSET('Water Data'!$D$27,0,10*ROW('Water Data'!D1)))</f>
        <v/>
      </c>
      <c r="BT7" s="262" t="str">
        <f ca="true">+IF(OFFSET('Water Data'!$D$28,0,10*ROW('Water Data'!D1))="","",OFFSET('Water Data'!$D$28,0,10*ROW('Water Data'!D1)))</f>
        <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
      </c>
      <c r="CF7" s="262" t="str">
        <f ca="true">+IF(OFFSET('Water Data'!$H$28,0,10*ROW('Water Data'!H1))="","",OFFSET('Water Data'!$H$28,0,10*ROW('Water Data'!H1)))</f>
        <v/>
      </c>
      <c r="CG7" s="262" t="str">
        <f ca="true">+IF(OFFSET('Water Data'!$H$29,0,10*ROW('Water Data'!H1))="","",OFFSET('Water Data'!$H$29,0,10*ROW('Water Data'!H1)))</f>
        <v>Yes</v>
      </c>
      <c r="CH7" s="262" t="str">
        <f ca="true">+IF(OFFSET('Water Data'!$I$27,0,10*ROW('Water Data'!I1))="","",OFFSET('Water Data'!$I$27,0,10*ROW('Water Data'!I1)))</f>
        <v/>
      </c>
      <c r="CI7" s="262" t="str">
        <f ca="true">+IF(OFFSET('Water Data'!$I$28,0,10*ROW('Water Data'!I1))="","",OFFSET('Water Data'!$I$28,0,10*ROW('Water Data'!I1)))</f>
        <v/>
      </c>
      <c r="CJ7" s="262" t="str">
        <f ca="true">+IF(OFFSET('Water Data'!$I$29,0,10*ROW('Water Data'!I1))="","",OFFSET('Water Data'!$I$29,0,10*ROW('Water Data'!I1)))</f>
        <v>Yes</v>
      </c>
      <c r="CK7" s="262" t="str">
        <f ca="true">+IF(OFFSET('Sanitation Data'!$D$28,0,10*ROW('Sanitation Data'!D1))="","",OFFSET('Sanitation Data'!$D$28,0,10*ROW('Sanitation Data'!D1)))</f>
        <v/>
      </c>
      <c r="CL7" s="262" t="str">
        <f ca="true">+IF(OFFSET('Sanitation Data'!$D$29,0,10*ROW('Sanitation Data'!D1))="","",OFFSET('Sanitation Data'!$D$29,0,10*ROW('Sanitation Data'!D1)))</f>
        <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
      </c>
      <c r="DF7" s="262" t="str">
        <f ca="true">+IF(OFFSET('Sanitation Data'!$H$29,0,10*ROW('Sanitation Data'!H1))="","",OFFSET('Sanitation Data'!$H$29,0,10*ROW('Sanitation Data'!H1)))</f>
        <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
      </c>
      <c r="DK7" s="262" t="str">
        <f ca="true">+IF(OFFSET('Sanitation Data'!$I$29,0,10*ROW('Sanitation Data'!I1))="","",OFFSET('Sanitation Data'!$I$29,0,10*ROW('Sanitation Data'!I1)))</f>
        <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
      </c>
      <c r="DP7" s="262" t="str">
        <f ca="true">+IF(OFFSET('Hygiene Data'!$D$12,0,10*ROW('Hygiene Data'!D1))="","",OFFSET('Hygiene Data'!$D$12,0,10*ROW('Hygiene Data'!D1)))</f>
        <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
      </c>
      <c r="EB7" s="262" t="str">
        <f ca="true">+IF(OFFSET('Hygiene Data'!$H$12,0,10*ROW('Hygiene Data'!H1))="","",OFFSET('Hygiene Data'!$H$12,0,10*ROW('Hygiene Data'!H1)))</f>
        <v/>
      </c>
      <c r="EC7" s="262" t="str">
        <f ca="true">+IF(OFFSET('Hygiene Data'!$H$13,0,10*ROW('Hygiene Data'!H1))="","",OFFSET('Hygiene Data'!$H$13,0,10*ROW('Hygiene Data'!H1)))</f>
        <v>Yes</v>
      </c>
      <c r="ED7" s="262" t="str">
        <f ca="true">+IF(OFFSET('Hygiene Data'!$I$11,0,10*ROW('Hygiene Data'!I1))="","",OFFSET('Hygiene Data'!$I$11,0,10*ROW('Hygiene Data'!I1)))</f>
        <v/>
      </c>
      <c r="EE7" s="262" t="str">
        <f ca="true">+IF(OFFSET('Hygiene Data'!$I$12,0,10*ROW('Hygiene Data'!I1))="","",OFFSET('Hygiene Data'!$I$12,0,10*ROW('Hygiene Data'!I1)))</f>
        <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ALB_2019_UIS</v>
      </c>
      <c r="B8" s="32" t="str">
        <f ca="true">+IF(OFFSET('Water Data'!$C$2,0,10*ROW('Water Data'!F2))="","",OFFSET('Water Data'!$C$2,0,10*ROW('Water Data'!F2)))</f>
        <v>Other</v>
      </c>
      <c r="C8" s="318">
        <f t="shared" ca="true" si="0"/>
        <v>2019</v>
      </c>
      <c r="D8" s="85"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85"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63.631196102697473</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85"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53.360770000000002</v>
      </c>
      <c r="S8" s="85"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85"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69.711403986647056</v>
      </c>
      <c r="V8" s="86"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86"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85.551099214456485</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86"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73.799729999999997</v>
      </c>
      <c r="AU8" s="86"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86"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92.508042093990454</v>
      </c>
      <c r="AZ8" s="87"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87"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80.357972067127719</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87"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63.328760000000003</v>
      </c>
      <c r="BO8" s="87"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87"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90.439457336838657</v>
      </c>
      <c r="BR8" s="262"/>
      <c r="BS8" s="262" t="str">
        <f ca="true">+IF(OFFSET('Water Data'!$D$27,0,10*ROW('Water Data'!D2))="","",OFFSET('Water Data'!$D$27,0,10*ROW('Water Data'!D2)))</f>
        <v/>
      </c>
      <c r="BT8" s="262" t="str">
        <f ca="true">+IF(OFFSET('Water Data'!$D$28,0,10*ROW('Water Data'!D2))="","",OFFSET('Water Data'!$D$28,0,10*ROW('Water Data'!D2)))</f>
        <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
      </c>
      <c r="CF8" s="262" t="str">
        <f ca="true">+IF(OFFSET('Water Data'!$H$28,0,10*ROW('Water Data'!H2))="","",OFFSET('Water Data'!$H$28,0,10*ROW('Water Data'!H2)))</f>
        <v/>
      </c>
      <c r="CG8" s="262" t="str">
        <f ca="true">+IF(OFFSET('Water Data'!$H$29,0,10*ROW('Water Data'!H2))="","",OFFSET('Water Data'!$H$29,0,10*ROW('Water Data'!H2)))</f>
        <v>Yes</v>
      </c>
      <c r="CH8" s="262" t="str">
        <f ca="true">+IF(OFFSET('Water Data'!$I$27,0,10*ROW('Water Data'!I2))="","",OFFSET('Water Data'!$I$27,0,10*ROW('Water Data'!I2)))</f>
        <v/>
      </c>
      <c r="CI8" s="262" t="str">
        <f ca="true">+IF(OFFSET('Water Data'!$I$28,0,10*ROW('Water Data'!I2))="","",OFFSET('Water Data'!$I$28,0,10*ROW('Water Data'!I2)))</f>
        <v/>
      </c>
      <c r="CJ8" s="262" t="str">
        <f ca="true">+IF(OFFSET('Water Data'!$I$29,0,10*ROW('Water Data'!I2))="","",OFFSET('Water Data'!$I$29,0,10*ROW('Water Data'!I2)))</f>
        <v>Yes</v>
      </c>
      <c r="CK8" s="262" t="str">
        <f ca="true">+IF(OFFSET('Sanitation Data'!$D$28,0,10*ROW('Sanitation Data'!D2))="","",OFFSET('Sanitation Data'!$D$28,0,10*ROW('Sanitation Data'!D2)))</f>
        <v/>
      </c>
      <c r="CL8" s="262" t="str">
        <f ca="true">+IF(OFFSET('Sanitation Data'!$D$29,0,10*ROW('Sanitation Data'!D2))="","",OFFSET('Sanitation Data'!$D$29,0,10*ROW('Sanitation Data'!D2)))</f>
        <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
      </c>
      <c r="DF8" s="262" t="str">
        <f ca="true">+IF(OFFSET('Sanitation Data'!$H$29,0,10*ROW('Sanitation Data'!H2))="","",OFFSET('Sanitation Data'!$H$29,0,10*ROW('Sanitation Data'!H2)))</f>
        <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
      </c>
      <c r="DK8" s="262" t="str">
        <f ca="true">+IF(OFFSET('Sanitation Data'!$I$29,0,10*ROW('Sanitation Data'!I2))="","",OFFSET('Sanitation Data'!$I$29,0,10*ROW('Sanitation Data'!I2)))</f>
        <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
      </c>
      <c r="DP8" s="262" t="str">
        <f ca="true">+IF(OFFSET('Hygiene Data'!$D$12,0,10*ROW('Hygiene Data'!D2))="","",OFFSET('Hygiene Data'!$D$12,0,10*ROW('Hygiene Data'!D2)))</f>
        <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
      </c>
      <c r="EB8" s="262" t="str">
        <f ca="true">+IF(OFFSET('Hygiene Data'!$H$12,0,10*ROW('Hygiene Data'!H2))="","",OFFSET('Hygiene Data'!$H$12,0,10*ROW('Hygiene Data'!H2)))</f>
        <v/>
      </c>
      <c r="EC8" s="262" t="str">
        <f ca="true">+IF(OFFSET('Hygiene Data'!$H$13,0,10*ROW('Hygiene Data'!H2))="","",OFFSET('Hygiene Data'!$H$13,0,10*ROW('Hygiene Data'!H2)))</f>
        <v>Yes</v>
      </c>
      <c r="ED8" s="262" t="str">
        <f ca="true">+IF(OFFSET('Hygiene Data'!$I$11,0,10*ROW('Hygiene Data'!I2))="","",OFFSET('Hygiene Data'!$I$11,0,10*ROW('Hygiene Data'!I2)))</f>
        <v/>
      </c>
      <c r="EE8" s="262" t="str">
        <f ca="true">+IF(OFFSET('Hygiene Data'!$I$12,0,10*ROW('Hygiene Data'!I2))="","",OFFSET('Hygiene Data'!$I$12,0,10*ROW('Hygiene Data'!I2)))</f>
        <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ALB_2020_UIS</v>
      </c>
      <c r="B9" s="32" t="str">
        <f ca="true">+IF(OFFSET('Water Data'!$C$2,0,10*ROW('Water Data'!F3))="","",OFFSET('Water Data'!$C$2,0,10*ROW('Water Data'!F3)))</f>
        <v>Other</v>
      </c>
      <c r="C9" s="318">
        <f t="shared" ca="true" si="0"/>
        <v>2020</v>
      </c>
      <c r="D9" s="85"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85"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74.434294170681525</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85"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59.727440000000001</v>
      </c>
      <c r="S9" s="85"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85"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83.702649395418362</v>
      </c>
      <c r="V9" s="86"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86"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92.787941177571625</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86"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81.343980000000002</v>
      </c>
      <c r="AU9" s="86"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86"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87"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89.154665552759624</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87"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71.945490000000007</v>
      </c>
      <c r="BO9" s="87"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87"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
      </c>
      <c r="BT9" s="262" t="str">
        <f ca="true">+IF(OFFSET('Water Data'!$D$28,0,10*ROW('Water Data'!D3))="","",OFFSET('Water Data'!$D$28,0,10*ROW('Water Data'!D3)))</f>
        <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
      </c>
      <c r="CF9" s="262" t="str">
        <f ca="true">+IF(OFFSET('Water Data'!$H$28,0,10*ROW('Water Data'!H3))="","",OFFSET('Water Data'!$H$28,0,10*ROW('Water Data'!H3)))</f>
        <v/>
      </c>
      <c r="CG9" s="262" t="str">
        <f ca="true">+IF(OFFSET('Water Data'!$H$29,0,10*ROW('Water Data'!H3))="","",OFFSET('Water Data'!$H$29,0,10*ROW('Water Data'!H3)))</f>
        <v>Yes</v>
      </c>
      <c r="CH9" s="262" t="str">
        <f ca="true">+IF(OFFSET('Water Data'!$I$27,0,10*ROW('Water Data'!I3))="","",OFFSET('Water Data'!$I$27,0,10*ROW('Water Data'!I3)))</f>
        <v/>
      </c>
      <c r="CI9" s="262" t="str">
        <f ca="true">+IF(OFFSET('Water Data'!$I$28,0,10*ROW('Water Data'!I3))="","",OFFSET('Water Data'!$I$28,0,10*ROW('Water Data'!I3)))</f>
        <v/>
      </c>
      <c r="CJ9" s="262" t="str">
        <f ca="true">+IF(OFFSET('Water Data'!$I$29,0,10*ROW('Water Data'!I3))="","",OFFSET('Water Data'!$I$29,0,10*ROW('Water Data'!I3)))</f>
        <v>Yes</v>
      </c>
      <c r="CK9" s="262" t="str">
        <f ca="true">+IF(OFFSET('Sanitation Data'!$D$28,0,10*ROW('Sanitation Data'!D3))="","",OFFSET('Sanitation Data'!$D$28,0,10*ROW('Sanitation Data'!D3)))</f>
        <v/>
      </c>
      <c r="CL9" s="262" t="str">
        <f ca="true">+IF(OFFSET('Sanitation Data'!$D$29,0,10*ROW('Sanitation Data'!D3))="","",OFFSET('Sanitation Data'!$D$29,0,10*ROW('Sanitation Data'!D3)))</f>
        <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
      </c>
      <c r="DF9" s="262" t="str">
        <f ca="true">+IF(OFFSET('Sanitation Data'!$H$29,0,10*ROW('Sanitation Data'!H3))="","",OFFSET('Sanitation Data'!$H$29,0,10*ROW('Sanitation Data'!H3)))</f>
        <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
      </c>
      <c r="DK9" s="262" t="str">
        <f ca="true">+IF(OFFSET('Sanitation Data'!$I$29,0,10*ROW('Sanitation Data'!I3))="","",OFFSET('Sanitation Data'!$I$29,0,10*ROW('Sanitation Data'!I3)))</f>
        <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
      </c>
      <c r="DP9" s="262" t="str">
        <f ca="true">+IF(OFFSET('Hygiene Data'!$D$12,0,10*ROW('Hygiene Data'!D3))="","",OFFSET('Hygiene Data'!$D$12,0,10*ROW('Hygiene Data'!D3)))</f>
        <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
      </c>
      <c r="EB9" s="262" t="str">
        <f ca="true">+IF(OFFSET('Hygiene Data'!$H$12,0,10*ROW('Hygiene Data'!H3))="","",OFFSET('Hygiene Data'!$H$12,0,10*ROW('Hygiene Data'!H3)))</f>
        <v/>
      </c>
      <c r="EC9" s="262" t="str">
        <f ca="true">+IF(OFFSET('Hygiene Data'!$H$13,0,10*ROW('Hygiene Data'!H3))="","",OFFSET('Hygiene Data'!$H$13,0,10*ROW('Hygiene Data'!H3)))</f>
        <v>Yes</v>
      </c>
      <c r="ED9" s="262" t="str">
        <f ca="true">+IF(OFFSET('Hygiene Data'!$I$11,0,10*ROW('Hygiene Data'!I3))="","",OFFSET('Hygiene Data'!$I$11,0,10*ROW('Hygiene Data'!I3)))</f>
        <v/>
      </c>
      <c r="EE9" s="262" t="str">
        <f ca="true">+IF(OFFSET('Hygiene Data'!$I$12,0,10*ROW('Hygiene Data'!I3))="","",OFFSET('Hygiene Data'!$I$12,0,10*ROW('Hygiene Data'!I3)))</f>
        <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ALB_2021_UIS</v>
      </c>
      <c r="B10" s="32" t="str">
        <f ca="true">+IF(OFFSET('Water Data'!$C$2,0,10*ROW('Water Data'!F4))="","",OFFSET('Water Data'!$C$2,0,10*ROW('Water Data'!F4)))</f>
        <v>Other</v>
      </c>
      <c r="C10" s="318">
        <f t="shared" ca="true" si="0"/>
        <v>2021</v>
      </c>
      <c r="D10" s="85"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5"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70.979558688554903</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72.349999999999994</v>
      </c>
      <c r="S10" s="8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70.056935739454545</v>
      </c>
      <c r="V10" s="86"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6"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84.393960896207687</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81.83</v>
      </c>
      <c r="AU10" s="8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86.120097684176216</v>
      </c>
      <c r="AZ10" s="87"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7"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97.969612565215584</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96.602693728741059</v>
      </c>
      <c r="BR10" s="262"/>
      <c r="BS10" s="262" t="str">
        <f ca="true">+IF(OFFSET('Water Data'!$D$27,0,10*ROW('Water Data'!D4))="","",OFFSET('Water Data'!$D$27,0,10*ROW('Water Data'!D4)))</f>
        <v/>
      </c>
      <c r="BT10" s="262" t="str">
        <f ca="true">+IF(OFFSET('Water Data'!$D$28,0,10*ROW('Water Data'!D4))="","",OFFSET('Water Data'!$D$28,0,10*ROW('Water Data'!D4)))</f>
        <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
      </c>
      <c r="CF10" s="262" t="str">
        <f ca="true">+IF(OFFSET('Water Data'!$H$28,0,10*ROW('Water Data'!H4))="","",OFFSET('Water Data'!$H$28,0,10*ROW('Water Data'!H4)))</f>
        <v/>
      </c>
      <c r="CG10" s="262" t="str">
        <f ca="true">+IF(OFFSET('Water Data'!$H$29,0,10*ROW('Water Data'!H4))="","",OFFSET('Water Data'!$H$29,0,10*ROW('Water Data'!H4)))</f>
        <v>Yes</v>
      </c>
      <c r="CH10" s="262" t="str">
        <f ca="true">+IF(OFFSET('Water Data'!$I$27,0,10*ROW('Water Data'!I4))="","",OFFSET('Water Data'!$I$27,0,10*ROW('Water Data'!I4)))</f>
        <v/>
      </c>
      <c r="CI10" s="262" t="str">
        <f ca="true">+IF(OFFSET('Water Data'!$I$28,0,10*ROW('Water Data'!I4))="","",OFFSET('Water Data'!$I$28,0,10*ROW('Water Data'!I4)))</f>
        <v/>
      </c>
      <c r="CJ10" s="262" t="str">
        <f ca="true">+IF(OFFSET('Water Data'!$I$29,0,10*ROW('Water Data'!I4))="","",OFFSET('Water Data'!$I$29,0,10*ROW('Water Data'!I4)))</f>
        <v>Yes</v>
      </c>
      <c r="CK10" s="262" t="str">
        <f ca="true">+IF(OFFSET('Sanitation Data'!$D$28,0,10*ROW('Sanitation Data'!D4))="","",OFFSET('Sanitation Data'!$D$28,0,10*ROW('Sanitation Data'!D4)))</f>
        <v/>
      </c>
      <c r="CL10" s="262" t="str">
        <f ca="true">+IF(OFFSET('Sanitation Data'!$D$29,0,10*ROW('Sanitation Data'!D4))="","",OFFSET('Sanitation Data'!$D$29,0,10*ROW('Sanitation Data'!D4)))</f>
        <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Yes</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
      </c>
      <c r="DF10" s="262" t="str">
        <f ca="true">+IF(OFFSET('Sanitation Data'!$H$29,0,10*ROW('Sanitation Data'!H4))="","",OFFSET('Sanitation Data'!$H$29,0,10*ROW('Sanitation Data'!H4)))</f>
        <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Yes</v>
      </c>
      <c r="DJ10" s="262" t="str">
        <f ca="true">+IF(OFFSET('Sanitation Data'!$I$28,0,10*ROW('Sanitation Data'!I4))="","",OFFSET('Sanitation Data'!$I$28,0,10*ROW('Sanitation Data'!I4)))</f>
        <v/>
      </c>
      <c r="DK10" s="262" t="str">
        <f ca="true">+IF(OFFSET('Sanitation Data'!$I$29,0,10*ROW('Sanitation Data'!I4))="","",OFFSET('Sanitation Data'!$I$29,0,10*ROW('Sanitation Data'!I4)))</f>
        <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Yes</v>
      </c>
      <c r="DO10" s="262" t="str">
        <f ca="true">+IF(OFFSET('Hygiene Data'!$D$11,0,10*ROW('Hygiene Data'!D4))="","",OFFSET('Hygiene Data'!$D$11,0,10*ROW('Hygiene Data'!D4)))</f>
        <v/>
      </c>
      <c r="DP10" s="262" t="str">
        <f ca="true">+IF(OFFSET('Hygiene Data'!$D$12,0,10*ROW('Hygiene Data'!D4))="","",OFFSET('Hygiene Data'!$D$12,0,10*ROW('Hygiene Data'!D4)))</f>
        <v/>
      </c>
      <c r="DQ10" s="262" t="str">
        <f ca="true">+IF(OFFSET('Hygiene Data'!$D$13,0,10*ROW('Hygiene Data'!D4))="","",OFFSET('Hygiene Data'!$D$13,0,10*ROW('Hygiene Data'!D4)))</f>
        <v>Yes</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
      </c>
      <c r="EB10" s="262" t="str">
        <f ca="true">+IF(OFFSET('Hygiene Data'!$H$12,0,10*ROW('Hygiene Data'!H4))="","",OFFSET('Hygiene Data'!$H$12,0,10*ROW('Hygiene Data'!H4)))</f>
        <v/>
      </c>
      <c r="EC10" s="262" t="str">
        <f ca="true">+IF(OFFSET('Hygiene Data'!$H$13,0,10*ROW('Hygiene Data'!H4))="","",OFFSET('Hygiene Data'!$H$13,0,10*ROW('Hygiene Data'!H4)))</f>
        <v>Yes</v>
      </c>
      <c r="ED10" s="262" t="str">
        <f ca="true">+IF(OFFSET('Hygiene Data'!$I$11,0,10*ROW('Hygiene Data'!I4))="","",OFFSET('Hygiene Data'!$I$11,0,10*ROW('Hygiene Data'!I4)))</f>
        <v/>
      </c>
      <c r="EE10" s="262" t="str">
        <f ca="true">+IF(OFFSET('Hygiene Data'!$I$12,0,10*ROW('Hygiene Data'!I4))="","",OFFSET('Hygiene Data'!$I$12,0,10*ROW('Hygiene Data'!I4)))</f>
        <v/>
      </c>
      <c r="EF10" s="262"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18"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62"/>
      <c r="BS11" s="262" t="str">
        <f ca="true">+IF(OFFSET('Water Data'!$D$27,0,10*ROW('Water Data'!D5))="","",OFFSET('Water Data'!$D$27,0,10*ROW('Water Data'!D5)))</f>
        <v/>
      </c>
      <c r="BT11" s="262" t="str">
        <f ca="true">+IF(OFFSET('Water Data'!$D$28,0,10*ROW('Water Data'!D5))="","",OFFSET('Water Data'!$D$28,0,10*ROW('Water Data'!D5)))</f>
        <v/>
      </c>
      <c r="BU11" s="262" t="str">
        <f ca="true">+IF(OFFSET('Water Data'!$D$29,0,10*ROW('Water Data'!D5))="","",OFFSET('Water Data'!$D$29,0,10*ROW('Water Data'!D5)))</f>
        <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
      </c>
      <c r="CF11" s="262" t="str">
        <f ca="true">+IF(OFFSET('Water Data'!$H$28,0,10*ROW('Water Data'!H5))="","",OFFSET('Water Data'!$H$28,0,10*ROW('Water Data'!H5)))</f>
        <v/>
      </c>
      <c r="CG11" s="262" t="str">
        <f ca="true">+IF(OFFSET('Water Data'!$H$29,0,10*ROW('Water Data'!H5))="","",OFFSET('Water Data'!$H$29,0,10*ROW('Water Data'!H5)))</f>
        <v/>
      </c>
      <c r="CH11" s="262" t="str">
        <f ca="true">+IF(OFFSET('Water Data'!$I$27,0,10*ROW('Water Data'!I5))="","",OFFSET('Water Data'!$I$27,0,10*ROW('Water Data'!I5)))</f>
        <v/>
      </c>
      <c r="CI11" s="262" t="str">
        <f ca="true">+IF(OFFSET('Water Data'!$I$28,0,10*ROW('Water Data'!I5))="","",OFFSET('Water Data'!$I$28,0,10*ROW('Water Data'!I5)))</f>
        <v/>
      </c>
      <c r="CJ11" s="262" t="str">
        <f ca="true">+IF(OFFSET('Water Data'!$I$29,0,10*ROW('Water Data'!I5))="","",OFFSET('Water Data'!$I$29,0,10*ROW('Water Data'!I5)))</f>
        <v/>
      </c>
      <c r="CK11" s="262" t="str">
        <f ca="true">+IF(OFFSET('Sanitation Data'!$D$28,0,10*ROW('Sanitation Data'!D5))="","",OFFSET('Sanitation Data'!$D$28,0,10*ROW('Sanitation Data'!D5)))</f>
        <v/>
      </c>
      <c r="CL11" s="262" t="str">
        <f ca="true">+IF(OFFSET('Sanitation Data'!$D$29,0,10*ROW('Sanitation Data'!D5))="","",OFFSET('Sanitation Data'!$D$29,0,10*ROW('Sanitation Data'!D5)))</f>
        <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
      </c>
      <c r="DF11" s="262" t="str">
        <f ca="true">+IF(OFFSET('Sanitation Data'!$H$29,0,10*ROW('Sanitation Data'!H5))="","",OFFSET('Sanitation Data'!$H$29,0,10*ROW('Sanitation Data'!H5)))</f>
        <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
      </c>
      <c r="DJ11" s="262" t="str">
        <f ca="true">+IF(OFFSET('Sanitation Data'!$I$28,0,10*ROW('Sanitation Data'!I5))="","",OFFSET('Sanitation Data'!$I$28,0,10*ROW('Sanitation Data'!I5)))</f>
        <v/>
      </c>
      <c r="DK11" s="262" t="str">
        <f ca="true">+IF(OFFSET('Sanitation Data'!$I$29,0,10*ROW('Sanitation Data'!I5))="","",OFFSET('Sanitation Data'!$I$29,0,10*ROW('Sanitation Data'!I5)))</f>
        <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
      </c>
      <c r="DO11" s="262" t="str">
        <f ca="true">+IF(OFFSET('Hygiene Data'!$D$11,0,10*ROW('Hygiene Data'!D5))="","",OFFSET('Hygiene Data'!$D$11,0,10*ROW('Hygiene Data'!D5)))</f>
        <v/>
      </c>
      <c r="DP11" s="262" t="str">
        <f ca="true">+IF(OFFSET('Hygiene Data'!$D$12,0,10*ROW('Hygiene Data'!D5))="","",OFFSET('Hygiene Data'!$D$12,0,10*ROW('Hygiene Data'!D5)))</f>
        <v/>
      </c>
      <c r="DQ11" s="262" t="str">
        <f ca="true">+IF(OFFSET('Hygiene Data'!$D$13,0,10*ROW('Hygiene Data'!D5))="","",OFFSET('Hygiene Data'!$D$13,0,10*ROW('Hygiene Data'!D5)))</f>
        <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
      </c>
      <c r="EB11" s="262" t="str">
        <f ca="true">+IF(OFFSET('Hygiene Data'!$H$12,0,10*ROW('Hygiene Data'!H5))="","",OFFSET('Hygiene Data'!$H$12,0,10*ROW('Hygiene Data'!H5)))</f>
        <v/>
      </c>
      <c r="EC11" s="262" t="str">
        <f ca="true">+IF(OFFSET('Hygiene Data'!$H$13,0,10*ROW('Hygiene Data'!H5))="","",OFFSET('Hygiene Data'!$H$13,0,10*ROW('Hygiene Data'!H5)))</f>
        <v/>
      </c>
      <c r="ED11" s="262" t="str">
        <f ca="true">+IF(OFFSET('Hygiene Data'!$I$11,0,10*ROW('Hygiene Data'!I5))="","",OFFSET('Hygiene Data'!$I$11,0,10*ROW('Hygiene Data'!I5)))</f>
        <v/>
      </c>
      <c r="EE11" s="262" t="str">
        <f ca="true">+IF(OFFSET('Hygiene Data'!$I$12,0,10*ROW('Hygiene Data'!I5))="","",OFFSET('Hygiene Data'!$I$12,0,10*ROW('Hygiene Data'!I5)))</f>
        <v/>
      </c>
      <c r="EF11" s="262"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18"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2"/>
      <c r="BS12" s="262" t="str">
        <f ca="true">+IF(OFFSET('Water Data'!$D$27,0,10*ROW('Water Data'!D6))="","",OFFSET('Water Data'!$D$27,0,10*ROW('Water Data'!D6)))</f>
        <v/>
      </c>
      <c r="BT12" s="262" t="str">
        <f ca="true">+IF(OFFSET('Water Data'!$D$28,0,10*ROW('Water Data'!D6))="","",OFFSET('Water Data'!$D$28,0,10*ROW('Water Data'!D6)))</f>
        <v/>
      </c>
      <c r="BU12" s="262" t="str">
        <f ca="true">+IF(OFFSET('Water Data'!$D$29,0,10*ROW('Water Data'!D6))="","",OFFSET('Water Data'!$D$29,0,10*ROW('Water Data'!D6)))</f>
        <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Data'!$D$28,0,10*ROW('Sanitation Data'!D6))="","",OFFSET('Sanitation Data'!$D$28,0,10*ROW('Sanitation Data'!D6)))</f>
        <v/>
      </c>
      <c r="CL12" s="262" t="str">
        <f ca="true">+IF(OFFSET('Sanitation Data'!$D$29,0,10*ROW('Sanitation Data'!D6))="","",OFFSET('Sanitation Data'!$D$29,0,10*ROW('Sanitation Data'!D6)))</f>
        <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
      </c>
      <c r="DF12" s="262" t="str">
        <f ca="true">+IF(OFFSET('Sanitation Data'!$H$29,0,10*ROW('Sanitation Data'!H6))="","",OFFSET('Sanitation Data'!$H$29,0,10*ROW('Sanitation Data'!H6)))</f>
        <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
      </c>
      <c r="DJ12" s="262" t="str">
        <f ca="true">+IF(OFFSET('Sanitation Data'!$I$28,0,10*ROW('Sanitation Data'!I6))="","",OFFSET('Sanitation Data'!$I$28,0,10*ROW('Sanitation Data'!I6)))</f>
        <v/>
      </c>
      <c r="DK12" s="262" t="str">
        <f ca="true">+IF(OFFSET('Sanitation Data'!$I$29,0,10*ROW('Sanitation Data'!I6))="","",OFFSET('Sanitation Data'!$I$29,0,10*ROW('Sanitation Data'!I6)))</f>
        <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
      </c>
      <c r="DO12" s="262" t="str">
        <f ca="true">+IF(OFFSET('Hygiene Data'!$D$11,0,10*ROW('Hygiene Data'!D6))="","",OFFSET('Hygiene Data'!$D$11,0,10*ROW('Hygiene Data'!D6)))</f>
        <v/>
      </c>
      <c r="DP12" s="262" t="str">
        <f ca="true">+IF(OFFSET('Hygiene Data'!$D$12,0,10*ROW('Hygiene Data'!D6))="","",OFFSET('Hygiene Data'!$D$12,0,10*ROW('Hygiene Data'!D6)))</f>
        <v/>
      </c>
      <c r="DQ12" s="262" t="str">
        <f ca="true">+IF(OFFSET('Hygiene Data'!$D$13,0,10*ROW('Hygiene Data'!D6))="","",OFFSET('Hygiene Data'!$D$13,0,10*ROW('Hygiene Data'!D6)))</f>
        <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
      </c>
      <c r="EB12" s="262" t="str">
        <f ca="true">+IF(OFFSET('Hygiene Data'!$H$12,0,10*ROW('Hygiene Data'!H6))="","",OFFSET('Hygiene Data'!$H$12,0,10*ROW('Hygiene Data'!H6)))</f>
        <v/>
      </c>
      <c r="EC12" s="262" t="str">
        <f ca="true">+IF(OFFSET('Hygiene Data'!$H$13,0,10*ROW('Hygiene Data'!H6))="","",OFFSET('Hygiene Data'!$H$13,0,10*ROW('Hygiene Data'!H6)))</f>
        <v/>
      </c>
      <c r="ED12" s="262" t="str">
        <f ca="true">+IF(OFFSET('Hygiene Data'!$I$11,0,10*ROW('Hygiene Data'!I6))="","",OFFSET('Hygiene Data'!$I$11,0,10*ROW('Hygiene Data'!I6)))</f>
        <v/>
      </c>
      <c r="EE12" s="262" t="str">
        <f ca="true">+IF(OFFSET('Hygiene Data'!$I$12,0,10*ROW('Hygiene Data'!I6))="","",OFFSET('Hygiene Data'!$I$12,0,10*ROW('Hygiene Data'!I6)))</f>
        <v/>
      </c>
      <c r="EF12" s="26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N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style="108" customWidth="true"/>
    <col min="34" max="39" width="7.875" customWidth="true"/>
    <col min="40" max="41" width="1.125" customWidth="true"/>
    <col min="42" max="42" width="24.625" style="108" customWidth="true"/>
    <col min="43" max="43" width="29.75" style="108"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s>
  <sheetData>
    <row xmlns:x14ac="http://schemas.microsoft.com/office/spreadsheetml/2009/9/ac" r="1" s="298" customFormat="true" ht="30" customHeight="true" x14ac:dyDescent="0.25">
      <c r="B1" s="312" t="s">
        <v>28</v>
      </c>
      <c r="C1" s="534" t="s">
        <v>215</v>
      </c>
      <c r="D1" s="307" t="s">
        <v>209</v>
      </c>
      <c r="E1" s="307"/>
      <c r="F1" s="307"/>
      <c r="G1" s="307"/>
      <c r="H1" s="307"/>
      <c r="I1" s="311"/>
      <c r="J1" s="299"/>
      <c r="K1" s="299"/>
      <c r="L1" s="312" t="s">
        <v>28</v>
      </c>
      <c r="M1" s="534" t="s">
        <v>216</v>
      </c>
      <c r="N1" s="307" t="s">
        <v>209</v>
      </c>
      <c r="O1" s="307"/>
      <c r="P1" s="307"/>
      <c r="Q1" s="307"/>
      <c r="R1" s="307"/>
      <c r="S1" s="311"/>
      <c r="T1" s="299"/>
      <c r="U1" s="299"/>
      <c r="V1" s="312" t="s">
        <v>28</v>
      </c>
      <c r="W1" s="534">
        <v>2019</v>
      </c>
      <c r="X1" s="307" t="s">
        <v>209</v>
      </c>
      <c r="Y1" s="307"/>
      <c r="Z1" s="307"/>
      <c r="AA1" s="307"/>
      <c r="AB1" s="307"/>
      <c r="AC1" s="311"/>
      <c r="AD1" s="299"/>
      <c r="AE1" s="299"/>
      <c r="AF1" s="312" t="s">
        <v>28</v>
      </c>
      <c r="AG1" s="534">
        <v>2020</v>
      </c>
      <c r="AH1" s="307" t="s">
        <v>209</v>
      </c>
      <c r="AI1" s="307"/>
      <c r="AJ1" s="307"/>
      <c r="AK1" s="307"/>
      <c r="AL1" s="307"/>
      <c r="AM1" s="311"/>
      <c r="AN1" s="299"/>
      <c r="AO1" s="299"/>
      <c r="AP1" s="312" t="s">
        <v>28</v>
      </c>
      <c r="AQ1" s="534">
        <v>2021</v>
      </c>
      <c r="AR1" s="307" t="s">
        <v>209</v>
      </c>
      <c r="AS1" s="307"/>
      <c r="AT1" s="307"/>
      <c r="AU1" s="307"/>
      <c r="AV1" s="307"/>
      <c r="AW1" s="311"/>
      <c r="AX1" s="299"/>
      <c r="AY1" s="299"/>
    </row>
    <row xmlns:x14ac="http://schemas.microsoft.com/office/spreadsheetml/2009/9/ac" r="2" s="298" customFormat="true" ht="30" customHeight="true" x14ac:dyDescent="0.25">
      <c r="A2" s="547" t="s">
        <v>236</v>
      </c>
      <c r="B2" s="308" t="s">
        <v>213</v>
      </c>
      <c r="C2" s="230" t="s">
        <v>176</v>
      </c>
      <c r="D2" s="230" t="s">
        <v>175</v>
      </c>
      <c r="E2" s="309"/>
      <c r="F2" s="309"/>
      <c r="G2" s="309"/>
      <c r="H2" s="309"/>
      <c r="I2" s="310"/>
      <c r="J2" s="299" t="s">
        <v>217</v>
      </c>
      <c r="K2" s="299"/>
      <c r="L2" s="308" t="s">
        <v>214</v>
      </c>
      <c r="M2" s="230" t="s">
        <v>176</v>
      </c>
      <c r="N2" s="230" t="s">
        <v>175</v>
      </c>
      <c r="O2" s="309"/>
      <c r="P2" s="309"/>
      <c r="Q2" s="309"/>
      <c r="R2" s="309"/>
      <c r="S2" s="310"/>
      <c r="T2" s="299" t="s">
        <v>217</v>
      </c>
      <c r="U2" s="299"/>
      <c r="V2" s="308" t="s">
        <v>233</v>
      </c>
      <c r="W2" s="230" t="s">
        <v>176</v>
      </c>
      <c r="X2" s="230" t="s">
        <v>175</v>
      </c>
      <c r="Y2" s="309"/>
      <c r="Z2" s="309"/>
      <c r="AA2" s="309"/>
      <c r="AB2" s="309"/>
      <c r="AC2" s="310"/>
      <c r="AD2" s="299" t="s">
        <v>217</v>
      </c>
      <c r="AE2" s="299"/>
      <c r="AF2" s="308" t="s">
        <v>234</v>
      </c>
      <c r="AG2" s="230" t="s">
        <v>176</v>
      </c>
      <c r="AH2" s="230" t="s">
        <v>175</v>
      </c>
      <c r="AI2" s="309"/>
      <c r="AJ2" s="309"/>
      <c r="AK2" s="309"/>
      <c r="AL2" s="309"/>
      <c r="AM2" s="310"/>
      <c r="AN2" s="299" t="s">
        <v>217</v>
      </c>
      <c r="AO2" s="299"/>
      <c r="AP2" s="308" t="s">
        <v>241</v>
      </c>
      <c r="AQ2" s="230" t="s">
        <v>176</v>
      </c>
      <c r="AR2" s="230" t="s">
        <v>175</v>
      </c>
      <c r="AS2" s="309"/>
      <c r="AT2" s="309"/>
      <c r="AU2" s="309"/>
      <c r="AV2" s="309"/>
      <c r="AW2" s="310"/>
      <c r="AX2" s="299" t="s">
        <v>217</v>
      </c>
      <c r="AY2" s="299"/>
    </row>
    <row xmlns:x14ac="http://schemas.microsoft.com/office/spreadsheetml/2009/9/ac" r="3" s="238" customFormat="true" ht="18" customHeight="true" x14ac:dyDescent="0.25">
      <c r="A3" s="547"/>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7"/>
      <c r="BJ3" s="237"/>
      <c r="BT3" s="237"/>
      <c r="CD3" s="237"/>
      <c r="CN3" s="237"/>
      <c r="CX3" s="237"/>
      <c r="DH3" s="237"/>
      <c r="DR3" s="237"/>
      <c r="EB3" s="237"/>
      <c r="EL3" s="237"/>
      <c r="EV3" s="237"/>
      <c r="FF3" s="237"/>
      <c r="FP3" s="237"/>
      <c r="FZ3" s="237"/>
      <c r="GJ3" s="237"/>
      <c r="GT3" s="237"/>
      <c r="HD3" s="237"/>
      <c r="HN3" s="237"/>
    </row>
    <row xmlns:x14ac="http://schemas.microsoft.com/office/spreadsheetml/2009/9/ac" r="4" s="4" customFormat="true" x14ac:dyDescent="0.25">
      <c r="A4" s="364" t="str">
        <f>IF(ISBLANK('Data Summary'!A6),"",'Data Summary'!A6)</f>
        <v>ALB_2017_UIS</v>
      </c>
      <c r="B4" s="101"/>
      <c r="C4" s="126" t="s">
        <v>24</v>
      </c>
      <c r="D4" s="8" t="str">
        <f>IF(COUNTA(D13)=0,"",D13)</f>
        <v/>
      </c>
      <c r="E4" s="8" t="str">
        <f t="shared" ref="E4:I4" si="0">IF(COUNTA(E13)=0,"",E13)</f>
        <v/>
      </c>
      <c r="F4" s="8" t="str">
        <f t="shared" si="0"/>
        <v/>
      </c>
      <c r="G4" s="8" t="str">
        <f t="shared" si="0"/>
        <v/>
      </c>
      <c r="H4" s="8" t="str">
        <f t="shared" si="0"/>
        <v/>
      </c>
      <c r="I4" s="25" t="str">
        <f t="shared" si="0"/>
        <v/>
      </c>
      <c r="J4" s="19"/>
      <c r="K4" s="19"/>
      <c r="L4" s="101"/>
      <c r="M4" s="126" t="s">
        <v>24</v>
      </c>
      <c r="N4" s="8" t="str">
        <f>IF(COUNTA(N13)=0,"",N13)</f>
        <v/>
      </c>
      <c r="O4" s="8" t="str">
        <f t="shared" ref="O4:S4" si="1">IF(COUNTA(O13)=0,"",O13)</f>
        <v/>
      </c>
      <c r="P4" s="8" t="str">
        <f t="shared" si="1"/>
        <v/>
      </c>
      <c r="Q4" s="8" t="str">
        <f t="shared" si="1"/>
        <v/>
      </c>
      <c r="R4" s="8" t="str">
        <f t="shared" si="1"/>
        <v/>
      </c>
      <c r="S4" s="25" t="str">
        <f t="shared" si="1"/>
        <v/>
      </c>
      <c r="T4" s="19"/>
      <c r="U4" s="19"/>
      <c r="V4" s="101"/>
      <c r="W4" s="126" t="s">
        <v>24</v>
      </c>
      <c r="X4" s="8" t="str">
        <f>IF(COUNTA(X13)=0,"",X13)</f>
        <v/>
      </c>
      <c r="Y4" s="8" t="str">
        <f t="shared" ref="Y4:AC4" si="2">IF(COUNTA(Y13)=0,"",Y13)</f>
        <v/>
      </c>
      <c r="Z4" s="8" t="str">
        <f t="shared" si="2"/>
        <v/>
      </c>
      <c r="AA4" s="8" t="str">
        <f t="shared" si="2"/>
        <v/>
      </c>
      <c r="AB4" s="8" t="str">
        <f t="shared" si="2"/>
        <v/>
      </c>
      <c r="AC4" s="25" t="str">
        <f t="shared" si="2"/>
        <v/>
      </c>
      <c r="AD4" s="19"/>
      <c r="AE4" s="19"/>
      <c r="AF4" s="101"/>
      <c r="AG4" s="126" t="s">
        <v>24</v>
      </c>
      <c r="AH4" s="8" t="str">
        <f>IF(COUNTA(AH13)=0,"",AH13)</f>
        <v/>
      </c>
      <c r="AI4" s="8" t="str">
        <f t="shared" ref="AI4:AM4" si="3">IF(COUNTA(AI13)=0,"",AI13)</f>
        <v/>
      </c>
      <c r="AJ4" s="8" t="str">
        <f t="shared" si="3"/>
        <v/>
      </c>
      <c r="AK4" s="8" t="str">
        <f t="shared" si="3"/>
        <v/>
      </c>
      <c r="AL4" s="8" t="str">
        <f t="shared" si="3"/>
        <v/>
      </c>
      <c r="AM4" s="25" t="str">
        <f t="shared" si="3"/>
        <v/>
      </c>
      <c r="AN4" s="19"/>
      <c r="AO4" s="19"/>
      <c r="AP4" s="101"/>
      <c r="AQ4" s="126" t="s">
        <v>24</v>
      </c>
      <c r="AR4" s="8" t="str">
        <f>IF(COUNTA(AR13)=0,"",AR13)</f>
        <v/>
      </c>
      <c r="AS4" s="8" t="str">
        <f t="shared" ref="AS4:AW4" si="4">IF(COUNTA(AS13)=0,"",AS13)</f>
        <v/>
      </c>
      <c r="AT4" s="8" t="str">
        <f t="shared" si="4"/>
        <v/>
      </c>
      <c r="AU4" s="8" t="str">
        <f t="shared" si="4"/>
        <v/>
      </c>
      <c r="AV4" s="8" t="str">
        <f t="shared" si="4"/>
        <v/>
      </c>
      <c r="AW4" s="25" t="str">
        <f t="shared" si="4"/>
        <v/>
      </c>
      <c r="AX4" s="19"/>
      <c r="AY4" s="19"/>
      <c r="AZ4" s="109"/>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64" t="str">
        <f ca="true">IF(ISBLANK('Data Summary'!A7),"",'Data Summary'!A7)</f>
        <v>ALB_2018_UIS</v>
      </c>
      <c r="B5" s="101"/>
      <c r="C5" s="126" t="s">
        <v>0</v>
      </c>
      <c r="D5" s="8" t="str">
        <f>IF((COUNTA(D14:D25)=0)+(COUNTA(D13)=0),"",100-D13-SUMPRODUCT(C14:C25,D14:D25))</f>
        <v/>
      </c>
      <c r="E5" s="8" t="str">
        <f>IF((COUNTA(E14:E25)=0)+(COUNTA(E13)=0),"",100-E13-SUMPRODUCT(C14:C25,E14:E25))</f>
        <v/>
      </c>
      <c r="F5" s="8" t="str">
        <f>IF((COUNTA(F14:F25)=0)+(COUNTA(F13)=0),"",100-F13-SUMPRODUCT(C14:C25,F14:F25))</f>
        <v/>
      </c>
      <c r="G5" s="8" t="str">
        <f>IF((COUNTA(G14:G25)=0)+(COUNTA(G13)=0),"",100-G13-SUMPRODUCT(C14:C25,G14:G25))</f>
        <v/>
      </c>
      <c r="H5" s="8" t="str">
        <f>IF((COUNTA(H14:H25)=0)+(COUNTA(H13)=0),"",100-H13-SUMPRODUCT(C14:C25,H14:H25))</f>
        <v/>
      </c>
      <c r="I5" s="25" t="str">
        <f>IF((COUNTA(I14:I25)=0)+(COUNTA(I13)=0),"",100-I13-SUMPRODUCT(C14:C25,I14:I25))</f>
        <v/>
      </c>
      <c r="J5" s="19"/>
      <c r="K5" s="19"/>
      <c r="L5" s="101"/>
      <c r="M5" s="126" t="s">
        <v>0</v>
      </c>
      <c r="N5" s="8" t="str">
        <f>IF((COUNTA(N14:N25)=0)+(COUNTA(N13)=0),"",100-N13-SUMPRODUCT(M14:M25,N14:N25))</f>
        <v/>
      </c>
      <c r="O5" s="8" t="str">
        <f>IF((COUNTA(O14:O25)=0)+(COUNTA(O13)=0),"",100-O13-SUMPRODUCT(M14:M25,O14:O25))</f>
        <v/>
      </c>
      <c r="P5" s="8" t="str">
        <f>IF((COUNTA(P14:P25)=0)+(COUNTA(P13)=0),"",100-P13-SUMPRODUCT(M14:M25,P14:P25))</f>
        <v/>
      </c>
      <c r="Q5" s="8" t="str">
        <f>IF((COUNTA(Q14:Q25)=0)+(COUNTA(Q13)=0),"",100-Q13-SUMPRODUCT(M14:M25,Q14:Q25))</f>
        <v/>
      </c>
      <c r="R5" s="8" t="str">
        <f>IF((COUNTA(R14:R25)=0)+(COUNTA(R13)=0),"",100-R13-SUMPRODUCT(M14:M25,R14:R25))</f>
        <v/>
      </c>
      <c r="S5" s="25" t="str">
        <f>IF((COUNTA(S14:S25)=0)+(COUNTA(S13)=0),"",100-S13-SUMPRODUCT(M14:M25,S14:S25))</f>
        <v/>
      </c>
      <c r="T5" s="19"/>
      <c r="U5" s="19"/>
      <c r="V5" s="101"/>
      <c r="W5" s="126" t="s">
        <v>0</v>
      </c>
      <c r="X5" s="8" t="str">
        <f>IF((COUNTA(X14:X25)=0)+(COUNTA(X13)=0),"",100-X13-SUMPRODUCT(W14:W25,X14:X25))</f>
        <v/>
      </c>
      <c r="Y5" s="8" t="str">
        <f>IF((COUNTA(Y14:Y25)=0)+(COUNTA(Y13)=0),"",100-Y13-SUMPRODUCT(W14:W25,Y14:Y25))</f>
        <v/>
      </c>
      <c r="Z5" s="8" t="str">
        <f>IF((COUNTA(Z14:Z25)=0)+(COUNTA(Z13)=0),"",100-Z13-SUMPRODUCT(W14:W25,Z14:Z25))</f>
        <v/>
      </c>
      <c r="AA5" s="8" t="str">
        <f>IF((COUNTA(AA14:AA25)=0)+(COUNTA(AA13)=0),"",100-AA13-SUMPRODUCT(W14:W25,AA14:AA25))</f>
        <v/>
      </c>
      <c r="AB5" s="8" t="str">
        <f>IF((COUNTA(AB14:AB25)=0)+(COUNTA(AB13)=0),"",100-AB13-SUMPRODUCT(W14:W25,AB14:AB25))</f>
        <v/>
      </c>
      <c r="AC5" s="25" t="str">
        <f>IF((COUNTA(AC14:AC25)=0)+(COUNTA(AC13)=0),"",100-AC13-SUMPRODUCT(W14:W25,AC14:AC25))</f>
        <v/>
      </c>
      <c r="AD5" s="19"/>
      <c r="AE5" s="19"/>
      <c r="AF5" s="101"/>
      <c r="AG5" s="126" t="s">
        <v>0</v>
      </c>
      <c r="AH5" s="8" t="str">
        <f>IF((COUNTA(AH14:AH25)=0)+(COUNTA(AH13)=0),"",100-AH13-SUMPRODUCT(AG14:AG25,AH14:AH25))</f>
        <v/>
      </c>
      <c r="AI5" s="8" t="str">
        <f>IF((COUNTA(AI14:AI25)=0)+(COUNTA(AI13)=0),"",100-AI13-SUMPRODUCT(AG14:AG25,AI14:AI25))</f>
        <v/>
      </c>
      <c r="AJ5" s="8" t="str">
        <f>IF((COUNTA(AJ14:AJ25)=0)+(COUNTA(AJ13)=0),"",100-AJ13-SUMPRODUCT(AG14:AG25,AJ14:AJ25))</f>
        <v/>
      </c>
      <c r="AK5" s="8" t="str">
        <f>IF((COUNTA(AK14:AK25)=0)+(COUNTA(AK13)=0),"",100-AK13-SUMPRODUCT(AG14:AG25,AK14:AK25))</f>
        <v/>
      </c>
      <c r="AL5" s="8" t="str">
        <f>IF((COUNTA(AL14:AL25)=0)+(COUNTA(AL13)=0),"",100-AL13-SUMPRODUCT(AG14:AG25,AL14:AL25))</f>
        <v/>
      </c>
      <c r="AM5" s="25" t="str">
        <f>IF((COUNTA(AM14:AM25)=0)+(COUNTA(AM13)=0),"",100-AM13-SUMPRODUCT(AG14:AG25,AM14:AM25))</f>
        <v/>
      </c>
      <c r="AN5" s="19"/>
      <c r="AO5" s="19"/>
      <c r="AP5" s="101"/>
      <c r="AQ5" s="126" t="s">
        <v>0</v>
      </c>
      <c r="AR5" s="8" t="str">
        <f>IF((COUNTA(AR14:AR25)=0)+(COUNTA(AR13)=0),"",100-AR13-SUMPRODUCT(AQ14:AQ25,AR14:AR25))</f>
        <v/>
      </c>
      <c r="AS5" s="8" t="str">
        <f>IF((COUNTA(AS14:AS25)=0)+(COUNTA(AS13)=0),"",100-AS13-SUMPRODUCT(AQ14:AQ25,AS14:AS25))</f>
        <v/>
      </c>
      <c r="AT5" s="8" t="str">
        <f>IF((COUNTA(AT14:AT25)=0)+(COUNTA(AT13)=0),"",100-AT13-SUMPRODUCT(AQ14:AQ25,AT14:AT25))</f>
        <v/>
      </c>
      <c r="AU5" s="8" t="str">
        <f>IF((COUNTA(AU14:AU25)=0)+(COUNTA(AU13)=0),"",100-AU13-SUMPRODUCT(AQ14:AQ25,AU14:AU25))</f>
        <v/>
      </c>
      <c r="AV5" s="8" t="str">
        <f>IF((COUNTA(AV14:AV25)=0)+(COUNTA(AV13)=0),"",100-AV13-SUMPRODUCT(AQ14:AQ25,AV14:AV25))</f>
        <v/>
      </c>
      <c r="AW5" s="25" t="str">
        <f>IF((COUNTA(AW14:AW25)=0)+(COUNTA(AW13)=0),"",100-AW13-SUMPRODUCT(AQ14:AQ25,AW14:AW25))</f>
        <v/>
      </c>
      <c r="AX5" s="19"/>
      <c r="AY5" s="19"/>
      <c r="AZ5" s="109"/>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x14ac:dyDescent="0.25">
      <c r="A6" s="364" t="str">
        <f ca="true">IF(ISBLANK('Data Summary'!A8),"",'Data Summary'!A8)</f>
        <v>ALB_2019_UIS</v>
      </c>
      <c r="B6" s="101"/>
      <c r="C6" s="126" t="s">
        <v>19</v>
      </c>
      <c r="D6" s="8" t="str">
        <f>IF(COUNTA(D14:D25)=0,"",SUMPRODUCT(D14:D25,C14:C25))</f>
        <v/>
      </c>
      <c r="E6" s="8" t="str">
        <f>IF(COUNTA(E14:E25)=0,"",SUMPRODUCT(E14:E25,C14:C25))</f>
        <v/>
      </c>
      <c r="F6" s="8" t="str">
        <f>IF(COUNTA(F14:F25)=0,"",SUMPRODUCT(F14:F25,C14:C25))</f>
        <v/>
      </c>
      <c r="G6" s="8" t="str">
        <f>IF(COUNTA(G14:G25)=0,"",SUMPRODUCT(G14:G25,C14:C25))</f>
        <v/>
      </c>
      <c r="H6" s="8" t="str">
        <f>IF(COUNTA(H14:H25)=0,"",SUMPRODUCT(H14:H25,C14:C25))</f>
        <v/>
      </c>
      <c r="I6" s="25" t="str">
        <f>IF(COUNTA(I14:I25)=0,"",SUMPRODUCT(I14:I25,C14:C25))</f>
        <v/>
      </c>
      <c r="J6" s="19"/>
      <c r="K6" s="19"/>
      <c r="L6" s="101"/>
      <c r="M6" s="126" t="s">
        <v>19</v>
      </c>
      <c r="N6" s="8" t="str">
        <f>IF(COUNTA(N14:N25)=0,"",SUMPRODUCT(N14:N25,M14:M25))</f>
        <v/>
      </c>
      <c r="O6" s="8" t="str">
        <f>IF(COUNTA(O14:O25)=0,"",SUMPRODUCT(O14:O25,M14:M25))</f>
        <v/>
      </c>
      <c r="P6" s="8" t="str">
        <f>IF(COUNTA(P14:P25)=0,"",SUMPRODUCT(P14:P25,M14:M25))</f>
        <v/>
      </c>
      <c r="Q6" s="8" t="str">
        <f>IF(COUNTA(Q14:Q25)=0,"",SUMPRODUCT(Q14:Q25,M14:M25))</f>
        <v/>
      </c>
      <c r="R6" s="8" t="str">
        <f>IF(COUNTA(R14:R25)=0,"",SUMPRODUCT(R14:R25,M14:M25))</f>
        <v/>
      </c>
      <c r="S6" s="25" t="str">
        <f>IF(COUNTA(S14:S25)=0,"",SUMPRODUCT(S14:S25,M14:M25))</f>
        <v/>
      </c>
      <c r="T6" s="19"/>
      <c r="U6" s="19"/>
      <c r="V6" s="101"/>
      <c r="W6" s="126" t="s">
        <v>19</v>
      </c>
      <c r="X6" s="8" t="str">
        <f>IF(COUNTA(X14:X25)=0,"",SUMPRODUCT(X14:X25,W14:W25))</f>
        <v/>
      </c>
      <c r="Y6" s="8" t="str">
        <f>IF(COUNTA(Y14:Y25)=0,"",SUMPRODUCT(Y14:Y25,W14:W25))</f>
        <v/>
      </c>
      <c r="Z6" s="8" t="str">
        <f>IF(COUNTA(Z14:Z25)=0,"",SUMPRODUCT(Z14:Z25,W14:W25))</f>
        <v/>
      </c>
      <c r="AA6" s="8" t="str">
        <f>IF(COUNTA(AA14:AA25)=0,"",SUMPRODUCT(AA14:AA25,W14:W25))</f>
        <v/>
      </c>
      <c r="AB6" s="8" t="str">
        <f>IF(COUNTA(AB14:AB25)=0,"",SUMPRODUCT(AB14:AB25,W14:W25))</f>
        <v/>
      </c>
      <c r="AC6" s="25" t="str">
        <f>IF(COUNTA(AC14:AC25)=0,"",SUMPRODUCT(AC14:AC25,W14:W25))</f>
        <v/>
      </c>
      <c r="AD6" s="19"/>
      <c r="AE6" s="19"/>
      <c r="AF6" s="101"/>
      <c r="AG6" s="126" t="s">
        <v>19</v>
      </c>
      <c r="AH6" s="8" t="str">
        <f>IF(COUNTA(AH14:AH25)=0,"",SUMPRODUCT(AH14:AH25,AG14:AG25))</f>
        <v/>
      </c>
      <c r="AI6" s="8" t="str">
        <f>IF(COUNTA(AI14:AI25)=0,"",SUMPRODUCT(AI14:AI25,AG14:AG25))</f>
        <v/>
      </c>
      <c r="AJ6" s="8" t="str">
        <f>IF(COUNTA(AJ14:AJ25)=0,"",SUMPRODUCT(AJ14:AJ25,AG14:AG25))</f>
        <v/>
      </c>
      <c r="AK6" s="8" t="str">
        <f>IF(COUNTA(AK14:AK25)=0,"",SUMPRODUCT(AK14:AK25,AG14:AG25))</f>
        <v/>
      </c>
      <c r="AL6" s="8" t="str">
        <f>IF(COUNTA(AL14:AL25)=0,"",SUMPRODUCT(AL14:AL25,AG14:AG25))</f>
        <v/>
      </c>
      <c r="AM6" s="25" t="str">
        <f>IF(COUNTA(AM14:AM25)=0,"",SUMPRODUCT(AM14:AM25,AG14:AG25))</f>
        <v/>
      </c>
      <c r="AN6" s="19"/>
      <c r="AO6" s="19"/>
      <c r="AP6" s="101"/>
      <c r="AQ6" s="126" t="s">
        <v>19</v>
      </c>
      <c r="AR6" s="8" t="str">
        <f>IF(COUNTA(AR14:AR25)=0,"",SUMPRODUCT(AR14:AR25,AQ14:AQ25))</f>
        <v/>
      </c>
      <c r="AS6" s="8" t="str">
        <f>IF(COUNTA(AS14:AS25)=0,"",SUMPRODUCT(AS14:AS25,AQ14:AQ25))</f>
        <v/>
      </c>
      <c r="AT6" s="8" t="str">
        <f>IF(COUNTA(AT14:AT25)=0,"",SUMPRODUCT(AT14:AT25,AQ14:AQ25))</f>
        <v/>
      </c>
      <c r="AU6" s="8" t="str">
        <f>IF(COUNTA(AU14:AU25)=0,"",SUMPRODUCT(AU14:AU25,AQ14:AQ25))</f>
        <v/>
      </c>
      <c r="AV6" s="8" t="str">
        <f>IF(COUNTA(AV14:AV25)=0,"",SUMPRODUCT(AV14:AV25,AQ14:AQ25))</f>
        <v/>
      </c>
      <c r="AW6" s="25" t="str">
        <f>IF(COUNTA(AW14:AW25)=0,"",SUMPRODUCT(AW14:AW25,AQ14:AQ25))</f>
        <v/>
      </c>
      <c r="AX6" s="19"/>
      <c r="AY6" s="19"/>
      <c r="AZ6" s="109"/>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64" t="str">
        <f ca="true">IF(ISBLANK('Data Summary'!A9),"",'Data Summary'!A9)</f>
        <v>ALB_2020_UIS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9"/>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ht="15.6" customHeight="true" x14ac:dyDescent="0.25">
      <c r="A8" s="364" t="str">
        <f ca="true">IF(ISBLANK('Data Summary'!A10),"",'Data Summary'!A10)</f>
        <v>ALB_2021_UIS</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9"/>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65" t="str">
        <f ca="true">IF(ISBLANK('Data Summary'!A11),"",'Data Summary'!A11)</f>
        <v/>
      </c>
      <c r="B9" s="101" t="s">
        <v>177</v>
      </c>
      <c r="C9" s="126" t="s">
        <v>168</v>
      </c>
      <c r="D9" s="7">
        <f>H9</f>
        <v>56.7</v>
      </c>
      <c r="E9" s="128"/>
      <c r="F9" s="128"/>
      <c r="G9" s="128"/>
      <c r="H9" s="128">
        <v>56.7</v>
      </c>
      <c r="I9" s="21"/>
      <c r="J9" s="19"/>
      <c r="K9" s="19"/>
      <c r="L9" s="101" t="s">
        <v>177</v>
      </c>
      <c r="M9" s="126" t="s">
        <v>168</v>
      </c>
      <c r="N9" s="7">
        <v>62.175969189980833</v>
      </c>
      <c r="O9" s="128"/>
      <c r="P9" s="128"/>
      <c r="Q9" s="128"/>
      <c r="R9" s="128">
        <v>54.987470000000002</v>
      </c>
      <c r="S9" s="21">
        <v>66.250466693523478</v>
      </c>
      <c r="T9" s="19"/>
      <c r="U9" s="19"/>
      <c r="V9" s="101" t="s">
        <v>177</v>
      </c>
      <c r="W9" s="126" t="s">
        <v>168</v>
      </c>
      <c r="X9" s="7">
        <v>63.631196102697473</v>
      </c>
      <c r="Y9" s="128"/>
      <c r="Z9" s="128"/>
      <c r="AA9" s="128"/>
      <c r="AB9" s="128">
        <v>53.360770000000002</v>
      </c>
      <c r="AC9" s="21">
        <v>69.711403986647056</v>
      </c>
      <c r="AD9" s="19"/>
      <c r="AE9" s="19">
        <v>69.711403986647056</v>
      </c>
      <c r="AF9" s="101" t="s">
        <v>177</v>
      </c>
      <c r="AG9" s="126" t="s">
        <v>168</v>
      </c>
      <c r="AH9" s="7">
        <v>74.434294170681525</v>
      </c>
      <c r="AI9" s="128"/>
      <c r="AJ9" s="128"/>
      <c r="AK9" s="128"/>
      <c r="AL9" s="128">
        <v>59.727440000000001</v>
      </c>
      <c r="AM9" s="21">
        <v>83.702649395418362</v>
      </c>
      <c r="AN9" s="19"/>
      <c r="AO9" s="19"/>
      <c r="AP9" s="101" t="s">
        <v>177</v>
      </c>
      <c r="AQ9" s="126" t="s">
        <v>168</v>
      </c>
      <c r="AR9" s="7">
        <v>70.979558688554903</v>
      </c>
      <c r="AS9" s="128"/>
      <c r="AT9" s="128"/>
      <c r="AU9" s="128"/>
      <c r="AV9" s="128">
        <v>72.349999999999994</v>
      </c>
      <c r="AW9" s="21">
        <v>70.056935739454545</v>
      </c>
      <c r="AX9" s="19"/>
      <c r="AY9" s="19"/>
      <c r="AZ9" s="109"/>
      <c r="BJ9" s="109"/>
      <c r="BT9" s="109"/>
      <c r="CD9" s="109"/>
      <c r="CN9" s="109"/>
      <c r="CX9" s="109"/>
      <c r="DH9" s="109"/>
      <c r="DR9" s="109"/>
      <c r="EB9" s="109"/>
      <c r="EL9" s="109"/>
      <c r="EV9" s="109"/>
      <c r="FF9" s="109"/>
      <c r="FP9" s="109"/>
      <c r="FZ9" s="109"/>
      <c r="GJ9" s="109"/>
      <c r="GT9" s="109"/>
      <c r="HD9" s="109"/>
      <c r="HN9" s="109"/>
    </row>
    <row xmlns:x14ac="http://schemas.microsoft.com/office/spreadsheetml/2009/9/ac" r="10" s="4" customFormat="true" ht="15.6" customHeight="true" x14ac:dyDescent="0.25">
      <c r="A10" s="365" t="str">
        <f ca="true">IF(ISBLANK('Data Summary'!A12),"",'Data Summary'!A12)</f>
        <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9"/>
      <c r="BJ10" s="109"/>
      <c r="BT10" s="109"/>
      <c r="CD10" s="109"/>
      <c r="CN10" s="109"/>
      <c r="CX10" s="109"/>
      <c r="DH10" s="109"/>
      <c r="DR10" s="109"/>
      <c r="EB10" s="109"/>
      <c r="EL10" s="109"/>
      <c r="EV10" s="109"/>
      <c r="FF10" s="109"/>
      <c r="FP10" s="109"/>
      <c r="FZ10" s="109"/>
      <c r="GJ10" s="109"/>
      <c r="GT10" s="109"/>
      <c r="HD10" s="109"/>
      <c r="HN10" s="109"/>
    </row>
    <row xmlns:x14ac="http://schemas.microsoft.com/office/spreadsheetml/2009/9/ac" r="11" s="4" customFormat="true" ht="15.6" customHeight="true" x14ac:dyDescent="0.25">
      <c r="A11" s="365"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9"/>
      <c r="BJ11" s="109"/>
      <c r="BT11" s="109"/>
      <c r="CD11" s="109"/>
      <c r="CN11" s="109"/>
      <c r="CX11" s="109"/>
      <c r="DH11" s="109"/>
      <c r="DR11" s="109"/>
      <c r="EB11" s="109"/>
      <c r="EL11" s="109"/>
      <c r="EV11" s="109"/>
      <c r="FF11" s="109"/>
      <c r="FP11" s="109"/>
      <c r="FZ11" s="109"/>
      <c r="GJ11" s="109"/>
      <c r="GT11" s="109"/>
      <c r="HD11" s="109"/>
      <c r="HN11" s="109"/>
    </row>
    <row xmlns:x14ac="http://schemas.microsoft.com/office/spreadsheetml/2009/9/ac" r="12" s="244" customFormat="true" ht="18" customHeight="true" x14ac:dyDescent="0.2">
      <c r="A12" s="365"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43"/>
      <c r="BJ12" s="243"/>
      <c r="BT12" s="243"/>
      <c r="CD12" s="243"/>
      <c r="CN12" s="243"/>
      <c r="CX12" s="243"/>
      <c r="DH12" s="243"/>
      <c r="DR12" s="243"/>
      <c r="EB12" s="243"/>
      <c r="EL12" s="243"/>
      <c r="EV12" s="243"/>
      <c r="FF12" s="243"/>
      <c r="FP12" s="243"/>
      <c r="FZ12" s="243"/>
      <c r="GJ12" s="243"/>
      <c r="GT12" s="243"/>
      <c r="HD12" s="243"/>
      <c r="HN12" s="243"/>
    </row>
    <row xmlns:x14ac="http://schemas.microsoft.com/office/spreadsheetml/2009/9/ac" r="13" s="12" customFormat="true" ht="14.25" customHeight="true" x14ac:dyDescent="0.2">
      <c r="A13" s="365" t="str">
        <f ca="true">IF(ISBLANK('Data Summary'!A15),"",'Data Summary'!A15)</f>
        <v/>
      </c>
      <c r="B13" s="102" t="s">
        <v>55</v>
      </c>
      <c r="C13" s="5">
        <v>0</v>
      </c>
      <c r="D13" s="41"/>
      <c r="E13" s="41"/>
      <c r="F13" s="41"/>
      <c r="G13" s="41"/>
      <c r="H13" s="41"/>
      <c r="I13" s="59"/>
      <c r="J13" s="10"/>
      <c r="K13" s="10"/>
      <c r="L13" s="102" t="s">
        <v>55</v>
      </c>
      <c r="M13" s="5">
        <v>0</v>
      </c>
      <c r="N13" s="41"/>
      <c r="O13" s="41"/>
      <c r="P13" s="41"/>
      <c r="Q13" s="41"/>
      <c r="R13" s="41"/>
      <c r="S13" s="59"/>
      <c r="T13" s="10"/>
      <c r="U13" s="10"/>
      <c r="V13" s="102" t="s">
        <v>55</v>
      </c>
      <c r="W13" s="5">
        <v>0</v>
      </c>
      <c r="X13" s="41"/>
      <c r="Y13" s="41"/>
      <c r="Z13" s="41"/>
      <c r="AA13" s="41"/>
      <c r="AB13" s="41"/>
      <c r="AC13" s="59"/>
      <c r="AD13" s="10"/>
      <c r="AE13" s="10"/>
      <c r="AF13" s="102" t="s">
        <v>55</v>
      </c>
      <c r="AG13" s="5">
        <v>0</v>
      </c>
      <c r="AH13" s="41"/>
      <c r="AI13" s="41"/>
      <c r="AJ13" s="41"/>
      <c r="AK13" s="41"/>
      <c r="AL13" s="41"/>
      <c r="AM13" s="59"/>
      <c r="AN13" s="10"/>
      <c r="AO13" s="10"/>
      <c r="AP13" s="102" t="s">
        <v>55</v>
      </c>
      <c r="AQ13" s="5">
        <v>0</v>
      </c>
      <c r="AR13" s="41"/>
      <c r="AS13" s="41"/>
      <c r="AT13" s="41"/>
      <c r="AU13" s="41"/>
      <c r="AV13" s="41"/>
      <c r="AW13" s="59"/>
      <c r="AX13" s="10"/>
      <c r="AY13" s="10"/>
      <c r="AZ13" s="111"/>
      <c r="BJ13" s="111"/>
      <c r="BT13" s="111"/>
      <c r="CD13" s="111"/>
      <c r="CN13" s="111"/>
      <c r="CX13" s="111"/>
      <c r="DH13" s="111"/>
      <c r="DR13" s="111"/>
      <c r="EB13" s="111"/>
      <c r="EL13" s="111"/>
      <c r="EV13" s="111"/>
      <c r="FF13" s="111"/>
      <c r="FP13" s="111"/>
      <c r="FZ13" s="111"/>
      <c r="GJ13" s="111"/>
      <c r="GT13" s="111"/>
      <c r="HD13" s="111"/>
      <c r="HN13" s="111"/>
    </row>
    <row xmlns:x14ac="http://schemas.microsoft.com/office/spreadsheetml/2009/9/ac" r="14" x14ac:dyDescent="0.25">
      <c r="A14" s="365"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row>
    <row xmlns:x14ac="http://schemas.microsoft.com/office/spreadsheetml/2009/9/ac" r="15" s="2" customFormat="true" x14ac:dyDescent="0.25">
      <c r="A15" s="365" t="str">
        <f ca="true">IF(ISBLANK('Data Summary'!A17),"",'Data Summary'!A17)</f>
        <v/>
      </c>
      <c r="B15" s="103"/>
      <c r="C15" s="6"/>
      <c r="D15" s="41"/>
      <c r="E15" s="128"/>
      <c r="F15" s="128"/>
      <c r="G15" s="128"/>
      <c r="H15" s="41"/>
      <c r="I15" s="59"/>
      <c r="J15" s="10"/>
      <c r="K15" s="10"/>
      <c r="L15" s="103"/>
      <c r="M15" s="6"/>
      <c r="N15" s="41"/>
      <c r="O15" s="128"/>
      <c r="P15" s="128"/>
      <c r="Q15" s="128"/>
      <c r="R15" s="41"/>
      <c r="S15" s="59"/>
      <c r="T15" s="10"/>
      <c r="U15" s="10"/>
      <c r="V15" s="103"/>
      <c r="W15" s="6"/>
      <c r="X15" s="41"/>
      <c r="Y15" s="128"/>
      <c r="Z15" s="128"/>
      <c r="AA15" s="128"/>
      <c r="AB15" s="41"/>
      <c r="AC15" s="59"/>
      <c r="AD15" s="10"/>
      <c r="AE15" s="10"/>
      <c r="AF15" s="103"/>
      <c r="AG15" s="6"/>
      <c r="AH15" s="41"/>
      <c r="AI15" s="128"/>
      <c r="AJ15" s="128"/>
      <c r="AK15" s="128"/>
      <c r="AL15" s="41"/>
      <c r="AM15" s="59"/>
      <c r="AN15" s="10"/>
      <c r="AO15" s="10"/>
      <c r="AP15" s="103"/>
      <c r="AQ15" s="6"/>
      <c r="AR15" s="41"/>
      <c r="AS15" s="128"/>
      <c r="AT15" s="128"/>
      <c r="AU15" s="128"/>
      <c r="AV15" s="41"/>
      <c r="AW15" s="59"/>
      <c r="AX15" s="10"/>
      <c r="AY15" s="10"/>
      <c r="AZ15" s="112"/>
      <c r="BJ15" s="112"/>
      <c r="BT15" s="112"/>
      <c r="CD15" s="112"/>
      <c r="CN15" s="112"/>
      <c r="CX15" s="112"/>
      <c r="DH15" s="112"/>
      <c r="DR15" s="112"/>
      <c r="EB15" s="112"/>
      <c r="EL15" s="112"/>
      <c r="EV15" s="112"/>
      <c r="FF15" s="112"/>
      <c r="FP15" s="112"/>
      <c r="FZ15" s="112"/>
      <c r="GJ15" s="112"/>
      <c r="GT15" s="112"/>
      <c r="HD15" s="112"/>
      <c r="HN15" s="112"/>
    </row>
    <row xmlns:x14ac="http://schemas.microsoft.com/office/spreadsheetml/2009/9/ac" r="16" s="2" customFormat="true" x14ac:dyDescent="0.25">
      <c r="A16" s="365"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12"/>
      <c r="BJ16" s="112"/>
      <c r="BT16" s="112"/>
      <c r="CD16" s="112"/>
      <c r="CN16" s="112"/>
      <c r="CX16" s="112"/>
      <c r="DH16" s="112"/>
      <c r="DR16" s="112"/>
      <c r="EB16" s="112"/>
      <c r="EL16" s="112"/>
      <c r="EV16" s="112"/>
      <c r="FF16" s="112"/>
      <c r="FP16" s="112"/>
      <c r="FZ16" s="112"/>
      <c r="GJ16" s="112"/>
      <c r="GT16" s="112"/>
      <c r="HD16" s="112"/>
      <c r="HN16" s="112"/>
    </row>
    <row xmlns:x14ac="http://schemas.microsoft.com/office/spreadsheetml/2009/9/ac" r="17" s="2" customFormat="true" x14ac:dyDescent="0.25">
      <c r="A17" s="365"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12"/>
      <c r="BJ17" s="112"/>
      <c r="BT17" s="112"/>
      <c r="CD17" s="112"/>
      <c r="CN17" s="112"/>
      <c r="CX17" s="112"/>
      <c r="DH17" s="112"/>
      <c r="DR17" s="112"/>
      <c r="EB17" s="112"/>
      <c r="EL17" s="112"/>
      <c r="EV17" s="112"/>
      <c r="FF17" s="112"/>
      <c r="FP17" s="112"/>
      <c r="FZ17" s="112"/>
      <c r="GJ17" s="112"/>
      <c r="GT17" s="112"/>
      <c r="HD17" s="112"/>
      <c r="HN17" s="112"/>
    </row>
    <row xmlns:x14ac="http://schemas.microsoft.com/office/spreadsheetml/2009/9/ac" r="18" s="2" customFormat="true" x14ac:dyDescent="0.25">
      <c r="A18" s="365"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12"/>
      <c r="BJ18" s="112"/>
      <c r="BT18" s="112"/>
      <c r="CD18" s="112"/>
      <c r="CN18" s="112"/>
      <c r="CX18" s="112"/>
      <c r="DH18" s="112"/>
      <c r="DR18" s="112"/>
      <c r="EB18" s="112"/>
      <c r="EL18" s="112"/>
      <c r="EV18" s="112"/>
      <c r="FF18" s="112"/>
      <c r="FP18" s="112"/>
      <c r="FZ18" s="112"/>
      <c r="GJ18" s="112"/>
      <c r="GT18" s="112"/>
      <c r="HD18" s="112"/>
      <c r="HN18" s="112"/>
    </row>
    <row xmlns:x14ac="http://schemas.microsoft.com/office/spreadsheetml/2009/9/ac" r="19" s="2" customFormat="true" x14ac:dyDescent="0.25">
      <c r="A19" s="365"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12"/>
      <c r="BJ19" s="112"/>
      <c r="BT19" s="112"/>
      <c r="CD19" s="112"/>
      <c r="CN19" s="112"/>
      <c r="CX19" s="112"/>
      <c r="DH19" s="112"/>
      <c r="DR19" s="112"/>
      <c r="EB19" s="112"/>
      <c r="EL19" s="112"/>
      <c r="EV19" s="112"/>
      <c r="FF19" s="112"/>
      <c r="FP19" s="112"/>
      <c r="FZ19" s="112"/>
      <c r="GJ19" s="112"/>
      <c r="GT19" s="112"/>
      <c r="HD19" s="112"/>
      <c r="HN19" s="112"/>
    </row>
    <row xmlns:x14ac="http://schemas.microsoft.com/office/spreadsheetml/2009/9/ac" r="20" s="2" customFormat="true" x14ac:dyDescent="0.25">
      <c r="A20" s="365"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12"/>
      <c r="BJ20" s="112"/>
      <c r="BT20" s="112"/>
      <c r="CD20" s="112"/>
      <c r="CN20" s="112"/>
      <c r="CX20" s="112"/>
      <c r="DH20" s="112"/>
      <c r="DR20" s="112"/>
      <c r="EB20" s="112"/>
      <c r="EL20" s="112"/>
      <c r="EV20" s="112"/>
      <c r="FF20" s="112"/>
      <c r="FP20" s="112"/>
      <c r="FZ20" s="112"/>
      <c r="GJ20" s="112"/>
      <c r="GT20" s="112"/>
      <c r="HD20" s="112"/>
      <c r="HN20" s="112"/>
    </row>
    <row xmlns:x14ac="http://schemas.microsoft.com/office/spreadsheetml/2009/9/ac" r="21" s="2" customFormat="true" x14ac:dyDescent="0.25">
      <c r="A21" s="365"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12"/>
      <c r="BJ21" s="112"/>
      <c r="BT21" s="112"/>
      <c r="CD21" s="112"/>
      <c r="CN21" s="112"/>
      <c r="CX21" s="112"/>
      <c r="DH21" s="112"/>
      <c r="DR21" s="112"/>
      <c r="EB21" s="112"/>
      <c r="EL21" s="112"/>
      <c r="EV21" s="112"/>
      <c r="FF21" s="112"/>
      <c r="FP21" s="112"/>
      <c r="FZ21" s="112"/>
      <c r="GJ21" s="112"/>
      <c r="GT21" s="112"/>
      <c r="HD21" s="112"/>
      <c r="HN21" s="112"/>
    </row>
    <row xmlns:x14ac="http://schemas.microsoft.com/office/spreadsheetml/2009/9/ac" r="22" s="2" customFormat="true" x14ac:dyDescent="0.25">
      <c r="A22" s="365"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12"/>
      <c r="BJ22" s="112"/>
      <c r="BT22" s="112"/>
      <c r="CD22" s="112"/>
      <c r="CN22" s="112"/>
      <c r="CX22" s="112"/>
      <c r="DH22" s="112"/>
      <c r="DR22" s="112"/>
      <c r="EB22" s="112"/>
      <c r="EL22" s="112"/>
      <c r="EV22" s="112"/>
      <c r="FF22" s="112"/>
      <c r="FP22" s="112"/>
      <c r="FZ22" s="112"/>
      <c r="GJ22" s="112"/>
      <c r="GT22" s="112"/>
      <c r="HD22" s="112"/>
      <c r="HN22" s="112"/>
    </row>
    <row xmlns:x14ac="http://schemas.microsoft.com/office/spreadsheetml/2009/9/ac" r="23" s="2" customFormat="true" x14ac:dyDescent="0.25">
      <c r="A23" s="365"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12"/>
      <c r="BJ23" s="112"/>
      <c r="BT23" s="112"/>
      <c r="CD23" s="112"/>
      <c r="CN23" s="112"/>
      <c r="CX23" s="112"/>
      <c r="DH23" s="112"/>
      <c r="DR23" s="112"/>
      <c r="EB23" s="112"/>
      <c r="EL23" s="112"/>
      <c r="EV23" s="112"/>
      <c r="FF23" s="112"/>
      <c r="FP23" s="112"/>
      <c r="FZ23" s="112"/>
      <c r="GJ23" s="112"/>
      <c r="GT23" s="112"/>
      <c r="HD23" s="112"/>
      <c r="HN23" s="112"/>
    </row>
    <row xmlns:x14ac="http://schemas.microsoft.com/office/spreadsheetml/2009/9/ac" r="24" s="2" customFormat="true" x14ac:dyDescent="0.25">
      <c r="A24" s="365"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12"/>
      <c r="BJ24" s="112"/>
      <c r="BT24" s="112"/>
      <c r="CD24" s="112"/>
      <c r="CN24" s="112"/>
      <c r="CX24" s="112"/>
      <c r="DH24" s="112"/>
      <c r="DR24" s="112"/>
      <c r="EB24" s="112"/>
      <c r="EL24" s="112"/>
      <c r="EV24" s="112"/>
      <c r="FF24" s="112"/>
      <c r="FP24" s="112"/>
      <c r="FZ24" s="112"/>
      <c r="GJ24" s="112"/>
      <c r="GT24" s="112"/>
      <c r="HD24" s="112"/>
      <c r="HN24" s="112"/>
    </row>
    <row xmlns:x14ac="http://schemas.microsoft.com/office/spreadsheetml/2009/9/ac" r="25" s="2" customFormat="true" x14ac:dyDescent="0.25">
      <c r="A25" s="365"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12"/>
      <c r="BJ25" s="112"/>
      <c r="BT25" s="112"/>
      <c r="CD25" s="112"/>
      <c r="CN25" s="112"/>
      <c r="CX25" s="112"/>
      <c r="DH25" s="112"/>
      <c r="DR25" s="112"/>
      <c r="EB25" s="112"/>
      <c r="EL25" s="112"/>
      <c r="EV25" s="112"/>
      <c r="FF25" s="112"/>
      <c r="FP25" s="112"/>
      <c r="FZ25" s="112"/>
      <c r="GJ25" s="112"/>
      <c r="GT25" s="112"/>
      <c r="HD25" s="112"/>
      <c r="HN25" s="112"/>
    </row>
    <row xmlns:x14ac="http://schemas.microsoft.com/office/spreadsheetml/2009/9/ac" r="26" s="2" customFormat="true" ht="83.25" customHeight="true" x14ac:dyDescent="0.25">
      <c r="A26" s="365" t="str">
        <f ca="true">IF(ISBLANK('Data Summary'!A28),"",'Data Summary'!A28)</f>
        <v/>
      </c>
      <c r="B26" s="104" t="s">
        <v>12</v>
      </c>
      <c r="C26" s="548" t="s">
        <v>211</v>
      </c>
      <c r="D26" s="549"/>
      <c r="E26" s="549"/>
      <c r="F26" s="549"/>
      <c r="G26" s="549"/>
      <c r="H26" s="549"/>
      <c r="I26" s="550"/>
      <c r="J26" s="10"/>
      <c r="K26" s="10"/>
      <c r="L26" s="104" t="s">
        <v>12</v>
      </c>
      <c r="M26" s="548" t="s">
        <v>208</v>
      </c>
      <c r="N26" s="549"/>
      <c r="O26" s="549"/>
      <c r="P26" s="549"/>
      <c r="Q26" s="549"/>
      <c r="R26" s="549"/>
      <c r="S26" s="550"/>
      <c r="T26" s="10"/>
      <c r="U26" s="10"/>
      <c r="V26" s="104" t="s">
        <v>12</v>
      </c>
      <c r="W26" s="548" t="s">
        <v>208</v>
      </c>
      <c r="X26" s="549"/>
      <c r="Y26" s="549"/>
      <c r="Z26" s="549"/>
      <c r="AA26" s="549"/>
      <c r="AB26" s="549"/>
      <c r="AC26" s="550"/>
      <c r="AD26" s="10"/>
      <c r="AE26" s="10"/>
      <c r="AF26" s="104" t="s">
        <v>12</v>
      </c>
      <c r="AG26" s="548" t="s">
        <v>208</v>
      </c>
      <c r="AH26" s="549"/>
      <c r="AI26" s="549"/>
      <c r="AJ26" s="549"/>
      <c r="AK26" s="549"/>
      <c r="AL26" s="549"/>
      <c r="AM26" s="550"/>
      <c r="AN26" s="10"/>
      <c r="AO26" s="10"/>
      <c r="AP26" s="104" t="s">
        <v>12</v>
      </c>
      <c r="AQ26" s="548" t="s">
        <v>208</v>
      </c>
      <c r="AR26" s="549"/>
      <c r="AS26" s="549"/>
      <c r="AT26" s="549"/>
      <c r="AU26" s="549"/>
      <c r="AV26" s="549"/>
      <c r="AW26" s="550"/>
      <c r="AX26" s="10"/>
      <c r="AY26" s="10"/>
      <c r="AZ26" s="112"/>
      <c r="BJ26" s="112"/>
      <c r="BT26" s="112"/>
      <c r="CD26" s="112"/>
      <c r="CN26" s="112"/>
      <c r="CX26" s="112"/>
      <c r="DH26" s="112"/>
      <c r="DR26" s="112"/>
      <c r="EB26" s="112"/>
      <c r="EL26" s="112"/>
      <c r="EV26" s="112"/>
      <c r="FF26" s="112"/>
      <c r="FP26" s="112"/>
      <c r="FZ26" s="112"/>
      <c r="GJ26" s="112"/>
      <c r="GT26" s="112"/>
      <c r="HD26" s="112"/>
      <c r="HN26" s="112"/>
    </row>
    <row xmlns:x14ac="http://schemas.microsoft.com/office/spreadsheetml/2009/9/ac" r="27" s="2" customFormat="true" ht="15.75" customHeight="true" x14ac:dyDescent="0.25">
      <c r="A27" s="365" t="str">
        <f ca="true">IF(ISBLANK('Data Summary'!A29),"",'Data Summary'!A29)</f>
        <v/>
      </c>
      <c r="B27" s="104"/>
      <c r="C27" s="58" t="s">
        <v>120</v>
      </c>
      <c r="D27" s="47"/>
      <c r="E27" s="47"/>
      <c r="F27" s="47"/>
      <c r="G27" s="47"/>
      <c r="H27" s="47"/>
      <c r="I27" s="89"/>
      <c r="J27" s="10"/>
      <c r="K27" s="10"/>
      <c r="L27" s="104"/>
      <c r="M27" s="58" t="s">
        <v>120</v>
      </c>
      <c r="N27" s="47"/>
      <c r="O27" s="47"/>
      <c r="P27" s="47"/>
      <c r="Q27" s="47"/>
      <c r="R27" s="47"/>
      <c r="S27" s="89"/>
      <c r="T27" s="10"/>
      <c r="U27" s="10"/>
      <c r="V27" s="104"/>
      <c r="W27" s="58" t="s">
        <v>120</v>
      </c>
      <c r="X27" s="47"/>
      <c r="Y27" s="47"/>
      <c r="Z27" s="47"/>
      <c r="AA27" s="47"/>
      <c r="AB27" s="47"/>
      <c r="AC27" s="89"/>
      <c r="AD27" s="10"/>
      <c r="AE27" s="10"/>
      <c r="AF27" s="104"/>
      <c r="AG27" s="58" t="s">
        <v>120</v>
      </c>
      <c r="AH27" s="47"/>
      <c r="AI27" s="47"/>
      <c r="AJ27" s="47"/>
      <c r="AK27" s="47"/>
      <c r="AL27" s="47"/>
      <c r="AM27" s="89"/>
      <c r="AN27" s="10"/>
      <c r="AO27" s="10"/>
      <c r="AP27" s="104"/>
      <c r="AQ27" s="58" t="s">
        <v>120</v>
      </c>
      <c r="AR27" s="47"/>
      <c r="AS27" s="47"/>
      <c r="AT27" s="47"/>
      <c r="AU27" s="47"/>
      <c r="AV27" s="47"/>
      <c r="AW27" s="89"/>
      <c r="AX27" s="10"/>
      <c r="AY27" s="10"/>
      <c r="AZ27" s="112"/>
      <c r="BJ27" s="112"/>
      <c r="BT27" s="112"/>
      <c r="CD27" s="112"/>
      <c r="CN27" s="112"/>
      <c r="CX27" s="112"/>
      <c r="DH27" s="112"/>
      <c r="DR27" s="112"/>
      <c r="EB27" s="112"/>
      <c r="EL27" s="112"/>
      <c r="EV27" s="112"/>
      <c r="FF27" s="112"/>
      <c r="FP27" s="112"/>
      <c r="FZ27" s="112"/>
      <c r="GJ27" s="112"/>
      <c r="GT27" s="112"/>
      <c r="HD27" s="112"/>
      <c r="HN27" s="112"/>
    </row>
    <row xmlns:x14ac="http://schemas.microsoft.com/office/spreadsheetml/2009/9/ac" r="28" s="2" customFormat="true" ht="15.75" customHeight="true" x14ac:dyDescent="0.25">
      <c r="A28" s="365" t="str">
        <f ca="true">IF(ISBLANK('Data Summary'!A30),"",'Data Summary'!A30)</f>
        <v/>
      </c>
      <c r="B28" s="104"/>
      <c r="C28" s="58" t="s">
        <v>102</v>
      </c>
      <c r="D28" s="47"/>
      <c r="E28" s="47"/>
      <c r="F28" s="47"/>
      <c r="G28" s="47"/>
      <c r="H28" s="47"/>
      <c r="I28" s="89"/>
      <c r="J28" s="10"/>
      <c r="K28" s="10"/>
      <c r="L28" s="104"/>
      <c r="M28" s="58" t="s">
        <v>102</v>
      </c>
      <c r="N28" s="47"/>
      <c r="O28" s="47"/>
      <c r="P28" s="47"/>
      <c r="Q28" s="47"/>
      <c r="R28" s="47"/>
      <c r="S28" s="89"/>
      <c r="T28" s="10"/>
      <c r="U28" s="10"/>
      <c r="V28" s="104"/>
      <c r="W28" s="58" t="s">
        <v>102</v>
      </c>
      <c r="X28" s="47"/>
      <c r="Y28" s="47"/>
      <c r="Z28" s="47"/>
      <c r="AA28" s="47"/>
      <c r="AB28" s="47"/>
      <c r="AC28" s="89"/>
      <c r="AD28" s="10"/>
      <c r="AE28" s="10"/>
      <c r="AF28" s="104"/>
      <c r="AG28" s="58" t="s">
        <v>102</v>
      </c>
      <c r="AH28" s="47"/>
      <c r="AI28" s="47"/>
      <c r="AJ28" s="47"/>
      <c r="AK28" s="47"/>
      <c r="AL28" s="47"/>
      <c r="AM28" s="89"/>
      <c r="AN28" s="10"/>
      <c r="AO28" s="10"/>
      <c r="AP28" s="104"/>
      <c r="AQ28" s="58" t="s">
        <v>102</v>
      </c>
      <c r="AR28" s="47"/>
      <c r="AS28" s="47"/>
      <c r="AT28" s="47"/>
      <c r="AU28" s="47"/>
      <c r="AV28" s="47"/>
      <c r="AW28" s="89"/>
      <c r="AX28" s="10"/>
      <c r="AY28" s="10"/>
      <c r="AZ28" s="112"/>
      <c r="BJ28" s="112"/>
      <c r="BT28" s="112"/>
      <c r="CD28" s="112"/>
      <c r="CN28" s="112"/>
      <c r="CX28" s="112"/>
      <c r="DH28" s="112"/>
      <c r="DR28" s="112"/>
      <c r="EB28" s="112"/>
      <c r="EL28" s="112"/>
      <c r="EV28" s="112"/>
      <c r="FF28" s="112"/>
      <c r="FP28" s="112"/>
      <c r="FZ28" s="112"/>
      <c r="GJ28" s="112"/>
      <c r="GT28" s="112"/>
      <c r="HD28" s="112"/>
      <c r="HN28" s="112"/>
    </row>
    <row xmlns:x14ac="http://schemas.microsoft.com/office/spreadsheetml/2009/9/ac" r="29" ht="15.75" customHeight="true" x14ac:dyDescent="0.25">
      <c r="A29" s="365" t="str">
        <f ca="true">IF(ISBLANK('Data Summary'!A31),"",'Data Summary'!A31)</f>
        <v/>
      </c>
      <c r="B29" s="104"/>
      <c r="C29" s="58" t="s">
        <v>159</v>
      </c>
      <c r="D29" s="47" t="s">
        <v>158</v>
      </c>
      <c r="E29" s="47"/>
      <c r="F29" s="47"/>
      <c r="G29" s="47"/>
      <c r="H29" s="47" t="s">
        <v>158</v>
      </c>
      <c r="I29" s="89"/>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row>
    <row xmlns:x14ac="http://schemas.microsoft.com/office/spreadsheetml/2009/9/ac" r="30" ht="15.75" customHeight="true" x14ac:dyDescent="0.25">
      <c r="A30" s="365"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row>
    <row xmlns:x14ac="http://schemas.microsoft.com/office/spreadsheetml/2009/9/ac" r="31" s="3" customFormat="true" ht="16.5" thickBot="true" x14ac:dyDescent="0.3">
      <c r="A31" s="365"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7"/>
      <c r="BJ31" s="107"/>
      <c r="BT31" s="107"/>
      <c r="CD31" s="107"/>
      <c r="CN31" s="107"/>
      <c r="CX31" s="107"/>
      <c r="DH31" s="107"/>
      <c r="DR31" s="107"/>
      <c r="EB31" s="107"/>
      <c r="EL31" s="107"/>
      <c r="EV31" s="107"/>
      <c r="FF31" s="107"/>
      <c r="FP31" s="107"/>
      <c r="FZ31" s="107"/>
      <c r="GJ31" s="107"/>
      <c r="GT31" s="107"/>
      <c r="HD31" s="107"/>
      <c r="HN31" s="107"/>
    </row>
    <row xmlns:x14ac="http://schemas.microsoft.com/office/spreadsheetml/2009/9/ac" r="32" s="3" customFormat="true" x14ac:dyDescent="0.25">
      <c r="A32" s="365" t="str">
        <f ca="true">IF(ISBLANK('Data Summary'!A34),"",'Data Summary'!A34)</f>
        <v/>
      </c>
      <c r="B32" s="107"/>
      <c r="L32" s="107"/>
      <c r="V32" s="107"/>
      <c r="AF32" s="107"/>
      <c r="AG32" s="107"/>
      <c r="AP32" s="107"/>
      <c r="AQ32" s="107"/>
      <c r="AZ32" s="107"/>
      <c r="BJ32" s="107"/>
      <c r="BT32" s="107"/>
      <c r="CD32" s="107"/>
      <c r="CN32" s="107"/>
      <c r="CX32" s="107"/>
      <c r="DH32" s="107"/>
      <c r="DR32" s="107"/>
      <c r="EB32" s="107"/>
      <c r="EL32" s="107"/>
      <c r="EV32" s="107"/>
      <c r="FF32" s="107"/>
      <c r="FP32" s="107"/>
      <c r="FZ32" s="107"/>
      <c r="GJ32" s="107"/>
      <c r="GT32" s="107"/>
      <c r="HD32" s="107"/>
      <c r="HN32" s="107"/>
    </row>
    <row xmlns:x14ac="http://schemas.microsoft.com/office/spreadsheetml/2009/9/ac" r="33" s="3" customFormat="true" x14ac:dyDescent="0.25">
      <c r="A33" s="365" t="str">
        <f ca="true">IF(ISBLANK('Data Summary'!A35),"",'Data Summary'!A35)</f>
        <v/>
      </c>
      <c r="B33" s="107"/>
      <c r="L33" s="107"/>
      <c r="V33" s="107"/>
      <c r="AF33" s="107"/>
      <c r="AG33" s="107"/>
      <c r="AP33" s="107"/>
      <c r="AQ33" s="107"/>
      <c r="AZ33" s="107"/>
      <c r="BJ33" s="107"/>
      <c r="BT33" s="107"/>
      <c r="CD33" s="107"/>
      <c r="CN33" s="107"/>
      <c r="CX33" s="107"/>
      <c r="DH33" s="107"/>
      <c r="DR33" s="107"/>
      <c r="EB33" s="107"/>
      <c r="EL33" s="107"/>
      <c r="EV33" s="107"/>
      <c r="FF33" s="107"/>
      <c r="FP33" s="107"/>
      <c r="FZ33" s="107"/>
      <c r="GJ33" s="107"/>
      <c r="GT33" s="107"/>
      <c r="HD33" s="107"/>
      <c r="HN33" s="107"/>
    </row>
    <row xmlns:x14ac="http://schemas.microsoft.com/office/spreadsheetml/2009/9/ac" r="34" s="3" customFormat="true" x14ac:dyDescent="0.25">
      <c r="A34" s="365" t="str">
        <f ca="true">IF(ISBLANK('Data Summary'!A36),"",'Data Summary'!A36)</f>
        <v/>
      </c>
      <c r="B34" s="107"/>
      <c r="L34" s="107"/>
      <c r="V34" s="107"/>
      <c r="AF34" s="107"/>
      <c r="AG34" s="107"/>
      <c r="AP34" s="107"/>
      <c r="AQ34" s="107"/>
      <c r="AZ34" s="107"/>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65" t="str">
        <f ca="true">IF(ISBLANK('Data Summary'!A37),"",'Data Summary'!A37)</f>
        <v/>
      </c>
      <c r="B35" s="107"/>
      <c r="L35" s="107"/>
      <c r="V35" s="107"/>
      <c r="AF35" s="107"/>
      <c r="AG35" s="107"/>
      <c r="AP35" s="107"/>
      <c r="AQ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65" t="str">
        <f ca="true">IF(ISBLANK('Data Summary'!A38),"",'Data Summary'!A38)</f>
        <v/>
      </c>
      <c r="B36" s="107"/>
      <c r="L36" s="107"/>
      <c r="V36" s="107"/>
      <c r="AF36" s="107"/>
      <c r="AG36" s="107"/>
      <c r="AP36" s="107"/>
      <c r="AQ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65" t="str">
        <f ca="true">IF(ISBLANK('Data Summary'!A39),"",'Data Summary'!A39)</f>
        <v/>
      </c>
      <c r="B37" s="107"/>
      <c r="L37" s="107"/>
      <c r="V37" s="107"/>
      <c r="AF37" s="107"/>
      <c r="AG37" s="107"/>
      <c r="AP37" s="107"/>
      <c r="AQ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65" t="str">
        <f ca="true">IF(ISBLANK('Data Summary'!A40),"",'Data Summary'!A40)</f>
        <v/>
      </c>
      <c r="B38" s="107"/>
      <c r="L38" s="107"/>
      <c r="V38" s="107"/>
      <c r="AF38" s="107"/>
      <c r="AG38" s="107"/>
      <c r="AP38" s="107"/>
      <c r="AQ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65" t="str">
        <f ca="true">IF(ISBLANK('Data Summary'!A41),"",'Data Summary'!A41)</f>
        <v/>
      </c>
      <c r="B39" s="107"/>
      <c r="L39" s="107"/>
      <c r="V39" s="107"/>
      <c r="AF39" s="107"/>
      <c r="AG39" s="107"/>
      <c r="AP39" s="107"/>
      <c r="AQ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65" t="str">
        <f ca="true">IF(ISBLANK('Data Summary'!A42),"",'Data Summary'!A42)</f>
        <v/>
      </c>
      <c r="B40" s="107"/>
      <c r="L40" s="107"/>
      <c r="V40" s="107"/>
      <c r="AF40" s="107"/>
      <c r="AG40" s="107"/>
      <c r="AP40" s="107"/>
      <c r="AQ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65" t="str">
        <f ca="true">IF(ISBLANK('Data Summary'!A43),"",'Data Summary'!A43)</f>
        <v/>
      </c>
      <c r="B41" s="107"/>
      <c r="L41" s="107"/>
      <c r="V41" s="107"/>
      <c r="AF41" s="107"/>
      <c r="AG41" s="107"/>
      <c r="AP41" s="107"/>
      <c r="AQ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65" t="str">
        <f ca="true">IF(ISBLANK('Data Summary'!A44),"",'Data Summary'!A44)</f>
        <v/>
      </c>
      <c r="B42" s="107"/>
      <c r="L42" s="107"/>
      <c r="V42" s="107"/>
      <c r="AF42" s="107"/>
      <c r="AG42" s="107"/>
      <c r="AP42" s="107"/>
      <c r="AQ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65" t="str">
        <f ca="true">IF(ISBLANK('Data Summary'!A45),"",'Data Summary'!A45)</f>
        <v/>
      </c>
      <c r="B43" s="107"/>
      <c r="L43" s="107"/>
      <c r="V43" s="107"/>
      <c r="AF43" s="107"/>
      <c r="AG43" s="107"/>
      <c r="AP43" s="107"/>
      <c r="AQ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65" t="str">
        <f ca="true">IF(ISBLANK('Data Summary'!A46),"",'Data Summary'!A46)</f>
        <v/>
      </c>
      <c r="B44" s="107"/>
      <c r="L44" s="107"/>
      <c r="V44" s="107"/>
      <c r="AF44" s="107"/>
      <c r="AG44" s="107"/>
      <c r="AP44" s="107"/>
      <c r="AQ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65" t="str">
        <f ca="true">IF(ISBLANK('Data Summary'!A47),"",'Data Summary'!A47)</f>
        <v/>
      </c>
      <c r="B45" s="107"/>
      <c r="L45" s="107"/>
      <c r="V45" s="107"/>
      <c r="AF45" s="107"/>
      <c r="AG45" s="107"/>
      <c r="AP45" s="107"/>
      <c r="AQ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65" t="str">
        <f ca="true">IF(ISBLANK('Data Summary'!A48),"",'Data Summary'!A48)</f>
        <v/>
      </c>
      <c r="B46" s="107"/>
      <c r="L46" s="107"/>
      <c r="V46" s="107"/>
      <c r="AF46" s="107"/>
      <c r="AG46" s="107"/>
      <c r="AP46" s="107"/>
      <c r="AQ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65" t="str">
        <f ca="true">IF(ISBLANK('Data Summary'!A49),"",'Data Summary'!A49)</f>
        <v/>
      </c>
      <c r="B47" s="107"/>
      <c r="L47" s="107"/>
      <c r="V47" s="107"/>
      <c r="AF47" s="107"/>
      <c r="AG47" s="107"/>
      <c r="AP47" s="107"/>
      <c r="AQ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65" t="str">
        <f ca="true">IF(ISBLANK('Data Summary'!A50),"",'Data Summary'!A50)</f>
        <v/>
      </c>
      <c r="B48" s="107"/>
      <c r="L48" s="107"/>
      <c r="V48" s="107"/>
      <c r="AF48" s="107"/>
      <c r="AG48" s="107"/>
      <c r="AP48" s="107"/>
      <c r="AQ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65" t="str">
        <f ca="true">IF(ISBLANK('Data Summary'!A51),"",'Data Summary'!A51)</f>
        <v/>
      </c>
      <c r="B49" s="107"/>
      <c r="L49" s="107"/>
      <c r="V49" s="107"/>
      <c r="AF49" s="107"/>
      <c r="AG49" s="107"/>
      <c r="AP49" s="107"/>
      <c r="AQ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65" t="str">
        <f ca="true">IF(ISBLANK('Data Summary'!A52),"",'Data Summary'!A52)</f>
        <v/>
      </c>
      <c r="B50" s="107"/>
      <c r="L50" s="107"/>
      <c r="V50" s="107"/>
      <c r="AF50" s="107"/>
      <c r="AG50" s="107"/>
      <c r="AP50" s="107"/>
      <c r="AQ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65" t="str">
        <f ca="true">IF(ISBLANK('Data Summary'!A53),"",'Data Summary'!A53)</f>
        <v/>
      </c>
      <c r="B51" s="107"/>
      <c r="L51" s="107"/>
      <c r="V51" s="107"/>
      <c r="AF51" s="107"/>
      <c r="AG51" s="107"/>
      <c r="AP51" s="107"/>
      <c r="AQ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65" t="str">
        <f ca="true">IF(ISBLANK('Data Summary'!A54),"",'Data Summary'!A54)</f>
        <v/>
      </c>
      <c r="B52" s="107"/>
      <c r="L52" s="107"/>
      <c r="V52" s="107"/>
      <c r="AF52" s="107"/>
      <c r="AG52" s="107"/>
      <c r="AP52" s="107"/>
      <c r="AQ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65" t="str">
        <f ca="true">IF(ISBLANK('Data Summary'!A55),"",'Data Summary'!A55)</f>
        <v/>
      </c>
      <c r="B53" s="107"/>
      <c r="L53" s="107"/>
      <c r="V53" s="107"/>
      <c r="AF53" s="107"/>
      <c r="AG53" s="107"/>
      <c r="AP53" s="107"/>
      <c r="AQ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65" t="str">
        <f ca="true">IF(ISBLANK('Data Summary'!A56),"",'Data Summary'!A56)</f>
        <v/>
      </c>
      <c r="B54" s="107"/>
      <c r="L54" s="107"/>
      <c r="V54" s="107"/>
      <c r="AF54" s="107"/>
      <c r="AG54" s="107"/>
      <c r="AP54" s="107"/>
      <c r="AQ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65" t="str">
        <f ca="true">IF(ISBLANK('Data Summary'!A57),"",'Data Summary'!A57)</f>
        <v/>
      </c>
      <c r="B55" s="107"/>
      <c r="L55" s="107"/>
      <c r="V55" s="107"/>
      <c r="AF55" s="107"/>
      <c r="AG55" s="107"/>
      <c r="AP55" s="107"/>
      <c r="AQ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65" t="str">
        <f ca="true">IF(ISBLANK('Data Summary'!A58),"",'Data Summary'!A58)</f>
        <v/>
      </c>
      <c r="B56" s="107"/>
      <c r="L56" s="107"/>
      <c r="V56" s="107"/>
      <c r="AF56" s="107"/>
      <c r="AG56" s="107"/>
      <c r="AP56" s="107"/>
      <c r="AQ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65" t="str">
        <f ca="true">IF(ISBLANK('Data Summary'!A59),"",'Data Summary'!A59)</f>
        <v/>
      </c>
      <c r="B57" s="107"/>
      <c r="L57" s="107"/>
      <c r="V57" s="107"/>
      <c r="AF57" s="107"/>
      <c r="AG57" s="107"/>
      <c r="AP57" s="107"/>
      <c r="AQ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65" t="str">
        <f ca="true">IF(ISBLANK('Data Summary'!A60),"",'Data Summary'!A60)</f>
        <v/>
      </c>
      <c r="B58" s="107"/>
      <c r="L58" s="107"/>
      <c r="V58" s="107"/>
      <c r="AF58" s="107"/>
      <c r="AG58" s="107"/>
      <c r="AP58" s="107"/>
      <c r="AQ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65" t="str">
        <f ca="true">IF(ISBLANK('Data Summary'!A61),"",'Data Summary'!A61)</f>
        <v/>
      </c>
      <c r="B59" s="107"/>
      <c r="L59" s="107"/>
      <c r="V59" s="107"/>
      <c r="AF59" s="107"/>
      <c r="AG59" s="107"/>
      <c r="AP59" s="107"/>
      <c r="AQ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65" t="str">
        <f ca="true">IF(ISBLANK('Data Summary'!A62),"",'Data Summary'!A62)</f>
        <v/>
      </c>
      <c r="B60" s="107"/>
      <c r="L60" s="107"/>
      <c r="V60" s="107"/>
      <c r="AF60" s="107"/>
      <c r="AG60" s="107"/>
      <c r="AP60" s="107"/>
      <c r="AQ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65" t="str">
        <f ca="true">IF(ISBLANK('Data Summary'!A63),"",'Data Summary'!A63)</f>
        <v/>
      </c>
      <c r="B61" s="107"/>
      <c r="L61" s="107"/>
      <c r="V61" s="107"/>
      <c r="AF61" s="107"/>
      <c r="AG61" s="107"/>
      <c r="AP61" s="107"/>
      <c r="AQ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65" t="str">
        <f ca="true">IF(ISBLANK('Data Summary'!A64),"",'Data Summary'!A64)</f>
        <v/>
      </c>
      <c r="B62" s="107"/>
      <c r="L62" s="107"/>
      <c r="V62" s="107"/>
      <c r="AF62" s="107"/>
      <c r="AG62" s="107"/>
      <c r="AP62" s="107"/>
      <c r="AQ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65" t="str">
        <f ca="true">IF(ISBLANK('Data Summary'!A65),"",'Data Summary'!A65)</f>
        <v/>
      </c>
      <c r="B63" s="107"/>
      <c r="L63" s="107"/>
      <c r="V63" s="107"/>
      <c r="AF63" s="107"/>
      <c r="AG63" s="107"/>
      <c r="AP63" s="107"/>
      <c r="AQ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65" t="str">
        <f ca="true">IF(ISBLANK('Data Summary'!A66),"",'Data Summary'!A66)</f>
        <v/>
      </c>
      <c r="B64" s="107"/>
      <c r="L64" s="107"/>
      <c r="V64" s="107"/>
      <c r="AF64" s="107"/>
      <c r="AG64" s="107"/>
      <c r="AP64" s="107"/>
      <c r="AQ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65" t="str">
        <f ca="true">IF(ISBLANK('Data Summary'!A67),"",'Data Summary'!A67)</f>
        <v/>
      </c>
      <c r="B65" s="107"/>
      <c r="L65" s="107"/>
      <c r="V65" s="107"/>
      <c r="AF65" s="107"/>
      <c r="AG65" s="107"/>
      <c r="AP65" s="107"/>
      <c r="AQ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65" t="str">
        <f ca="true">IF(ISBLANK('Data Summary'!A68),"",'Data Summary'!A68)</f>
        <v/>
      </c>
      <c r="B66" s="107"/>
      <c r="L66" s="107"/>
      <c r="V66" s="107"/>
      <c r="AF66" s="107"/>
      <c r="AG66" s="107"/>
      <c r="AP66" s="107"/>
      <c r="AQ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65" t="str">
        <f ca="true">IF(ISBLANK('Data Summary'!A69),"",'Data Summary'!A69)</f>
        <v/>
      </c>
      <c r="B67" s="107"/>
      <c r="L67" s="107"/>
      <c r="V67" s="107"/>
      <c r="AF67" s="107"/>
      <c r="AG67" s="107"/>
      <c r="AP67" s="107"/>
      <c r="AQ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65" t="str">
        <f ca="true">IF(ISBLANK('Data Summary'!A70),"",'Data Summary'!A70)</f>
        <v/>
      </c>
      <c r="B68" s="107"/>
      <c r="L68" s="107"/>
      <c r="V68" s="107"/>
      <c r="AF68" s="107"/>
      <c r="AG68" s="107"/>
      <c r="AP68" s="107"/>
      <c r="AQ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65" t="str">
        <f ca="true">IF(ISBLANK('Data Summary'!A71),"",'Data Summary'!A71)</f>
        <v/>
      </c>
      <c r="B69" s="107"/>
      <c r="L69" s="107"/>
      <c r="V69" s="107"/>
      <c r="AF69" s="107"/>
      <c r="AG69" s="107"/>
      <c r="AP69" s="107"/>
      <c r="AQ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65" t="str">
        <f ca="true">IF(ISBLANK('Data Summary'!A72),"",'Data Summary'!A72)</f>
        <v/>
      </c>
      <c r="B70" s="107"/>
      <c r="L70" s="107"/>
      <c r="V70" s="107"/>
      <c r="AF70" s="107"/>
      <c r="AG70" s="107"/>
      <c r="AP70" s="107"/>
      <c r="AQ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65" t="str">
        <f ca="true">IF(ISBLANK('Data Summary'!A73),"",'Data Summary'!A73)</f>
        <v/>
      </c>
      <c r="B71" s="107"/>
      <c r="L71" s="107"/>
      <c r="V71" s="107"/>
      <c r="AF71" s="107"/>
      <c r="AG71" s="107"/>
      <c r="AP71" s="107"/>
      <c r="AQ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65" t="str">
        <f ca="true">IF(ISBLANK('Data Summary'!A74),"",'Data Summary'!A74)</f>
        <v/>
      </c>
      <c r="B72" s="107"/>
      <c r="L72" s="107"/>
      <c r="V72" s="107"/>
      <c r="AF72" s="107"/>
      <c r="AG72" s="107"/>
      <c r="AP72" s="107"/>
      <c r="AQ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65" t="str">
        <f ca="true">IF(ISBLANK('Data Summary'!A75),"",'Data Summary'!A75)</f>
        <v/>
      </c>
      <c r="B73" s="107"/>
      <c r="L73" s="107"/>
      <c r="V73" s="107"/>
      <c r="AF73" s="107"/>
      <c r="AG73" s="107"/>
      <c r="AP73" s="107"/>
      <c r="AQ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65" t="str">
        <f ca="true">IF(ISBLANK('Data Summary'!A76),"",'Data Summary'!A76)</f>
        <v/>
      </c>
      <c r="B74" s="107"/>
      <c r="L74" s="107"/>
      <c r="V74" s="107"/>
      <c r="AF74" s="107"/>
      <c r="AG74" s="107"/>
      <c r="AP74" s="107"/>
      <c r="AQ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65" t="str">
        <f ca="true">IF(ISBLANK('Data Summary'!A77),"",'Data Summary'!A77)</f>
        <v/>
      </c>
      <c r="B75" s="107"/>
      <c r="L75" s="107"/>
      <c r="V75" s="107"/>
      <c r="AF75" s="107"/>
      <c r="AG75" s="107"/>
      <c r="AP75" s="107"/>
      <c r="AQ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65" t="str">
        <f ca="true">IF(ISBLANK('Data Summary'!A78),"",'Data Summary'!A78)</f>
        <v/>
      </c>
      <c r="B76" s="107"/>
      <c r="L76" s="107"/>
      <c r="V76" s="107"/>
      <c r="AF76" s="107"/>
      <c r="AG76" s="107"/>
      <c r="AP76" s="107"/>
      <c r="AQ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65" t="str">
        <f ca="true">IF(ISBLANK('Data Summary'!A79),"",'Data Summary'!A79)</f>
        <v/>
      </c>
      <c r="B77" s="107"/>
      <c r="L77" s="107"/>
      <c r="V77" s="107"/>
      <c r="AF77" s="107"/>
      <c r="AG77" s="107"/>
      <c r="AP77" s="107"/>
      <c r="AQ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65" t="str">
        <f ca="true">IF(ISBLANK('Data Summary'!A80),"",'Data Summary'!A80)</f>
        <v/>
      </c>
      <c r="B78" s="107"/>
      <c r="L78" s="107"/>
      <c r="V78" s="107"/>
      <c r="AF78" s="107"/>
      <c r="AG78" s="107"/>
      <c r="AP78" s="107"/>
      <c r="AQ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65" t="str">
        <f ca="true">IF(ISBLANK('Data Summary'!A81),"",'Data Summary'!A81)</f>
        <v/>
      </c>
      <c r="B79" s="107"/>
      <c r="L79" s="107"/>
      <c r="V79" s="107"/>
      <c r="AF79" s="107"/>
      <c r="AG79" s="107"/>
      <c r="AP79" s="107"/>
      <c r="AQ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65" t="str">
        <f ca="true">IF(ISBLANK('Data Summary'!A82),"",'Data Summary'!A82)</f>
        <v/>
      </c>
      <c r="B80" s="107"/>
      <c r="L80" s="107"/>
      <c r="V80" s="107"/>
      <c r="AF80" s="107"/>
      <c r="AG80" s="107"/>
      <c r="AP80" s="107"/>
      <c r="AQ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65" t="str">
        <f ca="true">IF(ISBLANK('Data Summary'!A83),"",'Data Summary'!A83)</f>
        <v/>
      </c>
      <c r="B81" s="107"/>
      <c r="L81" s="107"/>
      <c r="V81" s="107"/>
      <c r="AF81" s="107"/>
      <c r="AG81" s="107"/>
      <c r="AP81" s="107"/>
      <c r="AQ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65" t="str">
        <f ca="true">IF(ISBLANK('Data Summary'!A84),"",'Data Summary'!A84)</f>
        <v/>
      </c>
      <c r="B82" s="107"/>
      <c r="L82" s="107"/>
      <c r="V82" s="107"/>
      <c r="AF82" s="107"/>
      <c r="AG82" s="107"/>
      <c r="AP82" s="107"/>
      <c r="AQ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65" t="str">
        <f ca="true">IF(ISBLANK('Data Summary'!A85),"",'Data Summary'!A85)</f>
        <v/>
      </c>
      <c r="B83" s="107"/>
      <c r="L83" s="107"/>
      <c r="V83" s="107"/>
      <c r="AF83" s="107"/>
      <c r="AG83" s="107"/>
      <c r="AP83" s="107"/>
      <c r="AQ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65" t="str">
        <f ca="true">IF(ISBLANK('Data Summary'!A86),"",'Data Summary'!A86)</f>
        <v/>
      </c>
      <c r="B84" s="107"/>
      <c r="L84" s="107"/>
      <c r="V84" s="107"/>
      <c r="AF84" s="107"/>
      <c r="AG84" s="107"/>
      <c r="AP84" s="107"/>
      <c r="AQ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65" t="str">
        <f ca="true">IF(ISBLANK('Data Summary'!A87),"",'Data Summary'!A87)</f>
        <v/>
      </c>
      <c r="B85" s="107"/>
      <c r="L85" s="107"/>
      <c r="V85" s="107"/>
      <c r="AF85" s="107"/>
      <c r="AG85" s="107"/>
      <c r="AP85" s="107"/>
      <c r="AQ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65" t="str">
        <f ca="true">IF(ISBLANK('Data Summary'!A88),"",'Data Summary'!A88)</f>
        <v/>
      </c>
      <c r="B86" s="107"/>
      <c r="L86" s="107"/>
      <c r="V86" s="107"/>
      <c r="AF86" s="107"/>
      <c r="AG86" s="107"/>
      <c r="AP86" s="107"/>
      <c r="AQ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65" t="str">
        <f ca="true">IF(ISBLANK('Data Summary'!A89),"",'Data Summary'!A89)</f>
        <v/>
      </c>
      <c r="B87" s="107"/>
      <c r="L87" s="107"/>
      <c r="V87" s="107"/>
      <c r="AF87" s="107"/>
      <c r="AG87" s="107"/>
      <c r="AP87" s="107"/>
      <c r="AQ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65" t="str">
        <f ca="true">IF(ISBLANK('Data Summary'!A90),"",'Data Summary'!A90)</f>
        <v/>
      </c>
      <c r="B88" s="107"/>
      <c r="L88" s="107"/>
      <c r="V88" s="107"/>
      <c r="AF88" s="107"/>
      <c r="AG88" s="107"/>
      <c r="AP88" s="107"/>
      <c r="AQ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65" t="str">
        <f ca="true">IF(ISBLANK('Data Summary'!A91),"",'Data Summary'!A91)</f>
        <v/>
      </c>
      <c r="B89" s="107"/>
      <c r="L89" s="107"/>
      <c r="V89" s="107"/>
      <c r="AF89" s="107"/>
      <c r="AG89" s="107"/>
      <c r="AP89" s="107"/>
      <c r="AQ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65" t="str">
        <f ca="true">IF(ISBLANK('Data Summary'!A92),"",'Data Summary'!A92)</f>
        <v/>
      </c>
      <c r="B90" s="107"/>
      <c r="L90" s="107"/>
      <c r="V90" s="107"/>
      <c r="AF90" s="107"/>
      <c r="AG90" s="107"/>
      <c r="AP90" s="107"/>
      <c r="AQ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65" t="str">
        <f ca="true">IF(ISBLANK('Data Summary'!A93),"",'Data Summary'!A93)</f>
        <v/>
      </c>
      <c r="B91" s="107"/>
      <c r="L91" s="107"/>
      <c r="V91" s="107"/>
      <c r="AF91" s="107"/>
      <c r="AG91" s="107"/>
      <c r="AP91" s="107"/>
      <c r="AQ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65" t="str">
        <f ca="true">IF(ISBLANK('Data Summary'!A94),"",'Data Summary'!A94)</f>
        <v/>
      </c>
      <c r="B92" s="107"/>
      <c r="L92" s="107"/>
      <c r="V92" s="107"/>
      <c r="AF92" s="107"/>
      <c r="AG92" s="107"/>
      <c r="AP92" s="107"/>
      <c r="AQ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65" t="str">
        <f ca="true">IF(ISBLANK('Data Summary'!A95),"",'Data Summary'!A95)</f>
        <v/>
      </c>
      <c r="B93" s="107"/>
      <c r="L93" s="107"/>
      <c r="V93" s="107"/>
      <c r="AF93" s="107"/>
      <c r="AG93" s="107"/>
      <c r="AP93" s="107"/>
      <c r="AQ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65" t="str">
        <f ca="true">IF(ISBLANK('Data Summary'!A96),"",'Data Summary'!A96)</f>
        <v/>
      </c>
      <c r="B94" s="107"/>
      <c r="L94" s="107"/>
      <c r="V94" s="107"/>
      <c r="AF94" s="107"/>
      <c r="AG94" s="107"/>
      <c r="AP94" s="107"/>
      <c r="AQ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65" t="str">
        <f ca="true">IF(ISBLANK('Data Summary'!A97),"",'Data Summary'!A97)</f>
        <v/>
      </c>
      <c r="B95" s="107"/>
      <c r="L95" s="107"/>
      <c r="V95" s="107"/>
      <c r="AF95" s="107"/>
      <c r="AG95" s="107"/>
      <c r="AP95" s="107"/>
      <c r="AQ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65" t="str">
        <f ca="true">IF(ISBLANK('Data Summary'!A98),"",'Data Summary'!A98)</f>
        <v/>
      </c>
      <c r="B96" s="107"/>
      <c r="L96" s="107"/>
      <c r="V96" s="107"/>
      <c r="AF96" s="107"/>
      <c r="AG96" s="107"/>
      <c r="AP96" s="107"/>
      <c r="AQ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65" t="str">
        <f ca="true">IF(ISBLANK('Data Summary'!A99),"",'Data Summary'!A99)</f>
        <v/>
      </c>
      <c r="B97" s="107"/>
      <c r="L97" s="107"/>
      <c r="V97" s="107"/>
      <c r="AF97" s="107"/>
      <c r="AG97" s="107"/>
      <c r="AP97" s="107"/>
      <c r="AQ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65" t="str">
        <f ca="true">IF(ISBLANK('Data Summary'!A100),"",'Data Summary'!A100)</f>
        <v/>
      </c>
      <c r="B98" s="107"/>
      <c r="L98" s="107"/>
      <c r="V98" s="107"/>
      <c r="AF98" s="107"/>
      <c r="AG98" s="107"/>
      <c r="AP98" s="107"/>
      <c r="AQ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65" t="str">
        <f ca="true">IF(ISBLANK('Data Summary'!A101),"",'Data Summary'!A101)</f>
        <v/>
      </c>
      <c r="B99" s="107"/>
      <c r="L99" s="107"/>
      <c r="V99" s="107"/>
      <c r="AF99" s="107"/>
      <c r="AG99" s="107"/>
      <c r="AP99" s="107"/>
      <c r="AQ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65" t="str">
        <f ca="true">IF(ISBLANK('Data Summary'!A102),"",'Data Summary'!A102)</f>
        <v/>
      </c>
      <c r="B100" s="107"/>
      <c r="L100" s="107"/>
      <c r="V100" s="107"/>
      <c r="AF100" s="107"/>
      <c r="AG100" s="107"/>
      <c r="AP100" s="107"/>
      <c r="AQ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65" t="str">
        <f ca="true">IF(ISBLANK('Data Summary'!A103),"",'Data Summary'!A103)</f>
        <v/>
      </c>
      <c r="B101" s="107"/>
      <c r="L101" s="107"/>
      <c r="V101" s="107"/>
      <c r="AF101" s="107"/>
      <c r="AG101" s="107"/>
      <c r="AP101" s="107"/>
      <c r="AQ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65" t="str">
        <f ca="true">IF(ISBLANK('Data Summary'!A104),"",'Data Summary'!A104)</f>
        <v/>
      </c>
      <c r="B102" s="107"/>
      <c r="L102" s="107"/>
      <c r="V102" s="107"/>
      <c r="AF102" s="107"/>
      <c r="AG102" s="107"/>
      <c r="AP102" s="107"/>
      <c r="AQ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65" t="str">
        <f ca="true">IF(ISBLANK('Data Summary'!A105),"",'Data Summary'!A105)</f>
        <v/>
      </c>
      <c r="B103" s="107"/>
      <c r="L103" s="107"/>
      <c r="V103" s="107"/>
      <c r="AF103" s="107"/>
      <c r="AG103" s="107"/>
      <c r="AP103" s="107"/>
      <c r="AQ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65" t="str">
        <f ca="true">IF(ISBLANK('Data Summary'!A106),"",'Data Summary'!A106)</f>
        <v/>
      </c>
      <c r="B104" s="107"/>
      <c r="L104" s="107"/>
      <c r="V104" s="107"/>
      <c r="AF104" s="107"/>
      <c r="AG104" s="107"/>
      <c r="AP104" s="107"/>
      <c r="AQ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65" t="str">
        <f ca="true">IF(ISBLANK('Data Summary'!A107),"",'Data Summary'!A107)</f>
        <v/>
      </c>
      <c r="B105" s="107"/>
      <c r="L105" s="107"/>
      <c r="V105" s="107"/>
      <c r="AF105" s="107"/>
      <c r="AG105" s="107"/>
      <c r="AP105" s="107"/>
      <c r="AQ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65" t="str">
        <f ca="true">IF(ISBLANK('Data Summary'!A108),"",'Data Summary'!A108)</f>
        <v/>
      </c>
      <c r="B106" s="107"/>
      <c r="L106" s="107"/>
      <c r="V106" s="107"/>
      <c r="AF106" s="107"/>
      <c r="AG106" s="107"/>
      <c r="AP106" s="107"/>
      <c r="AQ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65" t="str">
        <f ca="true">IF(ISBLANK('Data Summary'!A109),"",'Data Summary'!A109)</f>
        <v/>
      </c>
      <c r="B107" s="107"/>
      <c r="L107" s="107"/>
      <c r="V107" s="107"/>
      <c r="AF107" s="107"/>
      <c r="AG107" s="107"/>
      <c r="AP107" s="107"/>
      <c r="AQ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65" t="str">
        <f ca="true">IF(ISBLANK('Data Summary'!A110),"",'Data Summary'!A110)</f>
        <v/>
      </c>
      <c r="B108" s="107"/>
      <c r="L108" s="107"/>
      <c r="V108" s="107"/>
      <c r="AF108" s="107"/>
      <c r="AG108" s="107"/>
      <c r="AP108" s="107"/>
      <c r="AQ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65" t="str">
        <f ca="true">IF(ISBLANK('Data Summary'!A111),"",'Data Summary'!A111)</f>
        <v/>
      </c>
      <c r="B109" s="107"/>
      <c r="L109" s="107"/>
      <c r="V109" s="107"/>
      <c r="AF109" s="107"/>
      <c r="AG109" s="107"/>
      <c r="AP109" s="107"/>
      <c r="AQ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65" t="str">
        <f ca="true">IF(ISBLANK('Data Summary'!A112),"",'Data Summary'!A112)</f>
        <v/>
      </c>
      <c r="B110" s="107"/>
      <c r="L110" s="107"/>
      <c r="V110" s="107"/>
      <c r="AF110" s="107"/>
      <c r="AG110" s="107"/>
      <c r="AP110" s="107"/>
      <c r="AQ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65" t="str">
        <f ca="true">IF(ISBLANK('Data Summary'!A113),"",'Data Summary'!A113)</f>
        <v/>
      </c>
      <c r="B111" s="107"/>
      <c r="L111" s="107"/>
      <c r="V111" s="107"/>
      <c r="AF111" s="107"/>
      <c r="AG111" s="107"/>
      <c r="AP111" s="107"/>
      <c r="AQ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65" t="str">
        <f ca="true">IF(ISBLANK('Data Summary'!A114),"",'Data Summary'!A114)</f>
        <v/>
      </c>
      <c r="B112" s="107"/>
      <c r="L112" s="107"/>
      <c r="V112" s="107"/>
      <c r="AF112" s="107"/>
      <c r="AG112" s="107"/>
      <c r="AP112" s="107"/>
      <c r="AQ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65" t="str">
        <f ca="true">IF(ISBLANK('Data Summary'!A115),"",'Data Summary'!A115)</f>
        <v/>
      </c>
      <c r="B113" s="107"/>
      <c r="L113" s="107"/>
      <c r="V113" s="107"/>
      <c r="AF113" s="107"/>
      <c r="AG113" s="107"/>
      <c r="AP113" s="107"/>
      <c r="AQ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65" t="str">
        <f ca="true">IF(ISBLANK('Data Summary'!A116),"",'Data Summary'!A116)</f>
        <v/>
      </c>
      <c r="B114" s="107"/>
      <c r="L114" s="107"/>
      <c r="V114" s="107"/>
      <c r="AF114" s="107"/>
      <c r="AG114" s="107"/>
      <c r="AP114" s="107"/>
      <c r="AQ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65" t="str">
        <f ca="true">IF(ISBLANK('Data Summary'!A117),"",'Data Summary'!A117)</f>
        <v/>
      </c>
      <c r="B115" s="107"/>
      <c r="L115" s="107"/>
      <c r="V115" s="107"/>
      <c r="AF115" s="107"/>
      <c r="AG115" s="107"/>
      <c r="AP115" s="107"/>
      <c r="AQ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65" t="str">
        <f ca="true">IF(ISBLANK('Data Summary'!A118),"",'Data Summary'!A118)</f>
        <v/>
      </c>
      <c r="B116" s="107"/>
      <c r="L116" s="107"/>
      <c r="V116" s="107"/>
      <c r="AF116" s="107"/>
      <c r="AG116" s="107"/>
      <c r="AP116" s="107"/>
      <c r="AQ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65" t="str">
        <f ca="true">IF(ISBLANK('Data Summary'!A119),"",'Data Summary'!A119)</f>
        <v/>
      </c>
      <c r="B117" s="107"/>
      <c r="L117" s="107"/>
      <c r="V117" s="107"/>
      <c r="AF117" s="107"/>
      <c r="AG117" s="107"/>
      <c r="AP117" s="107"/>
      <c r="AQ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65" t="str">
        <f ca="true">IF(ISBLANK('Data Summary'!A120),"",'Data Summary'!A120)</f>
        <v/>
      </c>
      <c r="B118" s="107"/>
      <c r="L118" s="107"/>
      <c r="V118" s="107"/>
      <c r="AF118" s="107"/>
      <c r="AG118" s="107"/>
      <c r="AP118" s="107"/>
      <c r="AQ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65" t="str">
        <f ca="true">IF(ISBLANK('Data Summary'!A121),"",'Data Summary'!A121)</f>
        <v/>
      </c>
      <c r="B119" s="107"/>
      <c r="L119" s="107"/>
      <c r="V119" s="107"/>
      <c r="AF119" s="107"/>
      <c r="AG119" s="107"/>
      <c r="AP119" s="107"/>
      <c r="AQ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65" t="str">
        <f ca="true">IF(ISBLANK('Data Summary'!A122),"",'Data Summary'!A122)</f>
        <v/>
      </c>
      <c r="B120" s="107"/>
      <c r="L120" s="107"/>
      <c r="V120" s="107"/>
      <c r="AF120" s="107"/>
      <c r="AG120" s="107"/>
      <c r="AP120" s="107"/>
      <c r="AQ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65" t="str">
        <f ca="true">IF(ISBLANK('Data Summary'!A123),"",'Data Summary'!A123)</f>
        <v/>
      </c>
      <c r="B121" s="107"/>
      <c r="L121" s="107"/>
      <c r="V121" s="107"/>
      <c r="AF121" s="107"/>
      <c r="AG121" s="107"/>
      <c r="AP121" s="107"/>
      <c r="AQ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65" t="str">
        <f ca="true">IF(ISBLANK('Data Summary'!A124),"",'Data Summary'!A124)</f>
        <v/>
      </c>
      <c r="B122" s="107"/>
      <c r="L122" s="107"/>
      <c r="V122" s="107"/>
      <c r="AF122" s="107"/>
      <c r="AG122" s="107"/>
      <c r="AP122" s="107"/>
      <c r="AQ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65" t="str">
        <f ca="true">IF(ISBLANK('Data Summary'!A125),"",'Data Summary'!A125)</f>
        <v/>
      </c>
      <c r="B123" s="107"/>
      <c r="L123" s="107"/>
      <c r="V123" s="107"/>
      <c r="AF123" s="107"/>
      <c r="AG123" s="107"/>
      <c r="AP123" s="107"/>
      <c r="AQ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65" t="str">
        <f ca="true">IF(ISBLANK('Data Summary'!A126),"",'Data Summary'!A126)</f>
        <v/>
      </c>
      <c r="B124" s="107"/>
      <c r="L124" s="107"/>
      <c r="V124" s="107"/>
      <c r="AF124" s="107"/>
      <c r="AG124" s="107"/>
      <c r="AP124" s="107"/>
      <c r="AQ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65" t="str">
        <f ca="true">IF(ISBLANK('Data Summary'!A127),"",'Data Summary'!A127)</f>
        <v/>
      </c>
      <c r="B125" s="107"/>
      <c r="L125" s="107"/>
      <c r="V125" s="107"/>
      <c r="AF125" s="107"/>
      <c r="AG125" s="107"/>
      <c r="AP125" s="107"/>
      <c r="AQ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65" t="str">
        <f ca="true">IF(ISBLANK('Data Summary'!A128),"",'Data Summary'!A128)</f>
        <v/>
      </c>
      <c r="B126" s="107"/>
      <c r="L126" s="107"/>
      <c r="V126" s="107"/>
      <c r="AF126" s="107"/>
      <c r="AG126" s="107"/>
      <c r="AP126" s="107"/>
      <c r="AQ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65" t="str">
        <f ca="true">IF(ISBLANK('Data Summary'!A129),"",'Data Summary'!A129)</f>
        <v/>
      </c>
      <c r="B127" s="107"/>
      <c r="L127" s="107"/>
      <c r="V127" s="107"/>
      <c r="AF127" s="107"/>
      <c r="AG127" s="107"/>
      <c r="AP127" s="107"/>
      <c r="AQ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65" t="str">
        <f ca="true">IF(ISBLANK('Data Summary'!A130),"",'Data Summary'!A130)</f>
        <v/>
      </c>
      <c r="B128" s="107"/>
      <c r="L128" s="107"/>
      <c r="V128" s="107"/>
      <c r="AF128" s="107"/>
      <c r="AG128" s="107"/>
      <c r="AP128" s="107"/>
      <c r="AQ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65" t="str">
        <f ca="true">IF(ISBLANK('Data Summary'!A131),"",'Data Summary'!A131)</f>
        <v/>
      </c>
      <c r="B129" s="107"/>
      <c r="L129" s="107"/>
      <c r="V129" s="107"/>
      <c r="AF129" s="107"/>
      <c r="AG129" s="107"/>
      <c r="AP129" s="107"/>
      <c r="AQ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65" t="str">
        <f ca="true">IF(ISBLANK('Data Summary'!A132),"",'Data Summary'!A132)</f>
        <v/>
      </c>
      <c r="B130" s="107"/>
      <c r="L130" s="107"/>
      <c r="V130" s="107"/>
      <c r="AF130" s="107"/>
      <c r="AG130" s="107"/>
      <c r="AP130" s="107"/>
      <c r="AQ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65" t="str">
        <f ca="true">IF(ISBLANK('Data Summary'!A133),"",'Data Summary'!A133)</f>
        <v/>
      </c>
      <c r="B131" s="107"/>
      <c r="L131" s="107"/>
      <c r="V131" s="107"/>
      <c r="AF131" s="107"/>
      <c r="AG131" s="107"/>
      <c r="AP131" s="107"/>
      <c r="AQ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65" t="str">
        <f ca="true">IF(ISBLANK('Data Summary'!A134),"",'Data Summary'!A134)</f>
        <v/>
      </c>
      <c r="B132" s="107"/>
      <c r="L132" s="107"/>
      <c r="V132" s="107"/>
      <c r="AF132" s="107"/>
      <c r="AG132" s="107"/>
      <c r="AP132" s="107"/>
      <c r="AQ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65" t="str">
        <f ca="true">IF(ISBLANK('Data Summary'!A135),"",'Data Summary'!A135)</f>
        <v/>
      </c>
      <c r="B133" s="107"/>
      <c r="L133" s="107"/>
      <c r="V133" s="107"/>
      <c r="AF133" s="107"/>
      <c r="AG133" s="107"/>
      <c r="AP133" s="107"/>
      <c r="AQ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65" t="str">
        <f ca="true">IF(ISBLANK('Data Summary'!A136),"",'Data Summary'!A136)</f>
        <v/>
      </c>
      <c r="B134" s="107"/>
      <c r="L134" s="107"/>
      <c r="V134" s="107"/>
      <c r="AF134" s="107"/>
      <c r="AG134" s="107"/>
      <c r="AP134" s="107"/>
      <c r="AQ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65" t="str">
        <f ca="true">IF(ISBLANK('Data Summary'!A137),"",'Data Summary'!A137)</f>
        <v/>
      </c>
      <c r="B135" s="107"/>
      <c r="L135" s="107"/>
      <c r="V135" s="107"/>
      <c r="AF135" s="107"/>
      <c r="AG135" s="107"/>
      <c r="AP135" s="107"/>
      <c r="AQ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65" t="str">
        <f ca="true">IF(ISBLANK('Data Summary'!A138),"",'Data Summary'!A138)</f>
        <v/>
      </c>
      <c r="B136" s="107"/>
      <c r="L136" s="107"/>
      <c r="V136" s="107"/>
      <c r="AF136" s="107"/>
      <c r="AG136" s="107"/>
      <c r="AP136" s="107"/>
      <c r="AQ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65" t="str">
        <f ca="true">IF(ISBLANK('Data Summary'!A139),"",'Data Summary'!A139)</f>
        <v/>
      </c>
      <c r="B137" s="107"/>
      <c r="L137" s="107"/>
      <c r="V137" s="107"/>
      <c r="AF137" s="107"/>
      <c r="AG137" s="107"/>
      <c r="AP137" s="107"/>
      <c r="AQ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65" t="str">
        <f ca="true">IF(ISBLANK('Data Summary'!A140),"",'Data Summary'!A140)</f>
        <v/>
      </c>
      <c r="B138" s="107"/>
      <c r="L138" s="107"/>
      <c r="V138" s="107"/>
      <c r="AF138" s="107"/>
      <c r="AG138" s="107"/>
      <c r="AP138" s="107"/>
      <c r="AQ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65" t="str">
        <f ca="true">IF(ISBLANK('Data Summary'!A141),"",'Data Summary'!A141)</f>
        <v/>
      </c>
      <c r="B139" s="107"/>
      <c r="L139" s="107"/>
      <c r="V139" s="107"/>
      <c r="AF139" s="107"/>
      <c r="AG139" s="107"/>
      <c r="AP139" s="107"/>
      <c r="AQ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65" t="str">
        <f ca="true">IF(ISBLANK('Data Summary'!A142),"",'Data Summary'!A142)</f>
        <v/>
      </c>
      <c r="B140" s="107"/>
      <c r="L140" s="107"/>
      <c r="V140" s="107"/>
      <c r="AF140" s="107"/>
      <c r="AG140" s="107"/>
      <c r="AP140" s="107"/>
      <c r="AQ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65" t="str">
        <f ca="true">IF(ISBLANK('Data Summary'!A143),"",'Data Summary'!A143)</f>
        <v/>
      </c>
      <c r="B141" s="107"/>
      <c r="L141" s="107"/>
      <c r="V141" s="107"/>
      <c r="AF141" s="107"/>
      <c r="AG141" s="107"/>
      <c r="AP141" s="107"/>
      <c r="AQ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65" t="str">
        <f ca="true">IF(ISBLANK('Data Summary'!A144),"",'Data Summary'!A144)</f>
        <v/>
      </c>
      <c r="B142" s="107"/>
      <c r="L142" s="107"/>
      <c r="V142" s="107"/>
      <c r="AF142" s="107"/>
      <c r="AG142" s="107"/>
      <c r="AP142" s="107"/>
      <c r="AQ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65" t="str">
        <f ca="true">IF(ISBLANK('Data Summary'!A145),"",'Data Summary'!A145)</f>
        <v/>
      </c>
      <c r="B143" s="107"/>
      <c r="L143" s="107"/>
      <c r="V143" s="107"/>
      <c r="AF143" s="107"/>
      <c r="AG143" s="107"/>
      <c r="AP143" s="107"/>
      <c r="AQ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65" t="str">
        <f ca="true">IF(ISBLANK('Data Summary'!A146),"",'Data Summary'!A146)</f>
        <v/>
      </c>
      <c r="B144" s="107"/>
      <c r="L144" s="107"/>
      <c r="V144" s="107"/>
      <c r="AF144" s="107"/>
      <c r="AG144" s="107"/>
      <c r="AP144" s="107"/>
      <c r="AQ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65" t="str">
        <f ca="true">IF(ISBLANK('Data Summary'!A147),"",'Data Summary'!A147)</f>
        <v/>
      </c>
      <c r="B145" s="107"/>
      <c r="L145" s="107"/>
      <c r="V145" s="107"/>
      <c r="AF145" s="107"/>
      <c r="AG145" s="107"/>
      <c r="AP145" s="107"/>
      <c r="AQ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65" t="str">
        <f ca="true">IF(ISBLANK('Data Summary'!A148),"",'Data Summary'!A148)</f>
        <v/>
      </c>
      <c r="B146" s="107"/>
      <c r="L146" s="107"/>
      <c r="V146" s="107"/>
      <c r="AF146" s="107"/>
      <c r="AG146" s="107"/>
      <c r="AP146" s="107"/>
      <c r="AQ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65" t="str">
        <f ca="true">IF(ISBLANK('Data Summary'!A149),"",'Data Summary'!A149)</f>
        <v/>
      </c>
      <c r="B147" s="107"/>
      <c r="L147" s="107"/>
      <c r="V147" s="107"/>
      <c r="AF147" s="107"/>
      <c r="AG147" s="107"/>
      <c r="AP147" s="107"/>
      <c r="AQ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65" t="str">
        <f ca="true">IF(ISBLANK('Data Summary'!A150),"",'Data Summary'!A150)</f>
        <v/>
      </c>
      <c r="B148" s="107"/>
      <c r="L148" s="107"/>
      <c r="V148" s="107"/>
      <c r="AF148" s="107"/>
      <c r="AG148" s="107"/>
      <c r="AP148" s="107"/>
      <c r="AQ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65" t="str">
        <f ca="true">IF(ISBLANK('Data Summary'!A151),"",'Data Summary'!A151)</f>
        <v/>
      </c>
      <c r="B149" s="107"/>
      <c r="L149" s="107"/>
      <c r="V149" s="107"/>
      <c r="AF149" s="107"/>
      <c r="AG149" s="107"/>
      <c r="AP149" s="107"/>
      <c r="AQ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65" t="str">
        <f ca="true">IF(ISBLANK('Data Summary'!A152),"",'Data Summary'!A152)</f>
        <v/>
      </c>
      <c r="B150" s="107"/>
      <c r="L150" s="107"/>
      <c r="V150" s="107"/>
      <c r="AF150" s="107"/>
      <c r="AG150" s="107"/>
      <c r="AP150" s="107"/>
      <c r="AQ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65" t="str">
        <f ca="true">IF(ISBLANK('Data Summary'!A153),"",'Data Summary'!A153)</f>
        <v/>
      </c>
      <c r="B151" s="107"/>
      <c r="L151" s="107"/>
      <c r="V151" s="107"/>
      <c r="AF151" s="107"/>
      <c r="AG151" s="107"/>
      <c r="AP151" s="107"/>
      <c r="AQ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63"/>
      <c r="B152" s="107"/>
      <c r="L152" s="107"/>
      <c r="V152" s="107"/>
      <c r="AF152" s="107"/>
      <c r="AG152" s="107"/>
      <c r="AP152" s="107"/>
      <c r="AQ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63"/>
      <c r="B153" s="107"/>
      <c r="L153" s="107"/>
      <c r="V153" s="107"/>
      <c r="AF153" s="107"/>
      <c r="AG153" s="107"/>
      <c r="AP153" s="107"/>
      <c r="AQ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63"/>
      <c r="B154" s="107"/>
      <c r="L154" s="107"/>
      <c r="V154" s="107"/>
      <c r="AF154" s="107"/>
      <c r="AG154" s="107"/>
      <c r="AP154" s="107"/>
      <c r="AQ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63"/>
      <c r="B155" s="107"/>
      <c r="L155" s="107"/>
      <c r="V155" s="107"/>
      <c r="AF155" s="107"/>
      <c r="AG155" s="107"/>
      <c r="AP155" s="107"/>
      <c r="AQ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63"/>
      <c r="B156" s="107"/>
      <c r="L156" s="107"/>
      <c r="V156" s="107"/>
      <c r="AF156" s="107"/>
      <c r="AG156" s="107"/>
      <c r="AP156" s="107"/>
      <c r="AQ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63"/>
      <c r="B157" s="107"/>
      <c r="L157" s="107"/>
      <c r="V157" s="107"/>
      <c r="AF157" s="107"/>
      <c r="AG157" s="107"/>
      <c r="AP157" s="107"/>
      <c r="AQ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63"/>
      <c r="B158" s="107"/>
      <c r="L158" s="107"/>
      <c r="V158" s="107"/>
      <c r="AF158" s="107"/>
      <c r="AG158" s="107"/>
      <c r="AP158" s="107"/>
      <c r="AQ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63"/>
      <c r="B159" s="107"/>
      <c r="L159" s="107"/>
      <c r="V159" s="107"/>
      <c r="AF159" s="107"/>
      <c r="AG159" s="107"/>
      <c r="AP159" s="107"/>
      <c r="AQ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63"/>
      <c r="B160" s="107"/>
      <c r="L160" s="107"/>
      <c r="V160" s="107"/>
      <c r="AF160" s="107"/>
      <c r="AG160" s="107"/>
      <c r="AP160" s="107"/>
      <c r="AQ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63"/>
      <c r="B161" s="107"/>
      <c r="L161" s="107"/>
      <c r="V161" s="107"/>
      <c r="AF161" s="107"/>
      <c r="AG161" s="107"/>
      <c r="AP161" s="107"/>
      <c r="AQ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63"/>
      <c r="B162" s="107"/>
      <c r="L162" s="107"/>
      <c r="V162" s="107"/>
      <c r="AF162" s="107"/>
      <c r="AG162" s="107"/>
      <c r="AP162" s="107"/>
      <c r="AQ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63"/>
      <c r="B163" s="107"/>
      <c r="L163" s="107"/>
      <c r="V163" s="107"/>
      <c r="AF163" s="107"/>
      <c r="AG163" s="107"/>
      <c r="AP163" s="107"/>
      <c r="AQ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63"/>
      <c r="B164" s="107"/>
      <c r="L164" s="107"/>
      <c r="V164" s="107"/>
      <c r="AF164" s="107"/>
      <c r="AG164" s="107"/>
      <c r="AP164" s="107"/>
      <c r="AQ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63"/>
      <c r="B165" s="107"/>
      <c r="L165" s="107"/>
      <c r="V165" s="107"/>
      <c r="AF165" s="107"/>
      <c r="AG165" s="107"/>
      <c r="AP165" s="107"/>
      <c r="AQ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63"/>
      <c r="B166" s="107"/>
      <c r="L166" s="107"/>
      <c r="V166" s="107"/>
      <c r="AF166" s="107"/>
      <c r="AG166" s="107"/>
      <c r="AP166" s="107"/>
      <c r="AQ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63"/>
      <c r="B167" s="107"/>
      <c r="L167" s="107"/>
      <c r="V167" s="107"/>
      <c r="AF167" s="107"/>
      <c r="AG167" s="107"/>
      <c r="AP167" s="107"/>
      <c r="AQ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63"/>
      <c r="B168" s="107"/>
      <c r="L168" s="107"/>
      <c r="V168" s="107"/>
      <c r="AF168" s="107"/>
      <c r="AG168" s="107"/>
      <c r="AP168" s="107"/>
      <c r="AQ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63"/>
      <c r="B169" s="107"/>
      <c r="L169" s="107"/>
      <c r="V169" s="107"/>
      <c r="AF169" s="107"/>
      <c r="AG169" s="107"/>
      <c r="AP169" s="107"/>
      <c r="AQ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63"/>
      <c r="B170" s="107"/>
      <c r="L170" s="107"/>
      <c r="V170" s="107"/>
      <c r="AF170" s="107"/>
      <c r="AG170" s="107"/>
      <c r="AP170" s="107"/>
      <c r="AQ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63"/>
      <c r="B171" s="107"/>
      <c r="L171" s="107"/>
      <c r="V171" s="107"/>
      <c r="AF171" s="107"/>
      <c r="AG171" s="107"/>
      <c r="AP171" s="107"/>
      <c r="AQ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63"/>
      <c r="B172" s="107"/>
      <c r="L172" s="107"/>
      <c r="V172" s="107"/>
      <c r="AF172" s="107"/>
      <c r="AG172" s="107"/>
      <c r="AP172" s="107"/>
      <c r="AQ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63"/>
      <c r="B173" s="107"/>
      <c r="L173" s="107"/>
      <c r="V173" s="107"/>
      <c r="AF173" s="107"/>
      <c r="AG173" s="107"/>
      <c r="AP173" s="107"/>
      <c r="AQ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63"/>
      <c r="B174" s="107"/>
      <c r="L174" s="107"/>
      <c r="V174" s="107"/>
      <c r="AF174" s="107"/>
      <c r="AG174" s="107"/>
      <c r="AP174" s="107"/>
      <c r="AQ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63"/>
      <c r="B175" s="107"/>
      <c r="L175" s="107"/>
      <c r="V175" s="107"/>
      <c r="AF175" s="107"/>
      <c r="AG175" s="107"/>
      <c r="AP175" s="107"/>
      <c r="AQ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63"/>
      <c r="B176" s="107"/>
      <c r="L176" s="107"/>
      <c r="V176" s="107"/>
      <c r="AF176" s="107"/>
      <c r="AG176" s="107"/>
      <c r="AP176" s="107"/>
      <c r="AQ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63"/>
      <c r="B177" s="107"/>
      <c r="L177" s="107"/>
      <c r="V177" s="107"/>
      <c r="AF177" s="107"/>
      <c r="AG177" s="107"/>
      <c r="AP177" s="107"/>
      <c r="AQ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63"/>
      <c r="B178" s="107"/>
      <c r="L178" s="107"/>
      <c r="V178" s="107"/>
      <c r="AF178" s="107"/>
      <c r="AG178" s="107"/>
      <c r="AP178" s="107"/>
      <c r="AQ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63"/>
      <c r="B179" s="107"/>
      <c r="L179" s="107"/>
      <c r="V179" s="107"/>
      <c r="AF179" s="107"/>
      <c r="AG179" s="107"/>
      <c r="AP179" s="107"/>
      <c r="AQ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63"/>
      <c r="B180" s="107"/>
      <c r="L180" s="107"/>
      <c r="V180" s="107"/>
      <c r="AF180" s="107"/>
      <c r="AG180" s="107"/>
      <c r="AP180" s="107"/>
      <c r="AQ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63"/>
      <c r="B181" s="107"/>
      <c r="L181" s="107"/>
      <c r="V181" s="107"/>
      <c r="AF181" s="107"/>
      <c r="AG181" s="107"/>
      <c r="AP181" s="107"/>
      <c r="AQ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63"/>
      <c r="B182" s="107"/>
      <c r="L182" s="107"/>
      <c r="V182" s="107"/>
      <c r="AF182" s="107"/>
      <c r="AG182" s="107"/>
      <c r="AP182" s="107"/>
      <c r="AQ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63"/>
      <c r="B183" s="107"/>
      <c r="L183" s="107"/>
      <c r="V183" s="107"/>
      <c r="AF183" s="107"/>
      <c r="AG183" s="107"/>
      <c r="AP183" s="107"/>
      <c r="AQ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63"/>
      <c r="B184" s="107"/>
      <c r="L184" s="107"/>
      <c r="V184" s="107"/>
      <c r="AF184" s="107"/>
      <c r="AG184" s="107"/>
      <c r="AP184" s="107"/>
      <c r="AQ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63"/>
      <c r="B185" s="107"/>
      <c r="L185" s="107"/>
      <c r="V185" s="107"/>
      <c r="AF185" s="107"/>
      <c r="AG185" s="107"/>
      <c r="AP185" s="107"/>
      <c r="AQ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63"/>
      <c r="B186" s="107"/>
      <c r="L186" s="107"/>
      <c r="V186" s="107"/>
      <c r="AF186" s="107"/>
      <c r="AG186" s="107"/>
      <c r="AP186" s="107"/>
      <c r="AQ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63"/>
      <c r="B187" s="107"/>
      <c r="L187" s="107"/>
      <c r="V187" s="107"/>
      <c r="AF187" s="107"/>
      <c r="AG187" s="107"/>
      <c r="AP187" s="107"/>
      <c r="AQ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63"/>
      <c r="B188" s="107"/>
      <c r="L188" s="107"/>
      <c r="V188" s="107"/>
      <c r="AF188" s="107"/>
      <c r="AG188" s="107"/>
      <c r="AP188" s="107"/>
      <c r="AQ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63"/>
      <c r="B189" s="107"/>
      <c r="L189" s="107"/>
      <c r="V189" s="107"/>
      <c r="AF189" s="107"/>
      <c r="AG189" s="107"/>
      <c r="AP189" s="107"/>
      <c r="AQ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63"/>
      <c r="B190" s="107"/>
      <c r="L190" s="107"/>
      <c r="V190" s="107"/>
      <c r="AF190" s="107"/>
      <c r="AG190" s="107"/>
      <c r="AP190" s="107"/>
      <c r="AQ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63"/>
      <c r="B191" s="107"/>
      <c r="L191" s="107"/>
      <c r="V191" s="107"/>
      <c r="AF191" s="107"/>
      <c r="AG191" s="107"/>
      <c r="AP191" s="107"/>
      <c r="AQ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63"/>
      <c r="B192" s="107"/>
      <c r="L192" s="107"/>
      <c r="V192" s="107"/>
      <c r="AF192" s="107"/>
      <c r="AG192" s="107"/>
      <c r="AP192" s="107"/>
      <c r="AQ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63"/>
      <c r="B193" s="107"/>
      <c r="L193" s="107"/>
      <c r="V193" s="107"/>
      <c r="AF193" s="107"/>
      <c r="AG193" s="107"/>
      <c r="AP193" s="107"/>
      <c r="AQ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63"/>
      <c r="B194" s="107"/>
      <c r="L194" s="107"/>
      <c r="V194" s="107"/>
      <c r="AF194" s="107"/>
      <c r="AG194" s="107"/>
      <c r="AP194" s="107"/>
      <c r="AQ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63"/>
      <c r="B195" s="107"/>
      <c r="L195" s="107"/>
      <c r="V195" s="107"/>
      <c r="AF195" s="107"/>
      <c r="AG195" s="107"/>
      <c r="AP195" s="107"/>
      <c r="AQ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63"/>
      <c r="B196" s="107"/>
      <c r="L196" s="107"/>
      <c r="V196" s="107"/>
      <c r="AF196" s="107"/>
      <c r="AG196" s="107"/>
      <c r="AP196" s="107"/>
      <c r="AQ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63"/>
      <c r="B197" s="107"/>
      <c r="L197" s="107"/>
      <c r="V197" s="107"/>
      <c r="AF197" s="107"/>
      <c r="AG197" s="107"/>
      <c r="AP197" s="107"/>
      <c r="AQ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63"/>
      <c r="B198" s="107"/>
      <c r="L198" s="107"/>
      <c r="V198" s="107"/>
      <c r="AF198" s="107"/>
      <c r="AG198" s="107"/>
      <c r="AP198" s="107"/>
      <c r="AQ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63"/>
      <c r="B199" s="107"/>
      <c r="L199" s="107"/>
      <c r="V199" s="107"/>
      <c r="AF199" s="107"/>
      <c r="AG199" s="107"/>
      <c r="AP199" s="107"/>
      <c r="AQ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63"/>
      <c r="B200" s="107"/>
      <c r="L200" s="107"/>
      <c r="V200" s="107"/>
      <c r="AF200" s="107"/>
      <c r="AG200" s="107"/>
      <c r="AP200" s="107"/>
      <c r="AQ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63"/>
      <c r="B201" s="107"/>
      <c r="L201" s="107"/>
      <c r="V201" s="107"/>
      <c r="AF201" s="107"/>
      <c r="AG201" s="107"/>
      <c r="AP201" s="107"/>
      <c r="AQ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63"/>
      <c r="B202" s="107"/>
      <c r="L202" s="107"/>
      <c r="V202" s="107"/>
      <c r="AF202" s="107"/>
      <c r="AG202" s="107"/>
      <c r="AP202" s="107"/>
      <c r="AQ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63"/>
      <c r="B203" s="107"/>
      <c r="L203" s="107"/>
      <c r="V203" s="107"/>
      <c r="AF203" s="107"/>
      <c r="AG203" s="107"/>
      <c r="AP203" s="107"/>
      <c r="AQ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63"/>
      <c r="B204" s="107"/>
      <c r="L204" s="107"/>
      <c r="V204" s="107"/>
      <c r="AF204" s="107"/>
      <c r="AG204" s="107"/>
      <c r="AP204" s="107"/>
      <c r="AQ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63"/>
      <c r="B205" s="107"/>
      <c r="L205" s="107"/>
      <c r="V205" s="107"/>
      <c r="AF205" s="107"/>
      <c r="AG205" s="107"/>
      <c r="AP205" s="107"/>
      <c r="AQ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63"/>
      <c r="B206" s="107"/>
      <c r="L206" s="107"/>
      <c r="V206" s="107"/>
      <c r="AF206" s="107"/>
      <c r="AG206" s="107"/>
      <c r="AP206" s="107"/>
      <c r="AQ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63"/>
      <c r="B207" s="107"/>
      <c r="L207" s="107"/>
      <c r="V207" s="107"/>
      <c r="AF207" s="107"/>
      <c r="AG207" s="107"/>
      <c r="AP207" s="107"/>
      <c r="AQ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63"/>
      <c r="B208" s="107"/>
      <c r="L208" s="107"/>
      <c r="V208" s="107"/>
      <c r="AF208" s="107"/>
      <c r="AG208" s="107"/>
      <c r="AP208" s="107"/>
      <c r="AQ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63"/>
      <c r="B209" s="107"/>
      <c r="L209" s="107"/>
      <c r="V209" s="107"/>
      <c r="AF209" s="107"/>
      <c r="AG209" s="107"/>
      <c r="AP209" s="107"/>
      <c r="AQ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63"/>
      <c r="B210" s="107"/>
      <c r="L210" s="107"/>
      <c r="V210" s="107"/>
      <c r="AF210" s="107"/>
      <c r="AG210" s="107"/>
      <c r="AP210" s="107"/>
      <c r="AQ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63"/>
      <c r="B211" s="107"/>
      <c r="L211" s="107"/>
      <c r="V211" s="107"/>
      <c r="AF211" s="107"/>
      <c r="AG211" s="107"/>
      <c r="AP211" s="107"/>
      <c r="AQ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63"/>
      <c r="B212" s="107"/>
      <c r="L212" s="107"/>
      <c r="V212" s="107"/>
      <c r="AF212" s="107"/>
      <c r="AG212" s="107"/>
      <c r="AP212" s="107"/>
      <c r="AQ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63"/>
      <c r="B213" s="107"/>
      <c r="L213" s="107"/>
      <c r="V213" s="107"/>
      <c r="AF213" s="107"/>
      <c r="AG213" s="107"/>
      <c r="AP213" s="107"/>
      <c r="AQ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63"/>
      <c r="B214" s="107"/>
      <c r="L214" s="107"/>
      <c r="V214" s="107"/>
      <c r="AF214" s="107"/>
      <c r="AG214" s="107"/>
      <c r="AP214" s="107"/>
      <c r="AQ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63"/>
      <c r="B215" s="107"/>
      <c r="L215" s="107"/>
      <c r="V215" s="107"/>
      <c r="AF215" s="107"/>
      <c r="AG215" s="107"/>
      <c r="AP215" s="107"/>
      <c r="AQ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63"/>
      <c r="B216" s="107"/>
      <c r="L216" s="107"/>
      <c r="V216" s="107"/>
      <c r="AF216" s="107"/>
      <c r="AG216" s="107"/>
      <c r="AP216" s="107"/>
      <c r="AQ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63"/>
      <c r="B217" s="107"/>
      <c r="L217" s="107"/>
      <c r="V217" s="107"/>
      <c r="AF217" s="107"/>
      <c r="AG217" s="107"/>
      <c r="AP217" s="107"/>
      <c r="AQ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63"/>
      <c r="B218" s="107"/>
      <c r="L218" s="107"/>
      <c r="V218" s="107"/>
      <c r="AF218" s="107"/>
      <c r="AG218" s="107"/>
      <c r="AP218" s="107"/>
      <c r="AQ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63"/>
      <c r="B219" s="107"/>
      <c r="L219" s="107"/>
      <c r="V219" s="107"/>
      <c r="AF219" s="107"/>
      <c r="AG219" s="107"/>
      <c r="AP219" s="107"/>
      <c r="AQ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63"/>
      <c r="B220" s="107"/>
      <c r="L220" s="107"/>
      <c r="V220" s="107"/>
      <c r="AF220" s="107"/>
      <c r="AG220" s="107"/>
      <c r="AP220" s="107"/>
      <c r="AQ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63"/>
      <c r="B221" s="107"/>
      <c r="L221" s="107"/>
      <c r="V221" s="107"/>
      <c r="AF221" s="107"/>
      <c r="AG221" s="107"/>
      <c r="AP221" s="107"/>
      <c r="AQ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63"/>
      <c r="B222" s="107"/>
      <c r="L222" s="107"/>
      <c r="V222" s="107"/>
      <c r="AF222" s="107"/>
      <c r="AG222" s="107"/>
      <c r="AP222" s="107"/>
      <c r="AQ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63"/>
      <c r="B223" s="107"/>
      <c r="L223" s="107"/>
      <c r="V223" s="107"/>
      <c r="AF223" s="107"/>
      <c r="AG223" s="107"/>
      <c r="AP223" s="107"/>
      <c r="AQ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63"/>
      <c r="B224" s="107"/>
      <c r="L224" s="107"/>
      <c r="V224" s="107"/>
      <c r="AF224" s="107"/>
      <c r="AG224" s="107"/>
      <c r="AP224" s="107"/>
      <c r="AQ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63"/>
      <c r="B225" s="107"/>
      <c r="L225" s="107"/>
      <c r="V225" s="107"/>
      <c r="AF225" s="107"/>
      <c r="AG225" s="107"/>
      <c r="AP225" s="107"/>
      <c r="AQ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63"/>
      <c r="B226" s="107"/>
      <c r="L226" s="107"/>
      <c r="V226" s="107"/>
      <c r="AF226" s="107"/>
      <c r="AG226" s="107"/>
      <c r="AP226" s="107"/>
      <c r="AQ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63"/>
      <c r="B227" s="107"/>
      <c r="L227" s="107"/>
      <c r="V227" s="107"/>
      <c r="AF227" s="107"/>
      <c r="AG227" s="107"/>
      <c r="AP227" s="107"/>
      <c r="AQ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63"/>
      <c r="B228" s="107"/>
      <c r="L228" s="107"/>
      <c r="V228" s="107"/>
      <c r="AF228" s="107"/>
      <c r="AG228" s="107"/>
      <c r="AP228" s="107"/>
      <c r="AQ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63"/>
      <c r="B229" s="107"/>
      <c r="L229" s="107"/>
      <c r="V229" s="107"/>
      <c r="AF229" s="107"/>
      <c r="AG229" s="107"/>
      <c r="AP229" s="107"/>
      <c r="AQ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63"/>
      <c r="B230" s="107"/>
      <c r="L230" s="107"/>
      <c r="V230" s="107"/>
      <c r="AF230" s="107"/>
      <c r="AG230" s="107"/>
      <c r="AP230" s="107"/>
      <c r="AQ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63"/>
      <c r="B231" s="107"/>
      <c r="L231" s="107"/>
      <c r="V231" s="107"/>
      <c r="AF231" s="107"/>
      <c r="AG231" s="107"/>
      <c r="AP231" s="107"/>
      <c r="AQ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63"/>
      <c r="B232" s="107"/>
      <c r="L232" s="107"/>
      <c r="V232" s="107"/>
      <c r="AF232" s="107"/>
      <c r="AG232" s="107"/>
      <c r="AP232" s="107"/>
      <c r="AQ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63"/>
      <c r="B233" s="107"/>
      <c r="L233" s="107"/>
      <c r="V233" s="107"/>
      <c r="AF233" s="107"/>
      <c r="AG233" s="107"/>
      <c r="AP233" s="107"/>
      <c r="AQ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63"/>
      <c r="B234" s="107"/>
      <c r="L234" s="107"/>
      <c r="V234" s="107"/>
      <c r="AF234" s="107"/>
      <c r="AG234" s="107"/>
      <c r="AP234" s="107"/>
      <c r="AQ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63"/>
      <c r="B235" s="107"/>
      <c r="L235" s="107"/>
      <c r="V235" s="107"/>
      <c r="AF235" s="107"/>
      <c r="AG235" s="107"/>
      <c r="AP235" s="107"/>
      <c r="AQ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63"/>
      <c r="B236" s="107"/>
      <c r="L236" s="107"/>
      <c r="V236" s="107"/>
      <c r="AF236" s="107"/>
      <c r="AG236" s="107"/>
      <c r="AP236" s="107"/>
      <c r="AQ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63"/>
      <c r="B237" s="107"/>
      <c r="L237" s="107"/>
      <c r="V237" s="107"/>
      <c r="AF237" s="107"/>
      <c r="AG237" s="107"/>
      <c r="AP237" s="107"/>
      <c r="AQ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63"/>
      <c r="B238" s="107"/>
      <c r="L238" s="107"/>
      <c r="V238" s="107"/>
      <c r="AF238" s="107"/>
      <c r="AG238" s="107"/>
      <c r="AP238" s="107"/>
      <c r="AQ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63"/>
      <c r="B239" s="107"/>
      <c r="L239" s="107"/>
      <c r="V239" s="107"/>
      <c r="AF239" s="107"/>
      <c r="AG239" s="107"/>
      <c r="AP239" s="107"/>
      <c r="AQ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63"/>
      <c r="B240" s="107"/>
      <c r="L240" s="107"/>
      <c r="V240" s="107"/>
      <c r="AF240" s="107"/>
      <c r="AG240" s="107"/>
      <c r="AP240" s="107"/>
      <c r="AQ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63"/>
      <c r="B241" s="107"/>
      <c r="L241" s="107"/>
      <c r="V241" s="107"/>
      <c r="AF241" s="107"/>
      <c r="AG241" s="107"/>
      <c r="AP241" s="107"/>
      <c r="AQ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63"/>
      <c r="B242" s="107"/>
      <c r="L242" s="107"/>
      <c r="V242" s="107"/>
      <c r="AF242" s="107"/>
      <c r="AG242" s="107"/>
      <c r="AP242" s="107"/>
      <c r="AQ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63"/>
      <c r="B243" s="107"/>
      <c r="L243" s="107"/>
      <c r="V243" s="107"/>
      <c r="AF243" s="107"/>
      <c r="AG243" s="107"/>
      <c r="AP243" s="107"/>
      <c r="AQ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63"/>
      <c r="B244" s="107"/>
      <c r="L244" s="107"/>
      <c r="V244" s="107"/>
      <c r="AF244" s="107"/>
      <c r="AG244" s="107"/>
      <c r="AP244" s="107"/>
      <c r="AQ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63"/>
      <c r="B245" s="107"/>
      <c r="L245" s="107"/>
      <c r="V245" s="107"/>
      <c r="AF245" s="107"/>
      <c r="AG245" s="107"/>
      <c r="AP245" s="107"/>
      <c r="AQ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63"/>
      <c r="B246" s="107"/>
      <c r="L246" s="107"/>
      <c r="V246" s="107"/>
      <c r="AF246" s="107"/>
      <c r="AG246" s="107"/>
      <c r="AP246" s="107"/>
      <c r="AQ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63"/>
      <c r="B247" s="107"/>
      <c r="L247" s="107"/>
      <c r="V247" s="107"/>
      <c r="AF247" s="107"/>
      <c r="AG247" s="107"/>
      <c r="AP247" s="107"/>
      <c r="AQ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63"/>
      <c r="B248" s="107"/>
      <c r="L248" s="107"/>
      <c r="V248" s="107"/>
      <c r="AF248" s="107"/>
      <c r="AG248" s="107"/>
      <c r="AP248" s="107"/>
      <c r="AQ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63"/>
      <c r="B249" s="107"/>
      <c r="L249" s="107"/>
      <c r="V249" s="107"/>
      <c r="AF249" s="107"/>
      <c r="AG249" s="107"/>
      <c r="AP249" s="107"/>
      <c r="AQ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63"/>
      <c r="B250" s="107"/>
      <c r="L250" s="107"/>
      <c r="V250" s="107"/>
      <c r="AF250" s="107"/>
      <c r="AG250" s="107"/>
      <c r="AP250" s="107"/>
      <c r="AQ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63"/>
      <c r="B251" s="107"/>
      <c r="L251" s="107"/>
      <c r="V251" s="107"/>
      <c r="AF251" s="107"/>
      <c r="AG251" s="107"/>
      <c r="AP251" s="107"/>
      <c r="AQ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63"/>
      <c r="B252" s="107"/>
      <c r="L252" s="107"/>
      <c r="V252" s="107"/>
      <c r="AF252" s="107"/>
      <c r="AG252" s="107"/>
      <c r="AP252" s="107"/>
      <c r="AQ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63"/>
      <c r="B253" s="107"/>
      <c r="L253" s="107"/>
      <c r="V253" s="107"/>
      <c r="AF253" s="107"/>
      <c r="AG253" s="107"/>
      <c r="AP253" s="107"/>
      <c r="AQ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63"/>
      <c r="B254" s="107"/>
      <c r="L254" s="107"/>
      <c r="V254" s="107"/>
      <c r="AF254" s="107"/>
      <c r="AG254" s="107"/>
      <c r="AP254" s="107"/>
      <c r="AQ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63"/>
      <c r="B255" s="107"/>
      <c r="L255" s="107"/>
      <c r="V255" s="107"/>
      <c r="AF255" s="107"/>
      <c r="AG255" s="107"/>
      <c r="AP255" s="107"/>
      <c r="AQ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63"/>
      <c r="B256" s="107"/>
      <c r="L256" s="107"/>
      <c r="V256" s="107"/>
      <c r="AF256" s="107"/>
      <c r="AG256" s="107"/>
      <c r="AP256" s="107"/>
      <c r="AQ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63"/>
      <c r="B257" s="107"/>
      <c r="L257" s="107"/>
      <c r="V257" s="107"/>
      <c r="AF257" s="107"/>
      <c r="AG257" s="107"/>
      <c r="AP257" s="107"/>
      <c r="AQ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63"/>
      <c r="B258" s="107"/>
      <c r="L258" s="107"/>
      <c r="V258" s="107"/>
      <c r="AF258" s="107"/>
      <c r="AG258" s="107"/>
      <c r="AP258" s="107"/>
      <c r="AQ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63"/>
      <c r="B259" s="107"/>
      <c r="L259" s="107"/>
      <c r="V259" s="107"/>
      <c r="AF259" s="107"/>
      <c r="AG259" s="107"/>
      <c r="AP259" s="107"/>
      <c r="AQ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63"/>
      <c r="B260" s="107"/>
      <c r="L260" s="107"/>
      <c r="V260" s="107"/>
      <c r="AF260" s="107"/>
      <c r="AG260" s="107"/>
      <c r="AP260" s="107"/>
      <c r="AQ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63"/>
      <c r="B261" s="107"/>
      <c r="L261" s="107"/>
      <c r="V261" s="107"/>
      <c r="AF261" s="107"/>
      <c r="AG261" s="107"/>
      <c r="AP261" s="107"/>
      <c r="AQ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63"/>
      <c r="B262" s="107"/>
      <c r="L262" s="107"/>
      <c r="V262" s="107"/>
      <c r="AF262" s="107"/>
      <c r="AG262" s="107"/>
      <c r="AP262" s="107"/>
      <c r="AQ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63"/>
      <c r="B263" s="107"/>
      <c r="L263" s="107"/>
      <c r="V263" s="107"/>
      <c r="AF263" s="107"/>
      <c r="AG263" s="107"/>
      <c r="AP263" s="107"/>
      <c r="AQ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63"/>
      <c r="B264" s="107"/>
      <c r="L264" s="107"/>
      <c r="V264" s="107"/>
      <c r="AF264" s="107"/>
      <c r="AG264" s="107"/>
      <c r="AP264" s="107"/>
      <c r="AQ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63"/>
      <c r="B265" s="107"/>
      <c r="L265" s="107"/>
      <c r="V265" s="107"/>
      <c r="AF265" s="107"/>
      <c r="AG265" s="107"/>
      <c r="AP265" s="107"/>
      <c r="AQ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63"/>
      <c r="B266" s="107"/>
      <c r="L266" s="107"/>
      <c r="V266" s="107"/>
      <c r="AF266" s="107"/>
      <c r="AG266" s="107"/>
      <c r="AP266" s="107"/>
      <c r="AQ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63"/>
      <c r="B267" s="107"/>
      <c r="L267" s="107"/>
      <c r="V267" s="107"/>
      <c r="AF267" s="107"/>
      <c r="AG267" s="107"/>
      <c r="AP267" s="107"/>
      <c r="AQ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63"/>
      <c r="B268" s="107"/>
      <c r="L268" s="107"/>
      <c r="V268" s="107"/>
      <c r="AF268" s="107"/>
      <c r="AG268" s="107"/>
      <c r="AP268" s="107"/>
      <c r="AQ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63"/>
      <c r="B269" s="107"/>
      <c r="L269" s="107"/>
      <c r="V269" s="107"/>
      <c r="AF269" s="107"/>
      <c r="AG269" s="107"/>
      <c r="AP269" s="107"/>
      <c r="AQ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63"/>
      <c r="B270" s="107"/>
      <c r="L270" s="107"/>
      <c r="V270" s="107"/>
      <c r="AF270" s="107"/>
      <c r="AG270" s="107"/>
      <c r="AP270" s="107"/>
      <c r="AQ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63"/>
      <c r="B271" s="107"/>
      <c r="L271" s="107"/>
      <c r="V271" s="107"/>
      <c r="AF271" s="107"/>
      <c r="AG271" s="107"/>
      <c r="AP271" s="107"/>
      <c r="AQ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63"/>
      <c r="B272" s="107"/>
      <c r="L272" s="107"/>
      <c r="V272" s="107"/>
      <c r="AF272" s="107"/>
      <c r="AG272" s="107"/>
      <c r="AP272" s="107"/>
      <c r="AQ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63"/>
      <c r="B273" s="107"/>
      <c r="L273" s="107"/>
      <c r="V273" s="107"/>
      <c r="AF273" s="107"/>
      <c r="AG273" s="107"/>
      <c r="AP273" s="107"/>
      <c r="AQ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63"/>
      <c r="B274" s="107"/>
      <c r="L274" s="107"/>
      <c r="V274" s="107"/>
      <c r="AF274" s="107"/>
      <c r="AG274" s="107"/>
      <c r="AP274" s="107"/>
      <c r="AQ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63"/>
      <c r="B275" s="107"/>
      <c r="L275" s="107"/>
      <c r="V275" s="107"/>
      <c r="AF275" s="107"/>
      <c r="AG275" s="107"/>
      <c r="AP275" s="107"/>
      <c r="AQ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63"/>
      <c r="B276" s="107"/>
      <c r="L276" s="107"/>
      <c r="V276" s="107"/>
      <c r="AF276" s="107"/>
      <c r="AG276" s="107"/>
      <c r="AP276" s="107"/>
      <c r="AQ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63"/>
      <c r="B277" s="107"/>
      <c r="L277" s="107"/>
      <c r="V277" s="107"/>
      <c r="AF277" s="107"/>
      <c r="AG277" s="107"/>
      <c r="AP277" s="107"/>
      <c r="AQ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63"/>
      <c r="B278" s="107"/>
      <c r="L278" s="107"/>
      <c r="V278" s="107"/>
      <c r="AF278" s="107"/>
      <c r="AG278" s="107"/>
      <c r="AP278" s="107"/>
      <c r="AQ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63"/>
      <c r="B279" s="107"/>
      <c r="L279" s="107"/>
      <c r="V279" s="107"/>
      <c r="AF279" s="107"/>
      <c r="AG279" s="107"/>
      <c r="AP279" s="107"/>
      <c r="AQ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63"/>
      <c r="B280" s="107"/>
      <c r="L280" s="107"/>
      <c r="V280" s="107"/>
      <c r="AF280" s="107"/>
      <c r="AG280" s="107"/>
      <c r="AP280" s="107"/>
      <c r="AQ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63"/>
      <c r="B281" s="107"/>
      <c r="L281" s="107"/>
      <c r="V281" s="107"/>
      <c r="AF281" s="107"/>
      <c r="AG281" s="107"/>
      <c r="AP281" s="107"/>
      <c r="AQ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63"/>
      <c r="B282" s="107"/>
      <c r="L282" s="107"/>
      <c r="V282" s="107"/>
      <c r="AF282" s="107"/>
      <c r="AG282" s="107"/>
      <c r="AP282" s="107"/>
      <c r="AQ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63"/>
      <c r="B283" s="107"/>
      <c r="L283" s="107"/>
      <c r="V283" s="107"/>
      <c r="AF283" s="107"/>
      <c r="AG283" s="107"/>
      <c r="AP283" s="107"/>
      <c r="AQ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63"/>
      <c r="B284" s="107"/>
      <c r="L284" s="107"/>
      <c r="V284" s="107"/>
      <c r="AF284" s="107"/>
      <c r="AG284" s="107"/>
      <c r="AP284" s="107"/>
      <c r="AQ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63"/>
      <c r="B285" s="107"/>
      <c r="L285" s="107"/>
      <c r="V285" s="107"/>
      <c r="AF285" s="107"/>
      <c r="AG285" s="107"/>
      <c r="AP285" s="107"/>
      <c r="AQ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63"/>
      <c r="B286" s="107"/>
      <c r="L286" s="107"/>
      <c r="V286" s="107"/>
      <c r="AF286" s="107"/>
      <c r="AG286" s="107"/>
      <c r="AP286" s="107"/>
      <c r="AQ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63"/>
      <c r="B287" s="107"/>
      <c r="L287" s="107"/>
      <c r="V287" s="107"/>
      <c r="AF287" s="107"/>
      <c r="AG287" s="107"/>
      <c r="AP287" s="107"/>
      <c r="AQ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63"/>
      <c r="B288" s="107"/>
      <c r="L288" s="107"/>
      <c r="V288" s="107"/>
      <c r="AF288" s="107"/>
      <c r="AG288" s="107"/>
      <c r="AP288" s="107"/>
      <c r="AQ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63"/>
      <c r="B289" s="107"/>
      <c r="L289" s="107"/>
      <c r="V289" s="107"/>
      <c r="AF289" s="107"/>
      <c r="AG289" s="107"/>
      <c r="AP289" s="107"/>
      <c r="AQ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63"/>
      <c r="B290" s="107"/>
      <c r="L290" s="107"/>
      <c r="V290" s="107"/>
      <c r="AF290" s="107"/>
      <c r="AG290" s="107"/>
      <c r="AP290" s="107"/>
      <c r="AQ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63"/>
      <c r="B291" s="107"/>
      <c r="L291" s="107"/>
      <c r="V291" s="107"/>
      <c r="AF291" s="107"/>
      <c r="AG291" s="107"/>
      <c r="AP291" s="107"/>
      <c r="AQ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63"/>
      <c r="B292" s="107"/>
      <c r="L292" s="107"/>
      <c r="V292" s="107"/>
      <c r="AF292" s="107"/>
      <c r="AG292" s="107"/>
      <c r="AP292" s="107"/>
      <c r="AQ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63"/>
      <c r="B293" s="107"/>
      <c r="L293" s="107"/>
      <c r="V293" s="107"/>
      <c r="AF293" s="107"/>
      <c r="AG293" s="107"/>
      <c r="AP293" s="107"/>
      <c r="AQ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63"/>
      <c r="B294" s="107"/>
      <c r="L294" s="107"/>
      <c r="V294" s="107"/>
      <c r="AF294" s="107"/>
      <c r="AG294" s="107"/>
      <c r="AP294" s="107"/>
      <c r="AQ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63"/>
      <c r="B295" s="107"/>
      <c r="L295" s="107"/>
      <c r="V295" s="107"/>
      <c r="AF295" s="107"/>
      <c r="AG295" s="107"/>
      <c r="AP295" s="107"/>
      <c r="AQ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63"/>
      <c r="B296" s="107"/>
      <c r="L296" s="107"/>
      <c r="V296" s="107"/>
      <c r="AF296" s="107"/>
      <c r="AG296" s="107"/>
      <c r="AP296" s="107"/>
      <c r="AQ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63"/>
      <c r="B297" s="107"/>
      <c r="L297" s="107"/>
      <c r="V297" s="107"/>
      <c r="AF297" s="107"/>
      <c r="AG297" s="107"/>
      <c r="AP297" s="107"/>
      <c r="AQ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63"/>
      <c r="B298" s="107"/>
      <c r="L298" s="107"/>
      <c r="V298" s="107"/>
      <c r="AF298" s="107"/>
      <c r="AG298" s="107"/>
      <c r="AP298" s="107"/>
      <c r="AQ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63"/>
      <c r="B299" s="107"/>
      <c r="L299" s="107"/>
      <c r="V299" s="107"/>
      <c r="AF299" s="107"/>
      <c r="AG299" s="107"/>
      <c r="AP299" s="107"/>
      <c r="AQ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63"/>
      <c r="B300" s="107"/>
      <c r="L300" s="107"/>
      <c r="V300" s="107"/>
      <c r="AF300" s="107"/>
      <c r="AG300" s="107"/>
      <c r="AP300" s="107"/>
      <c r="AQ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63"/>
      <c r="B301" s="107"/>
      <c r="L301" s="107"/>
      <c r="V301" s="107"/>
      <c r="AF301" s="107"/>
      <c r="AG301" s="107"/>
      <c r="AP301" s="107"/>
      <c r="AQ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63"/>
      <c r="B302" s="107"/>
      <c r="L302" s="107"/>
      <c r="V302" s="107"/>
      <c r="AF302" s="107"/>
      <c r="AG302" s="107"/>
      <c r="AP302" s="107"/>
      <c r="AQ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63"/>
      <c r="B303" s="107"/>
      <c r="L303" s="107"/>
      <c r="V303" s="107"/>
      <c r="AF303" s="107"/>
      <c r="AG303" s="107"/>
      <c r="AP303" s="107"/>
      <c r="AQ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63"/>
      <c r="B304" s="107"/>
      <c r="L304" s="107"/>
      <c r="V304" s="107"/>
      <c r="AF304" s="107"/>
      <c r="AG304" s="107"/>
      <c r="AP304" s="107"/>
      <c r="AQ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63"/>
      <c r="B305" s="107"/>
      <c r="L305" s="107"/>
      <c r="V305" s="107"/>
      <c r="AF305" s="107"/>
      <c r="AG305" s="107"/>
      <c r="AP305" s="107"/>
      <c r="AQ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63"/>
      <c r="B306" s="107"/>
      <c r="L306" s="107"/>
      <c r="V306" s="107"/>
      <c r="AF306" s="107"/>
      <c r="AG306" s="107"/>
      <c r="AP306" s="107"/>
      <c r="AQ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63"/>
      <c r="B307" s="107"/>
      <c r="L307" s="107"/>
      <c r="V307" s="107"/>
      <c r="AF307" s="107"/>
      <c r="AG307" s="107"/>
      <c r="AP307" s="107"/>
      <c r="AQ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63"/>
      <c r="B308" s="107"/>
      <c r="L308" s="107"/>
      <c r="V308" s="107"/>
      <c r="AF308" s="107"/>
      <c r="AG308" s="107"/>
      <c r="AP308" s="107"/>
      <c r="AQ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63"/>
      <c r="B309" s="107"/>
      <c r="L309" s="107"/>
      <c r="V309" s="107"/>
      <c r="AF309" s="107"/>
      <c r="AG309" s="107"/>
      <c r="AP309" s="107"/>
      <c r="AQ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63"/>
      <c r="B310" s="107"/>
      <c r="L310" s="107"/>
      <c r="V310" s="107"/>
      <c r="AF310" s="107"/>
      <c r="AG310" s="107"/>
      <c r="AP310" s="107"/>
      <c r="AQ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63"/>
      <c r="B311" s="107"/>
      <c r="L311" s="107"/>
      <c r="V311" s="107"/>
      <c r="AF311" s="107"/>
      <c r="AG311" s="107"/>
      <c r="AP311" s="107"/>
      <c r="AQ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63"/>
      <c r="B312" s="107"/>
      <c r="L312" s="107"/>
      <c r="V312" s="107"/>
      <c r="AF312" s="107"/>
      <c r="AG312" s="107"/>
      <c r="AP312" s="107"/>
      <c r="AQ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63"/>
      <c r="B313" s="107"/>
      <c r="L313" s="107"/>
      <c r="V313" s="107"/>
      <c r="AF313" s="107"/>
      <c r="AG313" s="107"/>
      <c r="AP313" s="107"/>
      <c r="AQ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63"/>
      <c r="B314" s="107"/>
      <c r="L314" s="107"/>
      <c r="V314" s="107"/>
      <c r="AF314" s="107"/>
      <c r="AG314" s="107"/>
      <c r="AP314" s="107"/>
      <c r="AQ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63"/>
      <c r="B315" s="107"/>
      <c r="L315" s="107"/>
      <c r="V315" s="107"/>
      <c r="AF315" s="107"/>
      <c r="AG315" s="107"/>
      <c r="AP315" s="107"/>
      <c r="AQ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63"/>
      <c r="B316" s="107"/>
      <c r="L316" s="107"/>
      <c r="V316" s="107"/>
      <c r="AF316" s="107"/>
      <c r="AG316" s="107"/>
      <c r="AP316" s="107"/>
      <c r="AQ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63"/>
      <c r="B317" s="107"/>
      <c r="L317" s="107"/>
      <c r="V317" s="107"/>
      <c r="AF317" s="107"/>
      <c r="AG317" s="107"/>
      <c r="AP317" s="107"/>
      <c r="AQ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63"/>
      <c r="B318" s="107"/>
      <c r="L318" s="107"/>
      <c r="V318" s="107"/>
      <c r="AF318" s="107"/>
      <c r="AG318" s="107"/>
      <c r="AP318" s="107"/>
      <c r="AQ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63"/>
      <c r="B319" s="107"/>
      <c r="L319" s="107"/>
      <c r="V319" s="107"/>
      <c r="AF319" s="107"/>
      <c r="AG319" s="107"/>
      <c r="AP319" s="107"/>
      <c r="AQ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63"/>
      <c r="B320" s="107"/>
      <c r="L320" s="107"/>
      <c r="V320" s="107"/>
      <c r="AF320" s="107"/>
      <c r="AG320" s="107"/>
      <c r="AP320" s="107"/>
      <c r="AQ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63"/>
      <c r="B321" s="107"/>
      <c r="L321" s="107"/>
      <c r="V321" s="107"/>
      <c r="AF321" s="107"/>
      <c r="AG321" s="107"/>
      <c r="AP321" s="107"/>
      <c r="AQ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63"/>
      <c r="B322" s="107"/>
      <c r="L322" s="107"/>
      <c r="V322" s="107"/>
      <c r="AF322" s="107"/>
      <c r="AG322" s="107"/>
      <c r="AP322" s="107"/>
      <c r="AQ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63"/>
      <c r="B323" s="107"/>
      <c r="L323" s="107"/>
      <c r="V323" s="107"/>
      <c r="AF323" s="107"/>
      <c r="AG323" s="107"/>
      <c r="AP323" s="107"/>
      <c r="AQ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63"/>
      <c r="B324" s="107"/>
      <c r="L324" s="107"/>
      <c r="V324" s="107"/>
      <c r="AF324" s="107"/>
      <c r="AG324" s="107"/>
      <c r="AP324" s="107"/>
      <c r="AQ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63"/>
      <c r="B325" s="107"/>
      <c r="L325" s="107"/>
      <c r="V325" s="107"/>
      <c r="AF325" s="107"/>
      <c r="AG325" s="107"/>
      <c r="AP325" s="107"/>
      <c r="AQ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63"/>
      <c r="B326" s="107"/>
      <c r="L326" s="107"/>
      <c r="V326" s="107"/>
      <c r="AF326" s="107"/>
      <c r="AG326" s="107"/>
      <c r="AP326" s="107"/>
      <c r="AQ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63"/>
      <c r="B327" s="107"/>
      <c r="L327" s="107"/>
      <c r="V327" s="107"/>
      <c r="AF327" s="107"/>
      <c r="AG327" s="107"/>
      <c r="AP327" s="107"/>
      <c r="AQ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63"/>
      <c r="B328" s="107"/>
      <c r="L328" s="107"/>
      <c r="V328" s="107"/>
      <c r="AF328" s="107"/>
      <c r="AG328" s="107"/>
      <c r="AP328" s="107"/>
      <c r="AQ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63"/>
      <c r="B329" s="107"/>
      <c r="L329" s="107"/>
      <c r="V329" s="107"/>
      <c r="AF329" s="107"/>
      <c r="AG329" s="107"/>
      <c r="AP329" s="107"/>
      <c r="AQ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63"/>
      <c r="B330" s="107"/>
      <c r="L330" s="107"/>
      <c r="V330" s="107"/>
      <c r="AF330" s="107"/>
      <c r="AG330" s="107"/>
      <c r="AP330" s="107"/>
      <c r="AQ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63"/>
      <c r="B331" s="107"/>
      <c r="L331" s="107"/>
      <c r="V331" s="107"/>
      <c r="AF331" s="107"/>
      <c r="AG331" s="107"/>
      <c r="AP331" s="107"/>
      <c r="AQ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63"/>
      <c r="B332" s="107"/>
      <c r="L332" s="107"/>
      <c r="V332" s="107"/>
      <c r="AF332" s="107"/>
      <c r="AG332" s="107"/>
      <c r="AP332" s="107"/>
      <c r="AQ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63"/>
      <c r="B333" s="107"/>
      <c r="L333" s="107"/>
      <c r="V333" s="107"/>
      <c r="AF333" s="107"/>
      <c r="AG333" s="107"/>
      <c r="AP333" s="107"/>
      <c r="AQ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63"/>
      <c r="B334" s="107"/>
      <c r="L334" s="107"/>
      <c r="V334" s="107"/>
      <c r="AF334" s="107"/>
      <c r="AG334" s="107"/>
      <c r="AP334" s="107"/>
      <c r="AQ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63"/>
      <c r="B335" s="107"/>
      <c r="L335" s="107"/>
      <c r="V335" s="107"/>
      <c r="AF335" s="107"/>
      <c r="AG335" s="107"/>
      <c r="AP335" s="107"/>
      <c r="AQ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63"/>
      <c r="B336" s="107"/>
      <c r="L336" s="107"/>
      <c r="V336" s="107"/>
      <c r="AF336" s="107"/>
      <c r="AG336" s="107"/>
      <c r="AP336" s="107"/>
      <c r="AQ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63"/>
      <c r="B337" s="107"/>
      <c r="L337" s="107"/>
      <c r="V337" s="107"/>
      <c r="AF337" s="107"/>
      <c r="AG337" s="107"/>
      <c r="AP337" s="107"/>
      <c r="AQ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63"/>
      <c r="B338" s="107"/>
      <c r="L338" s="107"/>
      <c r="V338" s="107"/>
      <c r="AF338" s="107"/>
      <c r="AG338" s="107"/>
      <c r="AP338" s="107"/>
      <c r="AQ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63"/>
      <c r="B339" s="107"/>
      <c r="L339" s="107"/>
      <c r="V339" s="107"/>
      <c r="AF339" s="107"/>
      <c r="AG339" s="107"/>
      <c r="AP339" s="107"/>
      <c r="AQ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63"/>
      <c r="B340" s="107"/>
      <c r="L340" s="107"/>
      <c r="V340" s="107"/>
      <c r="AF340" s="107"/>
      <c r="AG340" s="107"/>
      <c r="AP340" s="107"/>
      <c r="AQ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63"/>
      <c r="B341" s="107"/>
      <c r="L341" s="107"/>
      <c r="V341" s="107"/>
      <c r="AF341" s="107"/>
      <c r="AG341" s="107"/>
      <c r="AP341" s="107"/>
      <c r="AQ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63"/>
      <c r="B342" s="107"/>
      <c r="L342" s="107"/>
      <c r="V342" s="107"/>
      <c r="AF342" s="107"/>
      <c r="AG342" s="107"/>
      <c r="AP342" s="107"/>
      <c r="AQ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63"/>
      <c r="B343" s="107"/>
      <c r="L343" s="107"/>
      <c r="V343" s="107"/>
      <c r="AF343" s="107"/>
      <c r="AG343" s="107"/>
      <c r="AP343" s="107"/>
      <c r="AQ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63"/>
      <c r="B344" s="107"/>
      <c r="L344" s="107"/>
      <c r="V344" s="107"/>
      <c r="AF344" s="107"/>
      <c r="AG344" s="107"/>
      <c r="AP344" s="107"/>
      <c r="AQ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63"/>
      <c r="B345" s="107"/>
      <c r="L345" s="107"/>
      <c r="V345" s="107"/>
      <c r="AF345" s="107"/>
      <c r="AG345" s="107"/>
      <c r="AP345" s="107"/>
      <c r="AQ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63"/>
      <c r="B346" s="107"/>
      <c r="L346" s="107"/>
      <c r="V346" s="107"/>
      <c r="AF346" s="107"/>
      <c r="AG346" s="107"/>
      <c r="AP346" s="107"/>
      <c r="AQ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63"/>
      <c r="B347" s="107"/>
      <c r="L347" s="107"/>
      <c r="V347" s="107"/>
      <c r="AF347" s="107"/>
      <c r="AG347" s="107"/>
      <c r="AP347" s="107"/>
      <c r="AQ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63"/>
      <c r="B348" s="107"/>
      <c r="L348" s="107"/>
      <c r="V348" s="107"/>
      <c r="AF348" s="107"/>
      <c r="AG348" s="107"/>
      <c r="AP348" s="107"/>
      <c r="AQ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63"/>
      <c r="B349" s="107"/>
      <c r="L349" s="107"/>
      <c r="V349" s="107"/>
      <c r="AF349" s="107"/>
      <c r="AG349" s="107"/>
      <c r="AP349" s="107"/>
      <c r="AQ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63"/>
      <c r="B350" s="107"/>
      <c r="L350" s="107"/>
      <c r="V350" s="107"/>
      <c r="AF350" s="107"/>
      <c r="AG350" s="107"/>
      <c r="AP350" s="107"/>
      <c r="AQ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63"/>
      <c r="B351" s="107"/>
      <c r="L351" s="107"/>
      <c r="V351" s="107"/>
      <c r="AF351" s="107"/>
      <c r="AG351" s="107"/>
      <c r="AP351" s="107"/>
      <c r="AQ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63"/>
      <c r="B352" s="107"/>
      <c r="L352" s="107"/>
      <c r="V352" s="107"/>
      <c r="AF352" s="107"/>
      <c r="AG352" s="107"/>
      <c r="AP352" s="107"/>
      <c r="AQ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63"/>
      <c r="B353" s="107"/>
      <c r="L353" s="107"/>
      <c r="V353" s="107"/>
      <c r="AF353" s="107"/>
      <c r="AG353" s="107"/>
      <c r="AP353" s="107"/>
      <c r="AQ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63"/>
      <c r="B354" s="107"/>
      <c r="L354" s="107"/>
      <c r="V354" s="107"/>
      <c r="AF354" s="107"/>
      <c r="AG354" s="107"/>
      <c r="AP354" s="107"/>
      <c r="AQ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63"/>
      <c r="B355" s="107"/>
      <c r="L355" s="107"/>
      <c r="V355" s="107"/>
      <c r="AF355" s="107"/>
      <c r="AG355" s="107"/>
      <c r="AP355" s="107"/>
      <c r="AQ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63"/>
      <c r="B356" s="107"/>
      <c r="L356" s="107"/>
      <c r="V356" s="107"/>
      <c r="AF356" s="107"/>
      <c r="AG356" s="107"/>
      <c r="AP356" s="107"/>
      <c r="AQ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63"/>
      <c r="B357" s="107"/>
      <c r="L357" s="107"/>
      <c r="V357" s="107"/>
      <c r="AF357" s="107"/>
      <c r="AG357" s="107"/>
      <c r="AP357" s="107"/>
      <c r="AQ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63"/>
      <c r="B358" s="107"/>
      <c r="L358" s="107"/>
      <c r="V358" s="107"/>
      <c r="AF358" s="107"/>
      <c r="AG358" s="107"/>
      <c r="AP358" s="107"/>
      <c r="AQ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63"/>
      <c r="B359" s="107"/>
      <c r="L359" s="107"/>
      <c r="V359" s="107"/>
      <c r="AF359" s="107"/>
      <c r="AG359" s="107"/>
      <c r="AP359" s="107"/>
      <c r="AQ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63"/>
      <c r="B360" s="107"/>
      <c r="L360" s="107"/>
      <c r="V360" s="107"/>
      <c r="AF360" s="107"/>
      <c r="AG360" s="107"/>
      <c r="AP360" s="107"/>
      <c r="AQ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63"/>
      <c r="B361" s="107"/>
      <c r="L361" s="107"/>
      <c r="V361" s="107"/>
      <c r="AF361" s="107"/>
      <c r="AG361" s="107"/>
      <c r="AP361" s="107"/>
      <c r="AQ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63"/>
      <c r="B362" s="107"/>
      <c r="L362" s="107"/>
      <c r="V362" s="107"/>
      <c r="AF362" s="107"/>
      <c r="AG362" s="107"/>
      <c r="AP362" s="107"/>
      <c r="AQ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63"/>
      <c r="B363" s="107"/>
      <c r="L363" s="107"/>
      <c r="V363" s="107"/>
      <c r="AF363" s="107"/>
      <c r="AG363" s="107"/>
      <c r="AP363" s="107"/>
      <c r="AQ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63"/>
      <c r="B364" s="107"/>
      <c r="L364" s="107"/>
      <c r="V364" s="107"/>
      <c r="AF364" s="107"/>
      <c r="AG364" s="107"/>
      <c r="AP364" s="107"/>
      <c r="AQ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63"/>
      <c r="B365" s="107"/>
      <c r="L365" s="107"/>
      <c r="V365" s="107"/>
      <c r="AF365" s="107"/>
      <c r="AG365" s="107"/>
      <c r="AP365" s="107"/>
      <c r="AQ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63"/>
      <c r="B366" s="107"/>
      <c r="L366" s="107"/>
      <c r="V366" s="107"/>
      <c r="AF366" s="107"/>
      <c r="AG366" s="107"/>
      <c r="AP366" s="107"/>
      <c r="AQ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63"/>
      <c r="B367" s="107"/>
      <c r="L367" s="107"/>
      <c r="V367" s="107"/>
      <c r="AF367" s="107"/>
      <c r="AG367" s="107"/>
      <c r="AP367" s="107"/>
      <c r="AQ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63"/>
      <c r="B368" s="107"/>
      <c r="L368" s="107"/>
      <c r="V368" s="107"/>
      <c r="AF368" s="107"/>
      <c r="AG368" s="107"/>
      <c r="AP368" s="107"/>
      <c r="AQ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63"/>
      <c r="B369" s="107"/>
      <c r="L369" s="107"/>
      <c r="V369" s="107"/>
      <c r="AF369" s="107"/>
      <c r="AG369" s="107"/>
      <c r="AP369" s="107"/>
      <c r="AQ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63"/>
      <c r="B370" s="107"/>
      <c r="L370" s="107"/>
      <c r="V370" s="107"/>
      <c r="AF370" s="107"/>
      <c r="AG370" s="107"/>
      <c r="AP370" s="107"/>
      <c r="AQ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63"/>
      <c r="B371" s="107"/>
      <c r="L371" s="107"/>
      <c r="V371" s="107"/>
      <c r="AF371" s="107"/>
      <c r="AG371" s="107"/>
      <c r="AP371" s="107"/>
      <c r="AQ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63"/>
      <c r="B372" s="107"/>
      <c r="L372" s="107"/>
      <c r="V372" s="107"/>
      <c r="AF372" s="107"/>
      <c r="AG372" s="107"/>
      <c r="AP372" s="107"/>
      <c r="AQ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63"/>
      <c r="B373" s="107"/>
      <c r="L373" s="107"/>
      <c r="V373" s="107"/>
      <c r="AF373" s="107"/>
      <c r="AG373" s="107"/>
      <c r="AP373" s="107"/>
      <c r="AQ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63"/>
      <c r="B374" s="107"/>
      <c r="L374" s="107"/>
      <c r="V374" s="107"/>
      <c r="AF374" s="107"/>
      <c r="AG374" s="107"/>
      <c r="AP374" s="107"/>
      <c r="AQ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63"/>
      <c r="B375" s="107"/>
      <c r="L375" s="107"/>
      <c r="V375" s="107"/>
      <c r="AF375" s="107"/>
      <c r="AG375" s="107"/>
      <c r="AP375" s="107"/>
      <c r="AQ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63"/>
      <c r="B376" s="107"/>
      <c r="L376" s="107"/>
      <c r="V376" s="107"/>
      <c r="AF376" s="107"/>
      <c r="AG376" s="107"/>
      <c r="AP376" s="107"/>
      <c r="AQ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63"/>
      <c r="B377" s="107"/>
      <c r="L377" s="107"/>
      <c r="V377" s="107"/>
      <c r="AF377" s="107"/>
      <c r="AG377" s="107"/>
      <c r="AP377" s="107"/>
      <c r="AQ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63"/>
      <c r="B378" s="107"/>
      <c r="L378" s="107"/>
      <c r="V378" s="107"/>
      <c r="AF378" s="107"/>
      <c r="AG378" s="107"/>
      <c r="AP378" s="107"/>
      <c r="AQ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63"/>
      <c r="B379" s="107"/>
      <c r="L379" s="107"/>
      <c r="V379" s="107"/>
      <c r="AF379" s="107"/>
      <c r="AG379" s="107"/>
      <c r="AP379" s="107"/>
      <c r="AQ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63"/>
      <c r="B380" s="107"/>
      <c r="L380" s="107"/>
      <c r="V380" s="107"/>
      <c r="AF380" s="107"/>
      <c r="AG380" s="107"/>
      <c r="AP380" s="107"/>
      <c r="AQ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63"/>
      <c r="B381" s="107"/>
      <c r="L381" s="107"/>
      <c r="V381" s="107"/>
      <c r="AF381" s="107"/>
      <c r="AG381" s="107"/>
      <c r="AP381" s="107"/>
      <c r="AQ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63"/>
      <c r="B382" s="107"/>
      <c r="L382" s="107"/>
      <c r="V382" s="107"/>
      <c r="AF382" s="107"/>
      <c r="AG382" s="107"/>
      <c r="AP382" s="107"/>
      <c r="AQ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63"/>
      <c r="B383" s="107"/>
      <c r="L383" s="107"/>
      <c r="V383" s="107"/>
      <c r="AF383" s="107"/>
      <c r="AG383" s="107"/>
      <c r="AP383" s="107"/>
      <c r="AQ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63"/>
      <c r="B384" s="107"/>
      <c r="L384" s="107"/>
      <c r="V384" s="107"/>
      <c r="AF384" s="107"/>
      <c r="AG384" s="107"/>
      <c r="AP384" s="107"/>
      <c r="AQ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63"/>
      <c r="B385" s="107"/>
      <c r="L385" s="107"/>
      <c r="V385" s="107"/>
      <c r="AF385" s="107"/>
      <c r="AG385" s="107"/>
      <c r="AP385" s="107"/>
      <c r="AQ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63"/>
      <c r="B386" s="107"/>
      <c r="L386" s="107"/>
      <c r="V386" s="107"/>
      <c r="AF386" s="107"/>
      <c r="AG386" s="107"/>
      <c r="AP386" s="107"/>
      <c r="AQ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63"/>
      <c r="B387" s="107"/>
      <c r="L387" s="107"/>
      <c r="V387" s="107"/>
      <c r="AF387" s="107"/>
      <c r="AG387" s="107"/>
      <c r="AP387" s="107"/>
      <c r="AQ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63"/>
      <c r="B388" s="107"/>
      <c r="L388" s="107"/>
      <c r="V388" s="107"/>
      <c r="AF388" s="107"/>
      <c r="AG388" s="107"/>
      <c r="AP388" s="107"/>
      <c r="AQ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63"/>
      <c r="B389" s="107"/>
      <c r="L389" s="107"/>
      <c r="V389" s="107"/>
      <c r="AF389" s="107"/>
      <c r="AG389" s="107"/>
      <c r="AP389" s="107"/>
      <c r="AQ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63"/>
      <c r="B390" s="107"/>
      <c r="L390" s="107"/>
      <c r="V390" s="107"/>
      <c r="AF390" s="107"/>
      <c r="AG390" s="107"/>
      <c r="AP390" s="107"/>
      <c r="AQ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63"/>
      <c r="B391" s="107"/>
      <c r="L391" s="107"/>
      <c r="V391" s="107"/>
      <c r="AF391" s="107"/>
      <c r="AG391" s="107"/>
      <c r="AP391" s="107"/>
      <c r="AQ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63"/>
      <c r="B392" s="107"/>
      <c r="L392" s="107"/>
      <c r="V392" s="107"/>
      <c r="AF392" s="107"/>
      <c r="AG392" s="107"/>
      <c r="AP392" s="107"/>
      <c r="AQ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63"/>
      <c r="B393" s="107"/>
      <c r="L393" s="107"/>
      <c r="V393" s="107"/>
      <c r="AF393" s="107"/>
      <c r="AG393" s="107"/>
      <c r="AP393" s="107"/>
      <c r="AQ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63"/>
      <c r="B394" s="107"/>
      <c r="L394" s="107"/>
      <c r="V394" s="107"/>
      <c r="AF394" s="107"/>
      <c r="AG394" s="107"/>
      <c r="AP394" s="107"/>
      <c r="AQ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63"/>
      <c r="B395" s="107"/>
      <c r="L395" s="107"/>
      <c r="V395" s="107"/>
      <c r="AF395" s="107"/>
      <c r="AG395" s="107"/>
      <c r="AP395" s="107"/>
      <c r="AQ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63"/>
      <c r="B396" s="107"/>
      <c r="L396" s="107"/>
      <c r="V396" s="107"/>
      <c r="AF396" s="107"/>
      <c r="AG396" s="107"/>
      <c r="AP396" s="107"/>
      <c r="AQ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63"/>
      <c r="B397" s="107"/>
      <c r="L397" s="107"/>
      <c r="V397" s="107"/>
      <c r="AF397" s="107"/>
      <c r="AG397" s="107"/>
      <c r="AP397" s="107"/>
      <c r="AQ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63"/>
      <c r="B398" s="107"/>
      <c r="L398" s="107"/>
      <c r="V398" s="107"/>
      <c r="AF398" s="107"/>
      <c r="AG398" s="107"/>
      <c r="AP398" s="107"/>
      <c r="AQ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63"/>
      <c r="B399" s="107"/>
      <c r="L399" s="107"/>
      <c r="V399" s="107"/>
      <c r="AF399" s="107"/>
      <c r="AG399" s="107"/>
      <c r="AP399" s="107"/>
      <c r="AQ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63"/>
      <c r="B400" s="107"/>
      <c r="L400" s="107"/>
      <c r="V400" s="107"/>
      <c r="AF400" s="107"/>
      <c r="AG400" s="107"/>
      <c r="AP400" s="107"/>
      <c r="AQ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63"/>
      <c r="B401" s="107"/>
      <c r="L401" s="107"/>
      <c r="V401" s="107"/>
      <c r="AF401" s="107"/>
      <c r="AG401" s="107"/>
      <c r="AP401" s="107"/>
      <c r="AQ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63"/>
      <c r="B402" s="107"/>
      <c r="L402" s="107"/>
      <c r="V402" s="107"/>
      <c r="AF402" s="107"/>
      <c r="AG402" s="107"/>
      <c r="AP402" s="107"/>
      <c r="AQ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63"/>
      <c r="B403" s="107"/>
      <c r="L403" s="107"/>
      <c r="V403" s="107"/>
      <c r="AF403" s="107"/>
      <c r="AG403" s="107"/>
      <c r="AP403" s="107"/>
      <c r="AQ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63"/>
      <c r="B404" s="107"/>
      <c r="L404" s="107"/>
      <c r="V404" s="107"/>
      <c r="AF404" s="107"/>
      <c r="AG404" s="107"/>
      <c r="AP404" s="107"/>
      <c r="AQ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63"/>
      <c r="B405" s="107"/>
      <c r="L405" s="107"/>
      <c r="V405" s="107"/>
      <c r="AF405" s="107"/>
      <c r="AG405" s="107"/>
      <c r="AP405" s="107"/>
      <c r="AQ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63"/>
      <c r="B406" s="107"/>
      <c r="L406" s="107"/>
      <c r="V406" s="107"/>
      <c r="AF406" s="107"/>
      <c r="AG406" s="107"/>
      <c r="AP406" s="107"/>
      <c r="AQ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63"/>
      <c r="B407" s="107"/>
      <c r="L407" s="107"/>
      <c r="V407" s="107"/>
      <c r="AF407" s="107"/>
      <c r="AG407" s="107"/>
      <c r="AP407" s="107"/>
      <c r="AQ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63"/>
      <c r="B408" s="107"/>
      <c r="L408" s="107"/>
      <c r="V408" s="107"/>
      <c r="AF408" s="107"/>
      <c r="AG408" s="107"/>
      <c r="AP408" s="107"/>
      <c r="AQ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63"/>
      <c r="B409" s="107"/>
      <c r="L409" s="107"/>
      <c r="V409" s="107"/>
      <c r="AF409" s="107"/>
      <c r="AG409" s="107"/>
      <c r="AP409" s="107"/>
      <c r="AQ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63"/>
      <c r="B410" s="107"/>
      <c r="L410" s="107"/>
      <c r="V410" s="107"/>
      <c r="AF410" s="107"/>
      <c r="AG410" s="107"/>
      <c r="AP410" s="107"/>
      <c r="AQ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63"/>
      <c r="B411" s="107"/>
      <c r="L411" s="107"/>
      <c r="V411" s="107"/>
      <c r="AF411" s="107"/>
      <c r="AG411" s="107"/>
      <c r="AP411" s="107"/>
      <c r="AQ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63"/>
      <c r="B412" s="107"/>
      <c r="L412" s="107"/>
      <c r="V412" s="107"/>
      <c r="AF412" s="107"/>
      <c r="AG412" s="107"/>
      <c r="AP412" s="107"/>
      <c r="AQ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63"/>
      <c r="B413" s="107"/>
      <c r="L413" s="107"/>
      <c r="V413" s="107"/>
      <c r="AF413" s="107"/>
      <c r="AG413" s="107"/>
      <c r="AP413" s="107"/>
      <c r="AQ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63"/>
      <c r="B414" s="107"/>
      <c r="L414" s="107"/>
      <c r="V414" s="107"/>
      <c r="AF414" s="107"/>
      <c r="AG414" s="107"/>
      <c r="AP414" s="107"/>
      <c r="AQ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63"/>
      <c r="B415" s="107"/>
      <c r="L415" s="107"/>
      <c r="V415" s="107"/>
      <c r="AF415" s="107"/>
      <c r="AG415" s="107"/>
      <c r="AP415" s="107"/>
      <c r="AQ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63"/>
      <c r="B416" s="107"/>
      <c r="L416" s="107"/>
      <c r="V416" s="107"/>
      <c r="AF416" s="107"/>
      <c r="AG416" s="107"/>
      <c r="AP416" s="107"/>
      <c r="AQ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63"/>
      <c r="B417" s="107"/>
      <c r="L417" s="107"/>
      <c r="V417" s="107"/>
      <c r="AF417" s="107"/>
      <c r="AG417" s="107"/>
      <c r="AP417" s="107"/>
      <c r="AQ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63"/>
      <c r="B418" s="107"/>
      <c r="L418" s="107"/>
      <c r="V418" s="107"/>
      <c r="AF418" s="107"/>
      <c r="AG418" s="107"/>
      <c r="AP418" s="107"/>
      <c r="AQ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63"/>
      <c r="B419" s="107"/>
      <c r="L419" s="107"/>
      <c r="V419" s="107"/>
      <c r="AF419" s="107"/>
      <c r="AG419" s="107"/>
      <c r="AP419" s="107"/>
      <c r="AQ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63"/>
      <c r="B420" s="107"/>
      <c r="L420" s="107"/>
      <c r="V420" s="107"/>
      <c r="AF420" s="107"/>
      <c r="AG420" s="107"/>
      <c r="AP420" s="107"/>
      <c r="AQ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63"/>
      <c r="B421" s="107"/>
      <c r="L421" s="107"/>
      <c r="V421" s="107"/>
      <c r="AF421" s="107"/>
      <c r="AG421" s="107"/>
      <c r="AP421" s="107"/>
      <c r="AQ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63"/>
      <c r="B422" s="107"/>
      <c r="L422" s="107"/>
      <c r="V422" s="107"/>
      <c r="AF422" s="107"/>
      <c r="AG422" s="107"/>
      <c r="AP422" s="107"/>
      <c r="AQ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63"/>
      <c r="B423" s="107"/>
      <c r="L423" s="107"/>
      <c r="V423" s="107"/>
      <c r="AF423" s="107"/>
      <c r="AG423" s="107"/>
      <c r="AP423" s="107"/>
      <c r="AQ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63"/>
      <c r="B424" s="107"/>
      <c r="L424" s="107"/>
      <c r="V424" s="107"/>
      <c r="AF424" s="107"/>
      <c r="AG424" s="107"/>
      <c r="AP424" s="107"/>
      <c r="AQ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63"/>
      <c r="B425" s="107"/>
      <c r="L425" s="107"/>
      <c r="V425" s="107"/>
      <c r="AF425" s="107"/>
      <c r="AG425" s="107"/>
      <c r="AP425" s="107"/>
      <c r="AQ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63"/>
      <c r="B426" s="107"/>
      <c r="L426" s="107"/>
      <c r="V426" s="107"/>
      <c r="AF426" s="107"/>
      <c r="AG426" s="107"/>
      <c r="AP426" s="107"/>
      <c r="AQ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63"/>
      <c r="B427" s="107"/>
      <c r="L427" s="107"/>
      <c r="V427" s="107"/>
      <c r="AF427" s="107"/>
      <c r="AG427" s="107"/>
      <c r="AP427" s="107"/>
      <c r="AQ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63"/>
      <c r="B428" s="107"/>
      <c r="L428" s="107"/>
      <c r="V428" s="107"/>
      <c r="AF428" s="107"/>
      <c r="AG428" s="107"/>
      <c r="AP428" s="107"/>
      <c r="AQ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63"/>
      <c r="B429" s="107"/>
      <c r="L429" s="107"/>
      <c r="V429" s="107"/>
      <c r="AF429" s="107"/>
      <c r="AG429" s="107"/>
      <c r="AP429" s="107"/>
      <c r="AQ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63"/>
      <c r="B430" s="107"/>
      <c r="L430" s="107"/>
      <c r="V430" s="107"/>
      <c r="AF430" s="107"/>
      <c r="AG430" s="107"/>
      <c r="AP430" s="107"/>
      <c r="AQ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63"/>
      <c r="B431" s="107"/>
      <c r="L431" s="107"/>
      <c r="V431" s="107"/>
      <c r="AF431" s="107"/>
      <c r="AG431" s="107"/>
      <c r="AP431" s="107"/>
      <c r="AQ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63"/>
      <c r="B432" s="107"/>
      <c r="L432" s="107"/>
      <c r="V432" s="107"/>
      <c r="AF432" s="107"/>
      <c r="AG432" s="107"/>
      <c r="AP432" s="107"/>
      <c r="AQ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63"/>
      <c r="B433" s="107"/>
      <c r="L433" s="107"/>
      <c r="V433" s="107"/>
      <c r="AF433" s="107"/>
      <c r="AG433" s="107"/>
      <c r="AP433" s="107"/>
      <c r="AQ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63"/>
      <c r="B434" s="107"/>
      <c r="L434" s="107"/>
      <c r="V434" s="107"/>
      <c r="AF434" s="107"/>
      <c r="AG434" s="107"/>
      <c r="AP434" s="107"/>
      <c r="AQ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63"/>
      <c r="B435" s="107"/>
      <c r="L435" s="107"/>
      <c r="V435" s="107"/>
      <c r="AF435" s="107"/>
      <c r="AG435" s="107"/>
      <c r="AP435" s="107"/>
      <c r="AQ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63"/>
      <c r="B436" s="107"/>
      <c r="L436" s="107"/>
      <c r="V436" s="107"/>
      <c r="AF436" s="107"/>
      <c r="AG436" s="107"/>
      <c r="AP436" s="107"/>
      <c r="AQ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63"/>
      <c r="B437" s="107"/>
      <c r="L437" s="107"/>
      <c r="V437" s="107"/>
      <c r="AF437" s="107"/>
      <c r="AG437" s="107"/>
      <c r="AP437" s="107"/>
      <c r="AQ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63"/>
      <c r="B438" s="107"/>
      <c r="L438" s="107"/>
      <c r="V438" s="107"/>
      <c r="AF438" s="107"/>
      <c r="AG438" s="107"/>
      <c r="AP438" s="107"/>
      <c r="AQ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63"/>
      <c r="B439" s="107"/>
      <c r="L439" s="107"/>
      <c r="V439" s="107"/>
      <c r="AF439" s="107"/>
      <c r="AG439" s="107"/>
      <c r="AP439" s="107"/>
      <c r="AQ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63"/>
      <c r="B440" s="107"/>
      <c r="L440" s="107"/>
      <c r="V440" s="107"/>
      <c r="AF440" s="107"/>
      <c r="AG440" s="107"/>
      <c r="AP440" s="107"/>
      <c r="AQ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63"/>
      <c r="B441" s="107"/>
      <c r="L441" s="107"/>
      <c r="V441" s="107"/>
      <c r="AF441" s="107"/>
      <c r="AG441" s="107"/>
      <c r="AP441" s="107"/>
      <c r="AQ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63"/>
      <c r="B442" s="107"/>
      <c r="L442" s="107"/>
      <c r="V442" s="107"/>
      <c r="AF442" s="107"/>
      <c r="AG442" s="107"/>
      <c r="AP442" s="107"/>
      <c r="AQ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63"/>
      <c r="B443" s="107"/>
      <c r="L443" s="107"/>
      <c r="V443" s="107"/>
      <c r="AF443" s="107"/>
      <c r="AG443" s="107"/>
      <c r="AP443" s="107"/>
      <c r="AQ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63"/>
      <c r="B444" s="107"/>
      <c r="L444" s="107"/>
      <c r="V444" s="107"/>
      <c r="AF444" s="107"/>
      <c r="AG444" s="107"/>
      <c r="AP444" s="107"/>
      <c r="AQ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63"/>
      <c r="B445" s="107"/>
      <c r="L445" s="107"/>
      <c r="V445" s="107"/>
      <c r="AF445" s="107"/>
      <c r="AG445" s="107"/>
      <c r="AP445" s="107"/>
      <c r="AQ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63"/>
      <c r="B446" s="107"/>
      <c r="L446" s="107"/>
      <c r="V446" s="107"/>
      <c r="AF446" s="107"/>
      <c r="AG446" s="107"/>
      <c r="AP446" s="107"/>
      <c r="AQ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63"/>
      <c r="B447" s="107"/>
      <c r="L447" s="107"/>
      <c r="V447" s="107"/>
      <c r="AF447" s="107"/>
      <c r="AG447" s="107"/>
      <c r="AP447" s="107"/>
      <c r="AQ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63"/>
      <c r="B448" s="107"/>
      <c r="L448" s="107"/>
      <c r="V448" s="107"/>
      <c r="AF448" s="107"/>
      <c r="AG448" s="107"/>
      <c r="AP448" s="107"/>
      <c r="AQ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63"/>
      <c r="B449" s="107"/>
      <c r="L449" s="107"/>
      <c r="V449" s="107"/>
      <c r="AF449" s="107"/>
      <c r="AG449" s="107"/>
      <c r="AP449" s="107"/>
      <c r="AQ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63"/>
      <c r="B450" s="107"/>
      <c r="L450" s="107"/>
      <c r="V450" s="107"/>
      <c r="AF450" s="107"/>
      <c r="AG450" s="107"/>
      <c r="AP450" s="107"/>
      <c r="AQ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63"/>
      <c r="B451" s="107"/>
      <c r="L451" s="107"/>
      <c r="V451" s="107"/>
      <c r="AF451" s="107"/>
      <c r="AG451" s="107"/>
      <c r="AP451" s="107"/>
      <c r="AQ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63"/>
      <c r="B452" s="107"/>
      <c r="L452" s="107"/>
      <c r="V452" s="107"/>
      <c r="AF452" s="107"/>
      <c r="AG452" s="107"/>
      <c r="AP452" s="107"/>
      <c r="AQ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63"/>
      <c r="B453" s="107"/>
      <c r="L453" s="107"/>
      <c r="V453" s="107"/>
      <c r="AF453" s="107"/>
      <c r="AG453" s="107"/>
      <c r="AP453" s="107"/>
      <c r="AQ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63"/>
      <c r="B454" s="107"/>
      <c r="L454" s="107"/>
      <c r="V454" s="107"/>
      <c r="AF454" s="107"/>
      <c r="AG454" s="107"/>
      <c r="AP454" s="107"/>
      <c r="AQ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63"/>
      <c r="B455" s="107"/>
      <c r="L455" s="107"/>
      <c r="V455" s="107"/>
      <c r="AF455" s="107"/>
      <c r="AG455" s="107"/>
      <c r="AP455" s="107"/>
      <c r="AQ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63"/>
      <c r="B456" s="107"/>
      <c r="L456" s="107"/>
      <c r="V456" s="107"/>
      <c r="AF456" s="107"/>
      <c r="AG456" s="107"/>
      <c r="AP456" s="107"/>
      <c r="AQ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63"/>
      <c r="B457" s="107"/>
      <c r="L457" s="107"/>
      <c r="V457" s="107"/>
      <c r="AF457" s="107"/>
      <c r="AG457" s="107"/>
      <c r="AP457" s="107"/>
      <c r="AQ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63"/>
      <c r="B458" s="107"/>
      <c r="L458" s="107"/>
      <c r="V458" s="107"/>
      <c r="AF458" s="107"/>
      <c r="AG458" s="107"/>
      <c r="AP458" s="107"/>
      <c r="AQ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63"/>
      <c r="B459" s="107"/>
      <c r="L459" s="107"/>
      <c r="V459" s="107"/>
      <c r="AF459" s="107"/>
      <c r="AG459" s="107"/>
      <c r="AP459" s="107"/>
      <c r="AQ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63"/>
      <c r="B460" s="107"/>
      <c r="L460" s="107"/>
      <c r="V460" s="107"/>
      <c r="AF460" s="107"/>
      <c r="AG460" s="107"/>
      <c r="AP460" s="107"/>
      <c r="AQ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63"/>
      <c r="B461" s="107"/>
      <c r="L461" s="107"/>
      <c r="V461" s="107"/>
      <c r="AF461" s="107"/>
      <c r="AG461" s="107"/>
      <c r="AP461" s="107"/>
      <c r="AQ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63"/>
      <c r="B462" s="107"/>
      <c r="L462" s="107"/>
      <c r="V462" s="107"/>
      <c r="AF462" s="107"/>
      <c r="AG462" s="107"/>
      <c r="AP462" s="107"/>
      <c r="AQ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63"/>
      <c r="B463" s="107"/>
      <c r="L463" s="107"/>
      <c r="V463" s="107"/>
      <c r="AF463" s="107"/>
      <c r="AG463" s="107"/>
      <c r="AP463" s="107"/>
      <c r="AQ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63"/>
      <c r="B464" s="107"/>
      <c r="L464" s="107"/>
      <c r="V464" s="107"/>
      <c r="AF464" s="107"/>
      <c r="AG464" s="107"/>
      <c r="AP464" s="107"/>
      <c r="AQ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63"/>
      <c r="B465" s="107"/>
      <c r="L465" s="107"/>
      <c r="V465" s="107"/>
      <c r="AF465" s="107"/>
      <c r="AG465" s="107"/>
      <c r="AP465" s="107"/>
      <c r="AQ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63"/>
      <c r="B466" s="107"/>
      <c r="L466" s="107"/>
      <c r="V466" s="107"/>
      <c r="AF466" s="107"/>
      <c r="AG466" s="107"/>
      <c r="AP466" s="107"/>
      <c r="AQ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63"/>
      <c r="B467" s="107"/>
      <c r="L467" s="107"/>
      <c r="V467" s="107"/>
      <c r="AF467" s="107"/>
      <c r="AG467" s="107"/>
      <c r="AP467" s="107"/>
      <c r="AQ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63"/>
      <c r="B468" s="107"/>
      <c r="L468" s="107"/>
      <c r="V468" s="107"/>
      <c r="AF468" s="107"/>
      <c r="AG468" s="107"/>
      <c r="AP468" s="107"/>
      <c r="AQ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63"/>
      <c r="B469" s="107"/>
      <c r="L469" s="107"/>
      <c r="V469" s="107"/>
      <c r="AF469" s="107"/>
      <c r="AG469" s="107"/>
      <c r="AP469" s="107"/>
      <c r="AQ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63"/>
      <c r="B470" s="107"/>
      <c r="L470" s="107"/>
      <c r="V470" s="107"/>
      <c r="AF470" s="107"/>
      <c r="AG470" s="107"/>
      <c r="AP470" s="107"/>
      <c r="AQ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63"/>
      <c r="B471" s="107"/>
      <c r="L471" s="107"/>
      <c r="V471" s="107"/>
      <c r="AF471" s="107"/>
      <c r="AG471" s="107"/>
      <c r="AP471" s="107"/>
      <c r="AQ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63"/>
      <c r="B472" s="107"/>
      <c r="L472" s="107"/>
      <c r="V472" s="107"/>
      <c r="AF472" s="107"/>
      <c r="AG472" s="107"/>
      <c r="AP472" s="107"/>
      <c r="AQ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63"/>
      <c r="B473" s="107"/>
      <c r="L473" s="107"/>
      <c r="V473" s="107"/>
      <c r="AF473" s="107"/>
      <c r="AG473" s="107"/>
      <c r="AP473" s="107"/>
      <c r="AQ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63"/>
      <c r="B474" s="107"/>
      <c r="L474" s="107"/>
      <c r="V474" s="107"/>
      <c r="AF474" s="107"/>
      <c r="AG474" s="107"/>
      <c r="AP474" s="107"/>
      <c r="AQ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63"/>
      <c r="B475" s="107"/>
      <c r="L475" s="107"/>
      <c r="V475" s="107"/>
      <c r="AF475" s="107"/>
      <c r="AG475" s="107"/>
      <c r="AP475" s="107"/>
      <c r="AQ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63"/>
      <c r="B476" s="107"/>
      <c r="L476" s="107"/>
      <c r="V476" s="107"/>
      <c r="AF476" s="107"/>
      <c r="AG476" s="107"/>
      <c r="AP476" s="107"/>
      <c r="AQ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63"/>
      <c r="B477" s="107"/>
      <c r="L477" s="107"/>
      <c r="V477" s="107"/>
      <c r="AF477" s="107"/>
      <c r="AG477" s="107"/>
      <c r="AP477" s="107"/>
      <c r="AQ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63"/>
      <c r="B478" s="107"/>
      <c r="L478" s="107"/>
      <c r="V478" s="107"/>
      <c r="AF478" s="107"/>
      <c r="AG478" s="107"/>
      <c r="AP478" s="107"/>
      <c r="AQ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63"/>
      <c r="B479" s="107"/>
      <c r="L479" s="107"/>
      <c r="V479" s="107"/>
      <c r="AF479" s="107"/>
      <c r="AG479" s="107"/>
      <c r="AP479" s="107"/>
      <c r="AQ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63"/>
      <c r="B480" s="107"/>
      <c r="L480" s="107"/>
      <c r="V480" s="107"/>
      <c r="AF480" s="107"/>
      <c r="AG480" s="107"/>
      <c r="AP480" s="107"/>
      <c r="AQ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63"/>
      <c r="B481" s="107"/>
      <c r="L481" s="107"/>
      <c r="V481" s="107"/>
      <c r="AF481" s="107"/>
      <c r="AG481" s="107"/>
      <c r="AP481" s="107"/>
      <c r="AQ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63"/>
      <c r="B482" s="107"/>
      <c r="L482" s="107"/>
      <c r="V482" s="107"/>
      <c r="AF482" s="107"/>
      <c r="AG482" s="107"/>
      <c r="AP482" s="107"/>
      <c r="AQ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63"/>
      <c r="B483" s="107"/>
      <c r="L483" s="107"/>
      <c r="V483" s="107"/>
      <c r="AF483" s="107"/>
      <c r="AG483" s="107"/>
      <c r="AP483" s="107"/>
      <c r="AQ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63"/>
      <c r="B484" s="107"/>
      <c r="L484" s="107"/>
      <c r="V484" s="107"/>
      <c r="AF484" s="107"/>
      <c r="AG484" s="107"/>
      <c r="AP484" s="107"/>
      <c r="AQ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63"/>
      <c r="B485" s="107"/>
      <c r="L485" s="107"/>
      <c r="V485" s="107"/>
      <c r="AF485" s="107"/>
      <c r="AG485" s="107"/>
      <c r="AP485" s="107"/>
      <c r="AQ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63"/>
      <c r="B486" s="107"/>
      <c r="L486" s="107"/>
      <c r="V486" s="107"/>
      <c r="AF486" s="107"/>
      <c r="AG486" s="107"/>
      <c r="AP486" s="107"/>
      <c r="AQ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63"/>
      <c r="B487" s="107"/>
      <c r="L487" s="107"/>
      <c r="V487" s="107"/>
      <c r="AF487" s="107"/>
      <c r="AG487" s="107"/>
      <c r="AP487" s="107"/>
      <c r="AQ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63"/>
      <c r="B488" s="107"/>
      <c r="L488" s="107"/>
      <c r="V488" s="107"/>
      <c r="AF488" s="107"/>
      <c r="AG488" s="107"/>
      <c r="AP488" s="107"/>
      <c r="AQ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63"/>
      <c r="B489" s="107"/>
      <c r="L489" s="107"/>
      <c r="V489" s="107"/>
      <c r="AF489" s="107"/>
      <c r="AG489" s="107"/>
      <c r="AP489" s="107"/>
      <c r="AQ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63"/>
      <c r="B490" s="107"/>
      <c r="L490" s="107"/>
      <c r="V490" s="107"/>
      <c r="AF490" s="107"/>
      <c r="AG490" s="107"/>
      <c r="AP490" s="107"/>
      <c r="AQ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63"/>
      <c r="B491" s="107"/>
      <c r="L491" s="107"/>
      <c r="V491" s="107"/>
      <c r="AF491" s="107"/>
      <c r="AG491" s="107"/>
      <c r="AP491" s="107"/>
      <c r="AQ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63"/>
      <c r="B492" s="107"/>
      <c r="L492" s="107"/>
      <c r="V492" s="107"/>
      <c r="AF492" s="107"/>
      <c r="AG492" s="107"/>
      <c r="AP492" s="107"/>
      <c r="AQ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63"/>
      <c r="B493" s="107"/>
      <c r="L493" s="107"/>
      <c r="V493" s="107"/>
      <c r="AF493" s="107"/>
      <c r="AG493" s="107"/>
      <c r="AP493" s="107"/>
      <c r="AQ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63"/>
      <c r="B494" s="107"/>
      <c r="L494" s="107"/>
      <c r="V494" s="107"/>
      <c r="AF494" s="107"/>
      <c r="AG494" s="107"/>
      <c r="AP494" s="107"/>
      <c r="AQ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63"/>
      <c r="B495" s="107"/>
      <c r="L495" s="107"/>
      <c r="V495" s="107"/>
      <c r="AF495" s="107"/>
      <c r="AG495" s="107"/>
      <c r="AP495" s="107"/>
      <c r="AQ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63"/>
      <c r="B496" s="107"/>
      <c r="L496" s="107"/>
      <c r="V496" s="107"/>
      <c r="AF496" s="107"/>
      <c r="AG496" s="107"/>
      <c r="AP496" s="107"/>
      <c r="AQ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63"/>
      <c r="B497" s="107"/>
      <c r="L497" s="107"/>
      <c r="V497" s="107"/>
      <c r="AF497" s="107"/>
      <c r="AG497" s="107"/>
      <c r="AP497" s="107"/>
      <c r="AQ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63"/>
      <c r="B498" s="107"/>
      <c r="L498" s="107"/>
      <c r="V498" s="107"/>
      <c r="AF498" s="107"/>
      <c r="AG498" s="107"/>
      <c r="AP498" s="107"/>
      <c r="AQ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63"/>
      <c r="B499" s="107"/>
      <c r="L499" s="107"/>
      <c r="V499" s="107"/>
      <c r="AF499" s="107"/>
      <c r="AG499" s="107"/>
      <c r="AP499" s="107"/>
      <c r="AQ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63"/>
      <c r="B500" s="107"/>
      <c r="L500" s="107"/>
      <c r="V500" s="107"/>
      <c r="AF500" s="107"/>
      <c r="AG500" s="107"/>
      <c r="AP500" s="107"/>
      <c r="AQ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63"/>
      <c r="B501" s="107"/>
      <c r="L501" s="107"/>
      <c r="V501" s="107"/>
      <c r="AF501" s="107"/>
      <c r="AG501" s="107"/>
      <c r="AP501" s="107"/>
      <c r="AQ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63"/>
      <c r="B502" s="107"/>
      <c r="L502" s="107"/>
      <c r="V502" s="107"/>
      <c r="AF502" s="107"/>
      <c r="AG502" s="107"/>
      <c r="AP502" s="107"/>
      <c r="AQ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63"/>
      <c r="B503" s="107"/>
      <c r="L503" s="107"/>
      <c r="V503" s="107"/>
      <c r="AF503" s="107"/>
      <c r="AG503" s="107"/>
      <c r="AP503" s="107"/>
      <c r="AQ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63"/>
      <c r="B504" s="107"/>
      <c r="L504" s="107"/>
      <c r="V504" s="107"/>
      <c r="AF504" s="107"/>
      <c r="AG504" s="107"/>
      <c r="AP504" s="107"/>
      <c r="AQ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63"/>
      <c r="B505" s="107"/>
      <c r="L505" s="107"/>
      <c r="V505" s="107"/>
      <c r="AF505" s="107"/>
      <c r="AG505" s="107"/>
      <c r="AP505" s="107"/>
      <c r="AQ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63"/>
      <c r="B506" s="107"/>
      <c r="L506" s="107"/>
      <c r="V506" s="107"/>
      <c r="AF506" s="107"/>
      <c r="AG506" s="107"/>
      <c r="AP506" s="107"/>
      <c r="AQ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63"/>
      <c r="B507" s="107"/>
      <c r="L507" s="107"/>
      <c r="V507" s="107"/>
      <c r="AF507" s="107"/>
      <c r="AG507" s="107"/>
      <c r="AP507" s="107"/>
      <c r="AQ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63"/>
      <c r="B508" s="107"/>
      <c r="L508" s="107"/>
      <c r="V508" s="107"/>
      <c r="AF508" s="107"/>
      <c r="AG508" s="107"/>
      <c r="AP508" s="107"/>
      <c r="AQ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63"/>
      <c r="B509" s="107"/>
      <c r="L509" s="107"/>
      <c r="V509" s="107"/>
      <c r="AF509" s="107"/>
      <c r="AG509" s="107"/>
      <c r="AP509" s="107"/>
      <c r="AQ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63"/>
      <c r="B510" s="107"/>
      <c r="L510" s="107"/>
      <c r="V510" s="107"/>
      <c r="AF510" s="107"/>
      <c r="AG510" s="107"/>
      <c r="AP510" s="107"/>
      <c r="AQ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63"/>
      <c r="B511" s="107"/>
      <c r="L511" s="107"/>
      <c r="V511" s="107"/>
      <c r="AF511" s="107"/>
      <c r="AG511" s="107"/>
      <c r="AP511" s="107"/>
      <c r="AQ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63"/>
      <c r="B512" s="107"/>
      <c r="L512" s="107"/>
      <c r="V512" s="107"/>
      <c r="AF512" s="107"/>
      <c r="AG512" s="107"/>
      <c r="AP512" s="107"/>
      <c r="AQ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63"/>
      <c r="B513" s="107"/>
      <c r="L513" s="107"/>
      <c r="V513" s="107"/>
      <c r="AF513" s="107"/>
      <c r="AG513" s="107"/>
      <c r="AP513" s="107"/>
      <c r="AQ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63"/>
      <c r="B514" s="107"/>
      <c r="L514" s="107"/>
      <c r="V514" s="107"/>
      <c r="AF514" s="107"/>
      <c r="AG514" s="107"/>
      <c r="AP514" s="107"/>
      <c r="AQ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63"/>
      <c r="B515" s="107"/>
      <c r="L515" s="107"/>
      <c r="V515" s="107"/>
      <c r="AF515" s="107"/>
      <c r="AG515" s="107"/>
      <c r="AP515" s="107"/>
      <c r="AQ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63"/>
      <c r="B516" s="107"/>
      <c r="L516" s="107"/>
      <c r="V516" s="107"/>
      <c r="AF516" s="107"/>
      <c r="AG516" s="107"/>
      <c r="AP516" s="107"/>
      <c r="AQ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63"/>
      <c r="B517" s="107"/>
      <c r="L517" s="107"/>
      <c r="V517" s="107"/>
      <c r="AF517" s="107"/>
      <c r="AG517" s="107"/>
      <c r="AP517" s="107"/>
      <c r="AQ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63"/>
      <c r="B518" s="107"/>
      <c r="L518" s="107"/>
      <c r="V518" s="107"/>
      <c r="AF518" s="107"/>
      <c r="AG518" s="107"/>
      <c r="AP518" s="107"/>
      <c r="AQ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63"/>
      <c r="B519" s="107"/>
      <c r="L519" s="107"/>
      <c r="V519" s="107"/>
      <c r="AF519" s="107"/>
      <c r="AG519" s="107"/>
      <c r="AP519" s="107"/>
      <c r="AQ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63"/>
      <c r="B520" s="107"/>
      <c r="L520" s="107"/>
      <c r="V520" s="107"/>
      <c r="AF520" s="107"/>
      <c r="AG520" s="107"/>
      <c r="AP520" s="107"/>
      <c r="AQ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63"/>
      <c r="B521" s="107"/>
      <c r="L521" s="107"/>
      <c r="V521" s="107"/>
      <c r="AF521" s="107"/>
      <c r="AG521" s="107"/>
      <c r="AP521" s="107"/>
      <c r="AQ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63"/>
      <c r="B522" s="107"/>
      <c r="L522" s="107"/>
      <c r="V522" s="107"/>
      <c r="AF522" s="107"/>
      <c r="AG522" s="107"/>
      <c r="AP522" s="107"/>
      <c r="AQ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63"/>
      <c r="B523" s="107"/>
      <c r="L523" s="107"/>
      <c r="V523" s="107"/>
      <c r="AF523" s="107"/>
      <c r="AG523" s="107"/>
      <c r="AP523" s="107"/>
      <c r="AQ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63"/>
      <c r="B524" s="107"/>
      <c r="L524" s="107"/>
      <c r="V524" s="107"/>
      <c r="AF524" s="107"/>
      <c r="AG524" s="107"/>
      <c r="AP524" s="107"/>
      <c r="AQ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63"/>
      <c r="B525" s="107"/>
      <c r="L525" s="107"/>
      <c r="V525" s="107"/>
      <c r="AF525" s="107"/>
      <c r="AG525" s="107"/>
      <c r="AP525" s="107"/>
      <c r="AQ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63"/>
      <c r="B526" s="107"/>
      <c r="L526" s="107"/>
      <c r="V526" s="107"/>
      <c r="AF526" s="107"/>
      <c r="AG526" s="107"/>
      <c r="AP526" s="107"/>
      <c r="AQ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63"/>
      <c r="B527" s="107"/>
      <c r="L527" s="107"/>
      <c r="V527" s="107"/>
      <c r="AF527" s="107"/>
      <c r="AG527" s="107"/>
      <c r="AP527" s="107"/>
      <c r="AQ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63"/>
      <c r="B528" s="107"/>
      <c r="L528" s="107"/>
      <c r="V528" s="107"/>
      <c r="AF528" s="107"/>
      <c r="AG528" s="107"/>
      <c r="AP528" s="107"/>
      <c r="AQ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63"/>
      <c r="B529" s="107"/>
      <c r="L529" s="107"/>
      <c r="V529" s="107"/>
      <c r="AF529" s="107"/>
      <c r="AG529" s="107"/>
      <c r="AP529" s="107"/>
      <c r="AQ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63"/>
      <c r="B530" s="107"/>
      <c r="L530" s="107"/>
      <c r="V530" s="107"/>
      <c r="AF530" s="107"/>
      <c r="AG530" s="107"/>
      <c r="AP530" s="107"/>
      <c r="AQ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63"/>
      <c r="B531" s="107"/>
      <c r="L531" s="107"/>
      <c r="V531" s="107"/>
      <c r="AF531" s="107"/>
      <c r="AG531" s="107"/>
      <c r="AP531" s="107"/>
      <c r="AQ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63"/>
      <c r="B532" s="107"/>
      <c r="L532" s="107"/>
      <c r="V532" s="107"/>
      <c r="AF532" s="107"/>
      <c r="AG532" s="107"/>
      <c r="AP532" s="107"/>
      <c r="AQ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63"/>
      <c r="B533" s="107"/>
      <c r="L533" s="107"/>
      <c r="V533" s="107"/>
      <c r="AF533" s="107"/>
      <c r="AG533" s="107"/>
      <c r="AP533" s="107"/>
      <c r="AQ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63"/>
      <c r="B534" s="107"/>
      <c r="L534" s="107"/>
      <c r="V534" s="107"/>
      <c r="AF534" s="107"/>
      <c r="AG534" s="107"/>
      <c r="AP534" s="107"/>
      <c r="AQ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63"/>
      <c r="B535" s="107"/>
      <c r="L535" s="107"/>
      <c r="V535" s="107"/>
      <c r="AF535" s="107"/>
      <c r="AG535" s="107"/>
      <c r="AP535" s="107"/>
      <c r="AQ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63"/>
      <c r="B536" s="107"/>
      <c r="L536" s="107"/>
      <c r="V536" s="107"/>
      <c r="AF536" s="107"/>
      <c r="AG536" s="107"/>
      <c r="AP536" s="107"/>
      <c r="AQ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63"/>
      <c r="B537" s="107"/>
      <c r="L537" s="107"/>
      <c r="V537" s="107"/>
      <c r="AF537" s="107"/>
      <c r="AG537" s="107"/>
      <c r="AP537" s="107"/>
      <c r="AQ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63"/>
      <c r="B538" s="107"/>
      <c r="L538" s="107"/>
      <c r="V538" s="107"/>
      <c r="AF538" s="107"/>
      <c r="AG538" s="107"/>
      <c r="AP538" s="107"/>
      <c r="AQ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63"/>
      <c r="B539" s="107"/>
      <c r="L539" s="107"/>
      <c r="V539" s="107"/>
      <c r="AF539" s="107"/>
      <c r="AG539" s="107"/>
      <c r="AP539" s="107"/>
      <c r="AQ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63"/>
      <c r="B540" s="107"/>
      <c r="L540" s="107"/>
      <c r="V540" s="107"/>
      <c r="AF540" s="107"/>
      <c r="AG540" s="107"/>
      <c r="AP540" s="107"/>
      <c r="AQ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63"/>
      <c r="B541" s="107"/>
      <c r="L541" s="107"/>
      <c r="V541" s="107"/>
      <c r="AF541" s="107"/>
      <c r="AG541" s="107"/>
      <c r="AP541" s="107"/>
      <c r="AQ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63"/>
      <c r="B542" s="107"/>
      <c r="L542" s="107"/>
      <c r="V542" s="107"/>
      <c r="AF542" s="107"/>
      <c r="AG542" s="107"/>
      <c r="AP542" s="107"/>
      <c r="AQ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63"/>
      <c r="B543" s="107"/>
      <c r="L543" s="107"/>
      <c r="V543" s="107"/>
      <c r="AF543" s="107"/>
      <c r="AG543" s="107"/>
      <c r="AP543" s="107"/>
      <c r="AQ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63"/>
      <c r="B544" s="107"/>
      <c r="L544" s="107"/>
      <c r="V544" s="107"/>
      <c r="AF544" s="107"/>
      <c r="AG544" s="107"/>
      <c r="AP544" s="107"/>
      <c r="AQ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63"/>
      <c r="B545" s="107"/>
      <c r="L545" s="107"/>
      <c r="V545" s="107"/>
      <c r="AF545" s="107"/>
      <c r="AG545" s="107"/>
      <c r="AP545" s="107"/>
      <c r="AQ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63"/>
      <c r="B546" s="107"/>
      <c r="L546" s="107"/>
      <c r="V546" s="107"/>
      <c r="AF546" s="107"/>
      <c r="AG546" s="107"/>
      <c r="AP546" s="107"/>
      <c r="AQ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63"/>
      <c r="B547" s="107"/>
      <c r="L547" s="107"/>
      <c r="V547" s="107"/>
      <c r="AF547" s="107"/>
      <c r="AG547" s="107"/>
      <c r="AP547" s="107"/>
      <c r="AQ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63"/>
      <c r="B548" s="107"/>
      <c r="L548" s="107"/>
      <c r="V548" s="107"/>
      <c r="AF548" s="107"/>
      <c r="AG548" s="107"/>
      <c r="AP548" s="107"/>
      <c r="AQ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63"/>
      <c r="B549" s="107"/>
      <c r="L549" s="107"/>
      <c r="V549" s="107"/>
      <c r="AF549" s="107"/>
      <c r="AG549" s="107"/>
      <c r="AP549" s="107"/>
      <c r="AQ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63"/>
      <c r="B550" s="107"/>
      <c r="L550" s="107"/>
      <c r="V550" s="107"/>
      <c r="AF550" s="107"/>
      <c r="AG550" s="107"/>
      <c r="AP550" s="107"/>
      <c r="AQ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63"/>
      <c r="B551" s="107"/>
      <c r="L551" s="107"/>
      <c r="V551" s="107"/>
      <c r="AF551" s="107"/>
      <c r="AG551" s="107"/>
      <c r="AP551" s="107"/>
      <c r="AQ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63"/>
      <c r="B552" s="107"/>
      <c r="L552" s="107"/>
      <c r="V552" s="107"/>
      <c r="AF552" s="107"/>
      <c r="AG552" s="107"/>
      <c r="AP552" s="107"/>
      <c r="AQ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63"/>
      <c r="B553" s="107"/>
      <c r="L553" s="107"/>
      <c r="V553" s="107"/>
      <c r="AF553" s="107"/>
      <c r="AG553" s="107"/>
      <c r="AP553" s="107"/>
      <c r="AQ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63"/>
      <c r="B554" s="107"/>
      <c r="L554" s="107"/>
      <c r="V554" s="107"/>
      <c r="AF554" s="107"/>
      <c r="AG554" s="107"/>
      <c r="AP554" s="107"/>
      <c r="AQ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63"/>
      <c r="B555" s="107"/>
      <c r="L555" s="107"/>
      <c r="V555" s="107"/>
      <c r="AF555" s="107"/>
      <c r="AG555" s="107"/>
      <c r="AP555" s="107"/>
      <c r="AQ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63"/>
      <c r="B556" s="107"/>
      <c r="L556" s="107"/>
      <c r="V556" s="107"/>
      <c r="AF556" s="107"/>
      <c r="AG556" s="107"/>
      <c r="AP556" s="107"/>
      <c r="AQ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63"/>
      <c r="B557" s="107"/>
      <c r="L557" s="107"/>
      <c r="V557" s="107"/>
      <c r="AF557" s="107"/>
      <c r="AG557" s="107"/>
      <c r="AP557" s="107"/>
      <c r="AQ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63"/>
      <c r="B558" s="107"/>
      <c r="L558" s="107"/>
      <c r="V558" s="107"/>
      <c r="AF558" s="107"/>
      <c r="AG558" s="107"/>
      <c r="AP558" s="107"/>
      <c r="AQ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63"/>
      <c r="B559" s="107"/>
      <c r="L559" s="107"/>
      <c r="V559" s="107"/>
      <c r="AF559" s="107"/>
      <c r="AG559" s="107"/>
      <c r="AP559" s="107"/>
      <c r="AQ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63"/>
      <c r="B560" s="107"/>
      <c r="L560" s="107"/>
      <c r="V560" s="107"/>
      <c r="AF560" s="107"/>
      <c r="AG560" s="107"/>
      <c r="AP560" s="107"/>
      <c r="AQ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63"/>
      <c r="B561" s="107"/>
      <c r="L561" s="107"/>
      <c r="V561" s="107"/>
      <c r="AF561" s="107"/>
      <c r="AG561" s="107"/>
      <c r="AP561" s="107"/>
      <c r="AQ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63"/>
      <c r="B562" s="107"/>
      <c r="L562" s="107"/>
      <c r="V562" s="107"/>
      <c r="AF562" s="107"/>
      <c r="AG562" s="107"/>
      <c r="AP562" s="107"/>
      <c r="AQ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63"/>
      <c r="B563" s="107"/>
      <c r="L563" s="107"/>
      <c r="V563" s="107"/>
      <c r="AF563" s="107"/>
      <c r="AG563" s="107"/>
      <c r="AP563" s="107"/>
      <c r="AQ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63"/>
      <c r="B564" s="107"/>
      <c r="L564" s="107"/>
      <c r="V564" s="107"/>
      <c r="AF564" s="107"/>
      <c r="AG564" s="107"/>
      <c r="AP564" s="107"/>
      <c r="AQ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63"/>
      <c r="B565" s="107"/>
      <c r="L565" s="107"/>
      <c r="V565" s="107"/>
      <c r="AF565" s="107"/>
      <c r="AG565" s="107"/>
      <c r="AP565" s="107"/>
      <c r="AQ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63"/>
      <c r="B566" s="107"/>
      <c r="L566" s="107"/>
      <c r="V566" s="107"/>
      <c r="AF566" s="107"/>
      <c r="AG566" s="107"/>
      <c r="AP566" s="107"/>
      <c r="AQ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63"/>
      <c r="B567" s="107"/>
      <c r="L567" s="107"/>
      <c r="V567" s="107"/>
      <c r="AF567" s="107"/>
      <c r="AG567" s="107"/>
      <c r="AP567" s="107"/>
      <c r="AQ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63"/>
      <c r="B568" s="107"/>
      <c r="L568" s="107"/>
      <c r="V568" s="107"/>
      <c r="AF568" s="107"/>
      <c r="AG568" s="107"/>
      <c r="AP568" s="107"/>
      <c r="AQ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63"/>
      <c r="B569" s="107"/>
      <c r="L569" s="107"/>
      <c r="V569" s="107"/>
      <c r="AF569" s="107"/>
      <c r="AG569" s="107"/>
      <c r="AP569" s="107"/>
      <c r="AQ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63"/>
      <c r="B570" s="107"/>
      <c r="L570" s="107"/>
      <c r="V570" s="107"/>
      <c r="AF570" s="107"/>
      <c r="AG570" s="107"/>
      <c r="AP570" s="107"/>
      <c r="AQ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63"/>
      <c r="B571" s="107"/>
      <c r="L571" s="107"/>
      <c r="V571" s="107"/>
      <c r="AF571" s="107"/>
      <c r="AG571" s="107"/>
      <c r="AP571" s="107"/>
      <c r="AQ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63"/>
      <c r="B572" s="107"/>
      <c r="L572" s="107"/>
      <c r="V572" s="107"/>
      <c r="AF572" s="107"/>
      <c r="AG572" s="107"/>
      <c r="AP572" s="107"/>
      <c r="AQ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63"/>
      <c r="B573" s="107"/>
      <c r="L573" s="107"/>
      <c r="V573" s="107"/>
      <c r="AF573" s="107"/>
      <c r="AG573" s="107"/>
      <c r="AP573" s="107"/>
      <c r="AQ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63"/>
      <c r="B574" s="107"/>
      <c r="L574" s="107"/>
      <c r="V574" s="107"/>
      <c r="AF574" s="107"/>
      <c r="AG574" s="107"/>
      <c r="AP574" s="107"/>
      <c r="AQ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63"/>
      <c r="B575" s="107"/>
      <c r="L575" s="107"/>
      <c r="V575" s="107"/>
      <c r="AF575" s="107"/>
      <c r="AG575" s="107"/>
      <c r="AP575" s="107"/>
      <c r="AQ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63"/>
      <c r="B576" s="107"/>
      <c r="L576" s="107"/>
      <c r="V576" s="107"/>
      <c r="AF576" s="107"/>
      <c r="AG576" s="107"/>
      <c r="AP576" s="107"/>
      <c r="AQ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63"/>
      <c r="B577" s="107"/>
      <c r="L577" s="107"/>
      <c r="V577" s="107"/>
      <c r="AF577" s="107"/>
      <c r="AG577" s="107"/>
      <c r="AP577" s="107"/>
      <c r="AQ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63"/>
      <c r="B578" s="107"/>
      <c r="L578" s="107"/>
      <c r="V578" s="107"/>
      <c r="AF578" s="107"/>
      <c r="AG578" s="107"/>
      <c r="AP578" s="107"/>
      <c r="AQ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63"/>
      <c r="B579" s="107"/>
      <c r="L579" s="107"/>
      <c r="V579" s="107"/>
      <c r="AF579" s="107"/>
      <c r="AG579" s="107"/>
      <c r="AP579" s="107"/>
      <c r="AQ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63"/>
      <c r="B580" s="107"/>
      <c r="L580" s="107"/>
      <c r="V580" s="107"/>
      <c r="AF580" s="107"/>
      <c r="AG580" s="107"/>
      <c r="AP580" s="107"/>
      <c r="AQ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63"/>
      <c r="B581" s="107"/>
      <c r="L581" s="107"/>
      <c r="V581" s="107"/>
      <c r="AF581" s="107"/>
      <c r="AG581" s="107"/>
      <c r="AP581" s="107"/>
      <c r="AQ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63"/>
      <c r="B582" s="107"/>
      <c r="L582" s="107"/>
      <c r="V582" s="107"/>
      <c r="AF582" s="107"/>
      <c r="AG582" s="107"/>
      <c r="AP582" s="107"/>
      <c r="AQ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63"/>
      <c r="B583" s="107"/>
      <c r="L583" s="107"/>
      <c r="V583" s="107"/>
      <c r="AF583" s="107"/>
      <c r="AG583" s="107"/>
      <c r="AP583" s="107"/>
      <c r="AQ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63"/>
      <c r="B584" s="107"/>
      <c r="L584" s="107"/>
      <c r="V584" s="107"/>
      <c r="AF584" s="107"/>
      <c r="AG584" s="107"/>
      <c r="AP584" s="107"/>
      <c r="AQ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63"/>
      <c r="B585" s="107"/>
      <c r="L585" s="107"/>
      <c r="V585" s="107"/>
      <c r="AF585" s="107"/>
      <c r="AG585" s="107"/>
      <c r="AP585" s="107"/>
      <c r="AQ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63"/>
      <c r="B586" s="107"/>
      <c r="L586" s="107"/>
      <c r="V586" s="107"/>
      <c r="AF586" s="107"/>
      <c r="AG586" s="107"/>
      <c r="AP586" s="107"/>
      <c r="AQ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63"/>
      <c r="B587" s="107"/>
      <c r="L587" s="107"/>
      <c r="V587" s="107"/>
      <c r="AF587" s="107"/>
      <c r="AG587" s="107"/>
      <c r="AP587" s="107"/>
      <c r="AQ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63"/>
      <c r="B588" s="107"/>
      <c r="L588" s="107"/>
      <c r="V588" s="107"/>
      <c r="AF588" s="107"/>
      <c r="AG588" s="107"/>
      <c r="AP588" s="107"/>
      <c r="AQ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63"/>
      <c r="B589" s="107"/>
      <c r="L589" s="107"/>
      <c r="V589" s="107"/>
      <c r="AF589" s="107"/>
      <c r="AG589" s="107"/>
      <c r="AP589" s="107"/>
      <c r="AQ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63"/>
      <c r="B590" s="107"/>
      <c r="L590" s="107"/>
      <c r="V590" s="107"/>
      <c r="AF590" s="107"/>
      <c r="AG590" s="107"/>
      <c r="AP590" s="107"/>
      <c r="AQ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63"/>
      <c r="B591" s="107"/>
      <c r="L591" s="107"/>
      <c r="V591" s="107"/>
      <c r="AF591" s="107"/>
      <c r="AG591" s="107"/>
      <c r="AP591" s="107"/>
      <c r="AQ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63"/>
      <c r="B592" s="107"/>
      <c r="L592" s="107"/>
      <c r="V592" s="107"/>
      <c r="AF592" s="107"/>
      <c r="AG592" s="107"/>
      <c r="AP592" s="107"/>
      <c r="AQ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63"/>
      <c r="B593" s="107"/>
      <c r="L593" s="107"/>
      <c r="V593" s="107"/>
      <c r="AF593" s="107"/>
      <c r="AG593" s="107"/>
      <c r="AP593" s="107"/>
      <c r="AQ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63"/>
      <c r="B594" s="107"/>
      <c r="L594" s="107"/>
      <c r="V594" s="107"/>
      <c r="AF594" s="107"/>
      <c r="AG594" s="107"/>
      <c r="AP594" s="107"/>
      <c r="AQ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63"/>
      <c r="B595" s="107"/>
      <c r="L595" s="107"/>
      <c r="V595" s="107"/>
      <c r="AF595" s="107"/>
      <c r="AG595" s="107"/>
      <c r="AP595" s="107"/>
      <c r="AQ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63"/>
      <c r="B596" s="107"/>
      <c r="L596" s="107"/>
      <c r="V596" s="107"/>
      <c r="AF596" s="107"/>
      <c r="AG596" s="107"/>
      <c r="AP596" s="107"/>
      <c r="AQ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63"/>
      <c r="B597" s="107"/>
      <c r="L597" s="107"/>
      <c r="V597" s="107"/>
      <c r="AF597" s="107"/>
      <c r="AG597" s="107"/>
      <c r="AP597" s="107"/>
      <c r="AQ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63"/>
      <c r="B598" s="107"/>
      <c r="L598" s="107"/>
      <c r="V598" s="107"/>
      <c r="AF598" s="107"/>
      <c r="AG598" s="107"/>
      <c r="AP598" s="107"/>
      <c r="AQ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63"/>
      <c r="B599" s="107"/>
      <c r="L599" s="107"/>
      <c r="V599" s="107"/>
      <c r="AF599" s="107"/>
      <c r="AG599" s="107"/>
      <c r="AP599" s="107"/>
      <c r="AQ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63"/>
      <c r="B600" s="107"/>
      <c r="L600" s="107"/>
      <c r="V600" s="107"/>
      <c r="AF600" s="107"/>
      <c r="AG600" s="107"/>
      <c r="AP600" s="107"/>
      <c r="AQ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63"/>
      <c r="B601" s="107"/>
      <c r="L601" s="107"/>
      <c r="V601" s="107"/>
      <c r="AF601" s="107"/>
      <c r="AG601" s="107"/>
      <c r="AP601" s="107"/>
      <c r="AQ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63"/>
      <c r="B602" s="107"/>
      <c r="L602" s="107"/>
      <c r="V602" s="107"/>
      <c r="AF602" s="107"/>
      <c r="AG602" s="107"/>
      <c r="AP602" s="107"/>
      <c r="AQ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63"/>
      <c r="B603" s="107"/>
      <c r="L603" s="107"/>
      <c r="V603" s="107"/>
      <c r="AF603" s="107"/>
      <c r="AG603" s="107"/>
      <c r="AP603" s="107"/>
      <c r="AQ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63"/>
      <c r="B604" s="107"/>
      <c r="L604" s="107"/>
      <c r="V604" s="107"/>
      <c r="AF604" s="107"/>
      <c r="AG604" s="107"/>
      <c r="AP604" s="107"/>
      <c r="AQ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63"/>
      <c r="B605" s="107"/>
      <c r="L605" s="107"/>
      <c r="V605" s="107"/>
      <c r="AF605" s="107"/>
      <c r="AG605" s="107"/>
      <c r="AP605" s="107"/>
      <c r="AQ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63"/>
      <c r="B606" s="107"/>
      <c r="L606" s="107"/>
      <c r="V606" s="107"/>
      <c r="AF606" s="107"/>
      <c r="AG606" s="107"/>
      <c r="AP606" s="107"/>
      <c r="AQ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63"/>
      <c r="B607" s="107"/>
      <c r="L607" s="107"/>
      <c r="V607" s="107"/>
      <c r="AF607" s="107"/>
      <c r="AG607" s="107"/>
      <c r="AP607" s="107"/>
      <c r="AQ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63"/>
      <c r="B608" s="107"/>
      <c r="L608" s="107"/>
      <c r="V608" s="107"/>
      <c r="AF608" s="107"/>
      <c r="AG608" s="107"/>
      <c r="AP608" s="107"/>
      <c r="AQ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63"/>
      <c r="B609" s="107"/>
      <c r="L609" s="107"/>
      <c r="V609" s="107"/>
      <c r="AF609" s="107"/>
      <c r="AG609" s="107"/>
      <c r="AP609" s="107"/>
      <c r="AQ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63"/>
      <c r="B610" s="107"/>
      <c r="L610" s="107"/>
      <c r="V610" s="107"/>
      <c r="AF610" s="107"/>
      <c r="AG610" s="107"/>
      <c r="AP610" s="107"/>
      <c r="AQ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63"/>
      <c r="B611" s="107"/>
      <c r="L611" s="107"/>
      <c r="V611" s="107"/>
      <c r="AF611" s="107"/>
      <c r="AG611" s="107"/>
      <c r="AP611" s="107"/>
      <c r="AQ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63"/>
      <c r="B612" s="107"/>
      <c r="L612" s="107"/>
      <c r="V612" s="107"/>
      <c r="AF612" s="107"/>
      <c r="AG612" s="107"/>
      <c r="AP612" s="107"/>
      <c r="AQ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63"/>
      <c r="B613" s="107"/>
      <c r="L613" s="107"/>
      <c r="V613" s="107"/>
      <c r="AF613" s="107"/>
      <c r="AG613" s="107"/>
      <c r="AP613" s="107"/>
      <c r="AQ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63"/>
      <c r="B614" s="107"/>
      <c r="L614" s="107"/>
      <c r="V614" s="107"/>
      <c r="AF614" s="107"/>
      <c r="AG614" s="107"/>
      <c r="AP614" s="107"/>
      <c r="AQ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63"/>
      <c r="B615" s="107"/>
      <c r="L615" s="107"/>
      <c r="V615" s="107"/>
      <c r="AF615" s="107"/>
      <c r="AG615" s="107"/>
      <c r="AP615" s="107"/>
      <c r="AQ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63"/>
      <c r="B616" s="107"/>
      <c r="L616" s="107"/>
      <c r="V616" s="107"/>
      <c r="AF616" s="107"/>
      <c r="AG616" s="107"/>
      <c r="AP616" s="107"/>
      <c r="AQ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63"/>
      <c r="B617" s="107"/>
      <c r="L617" s="107"/>
      <c r="V617" s="107"/>
      <c r="AF617" s="107"/>
      <c r="AG617" s="107"/>
      <c r="AP617" s="107"/>
      <c r="AQ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63"/>
      <c r="B618" s="107"/>
      <c r="L618" s="107"/>
      <c r="V618" s="107"/>
      <c r="AF618" s="107"/>
      <c r="AG618" s="107"/>
      <c r="AP618" s="107"/>
      <c r="AQ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63"/>
      <c r="B619" s="107"/>
      <c r="L619" s="107"/>
      <c r="V619" s="107"/>
      <c r="AF619" s="107"/>
      <c r="AG619" s="107"/>
      <c r="AP619" s="107"/>
      <c r="AQ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63"/>
      <c r="B620" s="107"/>
      <c r="L620" s="107"/>
      <c r="V620" s="107"/>
      <c r="AF620" s="107"/>
      <c r="AG620" s="107"/>
      <c r="AP620" s="107"/>
      <c r="AQ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63"/>
      <c r="B621" s="107"/>
      <c r="L621" s="107"/>
      <c r="V621" s="107"/>
      <c r="AF621" s="107"/>
      <c r="AG621" s="107"/>
      <c r="AP621" s="107"/>
      <c r="AQ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63"/>
      <c r="B622" s="107"/>
      <c r="L622" s="107"/>
      <c r="V622" s="107"/>
      <c r="AF622" s="107"/>
      <c r="AG622" s="107"/>
      <c r="AP622" s="107"/>
      <c r="AQ622" s="107"/>
      <c r="AZ622" s="107"/>
      <c r="BJ622" s="107"/>
      <c r="BT622" s="107"/>
      <c r="CD622" s="107"/>
      <c r="CN622" s="107"/>
      <c r="CX622" s="107"/>
      <c r="DH622" s="107"/>
      <c r="DR622" s="107"/>
      <c r="EB622" s="107"/>
      <c r="EL622" s="107"/>
      <c r="EV622" s="107"/>
      <c r="FF622" s="107"/>
      <c r="FP622" s="107"/>
      <c r="FZ622" s="107"/>
      <c r="GJ622" s="107"/>
      <c r="GT622" s="107"/>
      <c r="HD622" s="107"/>
      <c r="HN622" s="107"/>
    </row>
    <row xmlns:x14ac="http://schemas.microsoft.com/office/spreadsheetml/2009/9/ac" r="623" s="3" customFormat="true" x14ac:dyDescent="0.25">
      <c r="A623" s="363"/>
      <c r="B623" s="107"/>
      <c r="L623" s="107"/>
      <c r="V623" s="107"/>
      <c r="AF623" s="107"/>
      <c r="AG623" s="107"/>
      <c r="AP623" s="107"/>
      <c r="AQ623" s="107"/>
      <c r="AZ623" s="107"/>
      <c r="BJ623" s="107"/>
      <c r="BT623" s="107"/>
      <c r="CD623" s="107"/>
      <c r="CN623" s="107"/>
      <c r="CX623" s="107"/>
      <c r="DH623" s="107"/>
      <c r="DR623" s="107"/>
      <c r="EB623" s="107"/>
      <c r="EL623" s="107"/>
      <c r="EV623" s="107"/>
      <c r="FF623" s="107"/>
      <c r="FP623" s="107"/>
      <c r="FZ623" s="107"/>
      <c r="GJ623" s="107"/>
      <c r="GT623" s="107"/>
      <c r="HD623" s="107"/>
      <c r="HN623" s="107"/>
    </row>
    <row xmlns:x14ac="http://schemas.microsoft.com/office/spreadsheetml/2009/9/ac" r="624" s="3" customFormat="true" x14ac:dyDescent="0.25">
      <c r="A624" s="363"/>
      <c r="B624" s="107"/>
      <c r="L624" s="107"/>
      <c r="V624" s="107"/>
      <c r="AF624" s="107"/>
      <c r="AG624" s="107"/>
      <c r="AP624" s="107"/>
      <c r="AQ624" s="107"/>
      <c r="AZ624" s="107"/>
      <c r="BJ624" s="107"/>
      <c r="BT624" s="107"/>
      <c r="CD624" s="107"/>
      <c r="CN624" s="107"/>
      <c r="CX624" s="107"/>
      <c r="DH624" s="107"/>
      <c r="DR624" s="107"/>
      <c r="EB624" s="107"/>
      <c r="EL624" s="107"/>
      <c r="EV624" s="107"/>
      <c r="FF624" s="107"/>
      <c r="FP624" s="107"/>
      <c r="FZ624" s="107"/>
      <c r="GJ624" s="107"/>
      <c r="GT624" s="107"/>
      <c r="HD624" s="107"/>
      <c r="HN624" s="107"/>
    </row>
    <row xmlns:x14ac="http://schemas.microsoft.com/office/spreadsheetml/2009/9/ac" r="625" s="3" customFormat="true" x14ac:dyDescent="0.25">
      <c r="A625" s="363"/>
      <c r="B625" s="107"/>
      <c r="L625" s="107"/>
      <c r="V625" s="107"/>
      <c r="AF625" s="107"/>
      <c r="AG625" s="107"/>
      <c r="AP625" s="107"/>
      <c r="AQ625" s="107"/>
      <c r="AZ625" s="107"/>
      <c r="BJ625" s="107"/>
      <c r="BT625" s="107"/>
      <c r="CD625" s="107"/>
      <c r="CN625" s="107"/>
      <c r="CX625" s="107"/>
      <c r="DH625" s="107"/>
      <c r="DR625" s="107"/>
      <c r="EB625" s="107"/>
      <c r="EL625" s="107"/>
      <c r="EV625" s="107"/>
      <c r="FF625" s="107"/>
      <c r="FP625" s="107"/>
      <c r="FZ625" s="107"/>
      <c r="GJ625" s="107"/>
      <c r="GT625" s="107"/>
      <c r="HD625" s="107"/>
      <c r="HN625" s="107"/>
    </row>
    <row xmlns:x14ac="http://schemas.microsoft.com/office/spreadsheetml/2009/9/ac" r="626" s="3" customFormat="true" x14ac:dyDescent="0.25">
      <c r="A626" s="363"/>
      <c r="B626" s="107"/>
      <c r="L626" s="107"/>
      <c r="V626" s="107"/>
      <c r="AF626" s="107"/>
      <c r="AG626" s="107"/>
      <c r="AP626" s="107"/>
      <c r="AQ626" s="107"/>
      <c r="AZ626" s="107"/>
      <c r="BJ626" s="107"/>
      <c r="BT626" s="107"/>
      <c r="CD626" s="107"/>
      <c r="CN626" s="107"/>
      <c r="CX626" s="107"/>
      <c r="DH626" s="107"/>
      <c r="DR626" s="107"/>
      <c r="EB626" s="107"/>
      <c r="EL626" s="107"/>
      <c r="EV626" s="107"/>
      <c r="FF626" s="107"/>
      <c r="FP626" s="107"/>
      <c r="FZ626" s="107"/>
      <c r="GJ626" s="107"/>
      <c r="GT626" s="107"/>
      <c r="HD626" s="107"/>
      <c r="HN626" s="107"/>
    </row>
    <row xmlns:x14ac="http://schemas.microsoft.com/office/spreadsheetml/2009/9/ac" r="627" s="3" customFormat="true" x14ac:dyDescent="0.25">
      <c r="A627" s="363"/>
      <c r="B627" s="107"/>
      <c r="L627" s="107"/>
      <c r="V627" s="107"/>
      <c r="AF627" s="107"/>
      <c r="AG627" s="107"/>
      <c r="AP627" s="107"/>
      <c r="AQ627" s="107"/>
      <c r="AZ627" s="107"/>
      <c r="BJ627" s="107"/>
      <c r="BT627" s="107"/>
      <c r="CD627" s="107"/>
      <c r="CN627" s="107"/>
      <c r="CX627" s="107"/>
      <c r="DH627" s="107"/>
      <c r="DR627" s="107"/>
      <c r="EB627" s="107"/>
      <c r="EL627" s="107"/>
      <c r="EV627" s="107"/>
      <c r="FF627" s="107"/>
      <c r="FP627" s="107"/>
      <c r="FZ627" s="107"/>
      <c r="GJ627" s="107"/>
      <c r="GT627" s="107"/>
      <c r="HD627" s="107"/>
      <c r="HN627" s="107"/>
    </row>
    <row xmlns:x14ac="http://schemas.microsoft.com/office/spreadsheetml/2009/9/ac" r="628" s="3" customFormat="true" x14ac:dyDescent="0.25">
      <c r="A628" s="363"/>
      <c r="B628" s="107"/>
      <c r="L628" s="107"/>
      <c r="V628" s="107"/>
      <c r="AF628" s="107"/>
      <c r="AG628" s="107"/>
      <c r="AP628" s="107"/>
      <c r="AQ628" s="107"/>
      <c r="AZ628" s="107"/>
      <c r="BJ628" s="107"/>
      <c r="BT628" s="107"/>
      <c r="CD628" s="107"/>
      <c r="CN628" s="107"/>
      <c r="CX628" s="107"/>
      <c r="DH628" s="107"/>
      <c r="DR628" s="107"/>
      <c r="EB628" s="107"/>
      <c r="EL628" s="107"/>
      <c r="EV628" s="107"/>
      <c r="FF628" s="107"/>
      <c r="FP628" s="107"/>
      <c r="FZ628" s="107"/>
      <c r="GJ628" s="107"/>
      <c r="GT628" s="107"/>
      <c r="HD628" s="107"/>
      <c r="HN628" s="107"/>
    </row>
    <row xmlns:x14ac="http://schemas.microsoft.com/office/spreadsheetml/2009/9/ac" r="629" s="3" customFormat="true" x14ac:dyDescent="0.25">
      <c r="A629" s="363"/>
      <c r="B629" s="107"/>
      <c r="L629" s="107"/>
      <c r="V629" s="107"/>
      <c r="AF629" s="107"/>
      <c r="AG629" s="107"/>
      <c r="AP629" s="107"/>
      <c r="AQ629" s="107"/>
      <c r="AZ629" s="107"/>
      <c r="BJ629" s="107"/>
      <c r="BT629" s="107"/>
      <c r="CD629" s="107"/>
      <c r="CN629" s="107"/>
      <c r="CX629" s="107"/>
      <c r="DH629" s="107"/>
      <c r="DR629" s="107"/>
      <c r="EB629" s="107"/>
      <c r="EL629" s="107"/>
      <c r="EV629" s="107"/>
      <c r="FF629" s="107"/>
      <c r="FP629" s="107"/>
      <c r="FZ629" s="107"/>
      <c r="GJ629" s="107"/>
      <c r="GT629" s="107"/>
      <c r="HD629" s="107"/>
      <c r="HN629" s="107"/>
    </row>
    <row xmlns:x14ac="http://schemas.microsoft.com/office/spreadsheetml/2009/9/ac" r="630" s="3" customFormat="true" x14ac:dyDescent="0.25">
      <c r="A630" s="363"/>
      <c r="B630" s="107"/>
      <c r="L630" s="107"/>
      <c r="V630" s="107"/>
      <c r="AF630" s="107"/>
      <c r="AG630" s="107"/>
      <c r="AP630" s="107"/>
      <c r="AQ630" s="107"/>
      <c r="AZ630" s="107"/>
      <c r="BJ630" s="107"/>
      <c r="BT630" s="107"/>
      <c r="CD630" s="107"/>
      <c r="CN630" s="107"/>
      <c r="CX630" s="107"/>
      <c r="DH630" s="107"/>
      <c r="DR630" s="107"/>
      <c r="EB630" s="107"/>
      <c r="EL630" s="107"/>
      <c r="EV630" s="107"/>
      <c r="FF630" s="107"/>
      <c r="FP630" s="107"/>
      <c r="FZ630" s="107"/>
      <c r="GJ630" s="107"/>
      <c r="GT630" s="107"/>
      <c r="HD630" s="107"/>
      <c r="HN630" s="107"/>
    </row>
    <row xmlns:x14ac="http://schemas.microsoft.com/office/spreadsheetml/2009/9/ac" r="631" s="3" customFormat="true" x14ac:dyDescent="0.25">
      <c r="A631" s="363"/>
      <c r="B631" s="107"/>
      <c r="L631" s="107"/>
      <c r="V631" s="107"/>
      <c r="AF631" s="107"/>
      <c r="AG631" s="107"/>
      <c r="AP631" s="107"/>
      <c r="AQ631" s="107"/>
      <c r="AZ631" s="107"/>
      <c r="BJ631" s="107"/>
      <c r="BT631" s="107"/>
      <c r="CD631" s="107"/>
      <c r="CN631" s="107"/>
      <c r="CX631" s="107"/>
      <c r="DH631" s="107"/>
      <c r="DR631" s="107"/>
      <c r="EB631" s="107"/>
      <c r="EL631" s="107"/>
      <c r="EV631" s="107"/>
      <c r="FF631" s="107"/>
      <c r="FP631" s="107"/>
      <c r="FZ631" s="107"/>
      <c r="GJ631" s="107"/>
      <c r="GT631" s="107"/>
      <c r="HD631" s="107"/>
      <c r="HN631" s="107"/>
    </row>
    <row xmlns:x14ac="http://schemas.microsoft.com/office/spreadsheetml/2009/9/ac" r="632" s="3" customFormat="true" x14ac:dyDescent="0.25">
      <c r="A632" s="363"/>
      <c r="B632" s="107"/>
      <c r="L632" s="107"/>
      <c r="V632" s="107"/>
      <c r="AF632" s="107"/>
      <c r="AG632" s="107"/>
      <c r="AP632" s="107"/>
      <c r="AQ632" s="107"/>
      <c r="AZ632" s="107"/>
      <c r="BJ632" s="107"/>
      <c r="BT632" s="107"/>
      <c r="CD632" s="107"/>
      <c r="CN632" s="107"/>
      <c r="CX632" s="107"/>
      <c r="DH632" s="107"/>
      <c r="DR632" s="107"/>
      <c r="EB632" s="107"/>
      <c r="EL632" s="107"/>
      <c r="EV632" s="107"/>
      <c r="FF632" s="107"/>
      <c r="FP632" s="107"/>
      <c r="FZ632" s="107"/>
      <c r="GJ632" s="107"/>
      <c r="GT632" s="107"/>
      <c r="HD632" s="107"/>
      <c r="HN632" s="107"/>
    </row>
    <row xmlns:x14ac="http://schemas.microsoft.com/office/spreadsheetml/2009/9/ac" r="633" s="3" customFormat="true" x14ac:dyDescent="0.25">
      <c r="A633" s="363"/>
      <c r="B633" s="107"/>
      <c r="L633" s="107"/>
      <c r="V633" s="107"/>
      <c r="AF633" s="107"/>
      <c r="AG633" s="107"/>
      <c r="AP633" s="107"/>
      <c r="AQ633" s="107"/>
      <c r="AZ633" s="107"/>
      <c r="BJ633" s="107"/>
      <c r="BT633" s="107"/>
      <c r="CD633" s="107"/>
      <c r="CN633" s="107"/>
      <c r="CX633" s="107"/>
      <c r="DH633" s="107"/>
      <c r="DR633" s="107"/>
      <c r="EB633" s="107"/>
      <c r="EL633" s="107"/>
      <c r="EV633" s="107"/>
      <c r="FF633" s="107"/>
      <c r="FP633" s="107"/>
      <c r="FZ633" s="107"/>
      <c r="GJ633" s="107"/>
      <c r="GT633" s="107"/>
      <c r="HD633" s="107"/>
      <c r="HN633" s="107"/>
    </row>
    <row xmlns:x14ac="http://schemas.microsoft.com/office/spreadsheetml/2009/9/ac" r="634" s="3" customFormat="true" x14ac:dyDescent="0.25">
      <c r="A634" s="363"/>
      <c r="B634" s="107"/>
      <c r="L634" s="107"/>
      <c r="V634" s="107"/>
      <c r="AF634" s="107"/>
      <c r="AG634" s="107"/>
      <c r="AP634" s="107"/>
      <c r="AQ634" s="107"/>
      <c r="AZ634" s="107"/>
      <c r="BJ634" s="107"/>
      <c r="BT634" s="107"/>
      <c r="CD634" s="107"/>
      <c r="CN634" s="107"/>
      <c r="CX634" s="107"/>
      <c r="DH634" s="107"/>
      <c r="DR634" s="107"/>
      <c r="EB634" s="107"/>
      <c r="EL634" s="107"/>
      <c r="EV634" s="107"/>
      <c r="FF634" s="107"/>
      <c r="FP634" s="107"/>
      <c r="FZ634" s="107"/>
      <c r="GJ634" s="107"/>
      <c r="GT634" s="107"/>
      <c r="HD634" s="107"/>
      <c r="HN634" s="107"/>
    </row>
    <row xmlns:x14ac="http://schemas.microsoft.com/office/spreadsheetml/2009/9/ac" r="635" s="3" customFormat="true" x14ac:dyDescent="0.25">
      <c r="A635" s="363"/>
      <c r="B635" s="107"/>
      <c r="L635" s="107"/>
      <c r="V635" s="107"/>
      <c r="AF635" s="107"/>
      <c r="AG635" s="107"/>
      <c r="AP635" s="107"/>
      <c r="AQ635" s="107"/>
      <c r="AZ635" s="107"/>
      <c r="BJ635" s="107"/>
      <c r="BT635" s="107"/>
      <c r="CD635" s="107"/>
      <c r="CN635" s="107"/>
      <c r="CX635" s="107"/>
      <c r="DH635" s="107"/>
      <c r="DR635" s="107"/>
      <c r="EB635" s="107"/>
      <c r="EL635" s="107"/>
      <c r="EV635" s="107"/>
      <c r="FF635" s="107"/>
      <c r="FP635" s="107"/>
      <c r="FZ635" s="107"/>
      <c r="GJ635" s="107"/>
      <c r="GT635" s="107"/>
      <c r="HD635" s="107"/>
      <c r="HN635" s="107"/>
    </row>
    <row xmlns:x14ac="http://schemas.microsoft.com/office/spreadsheetml/2009/9/ac" r="636" s="3" customFormat="true" x14ac:dyDescent="0.25">
      <c r="A636" s="363"/>
      <c r="B636" s="107"/>
      <c r="L636" s="107"/>
      <c r="V636" s="107"/>
      <c r="AF636" s="107"/>
      <c r="AG636" s="107"/>
      <c r="AP636" s="107"/>
      <c r="AQ636" s="107"/>
      <c r="AZ636" s="107"/>
      <c r="BJ636" s="107"/>
      <c r="BT636" s="107"/>
      <c r="CD636" s="107"/>
      <c r="CN636" s="107"/>
      <c r="CX636" s="107"/>
      <c r="DH636" s="107"/>
      <c r="DR636" s="107"/>
      <c r="EB636" s="107"/>
      <c r="EL636" s="107"/>
      <c r="EV636" s="107"/>
      <c r="FF636" s="107"/>
      <c r="FP636" s="107"/>
      <c r="FZ636" s="107"/>
      <c r="GJ636" s="107"/>
      <c r="GT636" s="107"/>
      <c r="HD636" s="107"/>
      <c r="HN636" s="107"/>
    </row>
    <row xmlns:x14ac="http://schemas.microsoft.com/office/spreadsheetml/2009/9/ac" r="637" s="3" customFormat="true" x14ac:dyDescent="0.25">
      <c r="A637" s="363"/>
      <c r="B637" s="107"/>
      <c r="L637" s="107"/>
      <c r="V637" s="107"/>
      <c r="AF637" s="107"/>
      <c r="AG637" s="107"/>
      <c r="AP637" s="107"/>
      <c r="AQ637" s="107"/>
      <c r="AZ637" s="107"/>
      <c r="BJ637" s="107"/>
      <c r="BT637" s="107"/>
      <c r="CD637" s="107"/>
      <c r="CN637" s="107"/>
      <c r="CX637" s="107"/>
      <c r="DH637" s="107"/>
      <c r="DR637" s="107"/>
      <c r="EB637" s="107"/>
      <c r="EL637" s="107"/>
      <c r="EV637" s="107"/>
      <c r="FF637" s="107"/>
      <c r="FP637" s="107"/>
      <c r="FZ637" s="107"/>
      <c r="GJ637" s="107"/>
      <c r="GT637" s="107"/>
      <c r="HD637" s="107"/>
      <c r="HN637" s="107"/>
    </row>
  </sheetData>
  <mergeCells count="6">
    <mergeCell ref="A2:A3"/>
    <mergeCell ref="AQ26:AW26"/>
    <mergeCell ref="C26:I26"/>
    <mergeCell ref="AG26:AM26"/>
    <mergeCell ref="M26:S26"/>
    <mergeCell ref="W26:AC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D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style="108" customWidth="true"/>
    <col min="34" max="39" width="7.875" customWidth="true"/>
    <col min="40" max="41" width="1.125" customWidth="true"/>
    <col min="42" max="42" width="24.625" style="108" customWidth="true"/>
    <col min="43" max="43" width="29.75" style="108"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s>
  <sheetData>
    <row xmlns:x14ac="http://schemas.microsoft.com/office/spreadsheetml/2009/9/ac" r="1" s="298" customFormat="true" ht="30" customHeight="true" x14ac:dyDescent="0.25">
      <c r="B1" s="314" t="s">
        <v>22</v>
      </c>
      <c r="C1" s="535" t="s">
        <v>215</v>
      </c>
      <c r="D1" s="295" t="s">
        <v>209</v>
      </c>
      <c r="E1" s="295"/>
      <c r="F1" s="295"/>
      <c r="G1" s="295"/>
      <c r="H1" s="295"/>
      <c r="I1" s="313"/>
      <c r="J1" s="296"/>
      <c r="K1" s="297"/>
      <c r="L1" s="314" t="s">
        <v>22</v>
      </c>
      <c r="M1" s="535" t="s">
        <v>216</v>
      </c>
      <c r="N1" s="295" t="s">
        <v>209</v>
      </c>
      <c r="O1" s="295"/>
      <c r="P1" s="295"/>
      <c r="Q1" s="295"/>
      <c r="R1" s="295"/>
      <c r="S1" s="313"/>
      <c r="T1" s="296"/>
      <c r="U1" s="297"/>
      <c r="V1" s="314" t="s">
        <v>22</v>
      </c>
      <c r="W1" s="535">
        <v>2019</v>
      </c>
      <c r="X1" s="295" t="s">
        <v>209</v>
      </c>
      <c r="Y1" s="295"/>
      <c r="Z1" s="295"/>
      <c r="AA1" s="295"/>
      <c r="AB1" s="295"/>
      <c r="AC1" s="313"/>
      <c r="AD1" s="296"/>
      <c r="AE1" s="297"/>
      <c r="AF1" s="314" t="s">
        <v>22</v>
      </c>
      <c r="AG1" s="535">
        <v>2020</v>
      </c>
      <c r="AH1" s="295" t="s">
        <v>209</v>
      </c>
      <c r="AI1" s="295"/>
      <c r="AJ1" s="295"/>
      <c r="AK1" s="295"/>
      <c r="AL1" s="295"/>
      <c r="AM1" s="313"/>
      <c r="AN1" s="296"/>
      <c r="AO1" s="297"/>
      <c r="AP1" s="314" t="s">
        <v>22</v>
      </c>
      <c r="AQ1" s="535">
        <v>2021</v>
      </c>
      <c r="AR1" s="295" t="s">
        <v>209</v>
      </c>
      <c r="AS1" s="295"/>
      <c r="AT1" s="295"/>
      <c r="AU1" s="295"/>
      <c r="AV1" s="295"/>
      <c r="AW1" s="313"/>
      <c r="AX1" s="296"/>
      <c r="AY1" s="297"/>
    </row>
    <row xmlns:x14ac="http://schemas.microsoft.com/office/spreadsheetml/2009/9/ac" r="2" s="298" customFormat="true" ht="30" customHeight="true" x14ac:dyDescent="0.25">
      <c r="A2" s="547" t="s">
        <v>236</v>
      </c>
      <c r="B2" s="301" t="s">
        <v>213</v>
      </c>
      <c r="C2" s="245" t="s">
        <v>176</v>
      </c>
      <c r="D2" s="245" t="s">
        <v>175</v>
      </c>
      <c r="E2" s="302"/>
      <c r="F2" s="302"/>
      <c r="G2" s="302"/>
      <c r="H2" s="302"/>
      <c r="I2" s="303"/>
      <c r="J2" s="299" t="s">
        <v>217</v>
      </c>
      <c r="K2" s="345"/>
      <c r="L2" s="301" t="s">
        <v>214</v>
      </c>
      <c r="M2" s="245" t="s">
        <v>176</v>
      </c>
      <c r="N2" s="245" t="s">
        <v>175</v>
      </c>
      <c r="O2" s="302"/>
      <c r="P2" s="302"/>
      <c r="Q2" s="302"/>
      <c r="R2" s="302"/>
      <c r="S2" s="303"/>
      <c r="T2" s="299" t="s">
        <v>217</v>
      </c>
      <c r="U2" s="300"/>
      <c r="V2" s="301" t="s">
        <v>233</v>
      </c>
      <c r="W2" s="245" t="s">
        <v>176</v>
      </c>
      <c r="X2" s="245" t="s">
        <v>175</v>
      </c>
      <c r="Y2" s="302"/>
      <c r="Z2" s="302"/>
      <c r="AA2" s="302"/>
      <c r="AB2" s="302"/>
      <c r="AC2" s="303"/>
      <c r="AD2" s="299" t="s">
        <v>217</v>
      </c>
      <c r="AE2" s="300"/>
      <c r="AF2" s="301" t="s">
        <v>234</v>
      </c>
      <c r="AG2" s="245" t="s">
        <v>176</v>
      </c>
      <c r="AH2" s="245" t="s">
        <v>175</v>
      </c>
      <c r="AI2" s="302"/>
      <c r="AJ2" s="302"/>
      <c r="AK2" s="302"/>
      <c r="AL2" s="302"/>
      <c r="AM2" s="303"/>
      <c r="AN2" s="299" t="s">
        <v>217</v>
      </c>
      <c r="AO2" s="300"/>
      <c r="AP2" s="301" t="s">
        <v>241</v>
      </c>
      <c r="AQ2" s="245" t="s">
        <v>176</v>
      </c>
      <c r="AR2" s="245" t="s">
        <v>175</v>
      </c>
      <c r="AS2" s="302"/>
      <c r="AT2" s="302"/>
      <c r="AU2" s="302"/>
      <c r="AV2" s="302"/>
      <c r="AW2" s="303"/>
      <c r="AX2" s="299" t="s">
        <v>217</v>
      </c>
      <c r="AY2" s="300"/>
    </row>
    <row xmlns:x14ac="http://schemas.microsoft.com/office/spreadsheetml/2009/9/ac" r="3" s="238" customFormat="true" ht="18" customHeight="true" x14ac:dyDescent="0.25">
      <c r="A3" s="547"/>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237"/>
      <c r="BJ3" s="237"/>
      <c r="BT3" s="237"/>
      <c r="CD3" s="237"/>
      <c r="CN3" s="237"/>
      <c r="CX3" s="237"/>
      <c r="DH3" s="237"/>
      <c r="DR3" s="237"/>
      <c r="EB3" s="237"/>
      <c r="EL3" s="237"/>
      <c r="EV3" s="237"/>
      <c r="FF3" s="237"/>
      <c r="FP3" s="237"/>
      <c r="FZ3" s="237"/>
      <c r="GJ3" s="237"/>
      <c r="GT3" s="237"/>
      <c r="HD3" s="237"/>
    </row>
    <row xmlns:x14ac="http://schemas.microsoft.com/office/spreadsheetml/2009/9/ac" r="4" s="4" customFormat="true" x14ac:dyDescent="0.25">
      <c r="A4" s="366" t="str">
        <f>IF(ISBLANK('Data Summary'!A6),"",'Data Summary'!A6)</f>
        <v>ALB_2017_UIS</v>
      </c>
      <c r="B4" s="101"/>
      <c r="C4" s="132" t="s">
        <v>3</v>
      </c>
      <c r="D4" s="8" t="str">
        <f t="shared" ref="D4:I4" si="0">IF(COUNTA(D14)=0,"",D14)</f>
        <v/>
      </c>
      <c r="E4" s="8" t="str">
        <f t="shared" si="0"/>
        <v/>
      </c>
      <c r="F4" s="8" t="str">
        <f t="shared" si="0"/>
        <v/>
      </c>
      <c r="G4" s="8" t="str">
        <f t="shared" si="0"/>
        <v/>
      </c>
      <c r="H4" s="8" t="str">
        <f t="shared" si="0"/>
        <v/>
      </c>
      <c r="I4" s="25" t="str">
        <f t="shared" si="0"/>
        <v/>
      </c>
      <c r="J4" s="19"/>
      <c r="K4" s="14"/>
      <c r="L4" s="101"/>
      <c r="M4" s="132" t="s">
        <v>3</v>
      </c>
      <c r="N4" s="8" t="str">
        <f t="shared" ref="N4:S4" si="1">IF(COUNTA(N14)=0,"",N14)</f>
        <v/>
      </c>
      <c r="O4" s="8" t="str">
        <f t="shared" si="1"/>
        <v/>
      </c>
      <c r="P4" s="8" t="str">
        <f t="shared" si="1"/>
        <v/>
      </c>
      <c r="Q4" s="8" t="str">
        <f t="shared" si="1"/>
        <v/>
      </c>
      <c r="R4" s="8" t="str">
        <f t="shared" si="1"/>
        <v/>
      </c>
      <c r="S4" s="25" t="str">
        <f t="shared" si="1"/>
        <v/>
      </c>
      <c r="T4" s="19"/>
      <c r="U4" s="14"/>
      <c r="V4" s="101"/>
      <c r="W4" s="132" t="s">
        <v>3</v>
      </c>
      <c r="X4" s="8" t="str">
        <f t="shared" ref="X4:AC4" si="2">IF(COUNTA(X14)=0,"",X14)</f>
        <v/>
      </c>
      <c r="Y4" s="8" t="str">
        <f t="shared" si="2"/>
        <v/>
      </c>
      <c r="Z4" s="8" t="str">
        <f t="shared" si="2"/>
        <v/>
      </c>
      <c r="AA4" s="8" t="str">
        <f t="shared" si="2"/>
        <v/>
      </c>
      <c r="AB4" s="8" t="str">
        <f t="shared" si="2"/>
        <v/>
      </c>
      <c r="AC4" s="25" t="str">
        <f t="shared" si="2"/>
        <v/>
      </c>
      <c r="AD4" s="19"/>
      <c r="AE4" s="14"/>
      <c r="AF4" s="101"/>
      <c r="AG4" s="132" t="s">
        <v>3</v>
      </c>
      <c r="AH4" s="8" t="str">
        <f t="shared" ref="AH4:AM4" si="3">IF(COUNTA(AH14)=0,"",AH14)</f>
        <v/>
      </c>
      <c r="AI4" s="8" t="str">
        <f t="shared" si="3"/>
        <v/>
      </c>
      <c r="AJ4" s="8" t="str">
        <f t="shared" si="3"/>
        <v/>
      </c>
      <c r="AK4" s="8" t="str">
        <f t="shared" si="3"/>
        <v/>
      </c>
      <c r="AL4" s="8" t="str">
        <f t="shared" si="3"/>
        <v/>
      </c>
      <c r="AM4" s="25" t="str">
        <f t="shared" si="3"/>
        <v/>
      </c>
      <c r="AN4" s="19"/>
      <c r="AO4" s="14"/>
      <c r="AP4" s="101"/>
      <c r="AQ4" s="132" t="s">
        <v>3</v>
      </c>
      <c r="AR4" s="8" t="str">
        <f t="shared" ref="AR4:AW4" si="4">IF(COUNTA(AR14)=0,"",AR14)</f>
        <v/>
      </c>
      <c r="AS4" s="8" t="str">
        <f t="shared" si="4"/>
        <v/>
      </c>
      <c r="AT4" s="8" t="str">
        <f t="shared" si="4"/>
        <v/>
      </c>
      <c r="AU4" s="8" t="str">
        <f t="shared" si="4"/>
        <v/>
      </c>
      <c r="AV4" s="8" t="str">
        <f t="shared" si="4"/>
        <v/>
      </c>
      <c r="AW4" s="25" t="str">
        <f t="shared" si="4"/>
        <v/>
      </c>
      <c r="AX4" s="19"/>
      <c r="AY4" s="14"/>
      <c r="AZ4" s="109"/>
      <c r="BJ4" s="10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66" t="str">
        <f ca="true">IF(ISBLANK('Data Summary'!A7),"",'Data Summary'!A7)</f>
        <v>ALB_2018_UIS</v>
      </c>
      <c r="B5" s="101"/>
      <c r="C5" s="132" t="s">
        <v>0</v>
      </c>
      <c r="D5" s="8" t="str">
        <f>IF((COUNTA(D15:D26)=0)+(COUNTA(D14)=0),"",100-D14-SUMPRODUCT(C15:C26,D15:D26))</f>
        <v/>
      </c>
      <c r="E5" s="8" t="str">
        <f>IF((COUNTA(E15:E26)=0)+(COUNTA(E14)=0),"",100-E14-SUMPRODUCT(C15:C26,E15:E26))</f>
        <v/>
      </c>
      <c r="F5" s="8" t="str">
        <f>IF((COUNTA(F15:F26)=0)+(COUNTA(F14)=0),"",100-F14-SUMPRODUCT(C15:C26,F15:F26))</f>
        <v/>
      </c>
      <c r="G5" s="8" t="str">
        <f>IF((COUNTA(G15:G26)=0)+(COUNTA(G14)=0),"",100-G14-SUMPRODUCT(C15:C26,G15:G26))</f>
        <v/>
      </c>
      <c r="H5" s="8" t="str">
        <f>IF((COUNTA(H15:H26)=0)+(COUNTA(H14)=0),"",100-H14-SUMPRODUCT(C15:C26,H15:H26))</f>
        <v/>
      </c>
      <c r="I5" s="25" t="str">
        <f>IF((COUNTA(I15:I26)=0)+(COUNTA(I14)=0),"",100-I14-SUMPRODUCT(C15:C26,I15:I26))</f>
        <v/>
      </c>
      <c r="J5" s="19"/>
      <c r="K5" s="14"/>
      <c r="L5" s="101"/>
      <c r="M5" s="132" t="s">
        <v>0</v>
      </c>
      <c r="N5" s="8" t="str">
        <f>IF((COUNTA(N15:N26)=0)+(COUNTA(N14)=0),"",100-N14-SUMPRODUCT(M15:M26,N15:N26))</f>
        <v/>
      </c>
      <c r="O5" s="8" t="str">
        <f>IF((COUNTA(O15:O26)=0)+(COUNTA(O14)=0),"",100-O14-SUMPRODUCT(M15:M26,O15:O26))</f>
        <v/>
      </c>
      <c r="P5" s="8" t="str">
        <f>IF((COUNTA(P15:P26)=0)+(COUNTA(P14)=0),"",100-P14-SUMPRODUCT(M15:M26,P15:P26))</f>
        <v/>
      </c>
      <c r="Q5" s="8" t="str">
        <f>IF((COUNTA(Q15:Q26)=0)+(COUNTA(Q14)=0),"",100-Q14-SUMPRODUCT(M15:M26,Q15:Q26))</f>
        <v/>
      </c>
      <c r="R5" s="8" t="str">
        <f>IF((COUNTA(R15:R26)=0)+(COUNTA(R14)=0),"",100-R14-SUMPRODUCT(M15:M26,R15:R26))</f>
        <v/>
      </c>
      <c r="S5" s="25" t="str">
        <f>IF((COUNTA(S15:S26)=0)+(COUNTA(S14)=0),"",100-S14-SUMPRODUCT(M15:M26,S15:S26))</f>
        <v/>
      </c>
      <c r="T5" s="19"/>
      <c r="U5" s="14"/>
      <c r="V5" s="101"/>
      <c r="W5" s="132" t="s">
        <v>0</v>
      </c>
      <c r="X5" s="8" t="str">
        <f>IF((COUNTA(X15:X26)=0)+(COUNTA(X14)=0),"",100-X14-SUMPRODUCT(W15:W26,X15:X26))</f>
        <v/>
      </c>
      <c r="Y5" s="8" t="str">
        <f>IF((COUNTA(Y15:Y26)=0)+(COUNTA(Y14)=0),"",100-Y14-SUMPRODUCT(W15:W26,Y15:Y26))</f>
        <v/>
      </c>
      <c r="Z5" s="8" t="str">
        <f>IF((COUNTA(Z15:Z26)=0)+(COUNTA(Z14)=0),"",100-Z14-SUMPRODUCT(W15:W26,Z15:Z26))</f>
        <v/>
      </c>
      <c r="AA5" s="8" t="str">
        <f>IF((COUNTA(AA15:AA26)=0)+(COUNTA(AA14)=0),"",100-AA14-SUMPRODUCT(W15:W26,AA15:AA26))</f>
        <v/>
      </c>
      <c r="AB5" s="8" t="str">
        <f>IF((COUNTA(AB15:AB26)=0)+(COUNTA(AB14)=0),"",100-AB14-SUMPRODUCT(W15:W26,AB15:AB26))</f>
        <v/>
      </c>
      <c r="AC5" s="25" t="str">
        <f>IF((COUNTA(AC15:AC26)=0)+(COUNTA(AC14)=0),"",100-AC14-SUMPRODUCT(W15:W26,AC15:AC26))</f>
        <v/>
      </c>
      <c r="AD5" s="19"/>
      <c r="AE5" s="14"/>
      <c r="AF5" s="101"/>
      <c r="AG5" s="132" t="s">
        <v>0</v>
      </c>
      <c r="AH5" s="8" t="str">
        <f>IF((COUNTA(AH15:AH26)=0)+(COUNTA(AH14)=0),"",100-AH14-SUMPRODUCT(AG15:AG26,AH15:AH26))</f>
        <v/>
      </c>
      <c r="AI5" s="8" t="str">
        <f>IF((COUNTA(AI15:AI26)=0)+(COUNTA(AI14)=0),"",100-AI14-SUMPRODUCT(AG15:AG26,AI15:AI26))</f>
        <v/>
      </c>
      <c r="AJ5" s="8" t="str">
        <f>IF((COUNTA(AJ15:AJ26)=0)+(COUNTA(AJ14)=0),"",100-AJ14-SUMPRODUCT(AG15:AG26,AJ15:AJ26))</f>
        <v/>
      </c>
      <c r="AK5" s="8" t="str">
        <f>IF((COUNTA(AK15:AK26)=0)+(COUNTA(AK14)=0),"",100-AK14-SUMPRODUCT(AG15:AG26,AK15:AK26))</f>
        <v/>
      </c>
      <c r="AL5" s="8" t="str">
        <f>IF((COUNTA(AL15:AL26)=0)+(COUNTA(AL14)=0),"",100-AL14-SUMPRODUCT(AG15:AG26,AL15:AL26))</f>
        <v/>
      </c>
      <c r="AM5" s="25" t="str">
        <f>IF((COUNTA(AM15:AM26)=0)+(COUNTA(AM14)=0),"",100-AM14-SUMPRODUCT(AG15:AG26,AM15:AM26))</f>
        <v/>
      </c>
      <c r="AN5" s="19"/>
      <c r="AO5" s="14"/>
      <c r="AP5" s="101"/>
      <c r="AQ5" s="132" t="s">
        <v>0</v>
      </c>
      <c r="AR5" s="8" t="str">
        <f>IF((COUNTA(AR15:AR26)=0)+(COUNTA(AR14)=0),"",100-AR14-SUMPRODUCT(AQ15:AQ26,AR15:AR26))</f>
        <v/>
      </c>
      <c r="AS5" s="8" t="str">
        <f>IF((COUNTA(AS15:AS26)=0)+(COUNTA(AS14)=0),"",100-AS14-SUMPRODUCT(AQ15:AQ26,AS15:AS26))</f>
        <v/>
      </c>
      <c r="AT5" s="8" t="str">
        <f>IF((COUNTA(AT15:AT26)=0)+(COUNTA(AT14)=0),"",100-AT14-SUMPRODUCT(AQ15:AQ26,AT15:AT26))</f>
        <v/>
      </c>
      <c r="AU5" s="8" t="str">
        <f>IF((COUNTA(AU15:AU26)=0)+(COUNTA(AU14)=0),"",100-AU14-SUMPRODUCT(AQ15:AQ26,AU15:AU26))</f>
        <v/>
      </c>
      <c r="AV5" s="8" t="str">
        <f>IF((COUNTA(AV15:AV26)=0)+(COUNTA(AV14)=0),"",100-AV14-SUMPRODUCT(AQ15:AQ26,AV15:AV26))</f>
        <v/>
      </c>
      <c r="AW5" s="25" t="str">
        <f>IF((COUNTA(AW15:AW26)=0)+(COUNTA(AW14)=0),"",100-AW14-SUMPRODUCT(AQ15:AQ26,AW15:AW26))</f>
        <v/>
      </c>
      <c r="AX5" s="19"/>
      <c r="AY5" s="14"/>
      <c r="AZ5" s="109"/>
      <c r="BJ5" s="109"/>
      <c r="BT5" s="109"/>
      <c r="CD5" s="109"/>
      <c r="CN5" s="109"/>
      <c r="CX5" s="109"/>
      <c r="DH5" s="109"/>
      <c r="DR5" s="109"/>
      <c r="EB5" s="109"/>
      <c r="EL5" s="109"/>
      <c r="EV5" s="109"/>
      <c r="FF5" s="109"/>
      <c r="FP5" s="109"/>
      <c r="FZ5" s="109"/>
      <c r="GJ5" s="109"/>
      <c r="GT5" s="109"/>
      <c r="HD5" s="109"/>
    </row>
    <row xmlns:x14ac="http://schemas.microsoft.com/office/spreadsheetml/2009/9/ac" r="6" s="4" customFormat="true" x14ac:dyDescent="0.25">
      <c r="A6" s="366" t="str">
        <f ca="true">IF(ISBLANK('Data Summary'!A8),"",'Data Summary'!A8)</f>
        <v>ALB_2019_UIS</v>
      </c>
      <c r="B6" s="101"/>
      <c r="C6" s="132" t="s">
        <v>19</v>
      </c>
      <c r="D6" s="8" t="str">
        <f>IF(COUNTA(D15:D26)=0,"",SUMPRODUCT(D15:D26,C15:C26))</f>
        <v/>
      </c>
      <c r="E6" s="8" t="str">
        <f>IF(COUNTA(E15:E26)=0,"",SUMPRODUCT(E15:E26,C15:C26))</f>
        <v/>
      </c>
      <c r="F6" s="8" t="str">
        <f>IF(COUNTA(F15:F26)=0,"",SUMPRODUCT(F15:F26,C15:C26))</f>
        <v/>
      </c>
      <c r="G6" s="8" t="str">
        <f>IF(COUNTA(G15:G26)=0,"",SUMPRODUCT(G15:G26,C15:C26))</f>
        <v/>
      </c>
      <c r="H6" s="8" t="str">
        <f>IF(COUNTA(H15:H26)=0,"",SUMPRODUCT(H15:H26,C15:C26))</f>
        <v/>
      </c>
      <c r="I6" s="25" t="str">
        <f>IF(COUNTA(I15:I26)=0,"",SUMPRODUCT(I15:I26,C15:C26))</f>
        <v/>
      </c>
      <c r="J6" s="19"/>
      <c r="K6" s="14"/>
      <c r="L6" s="101"/>
      <c r="M6" s="132" t="s">
        <v>19</v>
      </c>
      <c r="N6" s="8" t="str">
        <f>IF(COUNTA(N15:N26)=0,"",SUMPRODUCT(N15:N26,M15:M26))</f>
        <v/>
      </c>
      <c r="O6" s="8" t="str">
        <f>IF(COUNTA(O15:O26)=0,"",SUMPRODUCT(O15:O26,M15:M26))</f>
        <v/>
      </c>
      <c r="P6" s="8" t="str">
        <f>IF(COUNTA(P15:P26)=0,"",SUMPRODUCT(P15:P26,M15:M26))</f>
        <v/>
      </c>
      <c r="Q6" s="8" t="str">
        <f>IF(COUNTA(Q15:Q26)=0,"",SUMPRODUCT(Q15:Q26,M15:M26))</f>
        <v/>
      </c>
      <c r="R6" s="8" t="str">
        <f>IF(COUNTA(R15:R26)=0,"",SUMPRODUCT(R15:R26,M15:M26))</f>
        <v/>
      </c>
      <c r="S6" s="25" t="str">
        <f>IF(COUNTA(S15:S26)=0,"",SUMPRODUCT(S15:S26,M15:M26))</f>
        <v/>
      </c>
      <c r="T6" s="19"/>
      <c r="U6" s="14"/>
      <c r="V6" s="101"/>
      <c r="W6" s="132" t="s">
        <v>19</v>
      </c>
      <c r="X6" s="8" t="str">
        <f>IF(COUNTA(X15:X26)=0,"",SUMPRODUCT(X15:X26,W15:W26))</f>
        <v/>
      </c>
      <c r="Y6" s="8" t="str">
        <f>IF(COUNTA(Y15:Y26)=0,"",SUMPRODUCT(Y15:Y26,W15:W26))</f>
        <v/>
      </c>
      <c r="Z6" s="8" t="str">
        <f>IF(COUNTA(Z15:Z26)=0,"",SUMPRODUCT(Z15:Z26,W15:W26))</f>
        <v/>
      </c>
      <c r="AA6" s="8" t="str">
        <f>IF(COUNTA(AA15:AA26)=0,"",SUMPRODUCT(AA15:AA26,W15:W26))</f>
        <v/>
      </c>
      <c r="AB6" s="8" t="str">
        <f>IF(COUNTA(AB15:AB26)=0,"",SUMPRODUCT(AB15:AB26,W15:W26))</f>
        <v/>
      </c>
      <c r="AC6" s="25" t="str">
        <f>IF(COUNTA(AC15:AC26)=0,"",SUMPRODUCT(AC15:AC26,W15:W26))</f>
        <v/>
      </c>
      <c r="AD6" s="19"/>
      <c r="AE6" s="14"/>
      <c r="AF6" s="101"/>
      <c r="AG6" s="132" t="s">
        <v>19</v>
      </c>
      <c r="AH6" s="8" t="str">
        <f>IF(COUNTA(AH15:AH26)=0,"",SUMPRODUCT(AH15:AH26,AG15:AG26))</f>
        <v/>
      </c>
      <c r="AI6" s="8" t="str">
        <f>IF(COUNTA(AI15:AI26)=0,"",SUMPRODUCT(AI15:AI26,AG15:AG26))</f>
        <v/>
      </c>
      <c r="AJ6" s="8" t="str">
        <f>IF(COUNTA(AJ15:AJ26)=0,"",SUMPRODUCT(AJ15:AJ26,AG15:AG26))</f>
        <v/>
      </c>
      <c r="AK6" s="8" t="str">
        <f>IF(COUNTA(AK15:AK26)=0,"",SUMPRODUCT(AK15:AK26,AG15:AG26))</f>
        <v/>
      </c>
      <c r="AL6" s="8" t="str">
        <f>IF(COUNTA(AL15:AL26)=0,"",SUMPRODUCT(AL15:AL26,AG15:AG26))</f>
        <v/>
      </c>
      <c r="AM6" s="25" t="str">
        <f>IF(COUNTA(AM15:AM26)=0,"",SUMPRODUCT(AM15:AM26,AG15:AG26))</f>
        <v/>
      </c>
      <c r="AN6" s="19"/>
      <c r="AO6" s="14"/>
      <c r="AP6" s="101"/>
      <c r="AQ6" s="132" t="s">
        <v>19</v>
      </c>
      <c r="AR6" s="8" t="str">
        <f>IF(COUNTA(AR15:AR26)=0,"",SUMPRODUCT(AR15:AR26,AQ15:AQ26))</f>
        <v/>
      </c>
      <c r="AS6" s="8" t="str">
        <f>IF(COUNTA(AS15:AS26)=0,"",SUMPRODUCT(AS15:AS26,AQ15:AQ26))</f>
        <v/>
      </c>
      <c r="AT6" s="8" t="str">
        <f>IF(COUNTA(AT15:AT26)=0,"",SUMPRODUCT(AT15:AT26,AQ15:AQ26))</f>
        <v/>
      </c>
      <c r="AU6" s="8" t="str">
        <f>IF(COUNTA(AU15:AU26)=0,"",SUMPRODUCT(AU15:AU26,AQ15:AQ26))</f>
        <v/>
      </c>
      <c r="AV6" s="8" t="str">
        <f>IF(COUNTA(AV15:AV26)=0,"",SUMPRODUCT(AV15:AV26,AQ15:AQ26))</f>
        <v/>
      </c>
      <c r="AW6" s="25" t="str">
        <f>IF(COUNTA(AW15:AW26)=0,"",SUMPRODUCT(AW15:AW26,AQ15:AQ26))</f>
        <v/>
      </c>
      <c r="AX6" s="19"/>
      <c r="AY6" s="14"/>
      <c r="AZ6" s="109"/>
      <c r="BJ6" s="10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66" t="str">
        <f ca="true">IF(ISBLANK('Data Summary'!A9),"",'Data Summary'!A9)</f>
        <v>ALB_2020_UIS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9"/>
      <c r="BJ7" s="109"/>
      <c r="BT7" s="109"/>
      <c r="CD7" s="109"/>
      <c r="CN7" s="109"/>
      <c r="CX7" s="109"/>
      <c r="DH7" s="109"/>
      <c r="DR7" s="109"/>
      <c r="EB7" s="109"/>
      <c r="EL7" s="109"/>
      <c r="EV7" s="109"/>
      <c r="FF7" s="109"/>
      <c r="FP7" s="109"/>
      <c r="FZ7" s="109"/>
      <c r="GJ7" s="109"/>
      <c r="GT7" s="109"/>
      <c r="HD7" s="109"/>
    </row>
    <row xmlns:x14ac="http://schemas.microsoft.com/office/spreadsheetml/2009/9/ac" r="8" s="4" customFormat="true" x14ac:dyDescent="0.25">
      <c r="A8" s="366" t="str">
        <f ca="true">IF(ISBLANK('Data Summary'!A10),"",'Data Summary'!A10)</f>
        <v>ALB_2021_UIS</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9"/>
      <c r="BJ8" s="10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67" t="str">
        <f ca="true">IF(ISBLANK('Data Summary'!A11),"",'Data Summary'!A11)</f>
        <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9"/>
      <c r="BJ9" s="109"/>
      <c r="BT9" s="109"/>
      <c r="CD9" s="109"/>
      <c r="CN9" s="109"/>
      <c r="CX9" s="109"/>
      <c r="DH9" s="109"/>
      <c r="DR9" s="109"/>
      <c r="EB9" s="109"/>
      <c r="EL9" s="109"/>
      <c r="EV9" s="109"/>
      <c r="FF9" s="109"/>
      <c r="FP9" s="109"/>
      <c r="FZ9" s="109"/>
      <c r="GJ9" s="109"/>
      <c r="GT9" s="109"/>
      <c r="HD9" s="109"/>
    </row>
    <row xmlns:x14ac="http://schemas.microsoft.com/office/spreadsheetml/2009/9/ac" r="10" s="4" customFormat="true" x14ac:dyDescent="0.25">
      <c r="A10" s="367" t="str">
        <f ca="true">IF(ISBLANK('Data Summary'!A12),"",'Data Summary'!A12)</f>
        <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9"/>
      <c r="BJ10" s="109"/>
      <c r="BT10" s="109"/>
      <c r="CD10" s="109"/>
      <c r="CN10" s="109"/>
      <c r="CX10" s="109"/>
      <c r="DH10" s="109"/>
      <c r="DR10" s="109"/>
      <c r="EB10" s="109"/>
      <c r="EL10" s="109"/>
      <c r="EV10" s="109"/>
      <c r="FF10" s="109"/>
      <c r="FP10" s="109"/>
      <c r="FZ10" s="109"/>
      <c r="GJ10" s="109"/>
      <c r="GT10" s="109"/>
      <c r="HD10" s="109"/>
    </row>
    <row xmlns:x14ac="http://schemas.microsoft.com/office/spreadsheetml/2009/9/ac" r="11" s="4" customFormat="true" x14ac:dyDescent="0.25">
      <c r="A11" s="367"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9"/>
      <c r="BJ11" s="109"/>
      <c r="BT11" s="109"/>
      <c r="CD11" s="109"/>
      <c r="CN11" s="109"/>
      <c r="CX11" s="109"/>
      <c r="DH11" s="109"/>
      <c r="DR11" s="109"/>
      <c r="EB11" s="109"/>
      <c r="EL11" s="109"/>
      <c r="EV11" s="109"/>
      <c r="FF11" s="109"/>
      <c r="FP11" s="109"/>
      <c r="FZ11" s="109"/>
      <c r="GJ11" s="109"/>
      <c r="GT11" s="109"/>
      <c r="HD11" s="109"/>
    </row>
    <row xmlns:x14ac="http://schemas.microsoft.com/office/spreadsheetml/2009/9/ac" r="12" s="1" customFormat="true" ht="15.75" customHeight="true" x14ac:dyDescent="0.2">
      <c r="A12" s="367" t="str">
        <f ca="true">IF(ISBLANK('Data Summary'!A14),"",'Data Summary'!A14)</f>
        <v/>
      </c>
      <c r="B12" s="101" t="s">
        <v>178</v>
      </c>
      <c r="C12" s="126" t="s">
        <v>169</v>
      </c>
      <c r="D12" s="129"/>
      <c r="E12" s="129"/>
      <c r="F12" s="129"/>
      <c r="G12" s="129"/>
      <c r="H12" s="129"/>
      <c r="I12" s="70">
        <v>82.9</v>
      </c>
      <c r="J12" s="19"/>
      <c r="K12" s="14"/>
      <c r="L12" s="101" t="s">
        <v>178</v>
      </c>
      <c r="M12" s="126" t="s">
        <v>169</v>
      </c>
      <c r="N12" s="129">
        <v>89.199059126800378</v>
      </c>
      <c r="O12" s="129"/>
      <c r="P12" s="129"/>
      <c r="Q12" s="129"/>
      <c r="R12" s="129">
        <v>82.756889999999999</v>
      </c>
      <c r="S12" s="70">
        <v>92.850530919567973</v>
      </c>
      <c r="T12" s="19"/>
      <c r="U12" s="14"/>
      <c r="V12" s="101" t="s">
        <v>178</v>
      </c>
      <c r="W12" s="126" t="s">
        <v>169</v>
      </c>
      <c r="X12" s="129">
        <v>85.551099214456485</v>
      </c>
      <c r="Y12" s="129"/>
      <c r="Z12" s="129"/>
      <c r="AA12" s="129"/>
      <c r="AB12" s="129">
        <v>73.799729999999997</v>
      </c>
      <c r="AC12" s="70">
        <v>92.508042093990454</v>
      </c>
      <c r="AD12" s="19"/>
      <c r="AE12" s="14"/>
      <c r="AF12" s="101" t="s">
        <v>178</v>
      </c>
      <c r="AG12" s="126" t="s">
        <v>169</v>
      </c>
      <c r="AH12" s="129">
        <v>92.787941177571625</v>
      </c>
      <c r="AI12" s="129"/>
      <c r="AJ12" s="129"/>
      <c r="AK12" s="129"/>
      <c r="AL12" s="129">
        <v>81.343980000000002</v>
      </c>
      <c r="AM12" s="70">
        <v>100</v>
      </c>
      <c r="AN12" s="19"/>
      <c r="AO12" s="14"/>
      <c r="AP12" s="101" t="s">
        <v>178</v>
      </c>
      <c r="AQ12" s="126" t="s">
        <v>169</v>
      </c>
      <c r="AR12" s="129">
        <v>84.393960896207687</v>
      </c>
      <c r="AS12" s="129"/>
      <c r="AT12" s="129"/>
      <c r="AU12" s="129"/>
      <c r="AV12" s="129">
        <v>81.83</v>
      </c>
      <c r="AW12" s="70">
        <v>86.120097684176216</v>
      </c>
      <c r="AX12" s="19"/>
      <c r="AY12" s="14"/>
      <c r="AZ12" s="110"/>
      <c r="BJ12" s="110"/>
      <c r="BT12" s="110"/>
      <c r="CD12" s="110"/>
      <c r="CN12" s="110"/>
      <c r="CX12" s="110"/>
      <c r="DH12" s="110"/>
      <c r="DR12" s="110"/>
      <c r="EB12" s="110"/>
      <c r="EL12" s="110"/>
      <c r="EV12" s="110"/>
      <c r="FF12" s="110"/>
      <c r="FP12" s="110"/>
      <c r="FZ12" s="110"/>
      <c r="GJ12" s="110"/>
      <c r="GT12" s="110"/>
      <c r="HD12" s="110"/>
    </row>
    <row xmlns:x14ac="http://schemas.microsoft.com/office/spreadsheetml/2009/9/ac" r="13" s="257" customFormat="true" ht="18" customHeight="true" x14ac:dyDescent="0.25">
      <c r="A13" s="367"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56"/>
      <c r="BJ13" s="256"/>
      <c r="BT13" s="256"/>
      <c r="CD13" s="256"/>
      <c r="CN13" s="256"/>
      <c r="CX13" s="256"/>
      <c r="DH13" s="256"/>
      <c r="DR13" s="256"/>
      <c r="EB13" s="256"/>
      <c r="EL13" s="256"/>
      <c r="EV13" s="256"/>
      <c r="FF13" s="256"/>
      <c r="FP13" s="256"/>
      <c r="FZ13" s="256"/>
      <c r="GJ13" s="256"/>
      <c r="GT13" s="256"/>
      <c r="HD13" s="256"/>
    </row>
    <row xmlns:x14ac="http://schemas.microsoft.com/office/spreadsheetml/2009/9/ac" r="14" x14ac:dyDescent="0.25">
      <c r="A14" s="367" t="str">
        <f ca="true">IF(ISBLANK('Data Summary'!A16),"",'Data Summary'!A16)</f>
        <v/>
      </c>
      <c r="B14" s="102" t="s">
        <v>30</v>
      </c>
      <c r="C14" s="16">
        <v>0</v>
      </c>
      <c r="D14" s="41"/>
      <c r="E14" s="41"/>
      <c r="F14" s="41"/>
      <c r="G14" s="128"/>
      <c r="H14" s="128"/>
      <c r="I14" s="21"/>
      <c r="J14" s="10"/>
      <c r="K14" s="13"/>
      <c r="L14" s="102" t="s">
        <v>30</v>
      </c>
      <c r="M14" s="16">
        <v>0</v>
      </c>
      <c r="N14" s="41"/>
      <c r="O14" s="41"/>
      <c r="P14" s="41"/>
      <c r="Q14" s="128"/>
      <c r="R14" s="128"/>
      <c r="S14" s="21"/>
      <c r="T14" s="10"/>
      <c r="U14" s="13"/>
      <c r="V14" s="102" t="s">
        <v>30</v>
      </c>
      <c r="W14" s="16">
        <v>0</v>
      </c>
      <c r="X14" s="41"/>
      <c r="Y14" s="41"/>
      <c r="Z14" s="41"/>
      <c r="AA14" s="128"/>
      <c r="AB14" s="128"/>
      <c r="AC14" s="21"/>
      <c r="AD14" s="10"/>
      <c r="AE14" s="13"/>
      <c r="AF14" s="102" t="s">
        <v>30</v>
      </c>
      <c r="AG14" s="16">
        <v>0</v>
      </c>
      <c r="AH14" s="41"/>
      <c r="AI14" s="41"/>
      <c r="AJ14" s="41"/>
      <c r="AK14" s="128"/>
      <c r="AL14" s="128"/>
      <c r="AM14" s="21"/>
      <c r="AN14" s="10"/>
      <c r="AO14" s="13"/>
      <c r="AP14" s="102" t="s">
        <v>30</v>
      </c>
      <c r="AQ14" s="16">
        <v>0</v>
      </c>
      <c r="AR14" s="41"/>
      <c r="AS14" s="41"/>
      <c r="AT14" s="41"/>
      <c r="AU14" s="128"/>
      <c r="AV14" s="128"/>
      <c r="AW14" s="21"/>
      <c r="AX14" s="10"/>
      <c r="AY14" s="13"/>
    </row>
    <row xmlns:x14ac="http://schemas.microsoft.com/office/spreadsheetml/2009/9/ac" r="15" s="2" customFormat="true" x14ac:dyDescent="0.25">
      <c r="A15" s="367"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12"/>
      <c r="BJ15" s="112"/>
      <c r="BT15" s="112"/>
      <c r="CD15" s="112"/>
      <c r="CN15" s="112"/>
      <c r="CX15" s="112"/>
      <c r="DH15" s="112"/>
      <c r="DR15" s="112"/>
      <c r="EB15" s="112"/>
      <c r="EL15" s="112"/>
      <c r="EV15" s="112"/>
      <c r="FF15" s="112"/>
      <c r="FP15" s="112"/>
      <c r="FZ15" s="112"/>
      <c r="GJ15" s="112"/>
      <c r="GT15" s="112"/>
      <c r="HD15" s="112"/>
    </row>
    <row xmlns:x14ac="http://schemas.microsoft.com/office/spreadsheetml/2009/9/ac" r="16" s="2" customFormat="true" x14ac:dyDescent="0.25">
      <c r="A16" s="367" t="str">
        <f ca="true">IF(ISBLANK('Data Summary'!A18),"",'Data Summary'!A18)</f>
        <v/>
      </c>
      <c r="B16" s="103"/>
      <c r="C16" s="6"/>
      <c r="D16" s="41"/>
      <c r="E16" s="128"/>
      <c r="F16" s="128"/>
      <c r="G16" s="128"/>
      <c r="H16" s="41"/>
      <c r="I16" s="59"/>
      <c r="J16" s="10"/>
      <c r="K16" s="13"/>
      <c r="L16" s="103"/>
      <c r="M16" s="6"/>
      <c r="N16" s="41"/>
      <c r="O16" s="128"/>
      <c r="P16" s="128"/>
      <c r="Q16" s="128"/>
      <c r="R16" s="41"/>
      <c r="S16" s="59"/>
      <c r="T16" s="10"/>
      <c r="U16" s="13"/>
      <c r="V16" s="103"/>
      <c r="W16" s="6"/>
      <c r="X16" s="41"/>
      <c r="Y16" s="128"/>
      <c r="Z16" s="128"/>
      <c r="AA16" s="128"/>
      <c r="AB16" s="41"/>
      <c r="AC16" s="59"/>
      <c r="AD16" s="10"/>
      <c r="AE16" s="13"/>
      <c r="AF16" s="103"/>
      <c r="AG16" s="6"/>
      <c r="AH16" s="41"/>
      <c r="AI16" s="128"/>
      <c r="AJ16" s="128"/>
      <c r="AK16" s="128"/>
      <c r="AL16" s="41"/>
      <c r="AM16" s="59"/>
      <c r="AN16" s="10"/>
      <c r="AO16" s="13"/>
      <c r="AP16" s="103"/>
      <c r="AQ16" s="6"/>
      <c r="AR16" s="41"/>
      <c r="AS16" s="128"/>
      <c r="AT16" s="128"/>
      <c r="AU16" s="128"/>
      <c r="AV16" s="41"/>
      <c r="AW16" s="59"/>
      <c r="AX16" s="10"/>
      <c r="AY16" s="13"/>
      <c r="AZ16" s="112"/>
      <c r="BJ16" s="112"/>
      <c r="BT16" s="112"/>
      <c r="CD16" s="112"/>
      <c r="CN16" s="112"/>
      <c r="CX16" s="112"/>
      <c r="DH16" s="112"/>
      <c r="DR16" s="112"/>
      <c r="EB16" s="112"/>
      <c r="EL16" s="112"/>
      <c r="EV16" s="112"/>
      <c r="FF16" s="112"/>
      <c r="FP16" s="112"/>
      <c r="FZ16" s="112"/>
      <c r="GJ16" s="112"/>
      <c r="GT16" s="112"/>
      <c r="HD16" s="112"/>
    </row>
    <row xmlns:x14ac="http://schemas.microsoft.com/office/spreadsheetml/2009/9/ac" r="17" s="2" customFormat="true" x14ac:dyDescent="0.25">
      <c r="A17" s="367"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12"/>
      <c r="BJ17" s="112"/>
      <c r="BT17" s="112"/>
      <c r="CD17" s="112"/>
      <c r="CN17" s="112"/>
      <c r="CX17" s="112"/>
      <c r="DH17" s="112"/>
      <c r="DR17" s="112"/>
      <c r="EB17" s="112"/>
      <c r="EL17" s="112"/>
      <c r="EV17" s="112"/>
      <c r="FF17" s="112"/>
      <c r="FP17" s="112"/>
      <c r="FZ17" s="112"/>
      <c r="GJ17" s="112"/>
      <c r="GT17" s="112"/>
      <c r="HD17" s="112"/>
    </row>
    <row xmlns:x14ac="http://schemas.microsoft.com/office/spreadsheetml/2009/9/ac" r="18" s="2" customFormat="true" x14ac:dyDescent="0.25">
      <c r="A18" s="367"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12"/>
      <c r="BJ18" s="112"/>
      <c r="BT18" s="112"/>
      <c r="CD18" s="112"/>
      <c r="CN18" s="112"/>
      <c r="CX18" s="112"/>
      <c r="DH18" s="112"/>
      <c r="DR18" s="112"/>
      <c r="EB18" s="112"/>
      <c r="EL18" s="112"/>
      <c r="EV18" s="112"/>
      <c r="FF18" s="112"/>
      <c r="FP18" s="112"/>
      <c r="FZ18" s="112"/>
      <c r="GJ18" s="112"/>
      <c r="GT18" s="112"/>
      <c r="HD18" s="112"/>
    </row>
    <row xmlns:x14ac="http://schemas.microsoft.com/office/spreadsheetml/2009/9/ac" r="19" s="2" customFormat="true" x14ac:dyDescent="0.25">
      <c r="A19" s="367"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12"/>
      <c r="BJ19" s="112"/>
      <c r="BT19" s="112"/>
      <c r="CD19" s="112"/>
      <c r="CN19" s="112"/>
      <c r="CX19" s="112"/>
      <c r="DH19" s="112"/>
      <c r="DR19" s="112"/>
      <c r="EB19" s="112"/>
      <c r="EL19" s="112"/>
      <c r="EV19" s="112"/>
      <c r="FF19" s="112"/>
      <c r="FP19" s="112"/>
      <c r="FZ19" s="112"/>
      <c r="GJ19" s="112"/>
      <c r="GT19" s="112"/>
      <c r="HD19" s="112"/>
    </row>
    <row xmlns:x14ac="http://schemas.microsoft.com/office/spreadsheetml/2009/9/ac" r="20" s="2" customFormat="true" x14ac:dyDescent="0.25">
      <c r="A20" s="367"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12"/>
      <c r="BJ20" s="112"/>
      <c r="BT20" s="112"/>
      <c r="CD20" s="112"/>
      <c r="CN20" s="112"/>
      <c r="CX20" s="112"/>
      <c r="DH20" s="112"/>
      <c r="DR20" s="112"/>
      <c r="EB20" s="112"/>
      <c r="EL20" s="112"/>
      <c r="EV20" s="112"/>
      <c r="FF20" s="112"/>
      <c r="FP20" s="112"/>
      <c r="FZ20" s="112"/>
      <c r="GJ20" s="112"/>
      <c r="GT20" s="112"/>
      <c r="HD20" s="112"/>
    </row>
    <row xmlns:x14ac="http://schemas.microsoft.com/office/spreadsheetml/2009/9/ac" r="21" s="2" customFormat="true" x14ac:dyDescent="0.25">
      <c r="A21" s="367"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12"/>
      <c r="BJ21" s="112"/>
      <c r="BT21" s="112"/>
      <c r="CD21" s="112"/>
      <c r="CN21" s="112"/>
      <c r="CX21" s="112"/>
      <c r="DH21" s="112"/>
      <c r="DR21" s="112"/>
      <c r="EB21" s="112"/>
      <c r="EL21" s="112"/>
      <c r="EV21" s="112"/>
      <c r="FF21" s="112"/>
      <c r="FP21" s="112"/>
      <c r="FZ21" s="112"/>
      <c r="GJ21" s="112"/>
      <c r="GT21" s="112"/>
      <c r="HD21" s="112"/>
    </row>
    <row xmlns:x14ac="http://schemas.microsoft.com/office/spreadsheetml/2009/9/ac" r="22" s="2" customFormat="true" x14ac:dyDescent="0.25">
      <c r="A22" s="367"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12"/>
      <c r="BJ22" s="112"/>
      <c r="BT22" s="112"/>
      <c r="CD22" s="112"/>
      <c r="CN22" s="112"/>
      <c r="CX22" s="112"/>
      <c r="DH22" s="112"/>
      <c r="DR22" s="112"/>
      <c r="EB22" s="112"/>
      <c r="EL22" s="112"/>
      <c r="EV22" s="112"/>
      <c r="FF22" s="112"/>
      <c r="FP22" s="112"/>
      <c r="FZ22" s="112"/>
      <c r="GJ22" s="112"/>
      <c r="GT22" s="112"/>
      <c r="HD22" s="112"/>
    </row>
    <row xmlns:x14ac="http://schemas.microsoft.com/office/spreadsheetml/2009/9/ac" r="23" s="2" customFormat="true" x14ac:dyDescent="0.25">
      <c r="A23" s="367"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12"/>
      <c r="BJ23" s="112"/>
      <c r="BT23" s="112"/>
      <c r="CD23" s="112"/>
      <c r="CN23" s="112"/>
      <c r="CX23" s="112"/>
      <c r="DH23" s="112"/>
      <c r="DR23" s="112"/>
      <c r="EB23" s="112"/>
      <c r="EL23" s="112"/>
      <c r="EV23" s="112"/>
      <c r="FF23" s="112"/>
      <c r="FP23" s="112"/>
      <c r="FZ23" s="112"/>
      <c r="GJ23" s="112"/>
      <c r="GT23" s="112"/>
      <c r="HD23" s="112"/>
    </row>
    <row xmlns:x14ac="http://schemas.microsoft.com/office/spreadsheetml/2009/9/ac" r="24" s="2" customFormat="true" x14ac:dyDescent="0.25">
      <c r="A24" s="367"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12"/>
      <c r="BJ24" s="112"/>
      <c r="BT24" s="112"/>
      <c r="CD24" s="112"/>
      <c r="CN24" s="112"/>
      <c r="CX24" s="112"/>
      <c r="DH24" s="112"/>
      <c r="DR24" s="112"/>
      <c r="EB24" s="112"/>
      <c r="EL24" s="112"/>
      <c r="EV24" s="112"/>
      <c r="FF24" s="112"/>
      <c r="FP24" s="112"/>
      <c r="FZ24" s="112"/>
      <c r="GJ24" s="112"/>
      <c r="GT24" s="112"/>
      <c r="HD24" s="112"/>
    </row>
    <row xmlns:x14ac="http://schemas.microsoft.com/office/spreadsheetml/2009/9/ac" r="25" s="2" customFormat="true" x14ac:dyDescent="0.25">
      <c r="A25" s="367"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12"/>
      <c r="BJ25" s="112"/>
      <c r="BT25" s="112"/>
      <c r="CD25" s="112"/>
      <c r="CN25" s="112"/>
      <c r="CX25" s="112"/>
      <c r="DH25" s="112"/>
      <c r="DR25" s="112"/>
      <c r="EB25" s="112"/>
      <c r="EL25" s="112"/>
      <c r="EV25" s="112"/>
      <c r="FF25" s="112"/>
      <c r="FP25" s="112"/>
      <c r="FZ25" s="112"/>
      <c r="GJ25" s="112"/>
      <c r="GT25" s="112"/>
      <c r="HD25" s="112"/>
    </row>
    <row xmlns:x14ac="http://schemas.microsoft.com/office/spreadsheetml/2009/9/ac" r="26" s="2" customFormat="true" x14ac:dyDescent="0.25">
      <c r="A26" s="367"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12"/>
      <c r="BJ26" s="112"/>
      <c r="BT26" s="112"/>
      <c r="CD26" s="112"/>
      <c r="CN26" s="112"/>
      <c r="CX26" s="112"/>
      <c r="DH26" s="112"/>
      <c r="DR26" s="112"/>
      <c r="EB26" s="112"/>
      <c r="EL26" s="112"/>
      <c r="EV26" s="112"/>
      <c r="FF26" s="112"/>
      <c r="FP26" s="112"/>
      <c r="FZ26" s="112"/>
      <c r="GJ26" s="112"/>
      <c r="GT26" s="112"/>
      <c r="HD26" s="112"/>
    </row>
    <row xmlns:x14ac="http://schemas.microsoft.com/office/spreadsheetml/2009/9/ac" r="27" s="2" customFormat="true" ht="93" customHeight="true" x14ac:dyDescent="0.25">
      <c r="A27" s="367" t="str">
        <f ca="true">IF(ISBLANK('Data Summary'!A29),"",'Data Summary'!A29)</f>
        <v/>
      </c>
      <c r="B27" s="104" t="s">
        <v>12</v>
      </c>
      <c r="C27" s="548" t="s">
        <v>212</v>
      </c>
      <c r="D27" s="549"/>
      <c r="E27" s="549"/>
      <c r="F27" s="549"/>
      <c r="G27" s="549"/>
      <c r="H27" s="549"/>
      <c r="I27" s="550"/>
      <c r="J27" s="10"/>
      <c r="K27" s="13"/>
      <c r="L27" s="104" t="s">
        <v>12</v>
      </c>
      <c r="M27" s="548" t="s">
        <v>208</v>
      </c>
      <c r="N27" s="549"/>
      <c r="O27" s="549"/>
      <c r="P27" s="549"/>
      <c r="Q27" s="549"/>
      <c r="R27" s="549"/>
      <c r="S27" s="550"/>
      <c r="T27" s="10"/>
      <c r="U27" s="13"/>
      <c r="V27" s="104" t="s">
        <v>12</v>
      </c>
      <c r="W27" s="548" t="s">
        <v>208</v>
      </c>
      <c r="X27" s="549"/>
      <c r="Y27" s="549"/>
      <c r="Z27" s="549"/>
      <c r="AA27" s="549"/>
      <c r="AB27" s="549"/>
      <c r="AC27" s="550"/>
      <c r="AD27" s="10"/>
      <c r="AE27" s="13"/>
      <c r="AF27" s="104" t="s">
        <v>12</v>
      </c>
      <c r="AG27" s="548" t="s">
        <v>208</v>
      </c>
      <c r="AH27" s="549"/>
      <c r="AI27" s="549"/>
      <c r="AJ27" s="549"/>
      <c r="AK27" s="549"/>
      <c r="AL27" s="549"/>
      <c r="AM27" s="550"/>
      <c r="AN27" s="10"/>
      <c r="AO27" s="13"/>
      <c r="AP27" s="104" t="s">
        <v>12</v>
      </c>
      <c r="AQ27" s="548" t="s">
        <v>208</v>
      </c>
      <c r="AR27" s="549"/>
      <c r="AS27" s="549"/>
      <c r="AT27" s="549"/>
      <c r="AU27" s="549"/>
      <c r="AV27" s="549"/>
      <c r="AW27" s="550"/>
      <c r="AX27" s="10"/>
      <c r="AY27" s="13"/>
      <c r="AZ27" s="112"/>
      <c r="BJ27" s="112"/>
      <c r="BT27" s="112"/>
      <c r="CD27" s="112"/>
      <c r="CN27" s="112"/>
      <c r="CX27" s="112"/>
      <c r="DH27" s="112"/>
      <c r="DR27" s="112"/>
      <c r="EB27" s="112"/>
      <c r="EL27" s="112"/>
      <c r="EV27" s="112"/>
      <c r="FF27" s="112"/>
      <c r="FP27" s="112"/>
      <c r="FZ27" s="112"/>
      <c r="GJ27" s="112"/>
      <c r="GT27" s="112"/>
      <c r="HD27" s="112"/>
    </row>
    <row xmlns:x14ac="http://schemas.microsoft.com/office/spreadsheetml/2009/9/ac" r="28" s="2" customFormat="true" ht="15.75" customHeight="true" x14ac:dyDescent="0.25">
      <c r="A28" s="367" t="str">
        <f ca="true">IF(ISBLANK('Data Summary'!A30),"",'Data Summary'!A30)</f>
        <v/>
      </c>
      <c r="B28" s="104"/>
      <c r="C28" s="58" t="s">
        <v>120</v>
      </c>
      <c r="D28" s="47"/>
      <c r="E28" s="47"/>
      <c r="F28" s="47"/>
      <c r="G28" s="47"/>
      <c r="H28" s="47"/>
      <c r="I28" s="89"/>
      <c r="J28" s="10"/>
      <c r="K28" s="13"/>
      <c r="L28" s="104"/>
      <c r="M28" s="58" t="s">
        <v>120</v>
      </c>
      <c r="N28" s="47"/>
      <c r="O28" s="47"/>
      <c r="P28" s="47"/>
      <c r="Q28" s="47"/>
      <c r="R28" s="47"/>
      <c r="S28" s="89"/>
      <c r="T28" s="10"/>
      <c r="U28" s="13"/>
      <c r="V28" s="104"/>
      <c r="W28" s="58" t="s">
        <v>120</v>
      </c>
      <c r="X28" s="47"/>
      <c r="Y28" s="47"/>
      <c r="Z28" s="47"/>
      <c r="AA28" s="47"/>
      <c r="AB28" s="47"/>
      <c r="AC28" s="89"/>
      <c r="AD28" s="10"/>
      <c r="AE28" s="13"/>
      <c r="AF28" s="104"/>
      <c r="AG28" s="58" t="s">
        <v>120</v>
      </c>
      <c r="AH28" s="47"/>
      <c r="AI28" s="47"/>
      <c r="AJ28" s="47"/>
      <c r="AK28" s="47"/>
      <c r="AL28" s="47"/>
      <c r="AM28" s="89"/>
      <c r="AN28" s="10"/>
      <c r="AO28" s="13"/>
      <c r="AP28" s="104"/>
      <c r="AQ28" s="58" t="s">
        <v>120</v>
      </c>
      <c r="AR28" s="47"/>
      <c r="AS28" s="47"/>
      <c r="AT28" s="47"/>
      <c r="AU28" s="47"/>
      <c r="AV28" s="47"/>
      <c r="AW28" s="89"/>
      <c r="AX28" s="10"/>
      <c r="AY28" s="13"/>
      <c r="AZ28" s="112"/>
      <c r="BJ28" s="112"/>
      <c r="BT28" s="112"/>
      <c r="CD28" s="112"/>
      <c r="CN28" s="112"/>
      <c r="CX28" s="112"/>
      <c r="DH28" s="112"/>
      <c r="DR28" s="112"/>
      <c r="EB28" s="112"/>
      <c r="EL28" s="112"/>
      <c r="EV28" s="112"/>
      <c r="FF28" s="112"/>
      <c r="FP28" s="112"/>
      <c r="FZ28" s="112"/>
      <c r="GJ28" s="112"/>
      <c r="GT28" s="112"/>
      <c r="HD28" s="112"/>
    </row>
    <row xmlns:x14ac="http://schemas.microsoft.com/office/spreadsheetml/2009/9/ac" r="29" s="2" customFormat="true" ht="15" customHeight="true" x14ac:dyDescent="0.25">
      <c r="A29" s="367" t="str">
        <f ca="true">IF(ISBLANK('Data Summary'!A31),"",'Data Summary'!A31)</f>
        <v/>
      </c>
      <c r="B29" s="104"/>
      <c r="C29" s="58" t="s">
        <v>102</v>
      </c>
      <c r="D29" s="47"/>
      <c r="E29" s="47"/>
      <c r="F29" s="47"/>
      <c r="G29" s="47"/>
      <c r="H29" s="47"/>
      <c r="I29" s="89"/>
      <c r="J29" s="10"/>
      <c r="K29" s="13"/>
      <c r="L29" s="104"/>
      <c r="M29" s="58" t="s">
        <v>102</v>
      </c>
      <c r="N29" s="47"/>
      <c r="O29" s="47"/>
      <c r="P29" s="47"/>
      <c r="Q29" s="47"/>
      <c r="R29" s="47"/>
      <c r="S29" s="89"/>
      <c r="T29" s="10"/>
      <c r="U29" s="13"/>
      <c r="V29" s="104"/>
      <c r="W29" s="58" t="s">
        <v>102</v>
      </c>
      <c r="X29" s="47"/>
      <c r="Y29" s="47"/>
      <c r="Z29" s="47"/>
      <c r="AA29" s="47"/>
      <c r="AB29" s="47"/>
      <c r="AC29" s="89"/>
      <c r="AD29" s="10"/>
      <c r="AE29" s="13"/>
      <c r="AF29" s="104"/>
      <c r="AG29" s="58" t="s">
        <v>102</v>
      </c>
      <c r="AH29" s="47"/>
      <c r="AI29" s="47"/>
      <c r="AJ29" s="47"/>
      <c r="AK29" s="47"/>
      <c r="AL29" s="47"/>
      <c r="AM29" s="89"/>
      <c r="AN29" s="10"/>
      <c r="AO29" s="13"/>
      <c r="AP29" s="104"/>
      <c r="AQ29" s="58" t="s">
        <v>102</v>
      </c>
      <c r="AR29" s="47"/>
      <c r="AS29" s="47"/>
      <c r="AT29" s="47"/>
      <c r="AU29" s="47"/>
      <c r="AV29" s="47"/>
      <c r="AW29" s="89"/>
      <c r="AX29" s="10"/>
      <c r="AY29" s="13"/>
      <c r="AZ29" s="112"/>
      <c r="BJ29" s="112"/>
      <c r="BT29" s="112"/>
      <c r="CD29" s="112"/>
      <c r="CN29" s="112"/>
      <c r="CX29" s="112"/>
      <c r="DH29" s="112"/>
      <c r="DR29" s="112"/>
      <c r="EB29" s="112"/>
      <c r="EL29" s="112"/>
      <c r="EV29" s="112"/>
      <c r="FF29" s="112"/>
      <c r="FP29" s="112"/>
      <c r="FZ29" s="112"/>
      <c r="GJ29" s="112"/>
      <c r="GT29" s="112"/>
      <c r="HD29" s="112"/>
    </row>
    <row xmlns:x14ac="http://schemas.microsoft.com/office/spreadsheetml/2009/9/ac" r="30" s="2" customFormat="true" ht="15" customHeight="true" x14ac:dyDescent="0.25">
      <c r="A30" s="367"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12"/>
      <c r="BJ30" s="112"/>
      <c r="BT30" s="112"/>
      <c r="CD30" s="112"/>
      <c r="CN30" s="112"/>
      <c r="CX30" s="112"/>
      <c r="DH30" s="112"/>
      <c r="DR30" s="112"/>
      <c r="EB30" s="112"/>
      <c r="EL30" s="112"/>
      <c r="EV30" s="112"/>
      <c r="FF30" s="112"/>
      <c r="FP30" s="112"/>
      <c r="FZ30" s="112"/>
      <c r="GJ30" s="112"/>
      <c r="GT30" s="112"/>
      <c r="HD30" s="112"/>
    </row>
    <row xmlns:x14ac="http://schemas.microsoft.com/office/spreadsheetml/2009/9/ac" r="31" ht="16.5" customHeight="true" x14ac:dyDescent="0.25">
      <c r="A31" s="367"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row>
    <row xmlns:x14ac="http://schemas.microsoft.com/office/spreadsheetml/2009/9/ac" r="32" ht="16.5" customHeight="true" x14ac:dyDescent="0.25">
      <c r="A32" s="367" t="str">
        <f ca="true">IF(ISBLANK('Data Summary'!A34),"",'Data Summary'!A34)</f>
        <v/>
      </c>
      <c r="B32" s="104"/>
      <c r="C32" s="58" t="s">
        <v>103</v>
      </c>
      <c r="D32" s="47"/>
      <c r="E32" s="47"/>
      <c r="F32" s="47"/>
      <c r="G32" s="47"/>
      <c r="H32" s="47"/>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row>
    <row xmlns:x14ac="http://schemas.microsoft.com/office/spreadsheetml/2009/9/ac" r="33" ht="16.5" customHeight="true" x14ac:dyDescent="0.25">
      <c r="A33" s="367"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row>
    <row xmlns:x14ac="http://schemas.microsoft.com/office/spreadsheetml/2009/9/ac" r="34" s="3" customFormat="true" ht="16.5" customHeight="true" thickBot="true" x14ac:dyDescent="0.3">
      <c r="A34" s="367"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7"/>
      <c r="BJ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67" t="str">
        <f ca="true">IF(ISBLANK('Data Summary'!A37),"",'Data Summary'!A37)</f>
        <v/>
      </c>
      <c r="B35" s="107"/>
      <c r="L35" s="107"/>
      <c r="V35" s="107"/>
      <c r="AF35" s="107"/>
      <c r="AG35" s="107"/>
      <c r="AP35" s="107"/>
      <c r="AQ35" s="107"/>
      <c r="AZ35" s="107"/>
      <c r="BJ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67" t="str">
        <f ca="true">IF(ISBLANK('Data Summary'!A38),"",'Data Summary'!A38)</f>
        <v/>
      </c>
      <c r="B36" s="107"/>
      <c r="L36" s="107"/>
      <c r="V36" s="107"/>
      <c r="AF36" s="107"/>
      <c r="AG36" s="107"/>
      <c r="AP36" s="107"/>
      <c r="AQ36" s="107"/>
      <c r="AZ36" s="107"/>
      <c r="BJ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67" t="str">
        <f ca="true">IF(ISBLANK('Data Summary'!A39),"",'Data Summary'!A39)</f>
        <v/>
      </c>
      <c r="B37" s="107"/>
      <c r="L37" s="107"/>
      <c r="V37" s="107"/>
      <c r="AF37" s="107"/>
      <c r="AG37" s="107"/>
      <c r="AP37" s="107"/>
      <c r="AQ37" s="107"/>
      <c r="AZ37" s="107"/>
      <c r="BJ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67" t="str">
        <f ca="true">IF(ISBLANK('Data Summary'!A40),"",'Data Summary'!A40)</f>
        <v/>
      </c>
      <c r="B38" s="107"/>
      <c r="L38" s="107"/>
      <c r="V38" s="107"/>
      <c r="AF38" s="107"/>
      <c r="AG38" s="107"/>
      <c r="AP38" s="107"/>
      <c r="AQ38" s="107"/>
      <c r="AZ38" s="107"/>
      <c r="BJ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67" t="str">
        <f ca="true">IF(ISBLANK('Data Summary'!A41),"",'Data Summary'!A41)</f>
        <v/>
      </c>
      <c r="B39" s="107"/>
      <c r="L39" s="107"/>
      <c r="V39" s="107"/>
      <c r="AF39" s="107"/>
      <c r="AG39" s="107"/>
      <c r="AP39" s="107"/>
      <c r="AQ39" s="107"/>
      <c r="AZ39" s="107"/>
      <c r="BJ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67" t="str">
        <f ca="true">IF(ISBLANK('Data Summary'!A42),"",'Data Summary'!A42)</f>
        <v/>
      </c>
      <c r="B40" s="107"/>
      <c r="L40" s="107"/>
      <c r="V40" s="107"/>
      <c r="AF40" s="107"/>
      <c r="AG40" s="107"/>
      <c r="AP40" s="107"/>
      <c r="AQ40" s="107"/>
      <c r="AZ40" s="107"/>
      <c r="BJ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67" t="str">
        <f ca="true">IF(ISBLANK('Data Summary'!A43),"",'Data Summary'!A43)</f>
        <v/>
      </c>
      <c r="B41" s="107"/>
      <c r="L41" s="107"/>
      <c r="V41" s="107"/>
      <c r="AF41" s="107"/>
      <c r="AG41" s="107"/>
      <c r="AP41" s="107"/>
      <c r="AQ41" s="107"/>
      <c r="AZ41" s="107"/>
      <c r="BJ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67" t="str">
        <f ca="true">IF(ISBLANK('Data Summary'!A44),"",'Data Summary'!A44)</f>
        <v/>
      </c>
      <c r="B42" s="107"/>
      <c r="L42" s="107"/>
      <c r="V42" s="107"/>
      <c r="AF42" s="107"/>
      <c r="AG42" s="107"/>
      <c r="AP42" s="107"/>
      <c r="AQ42" s="107"/>
      <c r="AZ42" s="107"/>
      <c r="BJ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67" t="str">
        <f ca="true">IF(ISBLANK('Data Summary'!A45),"",'Data Summary'!A45)</f>
        <v/>
      </c>
      <c r="B43" s="107"/>
      <c r="L43" s="107"/>
      <c r="V43" s="107"/>
      <c r="AF43" s="107"/>
      <c r="AG43" s="107"/>
      <c r="AP43" s="107"/>
      <c r="AQ43" s="107"/>
      <c r="AZ43" s="107"/>
      <c r="BJ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67" t="str">
        <f ca="true">IF(ISBLANK('Data Summary'!A46),"",'Data Summary'!A46)</f>
        <v/>
      </c>
      <c r="B44" s="107"/>
      <c r="L44" s="107"/>
      <c r="V44" s="107"/>
      <c r="AF44" s="107"/>
      <c r="AG44" s="107"/>
      <c r="AP44" s="107"/>
      <c r="AQ44" s="107"/>
      <c r="AZ44" s="107"/>
      <c r="BJ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67" t="str">
        <f ca="true">IF(ISBLANK('Data Summary'!A47),"",'Data Summary'!A47)</f>
        <v/>
      </c>
      <c r="B45" s="107"/>
      <c r="L45" s="107"/>
      <c r="V45" s="107"/>
      <c r="AF45" s="107"/>
      <c r="AG45" s="107"/>
      <c r="AP45" s="107"/>
      <c r="AQ45" s="107"/>
      <c r="AZ45" s="107"/>
      <c r="BJ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67" t="str">
        <f ca="true">IF(ISBLANK('Data Summary'!A48),"",'Data Summary'!A48)</f>
        <v/>
      </c>
      <c r="B46" s="107"/>
      <c r="L46" s="107"/>
      <c r="V46" s="107"/>
      <c r="AF46" s="107"/>
      <c r="AG46" s="107"/>
      <c r="AP46" s="107"/>
      <c r="AQ46" s="107"/>
      <c r="AZ46" s="107"/>
      <c r="BJ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67" t="str">
        <f ca="true">IF(ISBLANK('Data Summary'!A49),"",'Data Summary'!A49)</f>
        <v/>
      </c>
      <c r="B47" s="107"/>
      <c r="L47" s="107"/>
      <c r="V47" s="107"/>
      <c r="AF47" s="107"/>
      <c r="AG47" s="107"/>
      <c r="AP47" s="107"/>
      <c r="AQ47" s="107"/>
      <c r="AZ47" s="107"/>
      <c r="BJ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67" t="str">
        <f ca="true">IF(ISBLANK('Data Summary'!A50),"",'Data Summary'!A50)</f>
        <v/>
      </c>
      <c r="B48" s="107"/>
      <c r="L48" s="107"/>
      <c r="V48" s="107"/>
      <c r="AF48" s="107"/>
      <c r="AG48" s="107"/>
      <c r="AP48" s="107"/>
      <c r="AQ48" s="107"/>
      <c r="AZ48" s="107"/>
      <c r="BJ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67" t="str">
        <f ca="true">IF(ISBLANK('Data Summary'!A51),"",'Data Summary'!A51)</f>
        <v/>
      </c>
      <c r="B49" s="107"/>
      <c r="L49" s="107"/>
      <c r="V49" s="107"/>
      <c r="AF49" s="107"/>
      <c r="AG49" s="107"/>
      <c r="AP49" s="107"/>
      <c r="AQ49" s="107"/>
      <c r="AZ49" s="107"/>
      <c r="BJ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67" t="str">
        <f ca="true">IF(ISBLANK('Data Summary'!A52),"",'Data Summary'!A52)</f>
        <v/>
      </c>
      <c r="B50" s="107"/>
      <c r="L50" s="107"/>
      <c r="V50" s="107"/>
      <c r="AF50" s="107"/>
      <c r="AG50" s="107"/>
      <c r="AP50" s="107"/>
      <c r="AQ50" s="107"/>
      <c r="AZ50" s="107"/>
      <c r="BJ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67" t="str">
        <f ca="true">IF(ISBLANK('Data Summary'!A53),"",'Data Summary'!A53)</f>
        <v/>
      </c>
      <c r="B51" s="107"/>
      <c r="L51" s="107"/>
      <c r="V51" s="107"/>
      <c r="AF51" s="107"/>
      <c r="AG51" s="107"/>
      <c r="AP51" s="107"/>
      <c r="AQ51" s="107"/>
      <c r="AZ51" s="107"/>
      <c r="BJ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67" t="str">
        <f ca="true">IF(ISBLANK('Data Summary'!A54),"",'Data Summary'!A54)</f>
        <v/>
      </c>
      <c r="B52" s="107"/>
      <c r="L52" s="107"/>
      <c r="V52" s="107"/>
      <c r="AF52" s="107"/>
      <c r="AG52" s="107"/>
      <c r="AP52" s="107"/>
      <c r="AQ52" s="107"/>
      <c r="AZ52" s="107"/>
      <c r="BJ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67" t="str">
        <f ca="true">IF(ISBLANK('Data Summary'!A55),"",'Data Summary'!A55)</f>
        <v/>
      </c>
      <c r="B53" s="107"/>
      <c r="L53" s="107"/>
      <c r="V53" s="107"/>
      <c r="AF53" s="107"/>
      <c r="AG53" s="107"/>
      <c r="AP53" s="107"/>
      <c r="AQ53" s="107"/>
      <c r="AZ53" s="107"/>
      <c r="BJ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67" t="str">
        <f ca="true">IF(ISBLANK('Data Summary'!A56),"",'Data Summary'!A56)</f>
        <v/>
      </c>
      <c r="B54" s="107"/>
      <c r="L54" s="107"/>
      <c r="V54" s="107"/>
      <c r="AF54" s="107"/>
      <c r="AG54" s="107"/>
      <c r="AP54" s="107"/>
      <c r="AQ54" s="107"/>
      <c r="AZ54" s="107"/>
      <c r="BJ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67" t="str">
        <f ca="true">IF(ISBLANK('Data Summary'!A57),"",'Data Summary'!A57)</f>
        <v/>
      </c>
      <c r="B55" s="107"/>
      <c r="L55" s="107"/>
      <c r="V55" s="107"/>
      <c r="AF55" s="107"/>
      <c r="AG55" s="107"/>
      <c r="AP55" s="107"/>
      <c r="AQ55" s="107"/>
      <c r="AZ55" s="107"/>
      <c r="BJ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67" t="str">
        <f ca="true">IF(ISBLANK('Data Summary'!A58),"",'Data Summary'!A58)</f>
        <v/>
      </c>
      <c r="B56" s="107"/>
      <c r="L56" s="107"/>
      <c r="V56" s="107"/>
      <c r="AF56" s="107"/>
      <c r="AG56" s="107"/>
      <c r="AP56" s="107"/>
      <c r="AQ56" s="107"/>
      <c r="AZ56" s="107"/>
      <c r="BJ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67" t="str">
        <f ca="true">IF(ISBLANK('Data Summary'!A59),"",'Data Summary'!A59)</f>
        <v/>
      </c>
      <c r="B57" s="107"/>
      <c r="L57" s="107"/>
      <c r="V57" s="107"/>
      <c r="AF57" s="107"/>
      <c r="AG57" s="107"/>
      <c r="AP57" s="107"/>
      <c r="AQ57" s="107"/>
      <c r="AZ57" s="107"/>
      <c r="BJ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67" t="str">
        <f ca="true">IF(ISBLANK('Data Summary'!A60),"",'Data Summary'!A60)</f>
        <v/>
      </c>
      <c r="B58" s="107"/>
      <c r="L58" s="107"/>
      <c r="V58" s="107"/>
      <c r="AF58" s="107"/>
      <c r="AG58" s="107"/>
      <c r="AP58" s="107"/>
      <c r="AQ58" s="107"/>
      <c r="AZ58" s="107"/>
      <c r="BJ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67" t="str">
        <f ca="true">IF(ISBLANK('Data Summary'!A61),"",'Data Summary'!A61)</f>
        <v/>
      </c>
      <c r="B59" s="107"/>
      <c r="L59" s="107"/>
      <c r="V59" s="107"/>
      <c r="AF59" s="107"/>
      <c r="AG59" s="107"/>
      <c r="AP59" s="107"/>
      <c r="AQ59" s="107"/>
      <c r="AZ59" s="107"/>
      <c r="BJ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67" t="str">
        <f ca="true">IF(ISBLANK('Data Summary'!A62),"",'Data Summary'!A62)</f>
        <v/>
      </c>
      <c r="B60" s="107"/>
      <c r="L60" s="107"/>
      <c r="V60" s="107"/>
      <c r="AF60" s="107"/>
      <c r="AG60" s="107"/>
      <c r="AP60" s="107"/>
      <c r="AQ60" s="107"/>
      <c r="AZ60" s="107"/>
      <c r="BJ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67" t="str">
        <f ca="true">IF(ISBLANK('Data Summary'!A63),"",'Data Summary'!A63)</f>
        <v/>
      </c>
      <c r="B61" s="107"/>
      <c r="L61" s="107"/>
      <c r="V61" s="107"/>
      <c r="AF61" s="107"/>
      <c r="AG61" s="107"/>
      <c r="AP61" s="107"/>
      <c r="AQ61" s="107"/>
      <c r="AZ61" s="107"/>
      <c r="BJ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67" t="str">
        <f ca="true">IF(ISBLANK('Data Summary'!A64),"",'Data Summary'!A64)</f>
        <v/>
      </c>
      <c r="B62" s="107"/>
      <c r="L62" s="107"/>
      <c r="V62" s="107"/>
      <c r="AF62" s="107"/>
      <c r="AG62" s="107"/>
      <c r="AP62" s="107"/>
      <c r="AQ62" s="107"/>
      <c r="AZ62" s="107"/>
      <c r="BJ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67" t="str">
        <f ca="true">IF(ISBLANK('Data Summary'!A65),"",'Data Summary'!A65)</f>
        <v/>
      </c>
      <c r="B63" s="107"/>
      <c r="L63" s="107"/>
      <c r="V63" s="107"/>
      <c r="AF63" s="107"/>
      <c r="AG63" s="107"/>
      <c r="AP63" s="107"/>
      <c r="AQ63" s="107"/>
      <c r="AZ63" s="107"/>
      <c r="BJ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67" t="str">
        <f ca="true">IF(ISBLANK('Data Summary'!A66),"",'Data Summary'!A66)</f>
        <v/>
      </c>
      <c r="B64" s="107"/>
      <c r="L64" s="107"/>
      <c r="V64" s="107"/>
      <c r="AF64" s="107"/>
      <c r="AG64" s="107"/>
      <c r="AP64" s="107"/>
      <c r="AQ64" s="107"/>
      <c r="AZ64" s="107"/>
      <c r="BJ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67" t="str">
        <f ca="true">IF(ISBLANK('Data Summary'!A67),"",'Data Summary'!A67)</f>
        <v/>
      </c>
      <c r="B65" s="107"/>
      <c r="L65" s="107"/>
      <c r="V65" s="107"/>
      <c r="AF65" s="107"/>
      <c r="AG65" s="107"/>
      <c r="AP65" s="107"/>
      <c r="AQ65" s="107"/>
      <c r="AZ65" s="107"/>
      <c r="BJ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67" t="str">
        <f ca="true">IF(ISBLANK('Data Summary'!A68),"",'Data Summary'!A68)</f>
        <v/>
      </c>
      <c r="B66" s="107"/>
      <c r="L66" s="107"/>
      <c r="V66" s="107"/>
      <c r="AF66" s="107"/>
      <c r="AG66" s="107"/>
      <c r="AP66" s="107"/>
      <c r="AQ66" s="107"/>
      <c r="AZ66" s="107"/>
      <c r="BJ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67" t="str">
        <f ca="true">IF(ISBLANK('Data Summary'!A69),"",'Data Summary'!A69)</f>
        <v/>
      </c>
      <c r="B67" s="107"/>
      <c r="L67" s="107"/>
      <c r="V67" s="107"/>
      <c r="AF67" s="107"/>
      <c r="AG67" s="107"/>
      <c r="AP67" s="107"/>
      <c r="AQ67" s="107"/>
      <c r="AZ67" s="107"/>
      <c r="BJ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67" t="str">
        <f ca="true">IF(ISBLANK('Data Summary'!A70),"",'Data Summary'!A70)</f>
        <v/>
      </c>
      <c r="B68" s="107"/>
      <c r="L68" s="107"/>
      <c r="V68" s="107"/>
      <c r="AF68" s="107"/>
      <c r="AG68" s="107"/>
      <c r="AP68" s="107"/>
      <c r="AQ68" s="107"/>
      <c r="AZ68" s="107"/>
      <c r="BJ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67" t="str">
        <f ca="true">IF(ISBLANK('Data Summary'!A71),"",'Data Summary'!A71)</f>
        <v/>
      </c>
      <c r="B69" s="107"/>
      <c r="L69" s="107"/>
      <c r="V69" s="107"/>
      <c r="AF69" s="107"/>
      <c r="AG69" s="107"/>
      <c r="AP69" s="107"/>
      <c r="AQ69" s="107"/>
      <c r="AZ69" s="107"/>
      <c r="BJ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67" t="str">
        <f ca="true">IF(ISBLANK('Data Summary'!A72),"",'Data Summary'!A72)</f>
        <v/>
      </c>
      <c r="B70" s="107"/>
      <c r="L70" s="107"/>
      <c r="V70" s="107"/>
      <c r="AF70" s="107"/>
      <c r="AG70" s="107"/>
      <c r="AP70" s="107"/>
      <c r="AQ70" s="107"/>
      <c r="AZ70" s="107"/>
      <c r="BJ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67" t="str">
        <f ca="true">IF(ISBLANK('Data Summary'!A73),"",'Data Summary'!A73)</f>
        <v/>
      </c>
      <c r="B71" s="107"/>
      <c r="L71" s="107"/>
      <c r="V71" s="107"/>
      <c r="AF71" s="107"/>
      <c r="AG71" s="107"/>
      <c r="AP71" s="107"/>
      <c r="AQ71" s="107"/>
      <c r="AZ71" s="107"/>
      <c r="BJ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67" t="str">
        <f ca="true">IF(ISBLANK('Data Summary'!A74),"",'Data Summary'!A74)</f>
        <v/>
      </c>
      <c r="B72" s="107"/>
      <c r="L72" s="107"/>
      <c r="V72" s="107"/>
      <c r="AF72" s="107"/>
      <c r="AG72" s="107"/>
      <c r="AP72" s="107"/>
      <c r="AQ72" s="107"/>
      <c r="AZ72" s="107"/>
      <c r="BJ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67" t="str">
        <f ca="true">IF(ISBLANK('Data Summary'!A75),"",'Data Summary'!A75)</f>
        <v/>
      </c>
      <c r="B73" s="107"/>
      <c r="L73" s="107"/>
      <c r="V73" s="107"/>
      <c r="AF73" s="107"/>
      <c r="AG73" s="107"/>
      <c r="AP73" s="107"/>
      <c r="AQ73" s="107"/>
      <c r="AZ73" s="107"/>
      <c r="BJ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67" t="str">
        <f ca="true">IF(ISBLANK('Data Summary'!A76),"",'Data Summary'!A76)</f>
        <v/>
      </c>
      <c r="B74" s="107"/>
      <c r="L74" s="107"/>
      <c r="V74" s="107"/>
      <c r="AF74" s="107"/>
      <c r="AG74" s="107"/>
      <c r="AP74" s="107"/>
      <c r="AQ74" s="107"/>
      <c r="AZ74" s="107"/>
      <c r="BJ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67" t="str">
        <f ca="true">IF(ISBLANK('Data Summary'!A77),"",'Data Summary'!A77)</f>
        <v/>
      </c>
      <c r="B75" s="107"/>
      <c r="L75" s="107"/>
      <c r="V75" s="107"/>
      <c r="AF75" s="107"/>
      <c r="AG75" s="107"/>
      <c r="AP75" s="107"/>
      <c r="AQ75" s="107"/>
      <c r="AZ75" s="107"/>
      <c r="BJ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67" t="str">
        <f ca="true">IF(ISBLANK('Data Summary'!A78),"",'Data Summary'!A78)</f>
        <v/>
      </c>
      <c r="B76" s="107"/>
      <c r="L76" s="107"/>
      <c r="V76" s="107"/>
      <c r="AF76" s="107"/>
      <c r="AG76" s="107"/>
      <c r="AP76" s="107"/>
      <c r="AQ76" s="107"/>
      <c r="AZ76" s="107"/>
      <c r="BJ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67" t="str">
        <f ca="true">IF(ISBLANK('Data Summary'!A79),"",'Data Summary'!A79)</f>
        <v/>
      </c>
      <c r="B77" s="107"/>
      <c r="L77" s="107"/>
      <c r="V77" s="107"/>
      <c r="AF77" s="107"/>
      <c r="AG77" s="107"/>
      <c r="AP77" s="107"/>
      <c r="AQ77" s="107"/>
      <c r="AZ77" s="107"/>
      <c r="BJ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67" t="str">
        <f ca="true">IF(ISBLANK('Data Summary'!A80),"",'Data Summary'!A80)</f>
        <v/>
      </c>
      <c r="B78" s="107"/>
      <c r="L78" s="107"/>
      <c r="V78" s="107"/>
      <c r="AF78" s="107"/>
      <c r="AG78" s="107"/>
      <c r="AP78" s="107"/>
      <c r="AQ78" s="107"/>
      <c r="AZ78" s="107"/>
      <c r="BJ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67" t="str">
        <f ca="true">IF(ISBLANK('Data Summary'!A81),"",'Data Summary'!A81)</f>
        <v/>
      </c>
      <c r="B79" s="107"/>
      <c r="L79" s="107"/>
      <c r="V79" s="107"/>
      <c r="AF79" s="107"/>
      <c r="AG79" s="107"/>
      <c r="AP79" s="107"/>
      <c r="AQ79" s="107"/>
      <c r="AZ79" s="107"/>
      <c r="BJ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67" t="str">
        <f ca="true">IF(ISBLANK('Data Summary'!A82),"",'Data Summary'!A82)</f>
        <v/>
      </c>
      <c r="B80" s="107"/>
      <c r="L80" s="107"/>
      <c r="V80" s="107"/>
      <c r="AF80" s="107"/>
      <c r="AG80" s="107"/>
      <c r="AP80" s="107"/>
      <c r="AQ80" s="107"/>
      <c r="AZ80" s="107"/>
      <c r="BJ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67" t="str">
        <f ca="true">IF(ISBLANK('Data Summary'!A83),"",'Data Summary'!A83)</f>
        <v/>
      </c>
      <c r="B81" s="107"/>
      <c r="L81" s="107"/>
      <c r="V81" s="107"/>
      <c r="AF81" s="107"/>
      <c r="AG81" s="107"/>
      <c r="AP81" s="107"/>
      <c r="AQ81" s="107"/>
      <c r="AZ81" s="107"/>
      <c r="BJ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67" t="str">
        <f ca="true">IF(ISBLANK('Data Summary'!A84),"",'Data Summary'!A84)</f>
        <v/>
      </c>
      <c r="B82" s="107"/>
      <c r="L82" s="107"/>
      <c r="V82" s="107"/>
      <c r="AF82" s="107"/>
      <c r="AG82" s="107"/>
      <c r="AP82" s="107"/>
      <c r="AQ82" s="107"/>
      <c r="AZ82" s="107"/>
      <c r="BJ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67" t="str">
        <f ca="true">IF(ISBLANK('Data Summary'!A85),"",'Data Summary'!A85)</f>
        <v/>
      </c>
      <c r="B83" s="107"/>
      <c r="L83" s="107"/>
      <c r="V83" s="107"/>
      <c r="AF83" s="107"/>
      <c r="AG83" s="107"/>
      <c r="AP83" s="107"/>
      <c r="AQ83" s="107"/>
      <c r="AZ83" s="107"/>
      <c r="BJ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67" t="str">
        <f ca="true">IF(ISBLANK('Data Summary'!A86),"",'Data Summary'!A86)</f>
        <v/>
      </c>
      <c r="B84" s="107"/>
      <c r="L84" s="107"/>
      <c r="V84" s="107"/>
      <c r="AF84" s="107"/>
      <c r="AG84" s="107"/>
      <c r="AP84" s="107"/>
      <c r="AQ84" s="107"/>
      <c r="AZ84" s="107"/>
      <c r="BJ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67" t="str">
        <f ca="true">IF(ISBLANK('Data Summary'!A87),"",'Data Summary'!A87)</f>
        <v/>
      </c>
      <c r="B85" s="107"/>
      <c r="L85" s="107"/>
      <c r="V85" s="107"/>
      <c r="AF85" s="107"/>
      <c r="AG85" s="107"/>
      <c r="AP85" s="107"/>
      <c r="AQ85" s="107"/>
      <c r="AZ85" s="107"/>
      <c r="BJ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67" t="str">
        <f ca="true">IF(ISBLANK('Data Summary'!A88),"",'Data Summary'!A88)</f>
        <v/>
      </c>
      <c r="B86" s="107"/>
      <c r="L86" s="107"/>
      <c r="V86" s="107"/>
      <c r="AF86" s="107"/>
      <c r="AG86" s="107"/>
      <c r="AP86" s="107"/>
      <c r="AQ86" s="107"/>
      <c r="AZ86" s="107"/>
      <c r="BJ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67" t="str">
        <f ca="true">IF(ISBLANK('Data Summary'!A89),"",'Data Summary'!A89)</f>
        <v/>
      </c>
      <c r="B87" s="107"/>
      <c r="L87" s="107"/>
      <c r="V87" s="107"/>
      <c r="AF87" s="107"/>
      <c r="AG87" s="107"/>
      <c r="AP87" s="107"/>
      <c r="AQ87" s="107"/>
      <c r="AZ87" s="107"/>
      <c r="BJ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67" t="str">
        <f ca="true">IF(ISBLANK('Data Summary'!A90),"",'Data Summary'!A90)</f>
        <v/>
      </c>
      <c r="B88" s="107"/>
      <c r="L88" s="107"/>
      <c r="V88" s="107"/>
      <c r="AF88" s="107"/>
      <c r="AG88" s="107"/>
      <c r="AP88" s="107"/>
      <c r="AQ88" s="107"/>
      <c r="AZ88" s="107"/>
      <c r="BJ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67" t="str">
        <f ca="true">IF(ISBLANK('Data Summary'!A91),"",'Data Summary'!A91)</f>
        <v/>
      </c>
      <c r="B89" s="107"/>
      <c r="L89" s="107"/>
      <c r="V89" s="107"/>
      <c r="AF89" s="107"/>
      <c r="AG89" s="107"/>
      <c r="AP89" s="107"/>
      <c r="AQ89" s="107"/>
      <c r="AZ89" s="107"/>
      <c r="BJ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67" t="str">
        <f ca="true">IF(ISBLANK('Data Summary'!A92),"",'Data Summary'!A92)</f>
        <v/>
      </c>
      <c r="B90" s="107"/>
      <c r="L90" s="107"/>
      <c r="V90" s="107"/>
      <c r="AF90" s="107"/>
      <c r="AG90" s="107"/>
      <c r="AP90" s="107"/>
      <c r="AQ90" s="107"/>
      <c r="AZ90" s="107"/>
      <c r="BJ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67" t="str">
        <f ca="true">IF(ISBLANK('Data Summary'!A93),"",'Data Summary'!A93)</f>
        <v/>
      </c>
      <c r="B91" s="107"/>
      <c r="L91" s="107"/>
      <c r="V91" s="107"/>
      <c r="AF91" s="107"/>
      <c r="AG91" s="107"/>
      <c r="AP91" s="107"/>
      <c r="AQ91" s="107"/>
      <c r="AZ91" s="107"/>
      <c r="BJ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67" t="str">
        <f ca="true">IF(ISBLANK('Data Summary'!A94),"",'Data Summary'!A94)</f>
        <v/>
      </c>
      <c r="B92" s="107"/>
      <c r="L92" s="107"/>
      <c r="V92" s="107"/>
      <c r="AF92" s="107"/>
      <c r="AG92" s="107"/>
      <c r="AP92" s="107"/>
      <c r="AQ92" s="107"/>
      <c r="AZ92" s="107"/>
      <c r="BJ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67" t="str">
        <f ca="true">IF(ISBLANK('Data Summary'!A95),"",'Data Summary'!A95)</f>
        <v/>
      </c>
      <c r="B93" s="107"/>
      <c r="L93" s="107"/>
      <c r="V93" s="107"/>
      <c r="AF93" s="107"/>
      <c r="AG93" s="107"/>
      <c r="AP93" s="107"/>
      <c r="AQ93" s="107"/>
      <c r="AZ93" s="107"/>
      <c r="BJ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67" t="str">
        <f ca="true">IF(ISBLANK('Data Summary'!A96),"",'Data Summary'!A96)</f>
        <v/>
      </c>
      <c r="B94" s="107"/>
      <c r="L94" s="107"/>
      <c r="V94" s="107"/>
      <c r="AF94" s="107"/>
      <c r="AG94" s="107"/>
      <c r="AP94" s="107"/>
      <c r="AQ94" s="107"/>
      <c r="AZ94" s="107"/>
      <c r="BJ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67" t="str">
        <f ca="true">IF(ISBLANK('Data Summary'!A97),"",'Data Summary'!A97)</f>
        <v/>
      </c>
      <c r="B95" s="107"/>
      <c r="L95" s="107"/>
      <c r="V95" s="107"/>
      <c r="AF95" s="107"/>
      <c r="AG95" s="107"/>
      <c r="AP95" s="107"/>
      <c r="AQ95" s="107"/>
      <c r="AZ95" s="107"/>
      <c r="BJ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67" t="str">
        <f ca="true">IF(ISBLANK('Data Summary'!A98),"",'Data Summary'!A98)</f>
        <v/>
      </c>
      <c r="B96" s="107"/>
      <c r="L96" s="107"/>
      <c r="V96" s="107"/>
      <c r="AF96" s="107"/>
      <c r="AG96" s="107"/>
      <c r="AP96" s="107"/>
      <c r="AQ96" s="107"/>
      <c r="AZ96" s="107"/>
      <c r="BJ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67" t="str">
        <f ca="true">IF(ISBLANK('Data Summary'!A99),"",'Data Summary'!A99)</f>
        <v/>
      </c>
      <c r="B97" s="107"/>
      <c r="L97" s="107"/>
      <c r="V97" s="107"/>
      <c r="AF97" s="107"/>
      <c r="AG97" s="107"/>
      <c r="AP97" s="107"/>
      <c r="AQ97" s="107"/>
      <c r="AZ97" s="107"/>
      <c r="BJ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67" t="str">
        <f ca="true">IF(ISBLANK('Data Summary'!A100),"",'Data Summary'!A100)</f>
        <v/>
      </c>
      <c r="B98" s="107"/>
      <c r="L98" s="107"/>
      <c r="V98" s="107"/>
      <c r="AF98" s="107"/>
      <c r="AG98" s="107"/>
      <c r="AP98" s="107"/>
      <c r="AQ98" s="107"/>
      <c r="AZ98" s="107"/>
      <c r="BJ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67" t="str">
        <f ca="true">IF(ISBLANK('Data Summary'!A101),"",'Data Summary'!A101)</f>
        <v/>
      </c>
      <c r="B99" s="107"/>
      <c r="L99" s="107"/>
      <c r="V99" s="107"/>
      <c r="AF99" s="107"/>
      <c r="AG99" s="107"/>
      <c r="AP99" s="107"/>
      <c r="AQ99" s="107"/>
      <c r="AZ99" s="107"/>
      <c r="BJ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67" t="str">
        <f ca="true">IF(ISBLANK('Data Summary'!A102),"",'Data Summary'!A102)</f>
        <v/>
      </c>
      <c r="B100" s="107"/>
      <c r="L100" s="107"/>
      <c r="V100" s="107"/>
      <c r="AF100" s="107"/>
      <c r="AG100" s="107"/>
      <c r="AP100" s="107"/>
      <c r="AQ100" s="107"/>
      <c r="AZ100" s="107"/>
      <c r="BJ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67" t="str">
        <f ca="true">IF(ISBLANK('Data Summary'!A103),"",'Data Summary'!A103)</f>
        <v/>
      </c>
      <c r="B101" s="107"/>
      <c r="L101" s="107"/>
      <c r="V101" s="107"/>
      <c r="AF101" s="107"/>
      <c r="AG101" s="107"/>
      <c r="AP101" s="107"/>
      <c r="AQ101" s="107"/>
      <c r="AZ101" s="107"/>
      <c r="BJ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67" t="str">
        <f ca="true">IF(ISBLANK('Data Summary'!A104),"",'Data Summary'!A104)</f>
        <v/>
      </c>
      <c r="B102" s="107"/>
      <c r="L102" s="107"/>
      <c r="V102" s="107"/>
      <c r="AF102" s="107"/>
      <c r="AG102" s="107"/>
      <c r="AP102" s="107"/>
      <c r="AQ102" s="107"/>
      <c r="AZ102" s="107"/>
      <c r="BJ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67" t="str">
        <f ca="true">IF(ISBLANK('Data Summary'!A105),"",'Data Summary'!A105)</f>
        <v/>
      </c>
      <c r="B103" s="107"/>
      <c r="L103" s="107"/>
      <c r="V103" s="107"/>
      <c r="AF103" s="107"/>
      <c r="AG103" s="107"/>
      <c r="AP103" s="107"/>
      <c r="AQ103" s="107"/>
      <c r="AZ103" s="107"/>
      <c r="BJ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67" t="str">
        <f ca="true">IF(ISBLANK('Data Summary'!A106),"",'Data Summary'!A106)</f>
        <v/>
      </c>
      <c r="B104" s="107"/>
      <c r="L104" s="107"/>
      <c r="V104" s="107"/>
      <c r="AF104" s="107"/>
      <c r="AG104" s="107"/>
      <c r="AP104" s="107"/>
      <c r="AQ104" s="107"/>
      <c r="AZ104" s="107"/>
      <c r="BJ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67" t="str">
        <f ca="true">IF(ISBLANK('Data Summary'!A107),"",'Data Summary'!A107)</f>
        <v/>
      </c>
      <c r="B105" s="107"/>
      <c r="L105" s="107"/>
      <c r="V105" s="107"/>
      <c r="AF105" s="107"/>
      <c r="AG105" s="107"/>
      <c r="AP105" s="107"/>
      <c r="AQ105" s="107"/>
      <c r="AZ105" s="107"/>
      <c r="BJ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67" t="str">
        <f ca="true">IF(ISBLANK('Data Summary'!A108),"",'Data Summary'!A108)</f>
        <v/>
      </c>
      <c r="B106" s="107"/>
      <c r="L106" s="107"/>
      <c r="V106" s="107"/>
      <c r="AF106" s="107"/>
      <c r="AG106" s="107"/>
      <c r="AP106" s="107"/>
      <c r="AQ106" s="107"/>
      <c r="AZ106" s="107"/>
      <c r="BJ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67" t="str">
        <f ca="true">IF(ISBLANK('Data Summary'!A109),"",'Data Summary'!A109)</f>
        <v/>
      </c>
      <c r="B107" s="107"/>
      <c r="L107" s="107"/>
      <c r="V107" s="107"/>
      <c r="AF107" s="107"/>
      <c r="AG107" s="107"/>
      <c r="AP107" s="107"/>
      <c r="AQ107" s="107"/>
      <c r="AZ107" s="107"/>
      <c r="BJ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67" t="str">
        <f ca="true">IF(ISBLANK('Data Summary'!A110),"",'Data Summary'!A110)</f>
        <v/>
      </c>
      <c r="B108" s="107"/>
      <c r="L108" s="107"/>
      <c r="V108" s="107"/>
      <c r="AF108" s="107"/>
      <c r="AG108" s="107"/>
      <c r="AP108" s="107"/>
      <c r="AQ108" s="107"/>
      <c r="AZ108" s="107"/>
      <c r="BJ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67" t="str">
        <f ca="true">IF(ISBLANK('Data Summary'!A111),"",'Data Summary'!A111)</f>
        <v/>
      </c>
      <c r="B109" s="107"/>
      <c r="L109" s="107"/>
      <c r="V109" s="107"/>
      <c r="AF109" s="107"/>
      <c r="AG109" s="107"/>
      <c r="AP109" s="107"/>
      <c r="AQ109" s="107"/>
      <c r="AZ109" s="107"/>
      <c r="BJ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67" t="str">
        <f ca="true">IF(ISBLANK('Data Summary'!A112),"",'Data Summary'!A112)</f>
        <v/>
      </c>
      <c r="B110" s="107"/>
      <c r="L110" s="107"/>
      <c r="V110" s="107"/>
      <c r="AF110" s="107"/>
      <c r="AG110" s="107"/>
      <c r="AP110" s="107"/>
      <c r="AQ110" s="107"/>
      <c r="AZ110" s="107"/>
      <c r="BJ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67" t="str">
        <f ca="true">IF(ISBLANK('Data Summary'!A113),"",'Data Summary'!A113)</f>
        <v/>
      </c>
      <c r="B111" s="107"/>
      <c r="L111" s="107"/>
      <c r="V111" s="107"/>
      <c r="AF111" s="107"/>
      <c r="AG111" s="107"/>
      <c r="AP111" s="107"/>
      <c r="AQ111" s="107"/>
      <c r="AZ111" s="107"/>
      <c r="BJ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67" t="str">
        <f ca="true">IF(ISBLANK('Data Summary'!A114),"",'Data Summary'!A114)</f>
        <v/>
      </c>
      <c r="B112" s="107"/>
      <c r="L112" s="107"/>
      <c r="V112" s="107"/>
      <c r="AF112" s="107"/>
      <c r="AG112" s="107"/>
      <c r="AP112" s="107"/>
      <c r="AQ112" s="107"/>
      <c r="AZ112" s="107"/>
      <c r="BJ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67" t="str">
        <f ca="true">IF(ISBLANK('Data Summary'!A115),"",'Data Summary'!A115)</f>
        <v/>
      </c>
      <c r="B113" s="107"/>
      <c r="L113" s="107"/>
      <c r="V113" s="107"/>
      <c r="AF113" s="107"/>
      <c r="AG113" s="107"/>
      <c r="AP113" s="107"/>
      <c r="AQ113" s="107"/>
      <c r="AZ113" s="107"/>
      <c r="BJ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67" t="str">
        <f ca="true">IF(ISBLANK('Data Summary'!A116),"",'Data Summary'!A116)</f>
        <v/>
      </c>
      <c r="B114" s="107"/>
      <c r="L114" s="107"/>
      <c r="V114" s="107"/>
      <c r="AF114" s="107"/>
      <c r="AG114" s="107"/>
      <c r="AP114" s="107"/>
      <c r="AQ114" s="107"/>
      <c r="AZ114" s="107"/>
      <c r="BJ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67" t="str">
        <f ca="true">IF(ISBLANK('Data Summary'!A117),"",'Data Summary'!A117)</f>
        <v/>
      </c>
      <c r="B115" s="107"/>
      <c r="L115" s="107"/>
      <c r="V115" s="107"/>
      <c r="AF115" s="107"/>
      <c r="AG115" s="107"/>
      <c r="AP115" s="107"/>
      <c r="AQ115" s="107"/>
      <c r="AZ115" s="107"/>
      <c r="BJ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67" t="str">
        <f ca="true">IF(ISBLANK('Data Summary'!A118),"",'Data Summary'!A118)</f>
        <v/>
      </c>
      <c r="B116" s="107"/>
      <c r="L116" s="107"/>
      <c r="V116" s="107"/>
      <c r="AF116" s="107"/>
      <c r="AG116" s="107"/>
      <c r="AP116" s="107"/>
      <c r="AQ116" s="107"/>
      <c r="AZ116" s="107"/>
      <c r="BJ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67" t="str">
        <f ca="true">IF(ISBLANK('Data Summary'!A119),"",'Data Summary'!A119)</f>
        <v/>
      </c>
      <c r="B117" s="107"/>
      <c r="L117" s="107"/>
      <c r="V117" s="107"/>
      <c r="AF117" s="107"/>
      <c r="AG117" s="107"/>
      <c r="AP117" s="107"/>
      <c r="AQ117" s="107"/>
      <c r="AZ117" s="107"/>
      <c r="BJ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67" t="str">
        <f ca="true">IF(ISBLANK('Data Summary'!A120),"",'Data Summary'!A120)</f>
        <v/>
      </c>
      <c r="B118" s="107"/>
      <c r="L118" s="107"/>
      <c r="V118" s="107"/>
      <c r="AF118" s="107"/>
      <c r="AG118" s="107"/>
      <c r="AP118" s="107"/>
      <c r="AQ118" s="107"/>
      <c r="AZ118" s="107"/>
      <c r="BJ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67" t="str">
        <f ca="true">IF(ISBLANK('Data Summary'!A121),"",'Data Summary'!A121)</f>
        <v/>
      </c>
      <c r="B119" s="107"/>
      <c r="L119" s="107"/>
      <c r="V119" s="107"/>
      <c r="AF119" s="107"/>
      <c r="AG119" s="107"/>
      <c r="AP119" s="107"/>
      <c r="AQ119" s="107"/>
      <c r="AZ119" s="107"/>
      <c r="BJ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67" t="str">
        <f ca="true">IF(ISBLANK('Data Summary'!A122),"",'Data Summary'!A122)</f>
        <v/>
      </c>
      <c r="B120" s="107"/>
      <c r="L120" s="107"/>
      <c r="V120" s="107"/>
      <c r="AF120" s="107"/>
      <c r="AG120" s="107"/>
      <c r="AP120" s="107"/>
      <c r="AQ120" s="107"/>
      <c r="AZ120" s="107"/>
      <c r="BJ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67" t="str">
        <f ca="true">IF(ISBLANK('Data Summary'!A123),"",'Data Summary'!A123)</f>
        <v/>
      </c>
      <c r="B121" s="107"/>
      <c r="L121" s="107"/>
      <c r="V121" s="107"/>
      <c r="AF121" s="107"/>
      <c r="AG121" s="107"/>
      <c r="AP121" s="107"/>
      <c r="AQ121" s="107"/>
      <c r="AZ121" s="107"/>
      <c r="BJ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67" t="str">
        <f ca="true">IF(ISBLANK('Data Summary'!A124),"",'Data Summary'!A124)</f>
        <v/>
      </c>
      <c r="B122" s="107"/>
      <c r="L122" s="107"/>
      <c r="V122" s="107"/>
      <c r="AF122" s="107"/>
      <c r="AG122" s="107"/>
      <c r="AP122" s="107"/>
      <c r="AQ122" s="107"/>
      <c r="AZ122" s="107"/>
      <c r="BJ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67" t="str">
        <f ca="true">IF(ISBLANK('Data Summary'!A125),"",'Data Summary'!A125)</f>
        <v/>
      </c>
      <c r="B123" s="107"/>
      <c r="L123" s="107"/>
      <c r="V123" s="107"/>
      <c r="AF123" s="107"/>
      <c r="AG123" s="107"/>
      <c r="AP123" s="107"/>
      <c r="AQ123" s="107"/>
      <c r="AZ123" s="107"/>
      <c r="BJ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67" t="str">
        <f ca="true">IF(ISBLANK('Data Summary'!A126),"",'Data Summary'!A126)</f>
        <v/>
      </c>
      <c r="B124" s="107"/>
      <c r="L124" s="107"/>
      <c r="V124" s="107"/>
      <c r="AF124" s="107"/>
      <c r="AG124" s="107"/>
      <c r="AP124" s="107"/>
      <c r="AQ124" s="107"/>
      <c r="AZ124" s="107"/>
      <c r="BJ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67" t="str">
        <f ca="true">IF(ISBLANK('Data Summary'!A127),"",'Data Summary'!A127)</f>
        <v/>
      </c>
      <c r="B125" s="107"/>
      <c r="L125" s="107"/>
      <c r="V125" s="107"/>
      <c r="AF125" s="107"/>
      <c r="AG125" s="107"/>
      <c r="AP125" s="107"/>
      <c r="AQ125" s="107"/>
      <c r="AZ125" s="107"/>
      <c r="BJ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67" t="str">
        <f ca="true">IF(ISBLANK('Data Summary'!A128),"",'Data Summary'!A128)</f>
        <v/>
      </c>
      <c r="B126" s="107"/>
      <c r="L126" s="107"/>
      <c r="V126" s="107"/>
      <c r="AF126" s="107"/>
      <c r="AG126" s="107"/>
      <c r="AP126" s="107"/>
      <c r="AQ126" s="107"/>
      <c r="AZ126" s="107"/>
      <c r="BJ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67" t="str">
        <f ca="true">IF(ISBLANK('Data Summary'!A129),"",'Data Summary'!A129)</f>
        <v/>
      </c>
      <c r="B127" s="107"/>
      <c r="L127" s="107"/>
      <c r="V127" s="107"/>
      <c r="AF127" s="107"/>
      <c r="AG127" s="107"/>
      <c r="AP127" s="107"/>
      <c r="AQ127" s="107"/>
      <c r="AZ127" s="107"/>
      <c r="BJ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67" t="str">
        <f ca="true">IF(ISBLANK('Data Summary'!A130),"",'Data Summary'!A130)</f>
        <v/>
      </c>
      <c r="B128" s="107"/>
      <c r="L128" s="107"/>
      <c r="V128" s="107"/>
      <c r="AF128" s="107"/>
      <c r="AG128" s="107"/>
      <c r="AP128" s="107"/>
      <c r="AQ128" s="107"/>
      <c r="AZ128" s="107"/>
      <c r="BJ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67" t="str">
        <f ca="true">IF(ISBLANK('Data Summary'!A131),"",'Data Summary'!A131)</f>
        <v/>
      </c>
      <c r="B129" s="107"/>
      <c r="L129" s="107"/>
      <c r="V129" s="107"/>
      <c r="AF129" s="107"/>
      <c r="AG129" s="107"/>
      <c r="AP129" s="107"/>
      <c r="AQ129" s="107"/>
      <c r="AZ129" s="107"/>
      <c r="BJ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67" t="str">
        <f ca="true">IF(ISBLANK('Data Summary'!A132),"",'Data Summary'!A132)</f>
        <v/>
      </c>
      <c r="B130" s="107"/>
      <c r="L130" s="107"/>
      <c r="V130" s="107"/>
      <c r="AF130" s="107"/>
      <c r="AG130" s="107"/>
      <c r="AP130" s="107"/>
      <c r="AQ130" s="107"/>
      <c r="AZ130" s="107"/>
      <c r="BJ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67" t="str">
        <f ca="true">IF(ISBLANK('Data Summary'!A133),"",'Data Summary'!A133)</f>
        <v/>
      </c>
      <c r="B131" s="107"/>
      <c r="L131" s="107"/>
      <c r="V131" s="107"/>
      <c r="AF131" s="107"/>
      <c r="AG131" s="107"/>
      <c r="AP131" s="107"/>
      <c r="AQ131" s="107"/>
      <c r="AZ131" s="107"/>
      <c r="BJ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67" t="str">
        <f ca="true">IF(ISBLANK('Data Summary'!A134),"",'Data Summary'!A134)</f>
        <v/>
      </c>
      <c r="B132" s="107"/>
      <c r="L132" s="107"/>
      <c r="V132" s="107"/>
      <c r="AF132" s="107"/>
      <c r="AG132" s="107"/>
      <c r="AP132" s="107"/>
      <c r="AQ132" s="107"/>
      <c r="AZ132" s="107"/>
      <c r="BJ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67" t="str">
        <f ca="true">IF(ISBLANK('Data Summary'!A135),"",'Data Summary'!A135)</f>
        <v/>
      </c>
      <c r="B133" s="107"/>
      <c r="L133" s="107"/>
      <c r="V133" s="107"/>
      <c r="AF133" s="107"/>
      <c r="AG133" s="107"/>
      <c r="AP133" s="107"/>
      <c r="AQ133" s="107"/>
      <c r="AZ133" s="107"/>
      <c r="BJ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67" t="str">
        <f ca="true">IF(ISBLANK('Data Summary'!A136),"",'Data Summary'!A136)</f>
        <v/>
      </c>
      <c r="B134" s="107"/>
      <c r="L134" s="107"/>
      <c r="V134" s="107"/>
      <c r="AF134" s="107"/>
      <c r="AG134" s="107"/>
      <c r="AP134" s="107"/>
      <c r="AQ134" s="107"/>
      <c r="AZ134" s="107"/>
      <c r="BJ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67" t="str">
        <f ca="true">IF(ISBLANK('Data Summary'!A137),"",'Data Summary'!A137)</f>
        <v/>
      </c>
      <c r="B135" s="107"/>
      <c r="L135" s="107"/>
      <c r="V135" s="107"/>
      <c r="AF135" s="107"/>
      <c r="AG135" s="107"/>
      <c r="AP135" s="107"/>
      <c r="AQ135" s="107"/>
      <c r="AZ135" s="107"/>
      <c r="BJ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67" t="str">
        <f ca="true">IF(ISBLANK('Data Summary'!A138),"",'Data Summary'!A138)</f>
        <v/>
      </c>
      <c r="B136" s="107"/>
      <c r="L136" s="107"/>
      <c r="V136" s="107"/>
      <c r="AF136" s="107"/>
      <c r="AG136" s="107"/>
      <c r="AP136" s="107"/>
      <c r="AQ136" s="107"/>
      <c r="AZ136" s="107"/>
      <c r="BJ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67" t="str">
        <f ca="true">IF(ISBLANK('Data Summary'!A139),"",'Data Summary'!A139)</f>
        <v/>
      </c>
      <c r="B137" s="107"/>
      <c r="L137" s="107"/>
      <c r="V137" s="107"/>
      <c r="AF137" s="107"/>
      <c r="AG137" s="107"/>
      <c r="AP137" s="107"/>
      <c r="AQ137" s="107"/>
      <c r="AZ137" s="107"/>
      <c r="BJ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67" t="str">
        <f ca="true">IF(ISBLANK('Data Summary'!A140),"",'Data Summary'!A140)</f>
        <v/>
      </c>
      <c r="B138" s="107"/>
      <c r="L138" s="107"/>
      <c r="V138" s="107"/>
      <c r="AF138" s="107"/>
      <c r="AG138" s="107"/>
      <c r="AP138" s="107"/>
      <c r="AQ138" s="107"/>
      <c r="AZ138" s="107"/>
      <c r="BJ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67" t="str">
        <f ca="true">IF(ISBLANK('Data Summary'!A141),"",'Data Summary'!A141)</f>
        <v/>
      </c>
      <c r="B139" s="107"/>
      <c r="L139" s="107"/>
      <c r="V139" s="107"/>
      <c r="AF139" s="107"/>
      <c r="AG139" s="107"/>
      <c r="AP139" s="107"/>
      <c r="AQ139" s="107"/>
      <c r="AZ139" s="107"/>
      <c r="BJ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67" t="str">
        <f ca="true">IF(ISBLANK('Data Summary'!A142),"",'Data Summary'!A142)</f>
        <v/>
      </c>
      <c r="B140" s="107"/>
      <c r="L140" s="107"/>
      <c r="V140" s="107"/>
      <c r="AF140" s="107"/>
      <c r="AG140" s="107"/>
      <c r="AP140" s="107"/>
      <c r="AQ140" s="107"/>
      <c r="AZ140" s="107"/>
      <c r="BJ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67" t="str">
        <f ca="true">IF(ISBLANK('Data Summary'!A143),"",'Data Summary'!A143)</f>
        <v/>
      </c>
      <c r="B141" s="107"/>
      <c r="L141" s="107"/>
      <c r="V141" s="107"/>
      <c r="AF141" s="107"/>
      <c r="AG141" s="107"/>
      <c r="AP141" s="107"/>
      <c r="AQ141" s="107"/>
      <c r="AZ141" s="107"/>
      <c r="BJ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67" t="str">
        <f ca="true">IF(ISBLANK('Data Summary'!A144),"",'Data Summary'!A144)</f>
        <v/>
      </c>
      <c r="B142" s="107"/>
      <c r="L142" s="107"/>
      <c r="V142" s="107"/>
      <c r="AF142" s="107"/>
      <c r="AG142" s="107"/>
      <c r="AP142" s="107"/>
      <c r="AQ142" s="107"/>
      <c r="AZ142" s="107"/>
      <c r="BJ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67" t="str">
        <f ca="true">IF(ISBLANK('Data Summary'!A145),"",'Data Summary'!A145)</f>
        <v/>
      </c>
      <c r="B143" s="107"/>
      <c r="L143" s="107"/>
      <c r="V143" s="107"/>
      <c r="AF143" s="107"/>
      <c r="AG143" s="107"/>
      <c r="AP143" s="107"/>
      <c r="AQ143" s="107"/>
      <c r="AZ143" s="107"/>
      <c r="BJ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67" t="str">
        <f ca="true">IF(ISBLANK('Data Summary'!A146),"",'Data Summary'!A146)</f>
        <v/>
      </c>
      <c r="B144" s="107"/>
      <c r="L144" s="107"/>
      <c r="V144" s="107"/>
      <c r="AF144" s="107"/>
      <c r="AG144" s="107"/>
      <c r="AP144" s="107"/>
      <c r="AQ144" s="107"/>
      <c r="AZ144" s="107"/>
      <c r="BJ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67" t="str">
        <f ca="true">IF(ISBLANK('Data Summary'!A147),"",'Data Summary'!A147)</f>
        <v/>
      </c>
      <c r="B145" s="107"/>
      <c r="L145" s="107"/>
      <c r="V145" s="107"/>
      <c r="AF145" s="107"/>
      <c r="AG145" s="107"/>
      <c r="AP145" s="107"/>
      <c r="AQ145" s="107"/>
      <c r="AZ145" s="107"/>
      <c r="BJ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67" t="str">
        <f ca="true">IF(ISBLANK('Data Summary'!A148),"",'Data Summary'!A148)</f>
        <v/>
      </c>
      <c r="B146" s="107"/>
      <c r="L146" s="107"/>
      <c r="V146" s="107"/>
      <c r="AF146" s="107"/>
      <c r="AG146" s="107"/>
      <c r="AP146" s="107"/>
      <c r="AQ146" s="107"/>
      <c r="AZ146" s="107"/>
      <c r="BJ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67" t="str">
        <f ca="true">IF(ISBLANK('Data Summary'!A149),"",'Data Summary'!A149)</f>
        <v/>
      </c>
      <c r="B147" s="107"/>
      <c r="L147" s="107"/>
      <c r="V147" s="107"/>
      <c r="AF147" s="107"/>
      <c r="AG147" s="107"/>
      <c r="AP147" s="107"/>
      <c r="AQ147" s="107"/>
      <c r="AZ147" s="107"/>
      <c r="BJ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67" t="str">
        <f ca="true">IF(ISBLANK('Data Summary'!A150),"",'Data Summary'!A150)</f>
        <v/>
      </c>
      <c r="B148" s="107"/>
      <c r="L148" s="107"/>
      <c r="V148" s="107"/>
      <c r="AF148" s="107"/>
      <c r="AG148" s="107"/>
      <c r="AP148" s="107"/>
      <c r="AQ148" s="107"/>
      <c r="AZ148" s="107"/>
      <c r="BJ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67" t="str">
        <f ca="true">IF(ISBLANK('Data Summary'!A151),"",'Data Summary'!A151)</f>
        <v/>
      </c>
      <c r="B149" s="107"/>
      <c r="L149" s="107"/>
      <c r="V149" s="107"/>
      <c r="AF149" s="107"/>
      <c r="AG149" s="107"/>
      <c r="AP149" s="107"/>
      <c r="AQ149" s="107"/>
      <c r="AZ149" s="107"/>
      <c r="BJ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67" t="str">
        <f ca="true">IF(ISBLANK('Data Summary'!A152),"",'Data Summary'!A152)</f>
        <v/>
      </c>
      <c r="B150" s="107"/>
      <c r="L150" s="107"/>
      <c r="V150" s="107"/>
      <c r="AF150" s="107"/>
      <c r="AG150" s="107"/>
      <c r="AP150" s="107"/>
      <c r="AQ150" s="107"/>
      <c r="AZ150" s="107"/>
      <c r="BJ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67" t="str">
        <f ca="true">IF(ISBLANK('Data Summary'!A153),"",'Data Summary'!A153)</f>
        <v/>
      </c>
      <c r="B151" s="107"/>
      <c r="L151" s="107"/>
      <c r="V151" s="107"/>
      <c r="AF151" s="107"/>
      <c r="AG151" s="107"/>
      <c r="AP151" s="107"/>
      <c r="AQ151" s="107"/>
      <c r="AZ151" s="107"/>
      <c r="BJ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63"/>
      <c r="B152" s="107"/>
      <c r="L152" s="107"/>
      <c r="V152" s="107"/>
      <c r="AF152" s="107"/>
      <c r="AG152" s="107"/>
      <c r="AP152" s="107"/>
      <c r="AQ152" s="107"/>
      <c r="AZ152" s="107"/>
      <c r="BJ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63"/>
      <c r="B153" s="107"/>
      <c r="L153" s="107"/>
      <c r="V153" s="107"/>
      <c r="AF153" s="107"/>
      <c r="AG153" s="107"/>
      <c r="AP153" s="107"/>
      <c r="AQ153" s="107"/>
      <c r="AZ153" s="107"/>
      <c r="BJ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63"/>
      <c r="B154" s="107"/>
      <c r="L154" s="107"/>
      <c r="V154" s="107"/>
      <c r="AF154" s="107"/>
      <c r="AG154" s="107"/>
      <c r="AP154" s="107"/>
      <c r="AQ154" s="107"/>
      <c r="AZ154" s="107"/>
      <c r="BJ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63"/>
      <c r="B155" s="107"/>
      <c r="L155" s="107"/>
      <c r="V155" s="107"/>
      <c r="AF155" s="107"/>
      <c r="AG155" s="107"/>
      <c r="AP155" s="107"/>
      <c r="AQ155" s="107"/>
      <c r="AZ155" s="107"/>
      <c r="BJ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63"/>
      <c r="B156" s="107"/>
      <c r="L156" s="107"/>
      <c r="V156" s="107"/>
      <c r="AF156" s="107"/>
      <c r="AG156" s="107"/>
      <c r="AP156" s="107"/>
      <c r="AQ156" s="107"/>
      <c r="AZ156" s="107"/>
      <c r="BJ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63"/>
      <c r="B157" s="107"/>
      <c r="L157" s="107"/>
      <c r="V157" s="107"/>
      <c r="AF157" s="107"/>
      <c r="AG157" s="107"/>
      <c r="AP157" s="107"/>
      <c r="AQ157" s="107"/>
      <c r="AZ157" s="107"/>
      <c r="BJ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63"/>
      <c r="B158" s="107"/>
      <c r="L158" s="107"/>
      <c r="V158" s="107"/>
      <c r="AF158" s="107"/>
      <c r="AG158" s="107"/>
      <c r="AP158" s="107"/>
      <c r="AQ158" s="107"/>
      <c r="AZ158" s="107"/>
      <c r="BJ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63"/>
      <c r="B159" s="107"/>
      <c r="L159" s="107"/>
      <c r="V159" s="107"/>
      <c r="AF159" s="107"/>
      <c r="AG159" s="107"/>
      <c r="AP159" s="107"/>
      <c r="AQ159" s="107"/>
      <c r="AZ159" s="107"/>
      <c r="BJ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63"/>
      <c r="B160" s="107"/>
      <c r="L160" s="107"/>
      <c r="V160" s="107"/>
      <c r="AF160" s="107"/>
      <c r="AG160" s="107"/>
      <c r="AP160" s="107"/>
      <c r="AQ160" s="107"/>
      <c r="AZ160" s="107"/>
      <c r="BJ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63"/>
      <c r="B161" s="107"/>
      <c r="L161" s="107"/>
      <c r="V161" s="107"/>
      <c r="AF161" s="107"/>
      <c r="AG161" s="107"/>
      <c r="AP161" s="107"/>
      <c r="AQ161" s="107"/>
      <c r="AZ161" s="107"/>
      <c r="BJ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63"/>
      <c r="B162" s="107"/>
      <c r="L162" s="107"/>
      <c r="V162" s="107"/>
      <c r="AF162" s="107"/>
      <c r="AG162" s="107"/>
      <c r="AP162" s="107"/>
      <c r="AQ162" s="107"/>
      <c r="AZ162" s="107"/>
      <c r="BJ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63"/>
      <c r="B163" s="107"/>
      <c r="L163" s="107"/>
      <c r="V163" s="107"/>
      <c r="AF163" s="107"/>
      <c r="AG163" s="107"/>
      <c r="AP163" s="107"/>
      <c r="AQ163" s="107"/>
      <c r="AZ163" s="107"/>
      <c r="BJ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63"/>
      <c r="B164" s="107"/>
      <c r="L164" s="107"/>
      <c r="V164" s="107"/>
      <c r="AF164" s="107"/>
      <c r="AG164" s="107"/>
      <c r="AP164" s="107"/>
      <c r="AQ164" s="107"/>
      <c r="AZ164" s="107"/>
      <c r="BJ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63"/>
      <c r="B165" s="107"/>
      <c r="L165" s="107"/>
      <c r="V165" s="107"/>
      <c r="AF165" s="107"/>
      <c r="AG165" s="107"/>
      <c r="AP165" s="107"/>
      <c r="AQ165" s="107"/>
      <c r="AZ165" s="107"/>
      <c r="BJ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63"/>
      <c r="B166" s="107"/>
      <c r="L166" s="107"/>
      <c r="V166" s="107"/>
      <c r="AF166" s="107"/>
      <c r="AG166" s="107"/>
      <c r="AP166" s="107"/>
      <c r="AQ166" s="107"/>
      <c r="AZ166" s="107"/>
      <c r="BJ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63"/>
      <c r="B167" s="107"/>
      <c r="L167" s="107"/>
      <c r="V167" s="107"/>
      <c r="AF167" s="107"/>
      <c r="AG167" s="107"/>
      <c r="AP167" s="107"/>
      <c r="AQ167" s="107"/>
      <c r="AZ167" s="107"/>
      <c r="BJ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63"/>
      <c r="B168" s="107"/>
      <c r="L168" s="107"/>
      <c r="V168" s="107"/>
      <c r="AF168" s="107"/>
      <c r="AG168" s="107"/>
      <c r="AP168" s="107"/>
      <c r="AQ168" s="107"/>
      <c r="AZ168" s="107"/>
      <c r="BJ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63"/>
      <c r="B169" s="107"/>
      <c r="L169" s="107"/>
      <c r="V169" s="107"/>
      <c r="AF169" s="107"/>
      <c r="AG169" s="107"/>
      <c r="AP169" s="107"/>
      <c r="AQ169" s="107"/>
      <c r="AZ169" s="107"/>
      <c r="BJ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63"/>
      <c r="B170" s="107"/>
      <c r="L170" s="107"/>
      <c r="V170" s="107"/>
      <c r="AF170" s="107"/>
      <c r="AG170" s="107"/>
      <c r="AP170" s="107"/>
      <c r="AQ170" s="107"/>
      <c r="AZ170" s="107"/>
      <c r="BJ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63"/>
      <c r="B171" s="107"/>
      <c r="L171" s="107"/>
      <c r="V171" s="107"/>
      <c r="AF171" s="107"/>
      <c r="AG171" s="107"/>
      <c r="AP171" s="107"/>
      <c r="AQ171" s="107"/>
      <c r="AZ171" s="107"/>
      <c r="BJ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63"/>
      <c r="B172" s="107"/>
      <c r="L172" s="107"/>
      <c r="V172" s="107"/>
      <c r="AF172" s="107"/>
      <c r="AG172" s="107"/>
      <c r="AP172" s="107"/>
      <c r="AQ172" s="107"/>
      <c r="AZ172" s="107"/>
      <c r="BJ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63"/>
      <c r="B173" s="107"/>
      <c r="L173" s="107"/>
      <c r="V173" s="107"/>
      <c r="AF173" s="107"/>
      <c r="AG173" s="107"/>
      <c r="AP173" s="107"/>
      <c r="AQ173" s="107"/>
      <c r="AZ173" s="107"/>
      <c r="BJ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63"/>
      <c r="B174" s="107"/>
      <c r="L174" s="107"/>
      <c r="V174" s="107"/>
      <c r="AF174" s="107"/>
      <c r="AG174" s="107"/>
      <c r="AP174" s="107"/>
      <c r="AQ174" s="107"/>
      <c r="AZ174" s="107"/>
      <c r="BJ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63"/>
      <c r="B175" s="107"/>
      <c r="L175" s="107"/>
      <c r="V175" s="107"/>
      <c r="AF175" s="107"/>
      <c r="AG175" s="107"/>
      <c r="AP175" s="107"/>
      <c r="AQ175" s="107"/>
      <c r="AZ175" s="107"/>
      <c r="BJ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63"/>
      <c r="B176" s="107"/>
      <c r="L176" s="107"/>
      <c r="V176" s="107"/>
      <c r="AF176" s="107"/>
      <c r="AG176" s="107"/>
      <c r="AP176" s="107"/>
      <c r="AQ176" s="107"/>
      <c r="AZ176" s="107"/>
      <c r="BJ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63"/>
      <c r="B177" s="107"/>
      <c r="L177" s="107"/>
      <c r="V177" s="107"/>
      <c r="AF177" s="107"/>
      <c r="AG177" s="107"/>
      <c r="AP177" s="107"/>
      <c r="AQ177" s="107"/>
      <c r="AZ177" s="107"/>
      <c r="BJ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63"/>
      <c r="B178" s="107"/>
      <c r="L178" s="107"/>
      <c r="V178" s="107"/>
      <c r="AF178" s="107"/>
      <c r="AG178" s="107"/>
      <c r="AP178" s="107"/>
      <c r="AQ178" s="107"/>
      <c r="AZ178" s="107"/>
      <c r="BJ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63"/>
      <c r="B179" s="107"/>
      <c r="L179" s="107"/>
      <c r="V179" s="107"/>
      <c r="AF179" s="107"/>
      <c r="AG179" s="107"/>
      <c r="AP179" s="107"/>
      <c r="AQ179" s="107"/>
      <c r="AZ179" s="107"/>
      <c r="BJ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63"/>
      <c r="B180" s="107"/>
      <c r="L180" s="107"/>
      <c r="V180" s="107"/>
      <c r="AF180" s="107"/>
      <c r="AG180" s="107"/>
      <c r="AP180" s="107"/>
      <c r="AQ180" s="107"/>
      <c r="AZ180" s="107"/>
      <c r="BJ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63"/>
      <c r="B181" s="107"/>
      <c r="L181" s="107"/>
      <c r="V181" s="107"/>
      <c r="AF181" s="107"/>
      <c r="AG181" s="107"/>
      <c r="AP181" s="107"/>
      <c r="AQ181" s="107"/>
      <c r="AZ181" s="107"/>
      <c r="BJ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63"/>
      <c r="B182" s="107"/>
      <c r="L182" s="107"/>
      <c r="V182" s="107"/>
      <c r="AF182" s="107"/>
      <c r="AG182" s="107"/>
      <c r="AP182" s="107"/>
      <c r="AQ182" s="107"/>
      <c r="AZ182" s="107"/>
      <c r="BJ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63"/>
      <c r="B183" s="107"/>
      <c r="L183" s="107"/>
      <c r="V183" s="107"/>
      <c r="AF183" s="107"/>
      <c r="AG183" s="107"/>
      <c r="AP183" s="107"/>
      <c r="AQ183" s="107"/>
      <c r="AZ183" s="107"/>
      <c r="BJ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63"/>
      <c r="B184" s="107"/>
      <c r="L184" s="107"/>
      <c r="V184" s="107"/>
      <c r="AF184" s="107"/>
      <c r="AG184" s="107"/>
      <c r="AP184" s="107"/>
      <c r="AQ184" s="107"/>
      <c r="AZ184" s="107"/>
      <c r="BJ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63"/>
      <c r="B185" s="107"/>
      <c r="L185" s="107"/>
      <c r="V185" s="107"/>
      <c r="AF185" s="107"/>
      <c r="AG185" s="107"/>
      <c r="AP185" s="107"/>
      <c r="AQ185" s="107"/>
      <c r="AZ185" s="107"/>
      <c r="BJ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63"/>
      <c r="B186" s="107"/>
      <c r="L186" s="107"/>
      <c r="V186" s="107"/>
      <c r="AF186" s="107"/>
      <c r="AG186" s="107"/>
      <c r="AP186" s="107"/>
      <c r="AQ186" s="107"/>
      <c r="AZ186" s="107"/>
      <c r="BJ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63"/>
      <c r="B187" s="107"/>
      <c r="L187" s="107"/>
      <c r="V187" s="107"/>
      <c r="AF187" s="107"/>
      <c r="AG187" s="107"/>
      <c r="AP187" s="107"/>
      <c r="AQ187" s="107"/>
      <c r="AZ187" s="107"/>
      <c r="BJ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63"/>
      <c r="B188" s="107"/>
      <c r="L188" s="107"/>
      <c r="V188" s="107"/>
      <c r="AF188" s="107"/>
      <c r="AG188" s="107"/>
      <c r="AP188" s="107"/>
      <c r="AQ188" s="107"/>
      <c r="AZ188" s="107"/>
      <c r="BJ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63"/>
      <c r="B189" s="107"/>
      <c r="L189" s="107"/>
      <c r="V189" s="107"/>
      <c r="AF189" s="107"/>
      <c r="AG189" s="107"/>
      <c r="AP189" s="107"/>
      <c r="AQ189" s="107"/>
      <c r="AZ189" s="107"/>
      <c r="BJ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63"/>
      <c r="B190" s="107"/>
      <c r="L190" s="107"/>
      <c r="V190" s="107"/>
      <c r="AF190" s="107"/>
      <c r="AG190" s="107"/>
      <c r="AP190" s="107"/>
      <c r="AQ190" s="107"/>
      <c r="AZ190" s="107"/>
      <c r="BJ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63"/>
      <c r="B191" s="107"/>
      <c r="L191" s="107"/>
      <c r="V191" s="107"/>
      <c r="AF191" s="107"/>
      <c r="AG191" s="107"/>
      <c r="AP191" s="107"/>
      <c r="AQ191" s="107"/>
      <c r="AZ191" s="107"/>
      <c r="BJ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63"/>
      <c r="B192" s="107"/>
      <c r="L192" s="107"/>
      <c r="V192" s="107"/>
      <c r="AF192" s="107"/>
      <c r="AG192" s="107"/>
      <c r="AP192" s="107"/>
      <c r="AQ192" s="107"/>
      <c r="AZ192" s="107"/>
      <c r="BJ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63"/>
      <c r="B193" s="107"/>
      <c r="L193" s="107"/>
      <c r="V193" s="107"/>
      <c r="AF193" s="107"/>
      <c r="AG193" s="107"/>
      <c r="AP193" s="107"/>
      <c r="AQ193" s="107"/>
      <c r="AZ193" s="107"/>
      <c r="BJ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63"/>
      <c r="B194" s="107"/>
      <c r="L194" s="107"/>
      <c r="V194" s="107"/>
      <c r="AF194" s="107"/>
      <c r="AG194" s="107"/>
      <c r="AP194" s="107"/>
      <c r="AQ194" s="107"/>
      <c r="AZ194" s="107"/>
      <c r="BJ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63"/>
      <c r="B195" s="107"/>
      <c r="L195" s="107"/>
      <c r="V195" s="107"/>
      <c r="AF195" s="107"/>
      <c r="AG195" s="107"/>
      <c r="AP195" s="107"/>
      <c r="AQ195" s="107"/>
      <c r="AZ195" s="107"/>
      <c r="BJ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63"/>
      <c r="B196" s="107"/>
      <c r="L196" s="107"/>
      <c r="V196" s="107"/>
      <c r="AF196" s="107"/>
      <c r="AG196" s="107"/>
      <c r="AP196" s="107"/>
      <c r="AQ196" s="107"/>
      <c r="AZ196" s="107"/>
      <c r="BJ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63"/>
      <c r="B197" s="107"/>
      <c r="L197" s="107"/>
      <c r="V197" s="107"/>
      <c r="AF197" s="107"/>
      <c r="AG197" s="107"/>
      <c r="AP197" s="107"/>
      <c r="AQ197" s="107"/>
      <c r="AZ197" s="107"/>
      <c r="BJ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63"/>
      <c r="B198" s="107"/>
      <c r="L198" s="107"/>
      <c r="V198" s="107"/>
      <c r="AF198" s="107"/>
      <c r="AG198" s="107"/>
      <c r="AP198" s="107"/>
      <c r="AQ198" s="107"/>
      <c r="AZ198" s="107"/>
      <c r="BJ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63"/>
      <c r="B199" s="107"/>
      <c r="L199" s="107"/>
      <c r="V199" s="107"/>
      <c r="AF199" s="107"/>
      <c r="AG199" s="107"/>
      <c r="AP199" s="107"/>
      <c r="AQ199" s="107"/>
      <c r="AZ199" s="107"/>
      <c r="BJ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63"/>
      <c r="B200" s="107"/>
      <c r="L200" s="107"/>
      <c r="V200" s="107"/>
      <c r="AF200" s="107"/>
      <c r="AG200" s="107"/>
      <c r="AP200" s="107"/>
      <c r="AQ200" s="107"/>
      <c r="AZ200" s="107"/>
      <c r="BJ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63"/>
      <c r="B201" s="107"/>
      <c r="L201" s="107"/>
      <c r="V201" s="107"/>
      <c r="AF201" s="107"/>
      <c r="AG201" s="107"/>
      <c r="AP201" s="107"/>
      <c r="AQ201" s="107"/>
      <c r="AZ201" s="107"/>
      <c r="BJ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63"/>
      <c r="B202" s="107"/>
      <c r="L202" s="107"/>
      <c r="V202" s="107"/>
      <c r="AF202" s="107"/>
      <c r="AG202" s="107"/>
      <c r="AP202" s="107"/>
      <c r="AQ202" s="107"/>
      <c r="AZ202" s="107"/>
      <c r="BJ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63"/>
      <c r="B203" s="107"/>
      <c r="L203" s="107"/>
      <c r="V203" s="107"/>
      <c r="AF203" s="107"/>
      <c r="AG203" s="107"/>
      <c r="AP203" s="107"/>
      <c r="AQ203" s="107"/>
      <c r="AZ203" s="107"/>
      <c r="BJ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63"/>
      <c r="B204" s="107"/>
      <c r="L204" s="107"/>
      <c r="V204" s="107"/>
      <c r="AF204" s="107"/>
      <c r="AG204" s="107"/>
      <c r="AP204" s="107"/>
      <c r="AQ204" s="107"/>
      <c r="AZ204" s="107"/>
      <c r="BJ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63"/>
      <c r="B205" s="107"/>
      <c r="L205" s="107"/>
      <c r="V205" s="107"/>
      <c r="AF205" s="107"/>
      <c r="AG205" s="107"/>
      <c r="AP205" s="107"/>
      <c r="AQ205" s="107"/>
      <c r="AZ205" s="107"/>
      <c r="BJ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63"/>
      <c r="B206" s="107"/>
      <c r="L206" s="107"/>
      <c r="V206" s="107"/>
      <c r="AF206" s="107"/>
      <c r="AG206" s="107"/>
      <c r="AP206" s="107"/>
      <c r="AQ206" s="107"/>
      <c r="AZ206" s="107"/>
      <c r="BJ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63"/>
      <c r="B207" s="107"/>
      <c r="L207" s="107"/>
      <c r="V207" s="107"/>
      <c r="AF207" s="107"/>
      <c r="AG207" s="107"/>
      <c r="AP207" s="107"/>
      <c r="AQ207" s="107"/>
      <c r="AZ207" s="107"/>
      <c r="BJ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63"/>
      <c r="B208" s="107"/>
      <c r="L208" s="107"/>
      <c r="V208" s="107"/>
      <c r="AF208" s="107"/>
      <c r="AG208" s="107"/>
      <c r="AP208" s="107"/>
      <c r="AQ208" s="107"/>
      <c r="AZ208" s="107"/>
      <c r="BJ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63"/>
      <c r="B209" s="107"/>
      <c r="L209" s="107"/>
      <c r="V209" s="107"/>
      <c r="AF209" s="107"/>
      <c r="AG209" s="107"/>
      <c r="AP209" s="107"/>
      <c r="AQ209" s="107"/>
      <c r="AZ209" s="107"/>
      <c r="BJ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63"/>
      <c r="B210" s="107"/>
      <c r="L210" s="107"/>
      <c r="V210" s="107"/>
      <c r="AF210" s="107"/>
      <c r="AG210" s="107"/>
      <c r="AP210" s="107"/>
      <c r="AQ210" s="107"/>
      <c r="AZ210" s="107"/>
      <c r="BJ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63"/>
      <c r="B211" s="107"/>
      <c r="L211" s="107"/>
      <c r="V211" s="107"/>
      <c r="AF211" s="107"/>
      <c r="AG211" s="107"/>
      <c r="AP211" s="107"/>
      <c r="AQ211" s="107"/>
      <c r="AZ211" s="107"/>
      <c r="BJ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63"/>
      <c r="B212" s="107"/>
      <c r="L212" s="107"/>
      <c r="V212" s="107"/>
      <c r="AF212" s="107"/>
      <c r="AG212" s="107"/>
      <c r="AP212" s="107"/>
      <c r="AQ212" s="107"/>
      <c r="AZ212" s="107"/>
      <c r="BJ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63"/>
      <c r="B213" s="107"/>
      <c r="L213" s="107"/>
      <c r="V213" s="107"/>
      <c r="AF213" s="107"/>
      <c r="AG213" s="107"/>
      <c r="AP213" s="107"/>
      <c r="AQ213" s="107"/>
      <c r="AZ213" s="107"/>
      <c r="BJ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63"/>
      <c r="B214" s="107"/>
      <c r="L214" s="107"/>
      <c r="V214" s="107"/>
      <c r="AF214" s="107"/>
      <c r="AG214" s="107"/>
      <c r="AP214" s="107"/>
      <c r="AQ214" s="107"/>
      <c r="AZ214" s="107"/>
      <c r="BJ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63"/>
      <c r="B215" s="107"/>
      <c r="L215" s="107"/>
      <c r="V215" s="107"/>
      <c r="AF215" s="107"/>
      <c r="AG215" s="107"/>
      <c r="AP215" s="107"/>
      <c r="AQ215" s="107"/>
      <c r="AZ215" s="107"/>
      <c r="BJ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63"/>
      <c r="B216" s="107"/>
      <c r="L216" s="107"/>
      <c r="V216" s="107"/>
      <c r="AF216" s="107"/>
      <c r="AG216" s="107"/>
      <c r="AP216" s="107"/>
      <c r="AQ216" s="107"/>
      <c r="AZ216" s="107"/>
      <c r="BJ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63"/>
      <c r="B217" s="107"/>
      <c r="L217" s="107"/>
      <c r="V217" s="107"/>
      <c r="AF217" s="107"/>
      <c r="AG217" s="107"/>
      <c r="AP217" s="107"/>
      <c r="AQ217" s="107"/>
      <c r="AZ217" s="107"/>
      <c r="BJ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63"/>
      <c r="B218" s="107"/>
      <c r="L218" s="107"/>
      <c r="V218" s="107"/>
      <c r="AF218" s="107"/>
      <c r="AG218" s="107"/>
      <c r="AP218" s="107"/>
      <c r="AQ218" s="107"/>
      <c r="AZ218" s="107"/>
      <c r="BJ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63"/>
      <c r="B219" s="107"/>
      <c r="L219" s="107"/>
      <c r="V219" s="107"/>
      <c r="AF219" s="107"/>
      <c r="AG219" s="107"/>
      <c r="AP219" s="107"/>
      <c r="AQ219" s="107"/>
      <c r="AZ219" s="107"/>
      <c r="BJ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63"/>
      <c r="B220" s="107"/>
      <c r="L220" s="107"/>
      <c r="V220" s="107"/>
      <c r="AF220" s="107"/>
      <c r="AG220" s="107"/>
      <c r="AP220" s="107"/>
      <c r="AQ220" s="107"/>
      <c r="AZ220" s="107"/>
      <c r="BJ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63"/>
      <c r="B221" s="107"/>
      <c r="L221" s="107"/>
      <c r="V221" s="107"/>
      <c r="AF221" s="107"/>
      <c r="AG221" s="107"/>
      <c r="AP221" s="107"/>
      <c r="AQ221" s="107"/>
      <c r="AZ221" s="107"/>
      <c r="BJ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63"/>
      <c r="B222" s="107"/>
      <c r="L222" s="107"/>
      <c r="V222" s="107"/>
      <c r="AF222" s="107"/>
      <c r="AG222" s="107"/>
      <c r="AP222" s="107"/>
      <c r="AQ222" s="107"/>
      <c r="AZ222" s="107"/>
      <c r="BJ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63"/>
      <c r="B223" s="107"/>
      <c r="L223" s="107"/>
      <c r="V223" s="107"/>
      <c r="AF223" s="107"/>
      <c r="AG223" s="107"/>
      <c r="AP223" s="107"/>
      <c r="AQ223" s="107"/>
      <c r="AZ223" s="107"/>
      <c r="BJ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63"/>
      <c r="B224" s="107"/>
      <c r="L224" s="107"/>
      <c r="V224" s="107"/>
      <c r="AF224" s="107"/>
      <c r="AG224" s="107"/>
      <c r="AP224" s="107"/>
      <c r="AQ224" s="107"/>
      <c r="AZ224" s="107"/>
      <c r="BJ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63"/>
      <c r="B225" s="107"/>
      <c r="L225" s="107"/>
      <c r="V225" s="107"/>
      <c r="AF225" s="107"/>
      <c r="AG225" s="107"/>
      <c r="AP225" s="107"/>
      <c r="AQ225" s="107"/>
      <c r="AZ225" s="107"/>
      <c r="BJ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63"/>
      <c r="B226" s="107"/>
      <c r="L226" s="107"/>
      <c r="V226" s="107"/>
      <c r="AF226" s="107"/>
      <c r="AG226" s="107"/>
      <c r="AP226" s="107"/>
      <c r="AQ226" s="107"/>
      <c r="AZ226" s="107"/>
      <c r="BJ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63"/>
      <c r="B227" s="107"/>
      <c r="L227" s="107"/>
      <c r="V227" s="107"/>
      <c r="AF227" s="107"/>
      <c r="AG227" s="107"/>
      <c r="AP227" s="107"/>
      <c r="AQ227" s="107"/>
      <c r="AZ227" s="107"/>
      <c r="BJ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63"/>
      <c r="B228" s="107"/>
      <c r="L228" s="107"/>
      <c r="V228" s="107"/>
      <c r="AF228" s="107"/>
      <c r="AG228" s="107"/>
      <c r="AP228" s="107"/>
      <c r="AQ228" s="107"/>
      <c r="AZ228" s="107"/>
      <c r="BJ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63"/>
      <c r="B229" s="107"/>
      <c r="L229" s="107"/>
      <c r="V229" s="107"/>
      <c r="AF229" s="107"/>
      <c r="AG229" s="107"/>
      <c r="AP229" s="107"/>
      <c r="AQ229" s="107"/>
      <c r="AZ229" s="107"/>
      <c r="BJ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63"/>
      <c r="B230" s="107"/>
      <c r="L230" s="107"/>
      <c r="V230" s="107"/>
      <c r="AF230" s="107"/>
      <c r="AG230" s="107"/>
      <c r="AP230" s="107"/>
      <c r="AQ230" s="107"/>
      <c r="AZ230" s="107"/>
      <c r="BJ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63"/>
      <c r="B231" s="107"/>
      <c r="L231" s="107"/>
      <c r="V231" s="107"/>
      <c r="AF231" s="107"/>
      <c r="AG231" s="107"/>
      <c r="AP231" s="107"/>
      <c r="AQ231" s="107"/>
      <c r="AZ231" s="107"/>
      <c r="BJ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63"/>
      <c r="B232" s="107"/>
      <c r="L232" s="107"/>
      <c r="V232" s="107"/>
      <c r="AF232" s="107"/>
      <c r="AG232" s="107"/>
      <c r="AP232" s="107"/>
      <c r="AQ232" s="107"/>
      <c r="AZ232" s="107"/>
      <c r="BJ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63"/>
      <c r="B233" s="107"/>
      <c r="L233" s="107"/>
      <c r="V233" s="107"/>
      <c r="AF233" s="107"/>
      <c r="AG233" s="107"/>
      <c r="AP233" s="107"/>
      <c r="AQ233" s="107"/>
      <c r="AZ233" s="107"/>
      <c r="BJ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63"/>
      <c r="B234" s="107"/>
      <c r="L234" s="107"/>
      <c r="V234" s="107"/>
      <c r="AF234" s="107"/>
      <c r="AG234" s="107"/>
      <c r="AP234" s="107"/>
      <c r="AQ234" s="107"/>
      <c r="AZ234" s="107"/>
      <c r="BJ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63"/>
      <c r="B235" s="107"/>
      <c r="L235" s="107"/>
      <c r="V235" s="107"/>
      <c r="AF235" s="107"/>
      <c r="AG235" s="107"/>
      <c r="AP235" s="107"/>
      <c r="AQ235" s="107"/>
      <c r="AZ235" s="107"/>
      <c r="BJ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63"/>
      <c r="B236" s="107"/>
      <c r="L236" s="107"/>
      <c r="V236" s="107"/>
      <c r="AF236" s="107"/>
      <c r="AG236" s="107"/>
      <c r="AP236" s="107"/>
      <c r="AQ236" s="107"/>
      <c r="AZ236" s="107"/>
      <c r="BJ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63"/>
      <c r="B237" s="107"/>
      <c r="L237" s="107"/>
      <c r="V237" s="107"/>
      <c r="AF237" s="107"/>
      <c r="AG237" s="107"/>
      <c r="AP237" s="107"/>
      <c r="AQ237" s="107"/>
      <c r="AZ237" s="107"/>
      <c r="BJ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63"/>
      <c r="B238" s="107"/>
      <c r="L238" s="107"/>
      <c r="V238" s="107"/>
      <c r="AF238" s="107"/>
      <c r="AG238" s="107"/>
      <c r="AP238" s="107"/>
      <c r="AQ238" s="107"/>
      <c r="AZ238" s="107"/>
      <c r="BJ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63"/>
      <c r="B239" s="107"/>
      <c r="L239" s="107"/>
      <c r="V239" s="107"/>
      <c r="AF239" s="107"/>
      <c r="AG239" s="107"/>
      <c r="AP239" s="107"/>
      <c r="AQ239" s="107"/>
      <c r="AZ239" s="107"/>
      <c r="BJ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63"/>
      <c r="B240" s="107"/>
      <c r="L240" s="107"/>
      <c r="V240" s="107"/>
      <c r="AF240" s="107"/>
      <c r="AG240" s="107"/>
      <c r="AP240" s="107"/>
      <c r="AQ240" s="107"/>
      <c r="AZ240" s="107"/>
      <c r="BJ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63"/>
      <c r="B241" s="107"/>
      <c r="L241" s="107"/>
      <c r="V241" s="107"/>
      <c r="AF241" s="107"/>
      <c r="AG241" s="107"/>
      <c r="AP241" s="107"/>
      <c r="AQ241" s="107"/>
      <c r="AZ241" s="107"/>
      <c r="BJ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63"/>
      <c r="B242" s="107"/>
      <c r="L242" s="107"/>
      <c r="V242" s="107"/>
      <c r="AF242" s="107"/>
      <c r="AG242" s="107"/>
      <c r="AP242" s="107"/>
      <c r="AQ242" s="107"/>
      <c r="AZ242" s="107"/>
      <c r="BJ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63"/>
      <c r="B243" s="107"/>
      <c r="L243" s="107"/>
      <c r="V243" s="107"/>
      <c r="AF243" s="107"/>
      <c r="AG243" s="107"/>
      <c r="AP243" s="107"/>
      <c r="AQ243" s="107"/>
      <c r="AZ243" s="107"/>
      <c r="BJ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63"/>
      <c r="B244" s="107"/>
      <c r="L244" s="107"/>
      <c r="V244" s="107"/>
      <c r="AF244" s="107"/>
      <c r="AG244" s="107"/>
      <c r="AP244" s="107"/>
      <c r="AQ244" s="107"/>
      <c r="AZ244" s="107"/>
      <c r="BJ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63"/>
      <c r="B245" s="107"/>
      <c r="L245" s="107"/>
      <c r="V245" s="107"/>
      <c r="AF245" s="107"/>
      <c r="AG245" s="107"/>
      <c r="AP245" s="107"/>
      <c r="AQ245" s="107"/>
      <c r="AZ245" s="107"/>
      <c r="BJ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63"/>
      <c r="B246" s="107"/>
      <c r="L246" s="107"/>
      <c r="V246" s="107"/>
      <c r="AF246" s="107"/>
      <c r="AG246" s="107"/>
      <c r="AP246" s="107"/>
      <c r="AQ246" s="107"/>
      <c r="AZ246" s="107"/>
      <c r="BJ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63"/>
      <c r="B247" s="107"/>
      <c r="L247" s="107"/>
      <c r="V247" s="107"/>
      <c r="AF247" s="107"/>
      <c r="AG247" s="107"/>
      <c r="AP247" s="107"/>
      <c r="AQ247" s="107"/>
      <c r="AZ247" s="107"/>
      <c r="BJ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63"/>
      <c r="B248" s="107"/>
      <c r="L248" s="107"/>
      <c r="V248" s="107"/>
      <c r="AF248" s="107"/>
      <c r="AG248" s="107"/>
      <c r="AP248" s="107"/>
      <c r="AQ248" s="107"/>
      <c r="AZ248" s="107"/>
      <c r="BJ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63"/>
      <c r="B249" s="107"/>
      <c r="L249" s="107"/>
      <c r="V249" s="107"/>
      <c r="AF249" s="107"/>
      <c r="AG249" s="107"/>
      <c r="AP249" s="107"/>
      <c r="AQ249" s="107"/>
      <c r="AZ249" s="107"/>
      <c r="BJ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63"/>
      <c r="B250" s="107"/>
      <c r="L250" s="107"/>
      <c r="V250" s="107"/>
      <c r="AF250" s="107"/>
      <c r="AG250" s="107"/>
      <c r="AP250" s="107"/>
      <c r="AQ250" s="107"/>
      <c r="AZ250" s="107"/>
      <c r="BJ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63"/>
      <c r="B251" s="107"/>
      <c r="L251" s="107"/>
      <c r="V251" s="107"/>
      <c r="AF251" s="107"/>
      <c r="AG251" s="107"/>
      <c r="AP251" s="107"/>
      <c r="AQ251" s="107"/>
      <c r="AZ251" s="107"/>
      <c r="BJ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63"/>
      <c r="B252" s="107"/>
      <c r="L252" s="107"/>
      <c r="V252" s="107"/>
      <c r="AF252" s="107"/>
      <c r="AG252" s="107"/>
      <c r="AP252" s="107"/>
      <c r="AQ252" s="107"/>
      <c r="AZ252" s="107"/>
      <c r="BJ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63"/>
      <c r="B253" s="107"/>
      <c r="L253" s="107"/>
      <c r="V253" s="107"/>
      <c r="AF253" s="107"/>
      <c r="AG253" s="107"/>
      <c r="AP253" s="107"/>
      <c r="AQ253" s="107"/>
      <c r="AZ253" s="107"/>
      <c r="BJ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63"/>
      <c r="B254" s="107"/>
      <c r="L254" s="107"/>
      <c r="V254" s="107"/>
      <c r="AF254" s="107"/>
      <c r="AG254" s="107"/>
      <c r="AP254" s="107"/>
      <c r="AQ254" s="107"/>
      <c r="AZ254" s="107"/>
      <c r="BJ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63"/>
      <c r="B255" s="107"/>
      <c r="L255" s="107"/>
      <c r="V255" s="107"/>
      <c r="AF255" s="107"/>
      <c r="AG255" s="107"/>
      <c r="AP255" s="107"/>
      <c r="AQ255" s="107"/>
      <c r="AZ255" s="107"/>
      <c r="BJ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63"/>
      <c r="B256" s="107"/>
      <c r="L256" s="107"/>
      <c r="V256" s="107"/>
      <c r="AF256" s="107"/>
      <c r="AG256" s="107"/>
      <c r="AP256" s="107"/>
      <c r="AQ256" s="107"/>
      <c r="AZ256" s="107"/>
      <c r="BJ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63"/>
      <c r="B257" s="107"/>
      <c r="L257" s="107"/>
      <c r="V257" s="107"/>
      <c r="AF257" s="107"/>
      <c r="AG257" s="107"/>
      <c r="AP257" s="107"/>
      <c r="AQ257" s="107"/>
      <c r="AZ257" s="107"/>
      <c r="BJ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63"/>
      <c r="B258" s="107"/>
      <c r="L258" s="107"/>
      <c r="V258" s="107"/>
      <c r="AF258" s="107"/>
      <c r="AG258" s="107"/>
      <c r="AP258" s="107"/>
      <c r="AQ258" s="107"/>
      <c r="AZ258" s="107"/>
      <c r="BJ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63"/>
      <c r="B259" s="107"/>
      <c r="L259" s="107"/>
      <c r="V259" s="107"/>
      <c r="AF259" s="107"/>
      <c r="AG259" s="107"/>
      <c r="AP259" s="107"/>
      <c r="AQ259" s="107"/>
      <c r="AZ259" s="107"/>
      <c r="BJ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63"/>
      <c r="B260" s="107"/>
      <c r="L260" s="107"/>
      <c r="V260" s="107"/>
      <c r="AF260" s="107"/>
      <c r="AG260" s="107"/>
      <c r="AP260" s="107"/>
      <c r="AQ260" s="107"/>
      <c r="AZ260" s="107"/>
      <c r="BJ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63"/>
      <c r="B261" s="107"/>
      <c r="L261" s="107"/>
      <c r="V261" s="107"/>
      <c r="AF261" s="107"/>
      <c r="AG261" s="107"/>
      <c r="AP261" s="107"/>
      <c r="AQ261" s="107"/>
      <c r="AZ261" s="107"/>
      <c r="BJ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63"/>
      <c r="B262" s="107"/>
      <c r="L262" s="107"/>
      <c r="V262" s="107"/>
      <c r="AF262" s="107"/>
      <c r="AG262" s="107"/>
      <c r="AP262" s="107"/>
      <c r="AQ262" s="107"/>
      <c r="AZ262" s="107"/>
      <c r="BJ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63"/>
      <c r="B263" s="107"/>
      <c r="L263" s="107"/>
      <c r="V263" s="107"/>
      <c r="AF263" s="107"/>
      <c r="AG263" s="107"/>
      <c r="AP263" s="107"/>
      <c r="AQ263" s="107"/>
      <c r="AZ263" s="107"/>
      <c r="BJ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63"/>
      <c r="B264" s="107"/>
      <c r="L264" s="107"/>
      <c r="V264" s="107"/>
      <c r="AF264" s="107"/>
      <c r="AG264" s="107"/>
      <c r="AP264" s="107"/>
      <c r="AQ264" s="107"/>
      <c r="AZ264" s="107"/>
      <c r="BJ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63"/>
      <c r="B265" s="107"/>
      <c r="L265" s="107"/>
      <c r="V265" s="107"/>
      <c r="AF265" s="107"/>
      <c r="AG265" s="107"/>
      <c r="AP265" s="107"/>
      <c r="AQ265" s="107"/>
      <c r="AZ265" s="107"/>
      <c r="BJ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63"/>
      <c r="B266" s="107"/>
      <c r="L266" s="107"/>
      <c r="V266" s="107"/>
      <c r="AF266" s="107"/>
      <c r="AG266" s="107"/>
      <c r="AP266" s="107"/>
      <c r="AQ266" s="107"/>
      <c r="AZ266" s="107"/>
      <c r="BJ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63"/>
      <c r="B267" s="107"/>
      <c r="L267" s="107"/>
      <c r="V267" s="107"/>
      <c r="AF267" s="107"/>
      <c r="AG267" s="107"/>
      <c r="AP267" s="107"/>
      <c r="AQ267" s="107"/>
      <c r="AZ267" s="107"/>
      <c r="BJ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63"/>
      <c r="B268" s="107"/>
      <c r="L268" s="107"/>
      <c r="V268" s="107"/>
      <c r="AF268" s="107"/>
      <c r="AG268" s="107"/>
      <c r="AP268" s="107"/>
      <c r="AQ268" s="107"/>
      <c r="AZ268" s="107"/>
      <c r="BJ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63"/>
      <c r="B269" s="107"/>
      <c r="L269" s="107"/>
      <c r="V269" s="107"/>
      <c r="AF269" s="107"/>
      <c r="AG269" s="107"/>
      <c r="AP269" s="107"/>
      <c r="AQ269" s="107"/>
      <c r="AZ269" s="107"/>
      <c r="BJ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63"/>
      <c r="B270" s="107"/>
      <c r="L270" s="107"/>
      <c r="V270" s="107"/>
      <c r="AF270" s="107"/>
      <c r="AG270" s="107"/>
      <c r="AP270" s="107"/>
      <c r="AQ270" s="107"/>
      <c r="AZ270" s="107"/>
      <c r="BJ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63"/>
      <c r="B271" s="107"/>
      <c r="L271" s="107"/>
      <c r="V271" s="107"/>
      <c r="AF271" s="107"/>
      <c r="AG271" s="107"/>
      <c r="AP271" s="107"/>
      <c r="AQ271" s="107"/>
      <c r="AZ271" s="107"/>
      <c r="BJ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63"/>
      <c r="B272" s="107"/>
      <c r="L272" s="107"/>
      <c r="V272" s="107"/>
      <c r="AF272" s="107"/>
      <c r="AG272" s="107"/>
      <c r="AP272" s="107"/>
      <c r="AQ272" s="107"/>
      <c r="AZ272" s="107"/>
      <c r="BJ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63"/>
      <c r="B273" s="107"/>
      <c r="L273" s="107"/>
      <c r="V273" s="107"/>
      <c r="AF273" s="107"/>
      <c r="AG273" s="107"/>
      <c r="AP273" s="107"/>
      <c r="AQ273" s="107"/>
      <c r="AZ273" s="107"/>
      <c r="BJ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63"/>
      <c r="B274" s="107"/>
      <c r="L274" s="107"/>
      <c r="V274" s="107"/>
      <c r="AF274" s="107"/>
      <c r="AG274" s="107"/>
      <c r="AP274" s="107"/>
      <c r="AQ274" s="107"/>
      <c r="AZ274" s="107"/>
      <c r="BJ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63"/>
      <c r="B275" s="107"/>
      <c r="L275" s="107"/>
      <c r="V275" s="107"/>
      <c r="AF275" s="107"/>
      <c r="AG275" s="107"/>
      <c r="AP275" s="107"/>
      <c r="AQ275" s="107"/>
      <c r="AZ275" s="107"/>
      <c r="BJ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63"/>
      <c r="B276" s="107"/>
      <c r="L276" s="107"/>
      <c r="V276" s="107"/>
      <c r="AF276" s="107"/>
      <c r="AG276" s="107"/>
      <c r="AP276" s="107"/>
      <c r="AQ276" s="107"/>
      <c r="AZ276" s="107"/>
      <c r="BJ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63"/>
      <c r="B277" s="107"/>
      <c r="L277" s="107"/>
      <c r="V277" s="107"/>
      <c r="AF277" s="107"/>
      <c r="AG277" s="107"/>
      <c r="AP277" s="107"/>
      <c r="AQ277" s="107"/>
      <c r="AZ277" s="107"/>
      <c r="BJ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63"/>
      <c r="B278" s="107"/>
      <c r="L278" s="107"/>
      <c r="V278" s="107"/>
      <c r="AF278" s="107"/>
      <c r="AG278" s="107"/>
      <c r="AP278" s="107"/>
      <c r="AQ278" s="107"/>
      <c r="AZ278" s="107"/>
      <c r="BJ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63"/>
      <c r="B279" s="107"/>
      <c r="L279" s="107"/>
      <c r="V279" s="107"/>
      <c r="AF279" s="107"/>
      <c r="AG279" s="107"/>
      <c r="AP279" s="107"/>
      <c r="AQ279" s="107"/>
      <c r="AZ279" s="107"/>
      <c r="BJ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63"/>
      <c r="B280" s="107"/>
      <c r="L280" s="107"/>
      <c r="V280" s="107"/>
      <c r="AF280" s="107"/>
      <c r="AG280" s="107"/>
      <c r="AP280" s="107"/>
      <c r="AQ280" s="107"/>
      <c r="AZ280" s="107"/>
      <c r="BJ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63"/>
      <c r="B281" s="107"/>
      <c r="L281" s="107"/>
      <c r="V281" s="107"/>
      <c r="AF281" s="107"/>
      <c r="AG281" s="107"/>
      <c r="AP281" s="107"/>
      <c r="AQ281" s="107"/>
      <c r="AZ281" s="107"/>
      <c r="BJ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63"/>
      <c r="B282" s="107"/>
      <c r="L282" s="107"/>
      <c r="V282" s="107"/>
      <c r="AF282" s="107"/>
      <c r="AG282" s="107"/>
      <c r="AP282" s="107"/>
      <c r="AQ282" s="107"/>
      <c r="AZ282" s="107"/>
      <c r="BJ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63"/>
      <c r="B283" s="107"/>
      <c r="L283" s="107"/>
      <c r="V283" s="107"/>
      <c r="AF283" s="107"/>
      <c r="AG283" s="107"/>
      <c r="AP283" s="107"/>
      <c r="AQ283" s="107"/>
      <c r="AZ283" s="107"/>
      <c r="BJ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63"/>
      <c r="B284" s="107"/>
      <c r="L284" s="107"/>
      <c r="V284" s="107"/>
      <c r="AF284" s="107"/>
      <c r="AG284" s="107"/>
      <c r="AP284" s="107"/>
      <c r="AQ284" s="107"/>
      <c r="AZ284" s="107"/>
      <c r="BJ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63"/>
      <c r="B285" s="107"/>
      <c r="L285" s="107"/>
      <c r="V285" s="107"/>
      <c r="AF285" s="107"/>
      <c r="AG285" s="107"/>
      <c r="AP285" s="107"/>
      <c r="AQ285" s="107"/>
      <c r="AZ285" s="107"/>
      <c r="BJ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63"/>
      <c r="B286" s="107"/>
      <c r="L286" s="107"/>
      <c r="V286" s="107"/>
      <c r="AF286" s="107"/>
      <c r="AG286" s="107"/>
      <c r="AP286" s="107"/>
      <c r="AQ286" s="107"/>
      <c r="AZ286" s="107"/>
      <c r="BJ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63"/>
      <c r="B287" s="107"/>
      <c r="L287" s="107"/>
      <c r="V287" s="107"/>
      <c r="AF287" s="107"/>
      <c r="AG287" s="107"/>
      <c r="AP287" s="107"/>
      <c r="AQ287" s="107"/>
      <c r="AZ287" s="107"/>
      <c r="BJ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63"/>
      <c r="B288" s="107"/>
      <c r="L288" s="107"/>
      <c r="V288" s="107"/>
      <c r="AF288" s="107"/>
      <c r="AG288" s="107"/>
      <c r="AP288" s="107"/>
      <c r="AQ288" s="107"/>
      <c r="AZ288" s="107"/>
      <c r="BJ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63"/>
      <c r="B289" s="107"/>
      <c r="L289" s="107"/>
      <c r="V289" s="107"/>
      <c r="AF289" s="107"/>
      <c r="AG289" s="107"/>
      <c r="AP289" s="107"/>
      <c r="AQ289" s="107"/>
      <c r="AZ289" s="107"/>
      <c r="BJ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63"/>
      <c r="B290" s="107"/>
      <c r="L290" s="107"/>
      <c r="V290" s="107"/>
      <c r="AF290" s="107"/>
      <c r="AG290" s="107"/>
      <c r="AP290" s="107"/>
      <c r="AQ290" s="107"/>
      <c r="AZ290" s="107"/>
      <c r="BJ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63"/>
      <c r="B291" s="107"/>
      <c r="L291" s="107"/>
      <c r="V291" s="107"/>
      <c r="AF291" s="107"/>
      <c r="AG291" s="107"/>
      <c r="AP291" s="107"/>
      <c r="AQ291" s="107"/>
      <c r="AZ291" s="107"/>
      <c r="BJ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63"/>
      <c r="B292" s="107"/>
      <c r="L292" s="107"/>
      <c r="V292" s="107"/>
      <c r="AF292" s="107"/>
      <c r="AG292" s="107"/>
      <c r="AP292" s="107"/>
      <c r="AQ292" s="107"/>
      <c r="AZ292" s="107"/>
      <c r="BJ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63"/>
      <c r="B293" s="107"/>
      <c r="L293" s="107"/>
      <c r="V293" s="107"/>
      <c r="AF293" s="107"/>
      <c r="AG293" s="107"/>
      <c r="AP293" s="107"/>
      <c r="AQ293" s="107"/>
      <c r="AZ293" s="107"/>
      <c r="BJ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63"/>
      <c r="B294" s="107"/>
      <c r="L294" s="107"/>
      <c r="V294" s="107"/>
      <c r="AF294" s="107"/>
      <c r="AG294" s="107"/>
      <c r="AP294" s="107"/>
      <c r="AQ294" s="107"/>
      <c r="AZ294" s="107"/>
      <c r="BJ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63"/>
      <c r="B295" s="107"/>
      <c r="L295" s="107"/>
      <c r="V295" s="107"/>
      <c r="AF295" s="107"/>
      <c r="AG295" s="107"/>
      <c r="AP295" s="107"/>
      <c r="AQ295" s="107"/>
      <c r="AZ295" s="107"/>
      <c r="BJ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63"/>
      <c r="B296" s="107"/>
      <c r="L296" s="107"/>
      <c r="V296" s="107"/>
      <c r="AF296" s="107"/>
      <c r="AG296" s="107"/>
      <c r="AP296" s="107"/>
      <c r="AQ296" s="107"/>
      <c r="AZ296" s="107"/>
      <c r="BJ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63"/>
      <c r="B297" s="107"/>
      <c r="L297" s="107"/>
      <c r="V297" s="107"/>
      <c r="AF297" s="107"/>
      <c r="AG297" s="107"/>
      <c r="AP297" s="107"/>
      <c r="AQ297" s="107"/>
      <c r="AZ297" s="107"/>
      <c r="BJ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63"/>
      <c r="B298" s="107"/>
      <c r="L298" s="107"/>
      <c r="V298" s="107"/>
      <c r="AF298" s="107"/>
      <c r="AG298" s="107"/>
      <c r="AP298" s="107"/>
      <c r="AQ298" s="107"/>
      <c r="AZ298" s="107"/>
      <c r="BJ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63"/>
      <c r="B299" s="107"/>
      <c r="L299" s="107"/>
      <c r="V299" s="107"/>
      <c r="AF299" s="107"/>
      <c r="AG299" s="107"/>
      <c r="AP299" s="107"/>
      <c r="AQ299" s="107"/>
      <c r="AZ299" s="107"/>
      <c r="BJ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63"/>
      <c r="B300" s="107"/>
      <c r="L300" s="107"/>
      <c r="V300" s="107"/>
      <c r="AF300" s="107"/>
      <c r="AG300" s="107"/>
      <c r="AP300" s="107"/>
      <c r="AQ300" s="107"/>
      <c r="AZ300" s="107"/>
      <c r="BJ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63"/>
      <c r="B301" s="107"/>
      <c r="L301" s="107"/>
      <c r="V301" s="107"/>
      <c r="AF301" s="107"/>
      <c r="AG301" s="107"/>
      <c r="AP301" s="107"/>
      <c r="AQ301" s="107"/>
      <c r="AZ301" s="107"/>
      <c r="BJ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63"/>
      <c r="B302" s="107"/>
      <c r="L302" s="107"/>
      <c r="V302" s="107"/>
      <c r="AF302" s="107"/>
      <c r="AG302" s="107"/>
      <c r="AP302" s="107"/>
      <c r="AQ302" s="107"/>
      <c r="AZ302" s="107"/>
      <c r="BJ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63"/>
      <c r="B303" s="107"/>
      <c r="L303" s="107"/>
      <c r="V303" s="107"/>
      <c r="AF303" s="107"/>
      <c r="AG303" s="107"/>
      <c r="AP303" s="107"/>
      <c r="AQ303" s="107"/>
      <c r="AZ303" s="107"/>
      <c r="BJ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63"/>
      <c r="B304" s="107"/>
      <c r="L304" s="107"/>
      <c r="V304" s="107"/>
      <c r="AF304" s="107"/>
      <c r="AG304" s="107"/>
      <c r="AP304" s="107"/>
      <c r="AQ304" s="107"/>
      <c r="AZ304" s="107"/>
      <c r="BJ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63"/>
      <c r="B305" s="107"/>
      <c r="L305" s="107"/>
      <c r="V305" s="107"/>
      <c r="AF305" s="107"/>
      <c r="AG305" s="107"/>
      <c r="AP305" s="107"/>
      <c r="AQ305" s="107"/>
      <c r="AZ305" s="107"/>
      <c r="BJ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63"/>
      <c r="B306" s="107"/>
      <c r="L306" s="107"/>
      <c r="V306" s="107"/>
      <c r="AF306" s="107"/>
      <c r="AG306" s="107"/>
      <c r="AP306" s="107"/>
      <c r="AQ306" s="107"/>
      <c r="AZ306" s="107"/>
      <c r="BJ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63"/>
      <c r="B307" s="107"/>
      <c r="L307" s="107"/>
      <c r="V307" s="107"/>
      <c r="AF307" s="107"/>
      <c r="AG307" s="107"/>
      <c r="AP307" s="107"/>
      <c r="AQ307" s="107"/>
      <c r="AZ307" s="107"/>
      <c r="BJ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63"/>
      <c r="B308" s="107"/>
      <c r="L308" s="107"/>
      <c r="V308" s="107"/>
      <c r="AF308" s="107"/>
      <c r="AG308" s="107"/>
      <c r="AP308" s="107"/>
      <c r="AQ308" s="107"/>
      <c r="AZ308" s="107"/>
      <c r="BJ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63"/>
      <c r="B309" s="107"/>
      <c r="L309" s="107"/>
      <c r="V309" s="107"/>
      <c r="AF309" s="107"/>
      <c r="AG309" s="107"/>
      <c r="AP309" s="107"/>
      <c r="AQ309" s="107"/>
      <c r="AZ309" s="107"/>
      <c r="BJ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63"/>
      <c r="B310" s="107"/>
      <c r="L310" s="107"/>
      <c r="V310" s="107"/>
      <c r="AF310" s="107"/>
      <c r="AG310" s="107"/>
      <c r="AP310" s="107"/>
      <c r="AQ310" s="107"/>
      <c r="AZ310" s="107"/>
      <c r="BJ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63"/>
      <c r="B311" s="107"/>
      <c r="L311" s="107"/>
      <c r="V311" s="107"/>
      <c r="AF311" s="107"/>
      <c r="AG311" s="107"/>
      <c r="AP311" s="107"/>
      <c r="AQ311" s="107"/>
      <c r="AZ311" s="107"/>
      <c r="BJ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63"/>
      <c r="B312" s="107"/>
      <c r="L312" s="107"/>
      <c r="V312" s="107"/>
      <c r="AF312" s="107"/>
      <c r="AG312" s="107"/>
      <c r="AP312" s="107"/>
      <c r="AQ312" s="107"/>
      <c r="AZ312" s="107"/>
      <c r="BJ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63"/>
      <c r="B313" s="107"/>
      <c r="L313" s="107"/>
      <c r="V313" s="107"/>
      <c r="AF313" s="107"/>
      <c r="AG313" s="107"/>
      <c r="AP313" s="107"/>
      <c r="AQ313" s="107"/>
      <c r="AZ313" s="107"/>
      <c r="BJ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63"/>
      <c r="B314" s="107"/>
      <c r="L314" s="107"/>
      <c r="V314" s="107"/>
      <c r="AF314" s="107"/>
      <c r="AG314" s="107"/>
      <c r="AP314" s="107"/>
      <c r="AQ314" s="107"/>
      <c r="AZ314" s="107"/>
      <c r="BJ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63"/>
      <c r="B315" s="107"/>
      <c r="L315" s="107"/>
      <c r="V315" s="107"/>
      <c r="AF315" s="107"/>
      <c r="AG315" s="107"/>
      <c r="AP315" s="107"/>
      <c r="AQ315" s="107"/>
      <c r="AZ315" s="107"/>
      <c r="BJ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63"/>
      <c r="B316" s="107"/>
      <c r="L316" s="107"/>
      <c r="V316" s="107"/>
      <c r="AF316" s="107"/>
      <c r="AG316" s="107"/>
      <c r="AP316" s="107"/>
      <c r="AQ316" s="107"/>
      <c r="AZ316" s="107"/>
      <c r="BJ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63"/>
      <c r="B317" s="107"/>
      <c r="L317" s="107"/>
      <c r="V317" s="107"/>
      <c r="AF317" s="107"/>
      <c r="AG317" s="107"/>
      <c r="AP317" s="107"/>
      <c r="AQ317" s="107"/>
      <c r="AZ317" s="107"/>
      <c r="BJ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63"/>
      <c r="B318" s="107"/>
      <c r="L318" s="107"/>
      <c r="V318" s="107"/>
      <c r="AF318" s="107"/>
      <c r="AG318" s="107"/>
      <c r="AP318" s="107"/>
      <c r="AQ318" s="107"/>
      <c r="AZ318" s="107"/>
      <c r="BJ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63"/>
      <c r="B319" s="107"/>
      <c r="L319" s="107"/>
      <c r="V319" s="107"/>
      <c r="AF319" s="107"/>
      <c r="AG319" s="107"/>
      <c r="AP319" s="107"/>
      <c r="AQ319" s="107"/>
      <c r="AZ319" s="107"/>
      <c r="BJ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63"/>
      <c r="B320" s="107"/>
      <c r="L320" s="107"/>
      <c r="V320" s="107"/>
      <c r="AF320" s="107"/>
      <c r="AG320" s="107"/>
      <c r="AP320" s="107"/>
      <c r="AQ320" s="107"/>
      <c r="AZ320" s="107"/>
      <c r="BJ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63"/>
      <c r="B321" s="107"/>
      <c r="L321" s="107"/>
      <c r="V321" s="107"/>
      <c r="AF321" s="107"/>
      <c r="AG321" s="107"/>
      <c r="AP321" s="107"/>
      <c r="AQ321" s="107"/>
      <c r="AZ321" s="107"/>
      <c r="BJ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63"/>
      <c r="B322" s="107"/>
      <c r="L322" s="107"/>
      <c r="V322" s="107"/>
      <c r="AF322" s="107"/>
      <c r="AG322" s="107"/>
      <c r="AP322" s="107"/>
      <c r="AQ322" s="107"/>
      <c r="AZ322" s="107"/>
      <c r="BJ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63"/>
      <c r="B323" s="107"/>
      <c r="L323" s="107"/>
      <c r="V323" s="107"/>
      <c r="AF323" s="107"/>
      <c r="AG323" s="107"/>
      <c r="AP323" s="107"/>
      <c r="AQ323" s="107"/>
      <c r="AZ323" s="107"/>
      <c r="BJ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63"/>
      <c r="B324" s="107"/>
      <c r="L324" s="107"/>
      <c r="V324" s="107"/>
      <c r="AF324" s="107"/>
      <c r="AG324" s="107"/>
      <c r="AP324" s="107"/>
      <c r="AQ324" s="107"/>
      <c r="AZ324" s="107"/>
      <c r="BJ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63"/>
      <c r="B325" s="107"/>
      <c r="L325" s="107"/>
      <c r="V325" s="107"/>
      <c r="AF325" s="107"/>
      <c r="AG325" s="107"/>
      <c r="AP325" s="107"/>
      <c r="AQ325" s="107"/>
      <c r="AZ325" s="107"/>
      <c r="BJ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63"/>
      <c r="B326" s="107"/>
      <c r="L326" s="107"/>
      <c r="V326" s="107"/>
      <c r="AF326" s="107"/>
      <c r="AG326" s="107"/>
      <c r="AP326" s="107"/>
      <c r="AQ326" s="107"/>
      <c r="AZ326" s="107"/>
      <c r="BJ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63"/>
      <c r="B327" s="107"/>
      <c r="L327" s="107"/>
      <c r="V327" s="107"/>
      <c r="AF327" s="107"/>
      <c r="AG327" s="107"/>
      <c r="AP327" s="107"/>
      <c r="AQ327" s="107"/>
      <c r="AZ327" s="107"/>
      <c r="BJ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63"/>
      <c r="B328" s="107"/>
      <c r="L328" s="107"/>
      <c r="V328" s="107"/>
      <c r="AF328" s="107"/>
      <c r="AG328" s="107"/>
      <c r="AP328" s="107"/>
      <c r="AQ328" s="107"/>
      <c r="AZ328" s="107"/>
      <c r="BJ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63"/>
      <c r="B329" s="107"/>
      <c r="L329" s="107"/>
      <c r="V329" s="107"/>
      <c r="AF329" s="107"/>
      <c r="AG329" s="107"/>
      <c r="AP329" s="107"/>
      <c r="AQ329" s="107"/>
      <c r="AZ329" s="107"/>
      <c r="BJ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63"/>
      <c r="B330" s="107"/>
      <c r="L330" s="107"/>
      <c r="V330" s="107"/>
      <c r="AF330" s="107"/>
      <c r="AG330" s="107"/>
      <c r="AP330" s="107"/>
      <c r="AQ330" s="107"/>
      <c r="AZ330" s="107"/>
      <c r="BJ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63"/>
      <c r="B331" s="107"/>
      <c r="L331" s="107"/>
      <c r="V331" s="107"/>
      <c r="AF331" s="107"/>
      <c r="AG331" s="107"/>
      <c r="AP331" s="107"/>
      <c r="AQ331" s="107"/>
      <c r="AZ331" s="107"/>
      <c r="BJ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63"/>
      <c r="B332" s="107"/>
      <c r="L332" s="107"/>
      <c r="V332" s="107"/>
      <c r="AF332" s="107"/>
      <c r="AG332" s="107"/>
      <c r="AP332" s="107"/>
      <c r="AQ332" s="107"/>
      <c r="AZ332" s="107"/>
      <c r="BJ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63"/>
      <c r="B333" s="107"/>
      <c r="L333" s="107"/>
      <c r="V333" s="107"/>
      <c r="AF333" s="107"/>
      <c r="AG333" s="107"/>
      <c r="AP333" s="107"/>
      <c r="AQ333" s="107"/>
      <c r="AZ333" s="107"/>
      <c r="BJ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63"/>
      <c r="B334" s="107"/>
      <c r="L334" s="107"/>
      <c r="V334" s="107"/>
      <c r="AF334" s="107"/>
      <c r="AG334" s="107"/>
      <c r="AP334" s="107"/>
      <c r="AQ334" s="107"/>
      <c r="AZ334" s="107"/>
      <c r="BJ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63"/>
      <c r="B335" s="107"/>
      <c r="L335" s="107"/>
      <c r="V335" s="107"/>
      <c r="AF335" s="107"/>
      <c r="AG335" s="107"/>
      <c r="AP335" s="107"/>
      <c r="AQ335" s="107"/>
      <c r="AZ335" s="107"/>
      <c r="BJ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63"/>
      <c r="B336" s="107"/>
      <c r="L336" s="107"/>
      <c r="V336" s="107"/>
      <c r="AF336" s="107"/>
      <c r="AG336" s="107"/>
      <c r="AP336" s="107"/>
      <c r="AQ336" s="107"/>
      <c r="AZ336" s="107"/>
      <c r="BJ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63"/>
      <c r="B337" s="107"/>
      <c r="L337" s="107"/>
      <c r="V337" s="107"/>
      <c r="AF337" s="107"/>
      <c r="AG337" s="107"/>
      <c r="AP337" s="107"/>
      <c r="AQ337" s="107"/>
      <c r="AZ337" s="107"/>
      <c r="BJ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63"/>
      <c r="B338" s="107"/>
      <c r="L338" s="107"/>
      <c r="V338" s="107"/>
      <c r="AF338" s="107"/>
      <c r="AG338" s="107"/>
      <c r="AP338" s="107"/>
      <c r="AQ338" s="107"/>
      <c r="AZ338" s="107"/>
      <c r="BJ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63"/>
      <c r="B339" s="107"/>
      <c r="L339" s="107"/>
      <c r="V339" s="107"/>
      <c r="AF339" s="107"/>
      <c r="AG339" s="107"/>
      <c r="AP339" s="107"/>
      <c r="AQ339" s="107"/>
      <c r="AZ339" s="107"/>
      <c r="BJ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63"/>
      <c r="B340" s="107"/>
      <c r="L340" s="107"/>
      <c r="V340" s="107"/>
      <c r="AF340" s="107"/>
      <c r="AG340" s="107"/>
      <c r="AP340" s="107"/>
      <c r="AQ340" s="107"/>
      <c r="AZ340" s="107"/>
      <c r="BJ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63"/>
      <c r="B341" s="107"/>
      <c r="L341" s="107"/>
      <c r="V341" s="107"/>
      <c r="AF341" s="107"/>
      <c r="AG341" s="107"/>
      <c r="AP341" s="107"/>
      <c r="AQ341" s="107"/>
      <c r="AZ341" s="107"/>
      <c r="BJ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63"/>
      <c r="B342" s="107"/>
      <c r="L342" s="107"/>
      <c r="V342" s="107"/>
      <c r="AF342" s="107"/>
      <c r="AG342" s="107"/>
      <c r="AP342" s="107"/>
      <c r="AQ342" s="107"/>
      <c r="AZ342" s="107"/>
      <c r="BJ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63"/>
      <c r="B343" s="107"/>
      <c r="L343" s="107"/>
      <c r="V343" s="107"/>
      <c r="AF343" s="107"/>
      <c r="AG343" s="107"/>
      <c r="AP343" s="107"/>
      <c r="AQ343" s="107"/>
      <c r="AZ343" s="107"/>
      <c r="BJ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63"/>
      <c r="B344" s="107"/>
      <c r="L344" s="107"/>
      <c r="V344" s="107"/>
      <c r="AF344" s="107"/>
      <c r="AG344" s="107"/>
      <c r="AP344" s="107"/>
      <c r="AQ344" s="107"/>
      <c r="AZ344" s="107"/>
      <c r="BJ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63"/>
      <c r="B345" s="107"/>
      <c r="L345" s="107"/>
      <c r="V345" s="107"/>
      <c r="AF345" s="107"/>
      <c r="AG345" s="107"/>
      <c r="AP345" s="107"/>
      <c r="AQ345" s="107"/>
      <c r="AZ345" s="107"/>
      <c r="BJ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63"/>
      <c r="B346" s="107"/>
      <c r="L346" s="107"/>
      <c r="V346" s="107"/>
      <c r="AF346" s="107"/>
      <c r="AG346" s="107"/>
      <c r="AP346" s="107"/>
      <c r="AQ346" s="107"/>
      <c r="AZ346" s="107"/>
      <c r="BJ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63"/>
      <c r="B347" s="107"/>
      <c r="L347" s="107"/>
      <c r="V347" s="107"/>
      <c r="AF347" s="107"/>
      <c r="AG347" s="107"/>
      <c r="AP347" s="107"/>
      <c r="AQ347" s="107"/>
      <c r="AZ347" s="107"/>
      <c r="BJ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63"/>
      <c r="B348" s="107"/>
      <c r="L348" s="107"/>
      <c r="V348" s="107"/>
      <c r="AF348" s="107"/>
      <c r="AG348" s="107"/>
      <c r="AP348" s="107"/>
      <c r="AQ348" s="107"/>
      <c r="AZ348" s="107"/>
      <c r="BJ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63"/>
      <c r="B349" s="107"/>
      <c r="L349" s="107"/>
      <c r="V349" s="107"/>
      <c r="AF349" s="107"/>
      <c r="AG349" s="107"/>
      <c r="AP349" s="107"/>
      <c r="AQ349" s="107"/>
      <c r="AZ349" s="107"/>
      <c r="BJ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63"/>
      <c r="B350" s="107"/>
      <c r="L350" s="107"/>
      <c r="V350" s="107"/>
      <c r="AF350" s="107"/>
      <c r="AG350" s="107"/>
      <c r="AP350" s="107"/>
      <c r="AQ350" s="107"/>
      <c r="AZ350" s="107"/>
      <c r="BJ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63"/>
      <c r="B351" s="107"/>
      <c r="L351" s="107"/>
      <c r="V351" s="107"/>
      <c r="AF351" s="107"/>
      <c r="AG351" s="107"/>
      <c r="AP351" s="107"/>
      <c r="AQ351" s="107"/>
      <c r="AZ351" s="107"/>
      <c r="BJ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63"/>
      <c r="B352" s="107"/>
      <c r="L352" s="107"/>
      <c r="V352" s="107"/>
      <c r="AF352" s="107"/>
      <c r="AG352" s="107"/>
      <c r="AP352" s="107"/>
      <c r="AQ352" s="107"/>
      <c r="AZ352" s="107"/>
      <c r="BJ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63"/>
      <c r="B353" s="107"/>
      <c r="L353" s="107"/>
      <c r="V353" s="107"/>
      <c r="AF353" s="107"/>
      <c r="AG353" s="107"/>
      <c r="AP353" s="107"/>
      <c r="AQ353" s="107"/>
      <c r="AZ353" s="107"/>
      <c r="BJ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63"/>
      <c r="B354" s="107"/>
      <c r="L354" s="107"/>
      <c r="V354" s="107"/>
      <c r="AF354" s="107"/>
      <c r="AG354" s="107"/>
      <c r="AP354" s="107"/>
      <c r="AQ354" s="107"/>
      <c r="AZ354" s="107"/>
      <c r="BJ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63"/>
      <c r="B355" s="107"/>
      <c r="L355" s="107"/>
      <c r="V355" s="107"/>
      <c r="AF355" s="107"/>
      <c r="AG355" s="107"/>
      <c r="AP355" s="107"/>
      <c r="AQ355" s="107"/>
      <c r="AZ355" s="107"/>
      <c r="BJ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63"/>
      <c r="B356" s="107"/>
      <c r="L356" s="107"/>
      <c r="V356" s="107"/>
      <c r="AF356" s="107"/>
      <c r="AG356" s="107"/>
      <c r="AP356" s="107"/>
      <c r="AQ356" s="107"/>
      <c r="AZ356" s="107"/>
      <c r="BJ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63"/>
      <c r="B357" s="107"/>
      <c r="L357" s="107"/>
      <c r="V357" s="107"/>
      <c r="AF357" s="107"/>
      <c r="AG357" s="107"/>
      <c r="AP357" s="107"/>
      <c r="AQ357" s="107"/>
      <c r="AZ357" s="107"/>
      <c r="BJ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63"/>
      <c r="B358" s="107"/>
      <c r="L358" s="107"/>
      <c r="V358" s="107"/>
      <c r="AF358" s="107"/>
      <c r="AG358" s="107"/>
      <c r="AP358" s="107"/>
      <c r="AQ358" s="107"/>
      <c r="AZ358" s="107"/>
      <c r="BJ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63"/>
      <c r="B359" s="107"/>
      <c r="L359" s="107"/>
      <c r="V359" s="107"/>
      <c r="AF359" s="107"/>
      <c r="AG359" s="107"/>
      <c r="AP359" s="107"/>
      <c r="AQ359" s="107"/>
      <c r="AZ359" s="107"/>
      <c r="BJ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63"/>
      <c r="B360" s="107"/>
      <c r="L360" s="107"/>
      <c r="V360" s="107"/>
      <c r="AF360" s="107"/>
      <c r="AG360" s="107"/>
      <c r="AP360" s="107"/>
      <c r="AQ360" s="107"/>
      <c r="AZ360" s="107"/>
      <c r="BJ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63"/>
      <c r="B361" s="107"/>
      <c r="L361" s="107"/>
      <c r="V361" s="107"/>
      <c r="AF361" s="107"/>
      <c r="AG361" s="107"/>
      <c r="AP361" s="107"/>
      <c r="AQ361" s="107"/>
      <c r="AZ361" s="107"/>
      <c r="BJ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63"/>
      <c r="B362" s="107"/>
      <c r="L362" s="107"/>
      <c r="V362" s="107"/>
      <c r="AF362" s="107"/>
      <c r="AG362" s="107"/>
      <c r="AP362" s="107"/>
      <c r="AQ362" s="107"/>
      <c r="AZ362" s="107"/>
      <c r="BJ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63"/>
      <c r="B363" s="107"/>
      <c r="L363" s="107"/>
      <c r="V363" s="107"/>
      <c r="AF363" s="107"/>
      <c r="AG363" s="107"/>
      <c r="AP363" s="107"/>
      <c r="AQ363" s="107"/>
      <c r="AZ363" s="107"/>
      <c r="BJ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63"/>
      <c r="B364" s="107"/>
      <c r="L364" s="107"/>
      <c r="V364" s="107"/>
      <c r="AF364" s="107"/>
      <c r="AG364" s="107"/>
      <c r="AP364" s="107"/>
      <c r="AQ364" s="107"/>
      <c r="AZ364" s="107"/>
      <c r="BJ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63"/>
      <c r="B365" s="107"/>
      <c r="L365" s="107"/>
      <c r="V365" s="107"/>
      <c r="AF365" s="107"/>
      <c r="AG365" s="107"/>
      <c r="AP365" s="107"/>
      <c r="AQ365" s="107"/>
      <c r="AZ365" s="107"/>
      <c r="BJ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63"/>
      <c r="B366" s="107"/>
      <c r="L366" s="107"/>
      <c r="V366" s="107"/>
      <c r="AF366" s="107"/>
      <c r="AG366" s="107"/>
      <c r="AP366" s="107"/>
      <c r="AQ366" s="107"/>
      <c r="AZ366" s="107"/>
      <c r="BJ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63"/>
      <c r="B367" s="107"/>
      <c r="L367" s="107"/>
      <c r="V367" s="107"/>
      <c r="AF367" s="107"/>
      <c r="AG367" s="107"/>
      <c r="AP367" s="107"/>
      <c r="AQ367" s="107"/>
      <c r="AZ367" s="107"/>
      <c r="BJ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63"/>
      <c r="B368" s="107"/>
      <c r="L368" s="107"/>
      <c r="V368" s="107"/>
      <c r="AF368" s="107"/>
      <c r="AG368" s="107"/>
      <c r="AP368" s="107"/>
      <c r="AQ368" s="107"/>
      <c r="AZ368" s="107"/>
      <c r="BJ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63"/>
      <c r="B369" s="107"/>
      <c r="L369" s="107"/>
      <c r="V369" s="107"/>
      <c r="AF369" s="107"/>
      <c r="AG369" s="107"/>
      <c r="AP369" s="107"/>
      <c r="AQ369" s="107"/>
      <c r="AZ369" s="107"/>
      <c r="BJ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63"/>
      <c r="B370" s="107"/>
      <c r="L370" s="107"/>
      <c r="V370" s="107"/>
      <c r="AF370" s="107"/>
      <c r="AG370" s="107"/>
      <c r="AP370" s="107"/>
      <c r="AQ370" s="107"/>
      <c r="AZ370" s="107"/>
      <c r="BJ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63"/>
      <c r="B371" s="107"/>
      <c r="L371" s="107"/>
      <c r="V371" s="107"/>
      <c r="AF371" s="107"/>
      <c r="AG371" s="107"/>
      <c r="AP371" s="107"/>
      <c r="AQ371" s="107"/>
      <c r="AZ371" s="107"/>
      <c r="BJ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63"/>
      <c r="B372" s="107"/>
      <c r="L372" s="107"/>
      <c r="V372" s="107"/>
      <c r="AF372" s="107"/>
      <c r="AG372" s="107"/>
      <c r="AP372" s="107"/>
      <c r="AQ372" s="107"/>
      <c r="AZ372" s="107"/>
      <c r="BJ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63"/>
      <c r="B373" s="107"/>
      <c r="L373" s="107"/>
      <c r="V373" s="107"/>
      <c r="AF373" s="107"/>
      <c r="AG373" s="107"/>
      <c r="AP373" s="107"/>
      <c r="AQ373" s="107"/>
      <c r="AZ373" s="107"/>
      <c r="BJ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63"/>
      <c r="B374" s="107"/>
      <c r="L374" s="107"/>
      <c r="V374" s="107"/>
      <c r="AF374" s="107"/>
      <c r="AG374" s="107"/>
      <c r="AP374" s="107"/>
      <c r="AQ374" s="107"/>
      <c r="AZ374" s="107"/>
      <c r="BJ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63"/>
      <c r="B375" s="107"/>
      <c r="L375" s="107"/>
      <c r="V375" s="107"/>
      <c r="AF375" s="107"/>
      <c r="AG375" s="107"/>
      <c r="AP375" s="107"/>
      <c r="AQ375" s="107"/>
      <c r="AZ375" s="107"/>
      <c r="BJ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63"/>
      <c r="B376" s="107"/>
      <c r="L376" s="107"/>
      <c r="V376" s="107"/>
      <c r="AF376" s="107"/>
      <c r="AG376" s="107"/>
      <c r="AP376" s="107"/>
      <c r="AQ376" s="107"/>
      <c r="AZ376" s="107"/>
      <c r="BJ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63"/>
      <c r="B377" s="107"/>
      <c r="L377" s="107"/>
      <c r="V377" s="107"/>
      <c r="AF377" s="107"/>
      <c r="AG377" s="107"/>
      <c r="AP377" s="107"/>
      <c r="AQ377" s="107"/>
      <c r="AZ377" s="107"/>
      <c r="BJ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63"/>
      <c r="B378" s="107"/>
      <c r="L378" s="107"/>
      <c r="V378" s="107"/>
      <c r="AF378" s="107"/>
      <c r="AG378" s="107"/>
      <c r="AP378" s="107"/>
      <c r="AQ378" s="107"/>
      <c r="AZ378" s="107"/>
      <c r="BJ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63"/>
      <c r="B379" s="107"/>
      <c r="L379" s="107"/>
      <c r="V379" s="107"/>
      <c r="AF379" s="107"/>
      <c r="AG379" s="107"/>
      <c r="AP379" s="107"/>
      <c r="AQ379" s="107"/>
      <c r="AZ379" s="107"/>
      <c r="BJ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63"/>
      <c r="B380" s="107"/>
      <c r="L380" s="107"/>
      <c r="V380" s="107"/>
      <c r="AF380" s="107"/>
      <c r="AG380" s="107"/>
      <c r="AP380" s="107"/>
      <c r="AQ380" s="107"/>
      <c r="AZ380" s="107"/>
      <c r="BJ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63"/>
      <c r="B381" s="107"/>
      <c r="L381" s="107"/>
      <c r="V381" s="107"/>
      <c r="AF381" s="107"/>
      <c r="AG381" s="107"/>
      <c r="AP381" s="107"/>
      <c r="AQ381" s="107"/>
      <c r="AZ381" s="107"/>
      <c r="BJ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63"/>
      <c r="B382" s="107"/>
      <c r="L382" s="107"/>
      <c r="V382" s="107"/>
      <c r="AF382" s="107"/>
      <c r="AG382" s="107"/>
      <c r="AP382" s="107"/>
      <c r="AQ382" s="107"/>
      <c r="AZ382" s="107"/>
      <c r="BJ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63"/>
      <c r="B383" s="107"/>
      <c r="L383" s="107"/>
      <c r="V383" s="107"/>
      <c r="AF383" s="107"/>
      <c r="AG383" s="107"/>
      <c r="AP383" s="107"/>
      <c r="AQ383" s="107"/>
      <c r="AZ383" s="107"/>
      <c r="BJ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63"/>
      <c r="B384" s="107"/>
      <c r="L384" s="107"/>
      <c r="V384" s="107"/>
      <c r="AF384" s="107"/>
      <c r="AG384" s="107"/>
      <c r="AP384" s="107"/>
      <c r="AQ384" s="107"/>
      <c r="AZ384" s="107"/>
      <c r="BJ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63"/>
      <c r="B385" s="107"/>
      <c r="L385" s="107"/>
      <c r="V385" s="107"/>
      <c r="AF385" s="107"/>
      <c r="AG385" s="107"/>
      <c r="AP385" s="107"/>
      <c r="AQ385" s="107"/>
      <c r="AZ385" s="107"/>
      <c r="BJ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63"/>
      <c r="B386" s="107"/>
      <c r="L386" s="107"/>
      <c r="V386" s="107"/>
      <c r="AF386" s="107"/>
      <c r="AG386" s="107"/>
      <c r="AP386" s="107"/>
      <c r="AQ386" s="107"/>
      <c r="AZ386" s="107"/>
      <c r="BJ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63"/>
      <c r="B387" s="107"/>
      <c r="L387" s="107"/>
      <c r="V387" s="107"/>
      <c r="AF387" s="107"/>
      <c r="AG387" s="107"/>
      <c r="AP387" s="107"/>
      <c r="AQ387" s="107"/>
      <c r="AZ387" s="107"/>
      <c r="BJ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63"/>
      <c r="B388" s="107"/>
      <c r="L388" s="107"/>
      <c r="V388" s="107"/>
      <c r="AF388" s="107"/>
      <c r="AG388" s="107"/>
      <c r="AP388" s="107"/>
      <c r="AQ388" s="107"/>
      <c r="AZ388" s="107"/>
      <c r="BJ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63"/>
      <c r="B389" s="107"/>
      <c r="L389" s="107"/>
      <c r="V389" s="107"/>
      <c r="AF389" s="107"/>
      <c r="AG389" s="107"/>
      <c r="AP389" s="107"/>
      <c r="AQ389" s="107"/>
      <c r="AZ389" s="107"/>
      <c r="BJ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63"/>
      <c r="B390" s="107"/>
      <c r="L390" s="107"/>
      <c r="V390" s="107"/>
      <c r="AF390" s="107"/>
      <c r="AG390" s="107"/>
      <c r="AP390" s="107"/>
      <c r="AQ390" s="107"/>
      <c r="AZ390" s="107"/>
      <c r="BJ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63"/>
      <c r="B391" s="107"/>
      <c r="L391" s="107"/>
      <c r="V391" s="107"/>
      <c r="AF391" s="107"/>
      <c r="AG391" s="107"/>
      <c r="AP391" s="107"/>
      <c r="AQ391" s="107"/>
      <c r="AZ391" s="107"/>
      <c r="BJ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63"/>
      <c r="B392" s="107"/>
      <c r="L392" s="107"/>
      <c r="V392" s="107"/>
      <c r="AF392" s="107"/>
      <c r="AG392" s="107"/>
      <c r="AP392" s="107"/>
      <c r="AQ392" s="107"/>
      <c r="AZ392" s="107"/>
      <c r="BJ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63"/>
      <c r="B393" s="107"/>
      <c r="L393" s="107"/>
      <c r="V393" s="107"/>
      <c r="AF393" s="107"/>
      <c r="AG393" s="107"/>
      <c r="AP393" s="107"/>
      <c r="AQ393" s="107"/>
      <c r="AZ393" s="107"/>
      <c r="BJ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63"/>
      <c r="B394" s="107"/>
      <c r="L394" s="107"/>
      <c r="V394" s="107"/>
      <c r="AF394" s="107"/>
      <c r="AG394" s="107"/>
      <c r="AP394" s="107"/>
      <c r="AQ394" s="107"/>
      <c r="AZ394" s="107"/>
      <c r="BJ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63"/>
      <c r="B395" s="107"/>
      <c r="L395" s="107"/>
      <c r="V395" s="107"/>
      <c r="AF395" s="107"/>
      <c r="AG395" s="107"/>
      <c r="AP395" s="107"/>
      <c r="AQ395" s="107"/>
      <c r="AZ395" s="107"/>
      <c r="BJ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63"/>
      <c r="B396" s="107"/>
      <c r="L396" s="107"/>
      <c r="V396" s="107"/>
      <c r="AF396" s="107"/>
      <c r="AG396" s="107"/>
      <c r="AP396" s="107"/>
      <c r="AQ396" s="107"/>
      <c r="AZ396" s="107"/>
      <c r="BJ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63"/>
      <c r="B397" s="107"/>
      <c r="L397" s="107"/>
      <c r="V397" s="107"/>
      <c r="AF397" s="107"/>
      <c r="AG397" s="107"/>
      <c r="AP397" s="107"/>
      <c r="AQ397" s="107"/>
      <c r="AZ397" s="107"/>
      <c r="BJ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63"/>
      <c r="B398" s="107"/>
      <c r="L398" s="107"/>
      <c r="V398" s="107"/>
      <c r="AF398" s="107"/>
      <c r="AG398" s="107"/>
      <c r="AP398" s="107"/>
      <c r="AQ398" s="107"/>
      <c r="AZ398" s="107"/>
      <c r="BJ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63"/>
      <c r="B399" s="107"/>
      <c r="L399" s="107"/>
      <c r="V399" s="107"/>
      <c r="AF399" s="107"/>
      <c r="AG399" s="107"/>
      <c r="AP399" s="107"/>
      <c r="AQ399" s="107"/>
      <c r="AZ399" s="107"/>
      <c r="BJ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63"/>
      <c r="B400" s="107"/>
      <c r="L400" s="107"/>
      <c r="V400" s="107"/>
      <c r="AF400" s="107"/>
      <c r="AG400" s="107"/>
      <c r="AP400" s="107"/>
      <c r="AQ400" s="107"/>
      <c r="AZ400" s="107"/>
      <c r="BJ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63"/>
      <c r="B401" s="107"/>
      <c r="L401" s="107"/>
      <c r="V401" s="107"/>
      <c r="AF401" s="107"/>
      <c r="AG401" s="107"/>
      <c r="AP401" s="107"/>
      <c r="AQ401" s="107"/>
      <c r="AZ401" s="107"/>
      <c r="BJ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63"/>
      <c r="B402" s="107"/>
      <c r="L402" s="107"/>
      <c r="V402" s="107"/>
      <c r="AF402" s="107"/>
      <c r="AG402" s="107"/>
      <c r="AP402" s="107"/>
      <c r="AQ402" s="107"/>
      <c r="AZ402" s="107"/>
      <c r="BJ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63"/>
      <c r="B403" s="107"/>
      <c r="L403" s="107"/>
      <c r="V403" s="107"/>
      <c r="AF403" s="107"/>
      <c r="AG403" s="107"/>
      <c r="AP403" s="107"/>
      <c r="AQ403" s="107"/>
      <c r="AZ403" s="107"/>
      <c r="BJ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63"/>
      <c r="B404" s="107"/>
      <c r="L404" s="107"/>
      <c r="V404" s="107"/>
      <c r="AF404" s="107"/>
      <c r="AG404" s="107"/>
      <c r="AP404" s="107"/>
      <c r="AQ404" s="107"/>
      <c r="AZ404" s="107"/>
      <c r="BJ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63"/>
      <c r="B405" s="107"/>
      <c r="L405" s="107"/>
      <c r="V405" s="107"/>
      <c r="AF405" s="107"/>
      <c r="AG405" s="107"/>
      <c r="AP405" s="107"/>
      <c r="AQ405" s="107"/>
      <c r="AZ405" s="107"/>
      <c r="BJ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63"/>
      <c r="B406" s="107"/>
      <c r="L406" s="107"/>
      <c r="V406" s="107"/>
      <c r="AF406" s="107"/>
      <c r="AG406" s="107"/>
      <c r="AP406" s="107"/>
      <c r="AQ406" s="107"/>
      <c r="AZ406" s="107"/>
      <c r="BJ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63"/>
      <c r="B407" s="107"/>
      <c r="L407" s="107"/>
      <c r="V407" s="107"/>
      <c r="AF407" s="107"/>
      <c r="AG407" s="107"/>
      <c r="AP407" s="107"/>
      <c r="AQ407" s="107"/>
      <c r="AZ407" s="107"/>
      <c r="BJ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63"/>
      <c r="B408" s="107"/>
      <c r="L408" s="107"/>
      <c r="V408" s="107"/>
      <c r="AF408" s="107"/>
      <c r="AG408" s="107"/>
      <c r="AP408" s="107"/>
      <c r="AQ408" s="107"/>
      <c r="AZ408" s="107"/>
      <c r="BJ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63"/>
      <c r="B409" s="107"/>
      <c r="L409" s="107"/>
      <c r="V409" s="107"/>
      <c r="AF409" s="107"/>
      <c r="AG409" s="107"/>
      <c r="AP409" s="107"/>
      <c r="AQ409" s="107"/>
      <c r="AZ409" s="107"/>
      <c r="BJ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63"/>
      <c r="B410" s="107"/>
      <c r="L410" s="107"/>
      <c r="V410" s="107"/>
      <c r="AF410" s="107"/>
      <c r="AG410" s="107"/>
      <c r="AP410" s="107"/>
      <c r="AQ410" s="107"/>
      <c r="AZ410" s="107"/>
      <c r="BJ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63"/>
      <c r="B411" s="107"/>
      <c r="L411" s="107"/>
      <c r="V411" s="107"/>
      <c r="AF411" s="107"/>
      <c r="AG411" s="107"/>
      <c r="AP411" s="107"/>
      <c r="AQ411" s="107"/>
      <c r="AZ411" s="107"/>
      <c r="BJ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63"/>
      <c r="B412" s="107"/>
      <c r="L412" s="107"/>
      <c r="V412" s="107"/>
      <c r="AF412" s="107"/>
      <c r="AG412" s="107"/>
      <c r="AP412" s="107"/>
      <c r="AQ412" s="107"/>
      <c r="AZ412" s="107"/>
      <c r="BJ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63"/>
      <c r="B413" s="107"/>
      <c r="L413" s="107"/>
      <c r="V413" s="107"/>
      <c r="AF413" s="107"/>
      <c r="AG413" s="107"/>
      <c r="AP413" s="107"/>
      <c r="AQ413" s="107"/>
      <c r="AZ413" s="107"/>
      <c r="BJ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63"/>
      <c r="B414" s="107"/>
      <c r="L414" s="107"/>
      <c r="V414" s="107"/>
      <c r="AF414" s="107"/>
      <c r="AG414" s="107"/>
      <c r="AP414" s="107"/>
      <c r="AQ414" s="107"/>
      <c r="AZ414" s="107"/>
      <c r="BJ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63"/>
      <c r="B415" s="107"/>
      <c r="L415" s="107"/>
      <c r="V415" s="107"/>
      <c r="AF415" s="107"/>
      <c r="AG415" s="107"/>
      <c r="AP415" s="107"/>
      <c r="AQ415" s="107"/>
      <c r="AZ415" s="107"/>
      <c r="BJ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63"/>
      <c r="B416" s="107"/>
      <c r="L416" s="107"/>
      <c r="V416" s="107"/>
      <c r="AF416" s="107"/>
      <c r="AG416" s="107"/>
      <c r="AP416" s="107"/>
      <c r="AQ416" s="107"/>
      <c r="AZ416" s="107"/>
      <c r="BJ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63"/>
      <c r="B417" s="107"/>
      <c r="L417" s="107"/>
      <c r="V417" s="107"/>
      <c r="AF417" s="107"/>
      <c r="AG417" s="107"/>
      <c r="AP417" s="107"/>
      <c r="AQ417" s="107"/>
      <c r="AZ417" s="107"/>
      <c r="BJ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63"/>
      <c r="B418" s="107"/>
      <c r="L418" s="107"/>
      <c r="V418" s="107"/>
      <c r="AF418" s="107"/>
      <c r="AG418" s="107"/>
      <c r="AP418" s="107"/>
      <c r="AQ418" s="107"/>
      <c r="AZ418" s="107"/>
      <c r="BJ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63"/>
      <c r="B419" s="107"/>
      <c r="L419" s="107"/>
      <c r="V419" s="107"/>
      <c r="AF419" s="107"/>
      <c r="AG419" s="107"/>
      <c r="AP419" s="107"/>
      <c r="AQ419" s="107"/>
      <c r="AZ419" s="107"/>
      <c r="BJ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63"/>
      <c r="B420" s="107"/>
      <c r="L420" s="107"/>
      <c r="V420" s="107"/>
      <c r="AF420" s="107"/>
      <c r="AG420" s="107"/>
      <c r="AP420" s="107"/>
      <c r="AQ420" s="107"/>
      <c r="AZ420" s="107"/>
      <c r="BJ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63"/>
      <c r="B421" s="107"/>
      <c r="L421" s="107"/>
      <c r="V421" s="107"/>
      <c r="AF421" s="107"/>
      <c r="AG421" s="107"/>
      <c r="AP421" s="107"/>
      <c r="AQ421" s="107"/>
      <c r="AZ421" s="107"/>
      <c r="BJ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63"/>
      <c r="B422" s="107"/>
      <c r="L422" s="107"/>
      <c r="V422" s="107"/>
      <c r="AF422" s="107"/>
      <c r="AG422" s="107"/>
      <c r="AP422" s="107"/>
      <c r="AQ422" s="107"/>
      <c r="AZ422" s="107"/>
      <c r="BJ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63"/>
      <c r="B423" s="107"/>
      <c r="L423" s="107"/>
      <c r="V423" s="107"/>
      <c r="AF423" s="107"/>
      <c r="AG423" s="107"/>
      <c r="AP423" s="107"/>
      <c r="AQ423" s="107"/>
      <c r="AZ423" s="107"/>
      <c r="BJ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63"/>
      <c r="B424" s="107"/>
      <c r="L424" s="107"/>
      <c r="V424" s="107"/>
      <c r="AF424" s="107"/>
      <c r="AG424" s="107"/>
      <c r="AP424" s="107"/>
      <c r="AQ424" s="107"/>
      <c r="AZ424" s="107"/>
      <c r="BJ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63"/>
      <c r="B425" s="107"/>
      <c r="L425" s="107"/>
      <c r="V425" s="107"/>
      <c r="AF425" s="107"/>
      <c r="AG425" s="107"/>
      <c r="AP425" s="107"/>
      <c r="AQ425" s="107"/>
      <c r="AZ425" s="107"/>
      <c r="BJ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63"/>
      <c r="B426" s="107"/>
      <c r="L426" s="107"/>
      <c r="V426" s="107"/>
      <c r="AF426" s="107"/>
      <c r="AG426" s="107"/>
      <c r="AP426" s="107"/>
      <c r="AQ426" s="107"/>
      <c r="AZ426" s="107"/>
      <c r="BJ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63"/>
      <c r="B427" s="107"/>
      <c r="L427" s="107"/>
      <c r="V427" s="107"/>
      <c r="AF427" s="107"/>
      <c r="AG427" s="107"/>
      <c r="AP427" s="107"/>
      <c r="AQ427" s="107"/>
      <c r="AZ427" s="107"/>
      <c r="BJ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63"/>
      <c r="B428" s="107"/>
      <c r="L428" s="107"/>
      <c r="V428" s="107"/>
      <c r="AF428" s="107"/>
      <c r="AG428" s="107"/>
      <c r="AP428" s="107"/>
      <c r="AQ428" s="107"/>
      <c r="AZ428" s="107"/>
      <c r="BJ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63"/>
      <c r="B429" s="107"/>
      <c r="L429" s="107"/>
      <c r="V429" s="107"/>
      <c r="AF429" s="107"/>
      <c r="AG429" s="107"/>
      <c r="AP429" s="107"/>
      <c r="AQ429" s="107"/>
      <c r="AZ429" s="107"/>
      <c r="BJ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63"/>
      <c r="B430" s="107"/>
      <c r="L430" s="107"/>
      <c r="V430" s="107"/>
      <c r="AF430" s="107"/>
      <c r="AG430" s="107"/>
      <c r="AP430" s="107"/>
      <c r="AQ430" s="107"/>
      <c r="AZ430" s="107"/>
      <c r="BJ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63"/>
      <c r="B431" s="107"/>
      <c r="L431" s="107"/>
      <c r="V431" s="107"/>
      <c r="AF431" s="107"/>
      <c r="AG431" s="107"/>
      <c r="AP431" s="107"/>
      <c r="AQ431" s="107"/>
      <c r="AZ431" s="107"/>
      <c r="BJ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63"/>
      <c r="B432" s="107"/>
      <c r="L432" s="107"/>
      <c r="V432" s="107"/>
      <c r="AF432" s="107"/>
      <c r="AG432" s="107"/>
      <c r="AP432" s="107"/>
      <c r="AQ432" s="107"/>
      <c r="AZ432" s="107"/>
      <c r="BJ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63"/>
      <c r="B433" s="107"/>
      <c r="L433" s="107"/>
      <c r="V433" s="107"/>
      <c r="AF433" s="107"/>
      <c r="AG433" s="107"/>
      <c r="AP433" s="107"/>
      <c r="AQ433" s="107"/>
      <c r="AZ433" s="107"/>
      <c r="BJ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63"/>
      <c r="B434" s="107"/>
      <c r="L434" s="107"/>
      <c r="V434" s="107"/>
      <c r="AF434" s="107"/>
      <c r="AG434" s="107"/>
      <c r="AP434" s="107"/>
      <c r="AQ434" s="107"/>
      <c r="AZ434" s="107"/>
      <c r="BJ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63"/>
      <c r="B435" s="107"/>
      <c r="L435" s="107"/>
      <c r="V435" s="107"/>
      <c r="AF435" s="107"/>
      <c r="AG435" s="107"/>
      <c r="AP435" s="107"/>
      <c r="AQ435" s="107"/>
      <c r="AZ435" s="107"/>
      <c r="BJ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63"/>
      <c r="B436" s="107"/>
      <c r="L436" s="107"/>
      <c r="V436" s="107"/>
      <c r="AF436" s="107"/>
      <c r="AG436" s="107"/>
      <c r="AP436" s="107"/>
      <c r="AQ436" s="107"/>
      <c r="AZ436" s="107"/>
      <c r="BJ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63"/>
      <c r="B437" s="107"/>
      <c r="L437" s="107"/>
      <c r="V437" s="107"/>
      <c r="AF437" s="107"/>
      <c r="AG437" s="107"/>
      <c r="AP437" s="107"/>
      <c r="AQ437" s="107"/>
      <c r="AZ437" s="107"/>
      <c r="BJ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63"/>
      <c r="B438" s="107"/>
      <c r="L438" s="107"/>
      <c r="V438" s="107"/>
      <c r="AF438" s="107"/>
      <c r="AG438" s="107"/>
      <c r="AP438" s="107"/>
      <c r="AQ438" s="107"/>
      <c r="AZ438" s="107"/>
      <c r="BJ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63"/>
      <c r="B439" s="107"/>
      <c r="L439" s="107"/>
      <c r="V439" s="107"/>
      <c r="AF439" s="107"/>
      <c r="AG439" s="107"/>
      <c r="AP439" s="107"/>
      <c r="AQ439" s="107"/>
      <c r="AZ439" s="107"/>
      <c r="BJ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63"/>
      <c r="B440" s="107"/>
      <c r="L440" s="107"/>
      <c r="V440" s="107"/>
      <c r="AF440" s="107"/>
      <c r="AG440" s="107"/>
      <c r="AP440" s="107"/>
      <c r="AQ440" s="107"/>
      <c r="AZ440" s="107"/>
      <c r="BJ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63"/>
      <c r="B441" s="107"/>
      <c r="L441" s="107"/>
      <c r="V441" s="107"/>
      <c r="AF441" s="107"/>
      <c r="AG441" s="107"/>
      <c r="AP441" s="107"/>
      <c r="AQ441" s="107"/>
      <c r="AZ441" s="107"/>
      <c r="BJ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63"/>
      <c r="B442" s="107"/>
      <c r="L442" s="107"/>
      <c r="V442" s="107"/>
      <c r="AF442" s="107"/>
      <c r="AG442" s="107"/>
      <c r="AP442" s="107"/>
      <c r="AQ442" s="107"/>
      <c r="AZ442" s="107"/>
      <c r="BJ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63"/>
      <c r="B443" s="107"/>
      <c r="L443" s="107"/>
      <c r="V443" s="107"/>
      <c r="AF443" s="107"/>
      <c r="AG443" s="107"/>
      <c r="AP443" s="107"/>
      <c r="AQ443" s="107"/>
      <c r="AZ443" s="107"/>
      <c r="BJ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63"/>
      <c r="B444" s="107"/>
      <c r="L444" s="107"/>
      <c r="V444" s="107"/>
      <c r="AF444" s="107"/>
      <c r="AG444" s="107"/>
      <c r="AP444" s="107"/>
      <c r="AQ444" s="107"/>
      <c r="AZ444" s="107"/>
      <c r="BJ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63"/>
      <c r="B445" s="107"/>
      <c r="L445" s="107"/>
      <c r="V445" s="107"/>
      <c r="AF445" s="107"/>
      <c r="AG445" s="107"/>
      <c r="AP445" s="107"/>
      <c r="AQ445" s="107"/>
      <c r="AZ445" s="107"/>
      <c r="BJ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63"/>
      <c r="B446" s="107"/>
      <c r="L446" s="107"/>
      <c r="V446" s="107"/>
      <c r="AF446" s="107"/>
      <c r="AG446" s="107"/>
      <c r="AP446" s="107"/>
      <c r="AQ446" s="107"/>
      <c r="AZ446" s="107"/>
      <c r="BJ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63"/>
      <c r="B447" s="107"/>
      <c r="L447" s="107"/>
      <c r="V447" s="107"/>
      <c r="AF447" s="107"/>
      <c r="AG447" s="107"/>
      <c r="AP447" s="107"/>
      <c r="AQ447" s="107"/>
      <c r="AZ447" s="107"/>
      <c r="BJ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63"/>
      <c r="B448" s="107"/>
      <c r="L448" s="107"/>
      <c r="V448" s="107"/>
      <c r="AF448" s="107"/>
      <c r="AG448" s="107"/>
      <c r="AP448" s="107"/>
      <c r="AQ448" s="107"/>
      <c r="AZ448" s="107"/>
      <c r="BJ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63"/>
      <c r="B449" s="107"/>
      <c r="L449" s="107"/>
      <c r="V449" s="107"/>
      <c r="AF449" s="107"/>
      <c r="AG449" s="107"/>
      <c r="AP449" s="107"/>
      <c r="AQ449" s="107"/>
      <c r="AZ449" s="107"/>
      <c r="BJ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63"/>
      <c r="B450" s="107"/>
      <c r="L450" s="107"/>
      <c r="V450" s="107"/>
      <c r="AF450" s="107"/>
      <c r="AG450" s="107"/>
      <c r="AP450" s="107"/>
      <c r="AQ450" s="107"/>
      <c r="AZ450" s="107"/>
      <c r="BJ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63"/>
      <c r="B451" s="107"/>
      <c r="L451" s="107"/>
      <c r="V451" s="107"/>
      <c r="AF451" s="107"/>
      <c r="AG451" s="107"/>
      <c r="AP451" s="107"/>
      <c r="AQ451" s="107"/>
      <c r="AZ451" s="107"/>
      <c r="BJ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63"/>
      <c r="B452" s="107"/>
      <c r="L452" s="107"/>
      <c r="V452" s="107"/>
      <c r="AF452" s="107"/>
      <c r="AG452" s="107"/>
      <c r="AP452" s="107"/>
      <c r="AQ452" s="107"/>
      <c r="AZ452" s="107"/>
      <c r="BJ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63"/>
      <c r="B453" s="107"/>
      <c r="L453" s="107"/>
      <c r="V453" s="107"/>
      <c r="AF453" s="107"/>
      <c r="AG453" s="107"/>
      <c r="AP453" s="107"/>
      <c r="AQ453" s="107"/>
      <c r="AZ453" s="107"/>
      <c r="BJ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63"/>
      <c r="B454" s="107"/>
      <c r="L454" s="107"/>
      <c r="V454" s="107"/>
      <c r="AF454" s="107"/>
      <c r="AG454" s="107"/>
      <c r="AP454" s="107"/>
      <c r="AQ454" s="107"/>
      <c r="AZ454" s="107"/>
      <c r="BJ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63"/>
      <c r="B455" s="107"/>
      <c r="L455" s="107"/>
      <c r="V455" s="107"/>
      <c r="AF455" s="107"/>
      <c r="AG455" s="107"/>
      <c r="AP455" s="107"/>
      <c r="AQ455" s="107"/>
      <c r="AZ455" s="107"/>
      <c r="BJ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63"/>
      <c r="B456" s="107"/>
      <c r="L456" s="107"/>
      <c r="V456" s="107"/>
      <c r="AF456" s="107"/>
      <c r="AG456" s="107"/>
      <c r="AP456" s="107"/>
      <c r="AQ456" s="107"/>
      <c r="AZ456" s="107"/>
      <c r="BJ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63"/>
      <c r="B457" s="107"/>
      <c r="L457" s="107"/>
      <c r="V457" s="107"/>
      <c r="AF457" s="107"/>
      <c r="AG457" s="107"/>
      <c r="AP457" s="107"/>
      <c r="AQ457" s="107"/>
      <c r="AZ457" s="107"/>
      <c r="BJ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63"/>
      <c r="B458" s="107"/>
      <c r="L458" s="107"/>
      <c r="V458" s="107"/>
      <c r="AF458" s="107"/>
      <c r="AG458" s="107"/>
      <c r="AP458" s="107"/>
      <c r="AQ458" s="107"/>
      <c r="AZ458" s="107"/>
      <c r="BJ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63"/>
      <c r="B459" s="107"/>
      <c r="L459" s="107"/>
      <c r="V459" s="107"/>
      <c r="AF459" s="107"/>
      <c r="AG459" s="107"/>
      <c r="AP459" s="107"/>
      <c r="AQ459" s="107"/>
      <c r="AZ459" s="107"/>
      <c r="BJ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63"/>
      <c r="B460" s="107"/>
      <c r="L460" s="107"/>
      <c r="V460" s="107"/>
      <c r="AF460" s="107"/>
      <c r="AG460" s="107"/>
      <c r="AP460" s="107"/>
      <c r="AQ460" s="107"/>
      <c r="AZ460" s="107"/>
      <c r="BJ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63"/>
      <c r="B461" s="107"/>
      <c r="L461" s="107"/>
      <c r="V461" s="107"/>
      <c r="AF461" s="107"/>
      <c r="AG461" s="107"/>
      <c r="AP461" s="107"/>
      <c r="AQ461" s="107"/>
      <c r="AZ461" s="107"/>
      <c r="BJ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63"/>
      <c r="B462" s="107"/>
      <c r="L462" s="107"/>
      <c r="V462" s="107"/>
      <c r="AF462" s="107"/>
      <c r="AG462" s="107"/>
      <c r="AP462" s="107"/>
      <c r="AQ462" s="107"/>
      <c r="AZ462" s="107"/>
      <c r="BJ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63"/>
      <c r="B463" s="107"/>
      <c r="L463" s="107"/>
      <c r="V463" s="107"/>
      <c r="AF463" s="107"/>
      <c r="AG463" s="107"/>
      <c r="AP463" s="107"/>
      <c r="AQ463" s="107"/>
      <c r="AZ463" s="107"/>
      <c r="BJ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63"/>
      <c r="B464" s="107"/>
      <c r="L464" s="107"/>
      <c r="V464" s="107"/>
      <c r="AF464" s="107"/>
      <c r="AG464" s="107"/>
      <c r="AP464" s="107"/>
      <c r="AQ464" s="107"/>
      <c r="AZ464" s="107"/>
      <c r="BJ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63"/>
      <c r="B465" s="107"/>
      <c r="L465" s="107"/>
      <c r="V465" s="107"/>
      <c r="AF465" s="107"/>
      <c r="AG465" s="107"/>
      <c r="AP465" s="107"/>
      <c r="AQ465" s="107"/>
      <c r="AZ465" s="107"/>
      <c r="BJ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63"/>
      <c r="B466" s="107"/>
      <c r="L466" s="107"/>
      <c r="V466" s="107"/>
      <c r="AF466" s="107"/>
      <c r="AG466" s="107"/>
      <c r="AP466" s="107"/>
      <c r="AQ466" s="107"/>
      <c r="AZ466" s="107"/>
      <c r="BJ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63"/>
      <c r="B467" s="107"/>
      <c r="L467" s="107"/>
      <c r="V467" s="107"/>
      <c r="AF467" s="107"/>
      <c r="AG467" s="107"/>
      <c r="AP467" s="107"/>
      <c r="AQ467" s="107"/>
      <c r="AZ467" s="107"/>
      <c r="BJ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63"/>
      <c r="B468" s="107"/>
      <c r="L468" s="107"/>
      <c r="V468" s="107"/>
      <c r="AF468" s="107"/>
      <c r="AG468" s="107"/>
      <c r="AP468" s="107"/>
      <c r="AQ468" s="107"/>
      <c r="AZ468" s="107"/>
      <c r="BJ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63"/>
      <c r="B469" s="107"/>
      <c r="L469" s="107"/>
      <c r="V469" s="107"/>
      <c r="AF469" s="107"/>
      <c r="AG469" s="107"/>
      <c r="AP469" s="107"/>
      <c r="AQ469" s="107"/>
      <c r="AZ469" s="107"/>
      <c r="BJ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63"/>
      <c r="B470" s="107"/>
      <c r="L470" s="107"/>
      <c r="V470" s="107"/>
      <c r="AF470" s="107"/>
      <c r="AG470" s="107"/>
      <c r="AP470" s="107"/>
      <c r="AQ470" s="107"/>
      <c r="AZ470" s="107"/>
      <c r="BJ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63"/>
      <c r="B471" s="107"/>
      <c r="L471" s="107"/>
      <c r="V471" s="107"/>
      <c r="AF471" s="107"/>
      <c r="AG471" s="107"/>
      <c r="AP471" s="107"/>
      <c r="AQ471" s="107"/>
      <c r="AZ471" s="107"/>
      <c r="BJ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63"/>
      <c r="B472" s="107"/>
      <c r="L472" s="107"/>
      <c r="V472" s="107"/>
      <c r="AF472" s="107"/>
      <c r="AG472" s="107"/>
      <c r="AP472" s="107"/>
      <c r="AQ472" s="107"/>
      <c r="AZ472" s="107"/>
      <c r="BJ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63"/>
      <c r="B473" s="107"/>
      <c r="L473" s="107"/>
      <c r="V473" s="107"/>
      <c r="AF473" s="107"/>
      <c r="AG473" s="107"/>
      <c r="AP473" s="107"/>
      <c r="AQ473" s="107"/>
      <c r="AZ473" s="107"/>
      <c r="BJ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63"/>
      <c r="B474" s="107"/>
      <c r="L474" s="107"/>
      <c r="V474" s="107"/>
      <c r="AF474" s="107"/>
      <c r="AG474" s="107"/>
      <c r="AP474" s="107"/>
      <c r="AQ474" s="107"/>
      <c r="AZ474" s="107"/>
      <c r="BJ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63"/>
      <c r="B475" s="107"/>
      <c r="L475" s="107"/>
      <c r="V475" s="107"/>
      <c r="AF475" s="107"/>
      <c r="AG475" s="107"/>
      <c r="AP475" s="107"/>
      <c r="AQ475" s="107"/>
      <c r="AZ475" s="107"/>
      <c r="BJ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63"/>
      <c r="B476" s="107"/>
      <c r="L476" s="107"/>
      <c r="V476" s="107"/>
      <c r="AF476" s="107"/>
      <c r="AG476" s="107"/>
      <c r="AP476" s="107"/>
      <c r="AQ476" s="107"/>
      <c r="AZ476" s="107"/>
      <c r="BJ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63"/>
      <c r="B477" s="107"/>
      <c r="L477" s="107"/>
      <c r="V477" s="107"/>
      <c r="AF477" s="107"/>
      <c r="AG477" s="107"/>
      <c r="AP477" s="107"/>
      <c r="AQ477" s="107"/>
      <c r="AZ477" s="107"/>
      <c r="BJ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63"/>
      <c r="B478" s="107"/>
      <c r="L478" s="107"/>
      <c r="V478" s="107"/>
      <c r="AF478" s="107"/>
      <c r="AG478" s="107"/>
      <c r="AP478" s="107"/>
      <c r="AQ478" s="107"/>
      <c r="AZ478" s="107"/>
      <c r="BJ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63"/>
      <c r="B479" s="107"/>
      <c r="L479" s="107"/>
      <c r="V479" s="107"/>
      <c r="AF479" s="107"/>
      <c r="AG479" s="107"/>
      <c r="AP479" s="107"/>
      <c r="AQ479" s="107"/>
      <c r="AZ479" s="107"/>
      <c r="BJ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63"/>
      <c r="B480" s="107"/>
      <c r="L480" s="107"/>
      <c r="V480" s="107"/>
      <c r="AF480" s="107"/>
      <c r="AG480" s="107"/>
      <c r="AP480" s="107"/>
      <c r="AQ480" s="107"/>
      <c r="AZ480" s="107"/>
      <c r="BJ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63"/>
      <c r="B481" s="107"/>
      <c r="L481" s="107"/>
      <c r="V481" s="107"/>
      <c r="AF481" s="107"/>
      <c r="AG481" s="107"/>
      <c r="AP481" s="107"/>
      <c r="AQ481" s="107"/>
      <c r="AZ481" s="107"/>
      <c r="BJ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63"/>
      <c r="B482" s="107"/>
      <c r="L482" s="107"/>
      <c r="V482" s="107"/>
      <c r="AF482" s="107"/>
      <c r="AG482" s="107"/>
      <c r="AP482" s="107"/>
      <c r="AQ482" s="107"/>
      <c r="AZ482" s="107"/>
      <c r="BJ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63"/>
      <c r="B483" s="107"/>
      <c r="L483" s="107"/>
      <c r="V483" s="107"/>
      <c r="AF483" s="107"/>
      <c r="AG483" s="107"/>
      <c r="AP483" s="107"/>
      <c r="AQ483" s="107"/>
      <c r="AZ483" s="107"/>
      <c r="BJ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63"/>
      <c r="B484" s="107"/>
      <c r="L484" s="107"/>
      <c r="V484" s="107"/>
      <c r="AF484" s="107"/>
      <c r="AG484" s="107"/>
      <c r="AP484" s="107"/>
      <c r="AQ484" s="107"/>
      <c r="AZ484" s="107"/>
      <c r="BJ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63"/>
      <c r="B485" s="107"/>
      <c r="L485" s="107"/>
      <c r="V485" s="107"/>
      <c r="AF485" s="107"/>
      <c r="AG485" s="107"/>
      <c r="AP485" s="107"/>
      <c r="AQ485" s="107"/>
      <c r="AZ485" s="107"/>
      <c r="BJ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63"/>
      <c r="B486" s="107"/>
      <c r="L486" s="107"/>
      <c r="V486" s="107"/>
      <c r="AF486" s="107"/>
      <c r="AG486" s="107"/>
      <c r="AP486" s="107"/>
      <c r="AQ486" s="107"/>
      <c r="AZ486" s="107"/>
      <c r="BJ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63"/>
      <c r="B487" s="107"/>
      <c r="L487" s="107"/>
      <c r="V487" s="107"/>
      <c r="AF487" s="107"/>
      <c r="AG487" s="107"/>
      <c r="AP487" s="107"/>
      <c r="AQ487" s="107"/>
      <c r="AZ487" s="107"/>
      <c r="BJ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63"/>
      <c r="B488" s="107"/>
      <c r="L488" s="107"/>
      <c r="V488" s="107"/>
      <c r="AF488" s="107"/>
      <c r="AG488" s="107"/>
      <c r="AP488" s="107"/>
      <c r="AQ488" s="107"/>
      <c r="AZ488" s="107"/>
      <c r="BJ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63"/>
      <c r="B489" s="107"/>
      <c r="L489" s="107"/>
      <c r="V489" s="107"/>
      <c r="AF489" s="107"/>
      <c r="AG489" s="107"/>
      <c r="AP489" s="107"/>
      <c r="AQ489" s="107"/>
      <c r="AZ489" s="107"/>
      <c r="BJ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63"/>
      <c r="B490" s="107"/>
      <c r="L490" s="107"/>
      <c r="V490" s="107"/>
      <c r="AF490" s="107"/>
      <c r="AG490" s="107"/>
      <c r="AP490" s="107"/>
      <c r="AQ490" s="107"/>
      <c r="AZ490" s="107"/>
      <c r="BJ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63"/>
      <c r="B491" s="107"/>
      <c r="L491" s="107"/>
      <c r="V491" s="107"/>
      <c r="AF491" s="107"/>
      <c r="AG491" s="107"/>
      <c r="AP491" s="107"/>
      <c r="AQ491" s="107"/>
      <c r="AZ491" s="107"/>
      <c r="BJ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63"/>
      <c r="B492" s="107"/>
      <c r="L492" s="107"/>
      <c r="V492" s="107"/>
      <c r="AF492" s="107"/>
      <c r="AG492" s="107"/>
      <c r="AP492" s="107"/>
      <c r="AQ492" s="107"/>
      <c r="AZ492" s="107"/>
      <c r="BJ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63"/>
      <c r="B493" s="107"/>
      <c r="L493" s="107"/>
      <c r="V493" s="107"/>
      <c r="AF493" s="107"/>
      <c r="AG493" s="107"/>
      <c r="AP493" s="107"/>
      <c r="AQ493" s="107"/>
      <c r="AZ493" s="107"/>
      <c r="BJ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63"/>
      <c r="B494" s="107"/>
      <c r="L494" s="107"/>
      <c r="V494" s="107"/>
      <c r="AF494" s="107"/>
      <c r="AG494" s="107"/>
      <c r="AP494" s="107"/>
      <c r="AQ494" s="107"/>
      <c r="AZ494" s="107"/>
      <c r="BJ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63"/>
      <c r="B495" s="107"/>
      <c r="L495" s="107"/>
      <c r="V495" s="107"/>
      <c r="AF495" s="107"/>
      <c r="AG495" s="107"/>
      <c r="AP495" s="107"/>
      <c r="AQ495" s="107"/>
      <c r="AZ495" s="107"/>
      <c r="BJ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63"/>
      <c r="B496" s="107"/>
      <c r="L496" s="107"/>
      <c r="V496" s="107"/>
      <c r="AF496" s="107"/>
      <c r="AG496" s="107"/>
      <c r="AP496" s="107"/>
      <c r="AQ496" s="107"/>
      <c r="AZ496" s="107"/>
      <c r="BJ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63"/>
      <c r="B497" s="107"/>
      <c r="L497" s="107"/>
      <c r="V497" s="107"/>
      <c r="AF497" s="107"/>
      <c r="AG497" s="107"/>
      <c r="AP497" s="107"/>
      <c r="AQ497" s="107"/>
      <c r="AZ497" s="107"/>
      <c r="BJ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63"/>
      <c r="B498" s="107"/>
      <c r="L498" s="107"/>
      <c r="V498" s="107"/>
      <c r="AF498" s="107"/>
      <c r="AG498" s="107"/>
      <c r="AP498" s="107"/>
      <c r="AQ498" s="107"/>
      <c r="AZ498" s="107"/>
      <c r="BJ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63"/>
      <c r="B499" s="107"/>
      <c r="L499" s="107"/>
      <c r="V499" s="107"/>
      <c r="AF499" s="107"/>
      <c r="AG499" s="107"/>
      <c r="AP499" s="107"/>
      <c r="AQ499" s="107"/>
      <c r="AZ499" s="107"/>
      <c r="BJ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63"/>
      <c r="B500" s="107"/>
      <c r="L500" s="107"/>
      <c r="V500" s="107"/>
      <c r="AF500" s="107"/>
      <c r="AG500" s="107"/>
      <c r="AP500" s="107"/>
      <c r="AQ500" s="107"/>
      <c r="AZ500" s="107"/>
      <c r="BJ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63"/>
      <c r="B501" s="107"/>
      <c r="L501" s="107"/>
      <c r="V501" s="107"/>
      <c r="AF501" s="107"/>
      <c r="AG501" s="107"/>
      <c r="AP501" s="107"/>
      <c r="AQ501" s="107"/>
      <c r="AZ501" s="107"/>
      <c r="BJ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63"/>
      <c r="B502" s="107"/>
      <c r="L502" s="107"/>
      <c r="V502" s="107"/>
      <c r="AF502" s="107"/>
      <c r="AG502" s="107"/>
      <c r="AP502" s="107"/>
      <c r="AQ502" s="107"/>
      <c r="AZ502" s="107"/>
      <c r="BJ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63"/>
      <c r="B503" s="107"/>
      <c r="L503" s="107"/>
      <c r="V503" s="107"/>
      <c r="AF503" s="107"/>
      <c r="AG503" s="107"/>
      <c r="AP503" s="107"/>
      <c r="AQ503" s="107"/>
      <c r="AZ503" s="107"/>
      <c r="BJ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63"/>
      <c r="B504" s="107"/>
      <c r="L504" s="107"/>
      <c r="V504" s="107"/>
      <c r="AF504" s="107"/>
      <c r="AG504" s="107"/>
      <c r="AP504" s="107"/>
      <c r="AQ504" s="107"/>
      <c r="AZ504" s="107"/>
      <c r="BJ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63"/>
      <c r="B505" s="107"/>
      <c r="L505" s="107"/>
      <c r="V505" s="107"/>
      <c r="AF505" s="107"/>
      <c r="AG505" s="107"/>
      <c r="AP505" s="107"/>
      <c r="AQ505" s="107"/>
      <c r="AZ505" s="107"/>
      <c r="BJ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63"/>
      <c r="B506" s="107"/>
      <c r="L506" s="107"/>
      <c r="V506" s="107"/>
      <c r="AF506" s="107"/>
      <c r="AG506" s="107"/>
      <c r="AP506" s="107"/>
      <c r="AQ506" s="107"/>
      <c r="AZ506" s="107"/>
      <c r="BJ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63"/>
      <c r="B507" s="107"/>
      <c r="L507" s="107"/>
      <c r="V507" s="107"/>
      <c r="AF507" s="107"/>
      <c r="AG507" s="107"/>
      <c r="AP507" s="107"/>
      <c r="AQ507" s="107"/>
      <c r="AZ507" s="107"/>
      <c r="BJ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63"/>
      <c r="B508" s="107"/>
      <c r="L508" s="107"/>
      <c r="V508" s="107"/>
      <c r="AF508" s="107"/>
      <c r="AG508" s="107"/>
      <c r="AP508" s="107"/>
      <c r="AQ508" s="107"/>
      <c r="AZ508" s="107"/>
      <c r="BJ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63"/>
      <c r="B509" s="107"/>
      <c r="L509" s="107"/>
      <c r="V509" s="107"/>
      <c r="AF509" s="107"/>
      <c r="AG509" s="107"/>
      <c r="AP509" s="107"/>
      <c r="AQ509" s="107"/>
      <c r="AZ509" s="107"/>
      <c r="BJ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63"/>
      <c r="B510" s="107"/>
      <c r="L510" s="107"/>
      <c r="V510" s="107"/>
      <c r="AF510" s="107"/>
      <c r="AG510" s="107"/>
      <c r="AP510" s="107"/>
      <c r="AQ510" s="107"/>
      <c r="AZ510" s="107"/>
      <c r="BJ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63"/>
      <c r="B511" s="107"/>
      <c r="L511" s="107"/>
      <c r="V511" s="107"/>
      <c r="AF511" s="107"/>
      <c r="AG511" s="107"/>
      <c r="AP511" s="107"/>
      <c r="AQ511" s="107"/>
      <c r="AZ511" s="107"/>
      <c r="BJ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63"/>
      <c r="B512" s="107"/>
      <c r="L512" s="107"/>
      <c r="V512" s="107"/>
      <c r="AF512" s="107"/>
      <c r="AG512" s="107"/>
      <c r="AP512" s="107"/>
      <c r="AQ512" s="107"/>
      <c r="AZ512" s="107"/>
      <c r="BJ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63"/>
      <c r="B513" s="107"/>
      <c r="L513" s="107"/>
      <c r="V513" s="107"/>
      <c r="AF513" s="107"/>
      <c r="AG513" s="107"/>
      <c r="AP513" s="107"/>
      <c r="AQ513" s="107"/>
      <c r="AZ513" s="107"/>
      <c r="BJ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63"/>
      <c r="B514" s="107"/>
      <c r="L514" s="107"/>
      <c r="V514" s="107"/>
      <c r="AF514" s="107"/>
      <c r="AG514" s="107"/>
      <c r="AP514" s="107"/>
      <c r="AQ514" s="107"/>
      <c r="AZ514" s="107"/>
      <c r="BJ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63"/>
      <c r="B515" s="107"/>
      <c r="L515" s="107"/>
      <c r="V515" s="107"/>
      <c r="AF515" s="107"/>
      <c r="AG515" s="107"/>
      <c r="AP515" s="107"/>
      <c r="AQ515" s="107"/>
      <c r="AZ515" s="107"/>
      <c r="BJ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63"/>
      <c r="B516" s="107"/>
      <c r="L516" s="107"/>
      <c r="V516" s="107"/>
      <c r="AF516" s="107"/>
      <c r="AG516" s="107"/>
      <c r="AP516" s="107"/>
      <c r="AQ516" s="107"/>
      <c r="AZ516" s="107"/>
      <c r="BJ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63"/>
      <c r="B517" s="107"/>
      <c r="L517" s="107"/>
      <c r="V517" s="107"/>
      <c r="AF517" s="107"/>
      <c r="AG517" s="107"/>
      <c r="AP517" s="107"/>
      <c r="AQ517" s="107"/>
      <c r="AZ517" s="107"/>
      <c r="BJ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63"/>
      <c r="B518" s="107"/>
      <c r="L518" s="107"/>
      <c r="V518" s="107"/>
      <c r="AF518" s="107"/>
      <c r="AG518" s="107"/>
      <c r="AP518" s="107"/>
      <c r="AQ518" s="107"/>
      <c r="AZ518" s="107"/>
      <c r="BJ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63"/>
      <c r="B519" s="107"/>
      <c r="L519" s="107"/>
      <c r="V519" s="107"/>
      <c r="AF519" s="107"/>
      <c r="AG519" s="107"/>
      <c r="AP519" s="107"/>
      <c r="AQ519" s="107"/>
      <c r="AZ519" s="107"/>
      <c r="BJ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63"/>
      <c r="B520" s="107"/>
      <c r="L520" s="107"/>
      <c r="V520" s="107"/>
      <c r="AF520" s="107"/>
      <c r="AG520" s="107"/>
      <c r="AP520" s="107"/>
      <c r="AQ520" s="107"/>
      <c r="AZ520" s="107"/>
      <c r="BJ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63"/>
      <c r="B521" s="107"/>
      <c r="L521" s="107"/>
      <c r="V521" s="107"/>
      <c r="AF521" s="107"/>
      <c r="AG521" s="107"/>
      <c r="AP521" s="107"/>
      <c r="AQ521" s="107"/>
      <c r="AZ521" s="107"/>
      <c r="BJ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63"/>
      <c r="B522" s="107"/>
      <c r="L522" s="107"/>
      <c r="V522" s="107"/>
      <c r="AF522" s="107"/>
      <c r="AG522" s="107"/>
      <c r="AP522" s="107"/>
      <c r="AQ522" s="107"/>
      <c r="AZ522" s="107"/>
      <c r="BJ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63"/>
      <c r="B523" s="107"/>
      <c r="L523" s="107"/>
      <c r="V523" s="107"/>
      <c r="AF523" s="107"/>
      <c r="AG523" s="107"/>
      <c r="AP523" s="107"/>
      <c r="AQ523" s="107"/>
      <c r="AZ523" s="107"/>
      <c r="BJ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63"/>
      <c r="B524" s="107"/>
      <c r="L524" s="107"/>
      <c r="V524" s="107"/>
      <c r="AF524" s="107"/>
      <c r="AG524" s="107"/>
      <c r="AP524" s="107"/>
      <c r="AQ524" s="107"/>
      <c r="AZ524" s="107"/>
      <c r="BJ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63"/>
      <c r="B525" s="107"/>
      <c r="L525" s="107"/>
      <c r="V525" s="107"/>
      <c r="AF525" s="107"/>
      <c r="AG525" s="107"/>
      <c r="AP525" s="107"/>
      <c r="AQ525" s="107"/>
      <c r="AZ525" s="107"/>
      <c r="BJ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63"/>
      <c r="B526" s="107"/>
      <c r="L526" s="107"/>
      <c r="V526" s="107"/>
      <c r="AF526" s="107"/>
      <c r="AG526" s="107"/>
      <c r="AP526" s="107"/>
      <c r="AQ526" s="107"/>
      <c r="AZ526" s="107"/>
      <c r="BJ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63"/>
      <c r="B527" s="107"/>
      <c r="L527" s="107"/>
      <c r="V527" s="107"/>
      <c r="AF527" s="107"/>
      <c r="AG527" s="107"/>
      <c r="AP527" s="107"/>
      <c r="AQ527" s="107"/>
      <c r="AZ527" s="107"/>
      <c r="BJ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63"/>
      <c r="B528" s="107"/>
      <c r="L528" s="107"/>
      <c r="V528" s="107"/>
      <c r="AF528" s="107"/>
      <c r="AG528" s="107"/>
      <c r="AP528" s="107"/>
      <c r="AQ528" s="107"/>
      <c r="AZ528" s="107"/>
      <c r="BJ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63"/>
      <c r="B529" s="107"/>
      <c r="L529" s="107"/>
      <c r="V529" s="107"/>
      <c r="AF529" s="107"/>
      <c r="AG529" s="107"/>
      <c r="AP529" s="107"/>
      <c r="AQ529" s="107"/>
      <c r="AZ529" s="107"/>
      <c r="BJ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63"/>
      <c r="B530" s="107"/>
      <c r="L530" s="107"/>
      <c r="V530" s="107"/>
      <c r="AF530" s="107"/>
      <c r="AG530" s="107"/>
      <c r="AP530" s="107"/>
      <c r="AQ530" s="107"/>
      <c r="AZ530" s="107"/>
      <c r="BJ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63"/>
      <c r="B531" s="107"/>
      <c r="L531" s="107"/>
      <c r="V531" s="107"/>
      <c r="AF531" s="107"/>
      <c r="AG531" s="107"/>
      <c r="AP531" s="107"/>
      <c r="AQ531" s="107"/>
      <c r="AZ531" s="107"/>
      <c r="BJ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63"/>
      <c r="B532" s="107"/>
      <c r="L532" s="107"/>
      <c r="V532" s="107"/>
      <c r="AF532" s="107"/>
      <c r="AG532" s="107"/>
      <c r="AP532" s="107"/>
      <c r="AQ532" s="107"/>
      <c r="AZ532" s="107"/>
      <c r="BJ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63"/>
      <c r="B533" s="107"/>
      <c r="L533" s="107"/>
      <c r="V533" s="107"/>
      <c r="AF533" s="107"/>
      <c r="AG533" s="107"/>
      <c r="AP533" s="107"/>
      <c r="AQ533" s="107"/>
      <c r="AZ533" s="107"/>
      <c r="BJ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63"/>
      <c r="B534" s="107"/>
      <c r="L534" s="107"/>
      <c r="V534" s="107"/>
      <c r="AF534" s="107"/>
      <c r="AG534" s="107"/>
      <c r="AP534" s="107"/>
      <c r="AQ534" s="107"/>
      <c r="AZ534" s="107"/>
      <c r="BJ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63"/>
      <c r="B535" s="107"/>
      <c r="L535" s="107"/>
      <c r="V535" s="107"/>
      <c r="AF535" s="107"/>
      <c r="AG535" s="107"/>
      <c r="AP535" s="107"/>
      <c r="AQ535" s="107"/>
      <c r="AZ535" s="107"/>
      <c r="BJ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63"/>
      <c r="B536" s="107"/>
      <c r="L536" s="107"/>
      <c r="V536" s="107"/>
      <c r="AF536" s="107"/>
      <c r="AG536" s="107"/>
      <c r="AP536" s="107"/>
      <c r="AQ536" s="107"/>
      <c r="AZ536" s="107"/>
      <c r="BJ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63"/>
      <c r="B537" s="107"/>
      <c r="L537" s="107"/>
      <c r="V537" s="107"/>
      <c r="AF537" s="107"/>
      <c r="AG537" s="107"/>
      <c r="AP537" s="107"/>
      <c r="AQ537" s="107"/>
      <c r="AZ537" s="107"/>
      <c r="BJ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63"/>
      <c r="B538" s="107"/>
      <c r="L538" s="107"/>
      <c r="V538" s="107"/>
      <c r="AF538" s="107"/>
      <c r="AG538" s="107"/>
      <c r="AP538" s="107"/>
      <c r="AQ538" s="107"/>
      <c r="AZ538" s="107"/>
      <c r="BJ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63"/>
      <c r="B539" s="107"/>
      <c r="L539" s="107"/>
      <c r="V539" s="107"/>
      <c r="AF539" s="107"/>
      <c r="AG539" s="107"/>
      <c r="AP539" s="107"/>
      <c r="AQ539" s="107"/>
      <c r="AZ539" s="107"/>
      <c r="BJ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63"/>
      <c r="B540" s="107"/>
      <c r="L540" s="107"/>
      <c r="V540" s="107"/>
      <c r="AF540" s="107"/>
      <c r="AG540" s="107"/>
      <c r="AP540" s="107"/>
      <c r="AQ540" s="107"/>
      <c r="AZ540" s="107"/>
      <c r="BJ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63"/>
      <c r="B541" s="107"/>
      <c r="L541" s="107"/>
      <c r="V541" s="107"/>
      <c r="AF541" s="107"/>
      <c r="AG541" s="107"/>
      <c r="AP541" s="107"/>
      <c r="AQ541" s="107"/>
      <c r="AZ541" s="107"/>
      <c r="BJ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63"/>
      <c r="B542" s="107"/>
      <c r="L542" s="107"/>
      <c r="V542" s="107"/>
      <c r="AF542" s="107"/>
      <c r="AG542" s="107"/>
      <c r="AP542" s="107"/>
      <c r="AQ542" s="107"/>
      <c r="AZ542" s="107"/>
      <c r="BJ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63"/>
      <c r="B543" s="107"/>
      <c r="L543" s="107"/>
      <c r="V543" s="107"/>
      <c r="AF543" s="107"/>
      <c r="AG543" s="107"/>
      <c r="AP543" s="107"/>
      <c r="AQ543" s="107"/>
      <c r="AZ543" s="107"/>
      <c r="BJ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63"/>
      <c r="B544" s="107"/>
      <c r="L544" s="107"/>
      <c r="V544" s="107"/>
      <c r="AF544" s="107"/>
      <c r="AG544" s="107"/>
      <c r="AP544" s="107"/>
      <c r="AQ544" s="107"/>
      <c r="AZ544" s="107"/>
      <c r="BJ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63"/>
      <c r="B545" s="107"/>
      <c r="L545" s="107"/>
      <c r="V545" s="107"/>
      <c r="AF545" s="107"/>
      <c r="AG545" s="107"/>
      <c r="AP545" s="107"/>
      <c r="AQ545" s="107"/>
      <c r="AZ545" s="107"/>
      <c r="BJ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63"/>
      <c r="B546" s="107"/>
      <c r="L546" s="107"/>
      <c r="V546" s="107"/>
      <c r="AF546" s="107"/>
      <c r="AG546" s="107"/>
      <c r="AP546" s="107"/>
      <c r="AQ546" s="107"/>
      <c r="AZ546" s="107"/>
      <c r="BJ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63"/>
      <c r="B547" s="107"/>
      <c r="L547" s="107"/>
      <c r="V547" s="107"/>
      <c r="AF547" s="107"/>
      <c r="AG547" s="107"/>
      <c r="AP547" s="107"/>
      <c r="AQ547" s="107"/>
      <c r="AZ547" s="107"/>
      <c r="BJ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63"/>
      <c r="B548" s="107"/>
      <c r="L548" s="107"/>
      <c r="V548" s="107"/>
      <c r="AF548" s="107"/>
      <c r="AG548" s="107"/>
      <c r="AP548" s="107"/>
      <c r="AQ548" s="107"/>
      <c r="AZ548" s="107"/>
      <c r="BJ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63"/>
      <c r="B549" s="107"/>
      <c r="L549" s="107"/>
      <c r="V549" s="107"/>
      <c r="AF549" s="107"/>
      <c r="AG549" s="107"/>
      <c r="AP549" s="107"/>
      <c r="AQ549" s="107"/>
      <c r="AZ549" s="107"/>
      <c r="BJ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63"/>
      <c r="B550" s="107"/>
      <c r="L550" s="107"/>
      <c r="V550" s="107"/>
      <c r="AF550" s="107"/>
      <c r="AG550" s="107"/>
      <c r="AP550" s="107"/>
      <c r="AQ550" s="107"/>
      <c r="AZ550" s="107"/>
      <c r="BJ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63"/>
      <c r="B551" s="107"/>
      <c r="L551" s="107"/>
      <c r="V551" s="107"/>
      <c r="AF551" s="107"/>
      <c r="AG551" s="107"/>
      <c r="AP551" s="107"/>
      <c r="AQ551" s="107"/>
      <c r="AZ551" s="107"/>
      <c r="BJ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63"/>
      <c r="B552" s="107"/>
      <c r="L552" s="107"/>
      <c r="V552" s="107"/>
      <c r="AF552" s="107"/>
      <c r="AG552" s="107"/>
      <c r="AP552" s="107"/>
      <c r="AQ552" s="107"/>
      <c r="AZ552" s="107"/>
      <c r="BJ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63"/>
      <c r="B553" s="107"/>
      <c r="L553" s="107"/>
      <c r="V553" s="107"/>
      <c r="AF553" s="107"/>
      <c r="AG553" s="107"/>
      <c r="AP553" s="107"/>
      <c r="AQ553" s="107"/>
      <c r="AZ553" s="107"/>
      <c r="BJ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63"/>
      <c r="B554" s="107"/>
      <c r="L554" s="107"/>
      <c r="V554" s="107"/>
      <c r="AF554" s="107"/>
      <c r="AG554" s="107"/>
      <c r="AP554" s="107"/>
      <c r="AQ554" s="107"/>
      <c r="AZ554" s="107"/>
      <c r="BJ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63"/>
      <c r="B555" s="107"/>
      <c r="L555" s="107"/>
      <c r="V555" s="107"/>
      <c r="AF555" s="107"/>
      <c r="AG555" s="107"/>
      <c r="AP555" s="107"/>
      <c r="AQ555" s="107"/>
      <c r="AZ555" s="107"/>
      <c r="BJ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63"/>
      <c r="B556" s="107"/>
      <c r="L556" s="107"/>
      <c r="V556" s="107"/>
      <c r="AF556" s="107"/>
      <c r="AG556" s="107"/>
      <c r="AP556" s="107"/>
      <c r="AQ556" s="107"/>
      <c r="AZ556" s="107"/>
      <c r="BJ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63"/>
      <c r="B557" s="107"/>
      <c r="L557" s="107"/>
      <c r="V557" s="107"/>
      <c r="AF557" s="107"/>
      <c r="AG557" s="107"/>
      <c r="AP557" s="107"/>
      <c r="AQ557" s="107"/>
      <c r="AZ557" s="107"/>
      <c r="BJ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63"/>
      <c r="B558" s="107"/>
      <c r="L558" s="107"/>
      <c r="V558" s="107"/>
      <c r="AF558" s="107"/>
      <c r="AG558" s="107"/>
      <c r="AP558" s="107"/>
      <c r="AQ558" s="107"/>
      <c r="AZ558" s="107"/>
      <c r="BJ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63"/>
      <c r="B559" s="107"/>
      <c r="L559" s="107"/>
      <c r="V559" s="107"/>
      <c r="AF559" s="107"/>
      <c r="AG559" s="107"/>
      <c r="AP559" s="107"/>
      <c r="AQ559" s="107"/>
      <c r="AZ559" s="107"/>
      <c r="BJ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63"/>
      <c r="B560" s="107"/>
      <c r="L560" s="107"/>
      <c r="V560" s="107"/>
      <c r="AF560" s="107"/>
      <c r="AG560" s="107"/>
      <c r="AP560" s="107"/>
      <c r="AQ560" s="107"/>
      <c r="AZ560" s="107"/>
      <c r="BJ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63"/>
      <c r="B561" s="107"/>
      <c r="L561" s="107"/>
      <c r="V561" s="107"/>
      <c r="AF561" s="107"/>
      <c r="AG561" s="107"/>
      <c r="AP561" s="107"/>
      <c r="AQ561" s="107"/>
      <c r="AZ561" s="107"/>
      <c r="BJ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63"/>
      <c r="B562" s="107"/>
      <c r="L562" s="107"/>
      <c r="V562" s="107"/>
      <c r="AF562" s="107"/>
      <c r="AG562" s="107"/>
      <c r="AP562" s="107"/>
      <c r="AQ562" s="107"/>
      <c r="AZ562" s="107"/>
      <c r="BJ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63"/>
      <c r="B563" s="107"/>
      <c r="L563" s="107"/>
      <c r="V563" s="107"/>
      <c r="AF563" s="107"/>
      <c r="AG563" s="107"/>
      <c r="AP563" s="107"/>
      <c r="AQ563" s="107"/>
      <c r="AZ563" s="107"/>
      <c r="BJ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63"/>
      <c r="B564" s="107"/>
      <c r="L564" s="107"/>
      <c r="V564" s="107"/>
      <c r="AF564" s="107"/>
      <c r="AG564" s="107"/>
      <c r="AP564" s="107"/>
      <c r="AQ564" s="107"/>
      <c r="AZ564" s="107"/>
      <c r="BJ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63"/>
      <c r="B565" s="107"/>
      <c r="L565" s="107"/>
      <c r="V565" s="107"/>
      <c r="AF565" s="107"/>
      <c r="AG565" s="107"/>
      <c r="AP565" s="107"/>
      <c r="AQ565" s="107"/>
      <c r="AZ565" s="107"/>
      <c r="BJ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63"/>
      <c r="B566" s="107"/>
      <c r="L566" s="107"/>
      <c r="V566" s="107"/>
      <c r="AF566" s="107"/>
      <c r="AG566" s="107"/>
      <c r="AP566" s="107"/>
      <c r="AQ566" s="107"/>
      <c r="AZ566" s="107"/>
      <c r="BJ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63"/>
      <c r="B567" s="107"/>
      <c r="L567" s="107"/>
      <c r="V567" s="107"/>
      <c r="AF567" s="107"/>
      <c r="AG567" s="107"/>
      <c r="AP567" s="107"/>
      <c r="AQ567" s="107"/>
      <c r="AZ567" s="107"/>
      <c r="BJ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63"/>
      <c r="B568" s="107"/>
      <c r="L568" s="107"/>
      <c r="V568" s="107"/>
      <c r="AF568" s="107"/>
      <c r="AG568" s="107"/>
      <c r="AP568" s="107"/>
      <c r="AQ568" s="107"/>
      <c r="AZ568" s="107"/>
      <c r="BJ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63"/>
      <c r="B569" s="107"/>
      <c r="L569" s="107"/>
      <c r="V569" s="107"/>
      <c r="AF569" s="107"/>
      <c r="AG569" s="107"/>
      <c r="AP569" s="107"/>
      <c r="AQ569" s="107"/>
      <c r="AZ569" s="107"/>
      <c r="BJ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63"/>
      <c r="B570" s="107"/>
      <c r="L570" s="107"/>
      <c r="V570" s="107"/>
      <c r="AF570" s="107"/>
      <c r="AG570" s="107"/>
      <c r="AP570" s="107"/>
      <c r="AQ570" s="107"/>
      <c r="AZ570" s="107"/>
      <c r="BJ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63"/>
      <c r="B571" s="107"/>
      <c r="L571" s="107"/>
      <c r="V571" s="107"/>
      <c r="AF571" s="107"/>
      <c r="AG571" s="107"/>
      <c r="AP571" s="107"/>
      <c r="AQ571" s="107"/>
      <c r="AZ571" s="107"/>
      <c r="BJ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63"/>
      <c r="B572" s="107"/>
      <c r="L572" s="107"/>
      <c r="V572" s="107"/>
      <c r="AF572" s="107"/>
      <c r="AG572" s="107"/>
      <c r="AP572" s="107"/>
      <c r="AQ572" s="107"/>
      <c r="AZ572" s="107"/>
      <c r="BJ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63"/>
      <c r="B573" s="107"/>
      <c r="L573" s="107"/>
      <c r="V573" s="107"/>
      <c r="AF573" s="107"/>
      <c r="AG573" s="107"/>
      <c r="AP573" s="107"/>
      <c r="AQ573" s="107"/>
      <c r="AZ573" s="107"/>
      <c r="BJ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63"/>
      <c r="B574" s="107"/>
      <c r="L574" s="107"/>
      <c r="V574" s="107"/>
      <c r="AF574" s="107"/>
      <c r="AG574" s="107"/>
      <c r="AP574" s="107"/>
      <c r="AQ574" s="107"/>
      <c r="AZ574" s="107"/>
      <c r="BJ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63"/>
      <c r="B575" s="107"/>
      <c r="L575" s="107"/>
      <c r="V575" s="107"/>
      <c r="AF575" s="107"/>
      <c r="AG575" s="107"/>
      <c r="AP575" s="107"/>
      <c r="AQ575" s="107"/>
      <c r="AZ575" s="107"/>
      <c r="BJ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63"/>
      <c r="B576" s="107"/>
      <c r="L576" s="107"/>
      <c r="V576" s="107"/>
      <c r="AF576" s="107"/>
      <c r="AG576" s="107"/>
      <c r="AP576" s="107"/>
      <c r="AQ576" s="107"/>
      <c r="AZ576" s="107"/>
      <c r="BJ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63"/>
      <c r="B577" s="107"/>
      <c r="L577" s="107"/>
      <c r="V577" s="107"/>
      <c r="AF577" s="107"/>
      <c r="AG577" s="107"/>
      <c r="AP577" s="107"/>
      <c r="AQ577" s="107"/>
      <c r="AZ577" s="107"/>
      <c r="BJ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63"/>
      <c r="B578" s="107"/>
      <c r="L578" s="107"/>
      <c r="V578" s="107"/>
      <c r="AF578" s="107"/>
      <c r="AG578" s="107"/>
      <c r="AP578" s="107"/>
      <c r="AQ578" s="107"/>
      <c r="AZ578" s="107"/>
      <c r="BJ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63"/>
      <c r="B579" s="107"/>
      <c r="L579" s="107"/>
      <c r="V579" s="107"/>
      <c r="AF579" s="107"/>
      <c r="AG579" s="107"/>
      <c r="AP579" s="107"/>
      <c r="AQ579" s="107"/>
      <c r="AZ579" s="107"/>
      <c r="BJ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63"/>
      <c r="B580" s="107"/>
      <c r="L580" s="107"/>
      <c r="V580" s="107"/>
      <c r="AF580" s="107"/>
      <c r="AG580" s="107"/>
      <c r="AP580" s="107"/>
      <c r="AQ580" s="107"/>
      <c r="AZ580" s="107"/>
      <c r="BJ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63"/>
      <c r="B581" s="107"/>
      <c r="L581" s="107"/>
      <c r="V581" s="107"/>
      <c r="AF581" s="107"/>
      <c r="AG581" s="107"/>
      <c r="AP581" s="107"/>
      <c r="AQ581" s="107"/>
      <c r="AZ581" s="107"/>
      <c r="BJ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63"/>
      <c r="B582" s="107"/>
      <c r="L582" s="107"/>
      <c r="V582" s="107"/>
      <c r="AF582" s="107"/>
      <c r="AG582" s="107"/>
      <c r="AP582" s="107"/>
      <c r="AQ582" s="107"/>
      <c r="AZ582" s="107"/>
      <c r="BJ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63"/>
      <c r="B583" s="107"/>
      <c r="L583" s="107"/>
      <c r="V583" s="107"/>
      <c r="AF583" s="107"/>
      <c r="AG583" s="107"/>
      <c r="AP583" s="107"/>
      <c r="AQ583" s="107"/>
      <c r="AZ583" s="107"/>
      <c r="BJ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63"/>
      <c r="B584" s="107"/>
      <c r="L584" s="107"/>
      <c r="V584" s="107"/>
      <c r="AF584" s="107"/>
      <c r="AG584" s="107"/>
      <c r="AP584" s="107"/>
      <c r="AQ584" s="107"/>
      <c r="AZ584" s="107"/>
      <c r="BJ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63"/>
      <c r="B585" s="107"/>
      <c r="L585" s="107"/>
      <c r="V585" s="107"/>
      <c r="AF585" s="107"/>
      <c r="AG585" s="107"/>
      <c r="AP585" s="107"/>
      <c r="AQ585" s="107"/>
      <c r="AZ585" s="107"/>
      <c r="BJ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63"/>
      <c r="B586" s="107"/>
      <c r="L586" s="107"/>
      <c r="V586" s="107"/>
      <c r="AF586" s="107"/>
      <c r="AG586" s="107"/>
      <c r="AP586" s="107"/>
      <c r="AQ586" s="107"/>
      <c r="AZ586" s="107"/>
      <c r="BJ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63"/>
      <c r="B587" s="107"/>
      <c r="L587" s="107"/>
      <c r="V587" s="107"/>
      <c r="AF587" s="107"/>
      <c r="AG587" s="107"/>
      <c r="AP587" s="107"/>
      <c r="AQ587" s="107"/>
      <c r="AZ587" s="107"/>
      <c r="BJ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63"/>
      <c r="B588" s="107"/>
      <c r="L588" s="107"/>
      <c r="V588" s="107"/>
      <c r="AF588" s="107"/>
      <c r="AG588" s="107"/>
      <c r="AP588" s="107"/>
      <c r="AQ588" s="107"/>
      <c r="AZ588" s="107"/>
      <c r="BJ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63"/>
      <c r="B589" s="107"/>
      <c r="L589" s="107"/>
      <c r="V589" s="107"/>
      <c r="AF589" s="107"/>
      <c r="AG589" s="107"/>
      <c r="AP589" s="107"/>
      <c r="AQ589" s="107"/>
      <c r="AZ589" s="107"/>
      <c r="BJ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63"/>
      <c r="B590" s="107"/>
      <c r="L590" s="107"/>
      <c r="V590" s="107"/>
      <c r="AF590" s="107"/>
      <c r="AG590" s="107"/>
      <c r="AP590" s="107"/>
      <c r="AQ590" s="107"/>
      <c r="AZ590" s="107"/>
      <c r="BJ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63"/>
      <c r="B591" s="107"/>
      <c r="L591" s="107"/>
      <c r="V591" s="107"/>
      <c r="AF591" s="107"/>
      <c r="AG591" s="107"/>
      <c r="AP591" s="107"/>
      <c r="AQ591" s="107"/>
      <c r="AZ591" s="107"/>
      <c r="BJ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63"/>
      <c r="B592" s="107"/>
      <c r="L592" s="107"/>
      <c r="V592" s="107"/>
      <c r="AF592" s="107"/>
      <c r="AG592" s="107"/>
      <c r="AP592" s="107"/>
      <c r="AQ592" s="107"/>
      <c r="AZ592" s="107"/>
      <c r="BJ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63"/>
      <c r="B593" s="107"/>
      <c r="L593" s="107"/>
      <c r="V593" s="107"/>
      <c r="AF593" s="107"/>
      <c r="AG593" s="107"/>
      <c r="AP593" s="107"/>
      <c r="AQ593" s="107"/>
      <c r="AZ593" s="107"/>
      <c r="BJ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63"/>
      <c r="B594" s="107"/>
      <c r="L594" s="107"/>
      <c r="V594" s="107"/>
      <c r="AF594" s="107"/>
      <c r="AG594" s="107"/>
      <c r="AP594" s="107"/>
      <c r="AQ594" s="107"/>
      <c r="AZ594" s="107"/>
      <c r="BJ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63"/>
      <c r="B595" s="107"/>
      <c r="L595" s="107"/>
      <c r="V595" s="107"/>
      <c r="AF595" s="107"/>
      <c r="AG595" s="107"/>
      <c r="AP595" s="107"/>
      <c r="AQ595" s="107"/>
      <c r="AZ595" s="107"/>
      <c r="BJ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63"/>
      <c r="B596" s="107"/>
      <c r="L596" s="107"/>
      <c r="V596" s="107"/>
      <c r="AF596" s="107"/>
      <c r="AG596" s="107"/>
      <c r="AP596" s="107"/>
      <c r="AQ596" s="107"/>
      <c r="AZ596" s="107"/>
      <c r="BJ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63"/>
      <c r="B597" s="107"/>
      <c r="L597" s="107"/>
      <c r="V597" s="107"/>
      <c r="AF597" s="107"/>
      <c r="AG597" s="107"/>
      <c r="AP597" s="107"/>
      <c r="AQ597" s="107"/>
      <c r="AZ597" s="107"/>
      <c r="BJ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63"/>
      <c r="B598" s="107"/>
      <c r="L598" s="107"/>
      <c r="V598" s="107"/>
      <c r="AF598" s="107"/>
      <c r="AG598" s="107"/>
      <c r="AP598" s="107"/>
      <c r="AQ598" s="107"/>
      <c r="AZ598" s="107"/>
      <c r="BJ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63"/>
      <c r="B599" s="107"/>
      <c r="L599" s="107"/>
      <c r="V599" s="107"/>
      <c r="AF599" s="107"/>
      <c r="AG599" s="107"/>
      <c r="AP599" s="107"/>
      <c r="AQ599" s="107"/>
      <c r="AZ599" s="107"/>
      <c r="BJ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63"/>
      <c r="B600" s="107"/>
      <c r="L600" s="107"/>
      <c r="V600" s="107"/>
      <c r="AF600" s="107"/>
      <c r="AG600" s="107"/>
      <c r="AP600" s="107"/>
      <c r="AQ600" s="107"/>
      <c r="AZ600" s="107"/>
      <c r="BJ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63"/>
      <c r="B601" s="107"/>
      <c r="L601" s="107"/>
      <c r="V601" s="107"/>
      <c r="AF601" s="107"/>
      <c r="AG601" s="107"/>
      <c r="AP601" s="107"/>
      <c r="AQ601" s="107"/>
      <c r="AZ601" s="107"/>
      <c r="BJ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63"/>
      <c r="B602" s="107"/>
      <c r="L602" s="107"/>
      <c r="V602" s="107"/>
      <c r="AF602" s="107"/>
      <c r="AG602" s="107"/>
      <c r="AP602" s="107"/>
      <c r="AQ602" s="107"/>
      <c r="AZ602" s="107"/>
      <c r="BJ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63"/>
      <c r="B603" s="107"/>
      <c r="L603" s="107"/>
      <c r="V603" s="107"/>
      <c r="AF603" s="107"/>
      <c r="AG603" s="107"/>
      <c r="AP603" s="107"/>
      <c r="AQ603" s="107"/>
      <c r="AZ603" s="107"/>
      <c r="BJ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63"/>
      <c r="B604" s="107"/>
      <c r="L604" s="107"/>
      <c r="V604" s="107"/>
      <c r="AF604" s="107"/>
      <c r="AG604" s="107"/>
      <c r="AP604" s="107"/>
      <c r="AQ604" s="107"/>
      <c r="AZ604" s="107"/>
      <c r="BJ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63"/>
      <c r="B605" s="107"/>
      <c r="L605" s="107"/>
      <c r="V605" s="107"/>
      <c r="AF605" s="107"/>
      <c r="AG605" s="107"/>
      <c r="AP605" s="107"/>
      <c r="AQ605" s="107"/>
      <c r="AZ605" s="107"/>
      <c r="BJ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63"/>
      <c r="B606" s="107"/>
      <c r="L606" s="107"/>
      <c r="V606" s="107"/>
      <c r="AF606" s="107"/>
      <c r="AG606" s="107"/>
      <c r="AP606" s="107"/>
      <c r="AQ606" s="107"/>
      <c r="AZ606" s="107"/>
      <c r="BJ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63"/>
      <c r="B607" s="107"/>
      <c r="L607" s="107"/>
      <c r="V607" s="107"/>
      <c r="AF607" s="107"/>
      <c r="AG607" s="107"/>
      <c r="AP607" s="107"/>
      <c r="AQ607" s="107"/>
      <c r="AZ607" s="107"/>
      <c r="BJ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63"/>
      <c r="B608" s="107"/>
      <c r="L608" s="107"/>
      <c r="V608" s="107"/>
      <c r="AF608" s="107"/>
      <c r="AG608" s="107"/>
      <c r="AP608" s="107"/>
      <c r="AQ608" s="107"/>
      <c r="AZ608" s="107"/>
      <c r="BJ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63"/>
      <c r="B609" s="107"/>
      <c r="L609" s="107"/>
      <c r="V609" s="107"/>
      <c r="AF609" s="107"/>
      <c r="AG609" s="107"/>
      <c r="AP609" s="107"/>
      <c r="AQ609" s="107"/>
      <c r="AZ609" s="107"/>
      <c r="BJ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63"/>
      <c r="B610" s="107"/>
      <c r="L610" s="107"/>
      <c r="V610" s="107"/>
      <c r="AF610" s="107"/>
      <c r="AG610" s="107"/>
      <c r="AP610" s="107"/>
      <c r="AQ610" s="107"/>
      <c r="AZ610" s="107"/>
      <c r="BJ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63"/>
      <c r="B611" s="107"/>
      <c r="L611" s="107"/>
      <c r="V611" s="107"/>
      <c r="AF611" s="107"/>
      <c r="AG611" s="107"/>
      <c r="AP611" s="107"/>
      <c r="AQ611" s="107"/>
      <c r="AZ611" s="107"/>
      <c r="BJ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63"/>
      <c r="B612" s="107"/>
      <c r="L612" s="107"/>
      <c r="V612" s="107"/>
      <c r="AF612" s="107"/>
      <c r="AG612" s="107"/>
      <c r="AP612" s="107"/>
      <c r="AQ612" s="107"/>
      <c r="AZ612" s="107"/>
      <c r="BJ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63"/>
      <c r="B613" s="107"/>
      <c r="L613" s="107"/>
      <c r="V613" s="107"/>
      <c r="AF613" s="107"/>
      <c r="AG613" s="107"/>
      <c r="AP613" s="107"/>
      <c r="AQ613" s="107"/>
      <c r="AZ613" s="107"/>
      <c r="BJ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63"/>
      <c r="B614" s="107"/>
      <c r="L614" s="107"/>
      <c r="V614" s="107"/>
      <c r="AF614" s="107"/>
      <c r="AG614" s="107"/>
      <c r="AP614" s="107"/>
      <c r="AQ614" s="107"/>
      <c r="AZ614" s="107"/>
      <c r="BJ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63"/>
      <c r="B615" s="107"/>
      <c r="L615" s="107"/>
      <c r="V615" s="107"/>
      <c r="AF615" s="107"/>
      <c r="AG615" s="107"/>
      <c r="AP615" s="107"/>
      <c r="AQ615" s="107"/>
      <c r="AZ615" s="107"/>
      <c r="BJ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63"/>
      <c r="B616" s="107"/>
      <c r="L616" s="107"/>
      <c r="V616" s="107"/>
      <c r="AF616" s="107"/>
      <c r="AG616" s="107"/>
      <c r="AP616" s="107"/>
      <c r="AQ616" s="107"/>
      <c r="AZ616" s="107"/>
      <c r="BJ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63"/>
      <c r="B617" s="107"/>
      <c r="L617" s="107"/>
      <c r="V617" s="107"/>
      <c r="AF617" s="107"/>
      <c r="AG617" s="107"/>
      <c r="AP617" s="107"/>
      <c r="AQ617" s="107"/>
      <c r="AZ617" s="107"/>
      <c r="BJ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63"/>
      <c r="B618" s="107"/>
      <c r="L618" s="107"/>
      <c r="V618" s="107"/>
      <c r="AF618" s="107"/>
      <c r="AG618" s="107"/>
      <c r="AP618" s="107"/>
      <c r="AQ618" s="107"/>
      <c r="AZ618" s="107"/>
      <c r="BJ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63"/>
      <c r="B619" s="107"/>
      <c r="L619" s="107"/>
      <c r="V619" s="107"/>
      <c r="AF619" s="107"/>
      <c r="AG619" s="107"/>
      <c r="AP619" s="107"/>
      <c r="AQ619" s="107"/>
      <c r="AZ619" s="107"/>
      <c r="BJ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63"/>
      <c r="B620" s="107"/>
      <c r="L620" s="107"/>
      <c r="V620" s="107"/>
      <c r="AF620" s="107"/>
      <c r="AG620" s="107"/>
      <c r="AP620" s="107"/>
      <c r="AQ620" s="107"/>
      <c r="AZ620" s="107"/>
      <c r="BJ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63"/>
      <c r="B621" s="107"/>
      <c r="L621" s="107"/>
      <c r="V621" s="107"/>
      <c r="AF621" s="107"/>
      <c r="AG621" s="107"/>
      <c r="AP621" s="107"/>
      <c r="AQ621" s="107"/>
      <c r="AZ621" s="107"/>
      <c r="BJ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63"/>
      <c r="B622" s="107"/>
      <c r="L622" s="107"/>
      <c r="V622" s="107"/>
      <c r="AF622" s="107"/>
      <c r="AG622" s="107"/>
      <c r="AP622" s="107"/>
      <c r="AQ622" s="107"/>
      <c r="AZ622" s="107"/>
      <c r="BJ622" s="107"/>
      <c r="BT622" s="107"/>
      <c r="CD622" s="107"/>
      <c r="CN622" s="107"/>
      <c r="CX622" s="107"/>
      <c r="DH622" s="107"/>
      <c r="DR622" s="107"/>
      <c r="EB622" s="107"/>
      <c r="EL622" s="107"/>
      <c r="EV622" s="107"/>
      <c r="FF622" s="107"/>
      <c r="FP622" s="107"/>
      <c r="FZ622" s="107"/>
      <c r="GJ622" s="107"/>
      <c r="GT622" s="107"/>
      <c r="HD622" s="107"/>
    </row>
    <row xmlns:x14ac="http://schemas.microsoft.com/office/spreadsheetml/2009/9/ac" r="623" s="3" customFormat="true" x14ac:dyDescent="0.25">
      <c r="A623" s="363"/>
      <c r="B623" s="107"/>
      <c r="L623" s="107"/>
      <c r="V623" s="107"/>
      <c r="AF623" s="107"/>
      <c r="AG623" s="107"/>
      <c r="AP623" s="107"/>
      <c r="AQ623" s="107"/>
      <c r="AZ623" s="107"/>
      <c r="BJ623" s="107"/>
      <c r="BT623" s="107"/>
      <c r="CD623" s="107"/>
      <c r="CN623" s="107"/>
      <c r="CX623" s="107"/>
      <c r="DH623" s="107"/>
      <c r="DR623" s="107"/>
      <c r="EB623" s="107"/>
      <c r="EL623" s="107"/>
      <c r="EV623" s="107"/>
      <c r="FF623" s="107"/>
      <c r="FP623" s="107"/>
      <c r="FZ623" s="107"/>
      <c r="GJ623" s="107"/>
      <c r="GT623" s="107"/>
      <c r="HD623" s="107"/>
    </row>
    <row xmlns:x14ac="http://schemas.microsoft.com/office/spreadsheetml/2009/9/ac" r="624" s="3" customFormat="true" x14ac:dyDescent="0.25">
      <c r="A624" s="363"/>
      <c r="B624" s="107"/>
      <c r="L624" s="107"/>
      <c r="V624" s="107"/>
      <c r="AF624" s="107"/>
      <c r="AG624" s="107"/>
      <c r="AP624" s="107"/>
      <c r="AQ624" s="107"/>
      <c r="AZ624" s="107"/>
      <c r="BJ624" s="107"/>
      <c r="BT624" s="107"/>
      <c r="CD624" s="107"/>
      <c r="CN624" s="107"/>
      <c r="CX624" s="107"/>
      <c r="DH624" s="107"/>
      <c r="DR624" s="107"/>
      <c r="EB624" s="107"/>
      <c r="EL624" s="107"/>
      <c r="EV624" s="107"/>
      <c r="FF624" s="107"/>
      <c r="FP624" s="107"/>
      <c r="FZ624" s="107"/>
      <c r="GJ624" s="107"/>
      <c r="GT624" s="107"/>
      <c r="HD624" s="107"/>
    </row>
    <row xmlns:x14ac="http://schemas.microsoft.com/office/spreadsheetml/2009/9/ac" r="625" s="3" customFormat="true" x14ac:dyDescent="0.25">
      <c r="A625" s="363"/>
      <c r="B625" s="107"/>
      <c r="L625" s="107"/>
      <c r="V625" s="107"/>
      <c r="AF625" s="107"/>
      <c r="AG625" s="107"/>
      <c r="AP625" s="107"/>
      <c r="AQ625" s="107"/>
      <c r="AZ625" s="107"/>
      <c r="BJ625" s="107"/>
      <c r="BT625" s="107"/>
      <c r="CD625" s="107"/>
      <c r="CN625" s="107"/>
      <c r="CX625" s="107"/>
      <c r="DH625" s="107"/>
      <c r="DR625" s="107"/>
      <c r="EB625" s="107"/>
      <c r="EL625" s="107"/>
      <c r="EV625" s="107"/>
      <c r="FF625" s="107"/>
      <c r="FP625" s="107"/>
      <c r="FZ625" s="107"/>
      <c r="GJ625" s="107"/>
      <c r="GT625" s="107"/>
      <c r="HD625" s="107"/>
    </row>
    <row xmlns:x14ac="http://schemas.microsoft.com/office/spreadsheetml/2009/9/ac" r="626" s="3" customFormat="true" x14ac:dyDescent="0.25">
      <c r="A626" s="363"/>
      <c r="B626" s="107"/>
      <c r="L626" s="107"/>
      <c r="V626" s="107"/>
      <c r="AF626" s="107"/>
      <c r="AG626" s="107"/>
      <c r="AP626" s="107"/>
      <c r="AQ626" s="107"/>
      <c r="AZ626" s="107"/>
      <c r="BJ626" s="107"/>
      <c r="BT626" s="107"/>
      <c r="CD626" s="107"/>
      <c r="CN626" s="107"/>
      <c r="CX626" s="107"/>
      <c r="DH626" s="107"/>
      <c r="DR626" s="107"/>
      <c r="EB626" s="107"/>
      <c r="EL626" s="107"/>
      <c r="EV626" s="107"/>
      <c r="FF626" s="107"/>
      <c r="FP626" s="107"/>
      <c r="FZ626" s="107"/>
      <c r="GJ626" s="107"/>
      <c r="GT626" s="107"/>
      <c r="HD626" s="107"/>
    </row>
    <row xmlns:x14ac="http://schemas.microsoft.com/office/spreadsheetml/2009/9/ac" r="627" s="3" customFormat="true" x14ac:dyDescent="0.25">
      <c r="A627" s="363"/>
      <c r="B627" s="107"/>
      <c r="L627" s="107"/>
      <c r="V627" s="107"/>
      <c r="AF627" s="107"/>
      <c r="AG627" s="107"/>
      <c r="AP627" s="107"/>
      <c r="AQ627" s="107"/>
      <c r="AZ627" s="107"/>
      <c r="BJ627" s="107"/>
      <c r="BT627" s="107"/>
      <c r="CD627" s="107"/>
      <c r="CN627" s="107"/>
      <c r="CX627" s="107"/>
      <c r="DH627" s="107"/>
      <c r="DR627" s="107"/>
      <c r="EB627" s="107"/>
      <c r="EL627" s="107"/>
      <c r="EV627" s="107"/>
      <c r="FF627" s="107"/>
      <c r="FP627" s="107"/>
      <c r="FZ627" s="107"/>
      <c r="GJ627" s="107"/>
      <c r="GT627" s="107"/>
      <c r="HD627" s="107"/>
    </row>
    <row xmlns:x14ac="http://schemas.microsoft.com/office/spreadsheetml/2009/9/ac" r="628" s="3" customFormat="true" x14ac:dyDescent="0.25">
      <c r="A628" s="363"/>
      <c r="B628" s="107"/>
      <c r="L628" s="107"/>
      <c r="V628" s="107"/>
      <c r="AF628" s="107"/>
      <c r="AG628" s="107"/>
      <c r="AP628" s="107"/>
      <c r="AQ628" s="107"/>
      <c r="AZ628" s="107"/>
      <c r="BJ628" s="107"/>
      <c r="BT628" s="107"/>
      <c r="CD628" s="107"/>
      <c r="CN628" s="107"/>
      <c r="CX628" s="107"/>
      <c r="DH628" s="107"/>
      <c r="DR628" s="107"/>
      <c r="EB628" s="107"/>
      <c r="EL628" s="107"/>
      <c r="EV628" s="107"/>
      <c r="FF628" s="107"/>
      <c r="FP628" s="107"/>
      <c r="FZ628" s="107"/>
      <c r="GJ628" s="107"/>
      <c r="GT628" s="107"/>
      <c r="HD628" s="107"/>
    </row>
    <row xmlns:x14ac="http://schemas.microsoft.com/office/spreadsheetml/2009/9/ac" r="629" s="3" customFormat="true" x14ac:dyDescent="0.25">
      <c r="A629" s="363"/>
      <c r="B629" s="107"/>
      <c r="L629" s="107"/>
      <c r="V629" s="107"/>
      <c r="AF629" s="107"/>
      <c r="AG629" s="107"/>
      <c r="AP629" s="107"/>
      <c r="AQ629" s="107"/>
      <c r="AZ629" s="107"/>
      <c r="BJ629" s="107"/>
      <c r="BT629" s="107"/>
      <c r="CD629" s="107"/>
      <c r="CN629" s="107"/>
      <c r="CX629" s="107"/>
      <c r="DH629" s="107"/>
      <c r="DR629" s="107"/>
      <c r="EB629" s="107"/>
      <c r="EL629" s="107"/>
      <c r="EV629" s="107"/>
      <c r="FF629" s="107"/>
      <c r="FP629" s="107"/>
      <c r="FZ629" s="107"/>
      <c r="GJ629" s="107"/>
      <c r="GT629" s="107"/>
      <c r="HD629" s="107"/>
    </row>
    <row xmlns:x14ac="http://schemas.microsoft.com/office/spreadsheetml/2009/9/ac" r="630" s="3" customFormat="true" x14ac:dyDescent="0.25">
      <c r="A630" s="363"/>
      <c r="B630" s="107"/>
      <c r="L630" s="107"/>
      <c r="V630" s="107"/>
      <c r="AF630" s="107"/>
      <c r="AG630" s="107"/>
      <c r="AP630" s="107"/>
      <c r="AQ630" s="107"/>
      <c r="AZ630" s="107"/>
      <c r="BJ630" s="107"/>
      <c r="BT630" s="107"/>
      <c r="CD630" s="107"/>
      <c r="CN630" s="107"/>
      <c r="CX630" s="107"/>
      <c r="DH630" s="107"/>
      <c r="DR630" s="107"/>
      <c r="EB630" s="107"/>
      <c r="EL630" s="107"/>
      <c r="EV630" s="107"/>
      <c r="FF630" s="107"/>
      <c r="FP630" s="107"/>
      <c r="FZ630" s="107"/>
      <c r="GJ630" s="107"/>
      <c r="GT630" s="107"/>
      <c r="HD630" s="107"/>
    </row>
    <row xmlns:x14ac="http://schemas.microsoft.com/office/spreadsheetml/2009/9/ac" r="631" s="3" customFormat="true" x14ac:dyDescent="0.25">
      <c r="A631" s="363"/>
      <c r="B631" s="107"/>
      <c r="L631" s="107"/>
      <c r="V631" s="107"/>
      <c r="AF631" s="107"/>
      <c r="AG631" s="107"/>
      <c r="AP631" s="107"/>
      <c r="AQ631" s="107"/>
      <c r="AZ631" s="107"/>
      <c r="BJ631" s="107"/>
      <c r="BT631" s="107"/>
      <c r="CD631" s="107"/>
      <c r="CN631" s="107"/>
      <c r="CX631" s="107"/>
      <c r="DH631" s="107"/>
      <c r="DR631" s="107"/>
      <c r="EB631" s="107"/>
      <c r="EL631" s="107"/>
      <c r="EV631" s="107"/>
      <c r="FF631" s="107"/>
      <c r="FP631" s="107"/>
      <c r="FZ631" s="107"/>
      <c r="GJ631" s="107"/>
      <c r="GT631" s="107"/>
      <c r="HD631" s="107"/>
    </row>
    <row xmlns:x14ac="http://schemas.microsoft.com/office/spreadsheetml/2009/9/ac" r="632" s="3" customFormat="true" x14ac:dyDescent="0.25">
      <c r="A632" s="363"/>
      <c r="B632" s="107"/>
      <c r="L632" s="107"/>
      <c r="V632" s="107"/>
      <c r="AF632" s="107"/>
      <c r="AG632" s="107"/>
      <c r="AP632" s="107"/>
      <c r="AQ632" s="107"/>
      <c r="AZ632" s="107"/>
      <c r="BJ632" s="107"/>
      <c r="BT632" s="107"/>
      <c r="CD632" s="107"/>
      <c r="CN632" s="107"/>
      <c r="CX632" s="107"/>
      <c r="DH632" s="107"/>
      <c r="DR632" s="107"/>
      <c r="EB632" s="107"/>
      <c r="EL632" s="107"/>
      <c r="EV632" s="107"/>
      <c r="FF632" s="107"/>
      <c r="FP632" s="107"/>
      <c r="FZ632" s="107"/>
      <c r="GJ632" s="107"/>
      <c r="GT632" s="107"/>
      <c r="HD632" s="107"/>
    </row>
    <row xmlns:x14ac="http://schemas.microsoft.com/office/spreadsheetml/2009/9/ac" r="633" s="3" customFormat="true" x14ac:dyDescent="0.25">
      <c r="A633" s="363"/>
      <c r="B633" s="107"/>
      <c r="L633" s="107"/>
      <c r="V633" s="107"/>
      <c r="AF633" s="107"/>
      <c r="AG633" s="107"/>
      <c r="AP633" s="107"/>
      <c r="AQ633" s="107"/>
      <c r="AZ633" s="107"/>
      <c r="BJ633" s="107"/>
      <c r="BT633" s="107"/>
      <c r="CD633" s="107"/>
      <c r="CN633" s="107"/>
      <c r="CX633" s="107"/>
      <c r="DH633" s="107"/>
      <c r="DR633" s="107"/>
      <c r="EB633" s="107"/>
      <c r="EL633" s="107"/>
      <c r="EV633" s="107"/>
      <c r="FF633" s="107"/>
      <c r="FP633" s="107"/>
      <c r="FZ633" s="107"/>
      <c r="GJ633" s="107"/>
      <c r="GT633" s="107"/>
      <c r="HD633" s="107"/>
    </row>
    <row xmlns:x14ac="http://schemas.microsoft.com/office/spreadsheetml/2009/9/ac" r="634" s="3" customFormat="true" x14ac:dyDescent="0.25">
      <c r="A634" s="363"/>
      <c r="B634" s="107"/>
      <c r="L634" s="107"/>
      <c r="V634" s="107"/>
      <c r="AF634" s="107"/>
      <c r="AG634" s="107"/>
      <c r="AP634" s="107"/>
      <c r="AQ634" s="107"/>
      <c r="AZ634" s="107"/>
      <c r="BJ634" s="107"/>
      <c r="BT634" s="107"/>
      <c r="CD634" s="107"/>
      <c r="CN634" s="107"/>
      <c r="CX634" s="107"/>
      <c r="DH634" s="107"/>
      <c r="DR634" s="107"/>
      <c r="EB634" s="107"/>
      <c r="EL634" s="107"/>
      <c r="EV634" s="107"/>
      <c r="FF634" s="107"/>
      <c r="FP634" s="107"/>
      <c r="FZ634" s="107"/>
      <c r="GJ634" s="107"/>
      <c r="GT634" s="107"/>
      <c r="HD634" s="107"/>
    </row>
    <row xmlns:x14ac="http://schemas.microsoft.com/office/spreadsheetml/2009/9/ac" r="635" s="3" customFormat="true" x14ac:dyDescent="0.25">
      <c r="A635" s="363"/>
      <c r="B635" s="107"/>
      <c r="L635" s="107"/>
      <c r="V635" s="107"/>
      <c r="AF635" s="107"/>
      <c r="AG635" s="107"/>
      <c r="AP635" s="107"/>
      <c r="AQ635" s="107"/>
      <c r="AZ635" s="107"/>
      <c r="BJ635" s="107"/>
      <c r="BT635" s="107"/>
      <c r="CD635" s="107"/>
      <c r="CN635" s="107"/>
      <c r="CX635" s="107"/>
      <c r="DH635" s="107"/>
      <c r="DR635" s="107"/>
      <c r="EB635" s="107"/>
      <c r="EL635" s="107"/>
      <c r="EV635" s="107"/>
      <c r="FF635" s="107"/>
      <c r="FP635" s="107"/>
      <c r="FZ635" s="107"/>
      <c r="GJ635" s="107"/>
      <c r="GT635" s="107"/>
      <c r="HD635" s="107"/>
    </row>
    <row xmlns:x14ac="http://schemas.microsoft.com/office/spreadsheetml/2009/9/ac" r="636" s="3" customFormat="true" x14ac:dyDescent="0.25">
      <c r="A636" s="363"/>
      <c r="B636" s="107"/>
      <c r="L636" s="107"/>
      <c r="V636" s="107"/>
      <c r="AF636" s="107"/>
      <c r="AG636" s="107"/>
      <c r="AP636" s="107"/>
      <c r="AQ636" s="107"/>
      <c r="AZ636" s="107"/>
      <c r="BJ636" s="107"/>
      <c r="BT636" s="107"/>
      <c r="CD636" s="107"/>
      <c r="CN636" s="107"/>
      <c r="CX636" s="107"/>
      <c r="DH636" s="107"/>
      <c r="DR636" s="107"/>
      <c r="EB636" s="107"/>
      <c r="EL636" s="107"/>
      <c r="EV636" s="107"/>
      <c r="FF636" s="107"/>
      <c r="FP636" s="107"/>
      <c r="FZ636" s="107"/>
      <c r="GJ636" s="107"/>
      <c r="GT636" s="107"/>
      <c r="HD636" s="107"/>
    </row>
    <row xmlns:x14ac="http://schemas.microsoft.com/office/spreadsheetml/2009/9/ac" r="637" s="3" customFormat="true" x14ac:dyDescent="0.25">
      <c r="A637" s="363"/>
      <c r="B637" s="107"/>
      <c r="L637" s="107"/>
      <c r="V637" s="107"/>
      <c r="AF637" s="107"/>
      <c r="AG637" s="107"/>
      <c r="AP637" s="107"/>
      <c r="AQ637" s="107"/>
      <c r="AZ637" s="107"/>
      <c r="BJ637" s="107"/>
      <c r="BT637" s="107"/>
      <c r="CD637" s="107"/>
      <c r="CN637" s="107"/>
      <c r="CX637" s="107"/>
      <c r="DH637" s="107"/>
      <c r="DR637" s="107"/>
      <c r="EB637" s="107"/>
      <c r="EL637" s="107"/>
      <c r="EV637" s="107"/>
      <c r="FF637" s="107"/>
      <c r="FP637" s="107"/>
      <c r="FZ637" s="107"/>
      <c r="GJ637" s="107"/>
      <c r="GT637" s="107"/>
      <c r="HD637" s="107"/>
    </row>
    <row xmlns:x14ac="http://schemas.microsoft.com/office/spreadsheetml/2009/9/ac" r="638" s="3" customFormat="true" x14ac:dyDescent="0.25">
      <c r="A638" s="363"/>
      <c r="B638" s="107"/>
      <c r="L638" s="107"/>
      <c r="V638" s="107"/>
      <c r="AF638" s="107"/>
      <c r="AG638" s="107"/>
      <c r="AP638" s="107"/>
      <c r="AQ638" s="107"/>
      <c r="AZ638" s="107"/>
      <c r="BJ638" s="107"/>
      <c r="BT638" s="107"/>
      <c r="CD638" s="107"/>
      <c r="CN638" s="107"/>
      <c r="CX638" s="107"/>
      <c r="DH638" s="107"/>
      <c r="DR638" s="107"/>
      <c r="EB638" s="107"/>
      <c r="EL638" s="107"/>
      <c r="EV638" s="107"/>
      <c r="FF638" s="107"/>
      <c r="FP638" s="107"/>
      <c r="FZ638" s="107"/>
      <c r="GJ638" s="107"/>
      <c r="GT638" s="107"/>
      <c r="HD638" s="107"/>
    </row>
    <row xmlns:x14ac="http://schemas.microsoft.com/office/spreadsheetml/2009/9/ac" r="639" s="3" customFormat="true" x14ac:dyDescent="0.25">
      <c r="A639" s="363"/>
      <c r="B639" s="107"/>
      <c r="L639" s="107"/>
      <c r="V639" s="107"/>
      <c r="AF639" s="107"/>
      <c r="AG639" s="107"/>
      <c r="AP639" s="107"/>
      <c r="AQ639" s="107"/>
      <c r="AZ639" s="107"/>
      <c r="BJ639" s="107"/>
      <c r="BT639" s="107"/>
      <c r="CD639" s="107"/>
      <c r="CN639" s="107"/>
      <c r="CX639" s="107"/>
      <c r="DH639" s="107"/>
      <c r="DR639" s="107"/>
      <c r="EB639" s="107"/>
      <c r="EL639" s="107"/>
      <c r="EV639" s="107"/>
      <c r="FF639" s="107"/>
      <c r="FP639" s="107"/>
      <c r="FZ639" s="107"/>
      <c r="GJ639" s="107"/>
      <c r="GT639" s="107"/>
      <c r="HD639" s="107"/>
    </row>
    <row xmlns:x14ac="http://schemas.microsoft.com/office/spreadsheetml/2009/9/ac" r="640" s="3" customFormat="true" x14ac:dyDescent="0.25">
      <c r="A640" s="363"/>
      <c r="B640" s="107"/>
      <c r="L640" s="107"/>
      <c r="V640" s="107"/>
      <c r="AF640" s="107"/>
      <c r="AG640" s="107"/>
      <c r="AP640" s="107"/>
      <c r="AQ640" s="107"/>
      <c r="AZ640" s="107"/>
      <c r="BJ640" s="107"/>
      <c r="BT640" s="107"/>
      <c r="CD640" s="107"/>
      <c r="CN640" s="107"/>
      <c r="CX640" s="107"/>
      <c r="DH640" s="107"/>
      <c r="DR640" s="107"/>
      <c r="EB640" s="107"/>
      <c r="EL640" s="107"/>
      <c r="EV640" s="107"/>
      <c r="FF640" s="107"/>
      <c r="FP640" s="107"/>
      <c r="FZ640" s="107"/>
      <c r="GJ640" s="107"/>
      <c r="GT640" s="107"/>
      <c r="HD640" s="107"/>
    </row>
  </sheetData>
  <mergeCells count="6">
    <mergeCell ref="A2:A3"/>
    <mergeCell ref="AQ27:AW27"/>
    <mergeCell ref="C27:I27"/>
    <mergeCell ref="AG27:AM27"/>
    <mergeCell ref="M27:S27"/>
    <mergeCell ref="W27:AC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myrangeS0</vt:lpstr>
      <vt:lpstr>myrangeS1</vt:lpstr>
      <vt:lpstr>myrangeS2</vt:lpstr>
      <vt:lpstr>myrangeS3</vt:lpstr>
      <vt:lpstr>myrangeS4</vt:lpstr>
      <vt:lpstr>myrangeW0</vt:lpstr>
      <vt:lpstr>myrangeW1</vt:lpstr>
      <vt:lpstr>myrangeW2</vt:lpstr>
      <vt:lpstr>myrangeW3</vt:lpstr>
      <vt:lpstr>myrangeW4</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2024-04-24T06:08:36Z</dcterms:modified>
</cp:coreProperties>
</file>